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1970" tabRatio="811" activeTab="6"/>
  </bookViews>
  <sheets>
    <sheet name="ST" sheetId="4" r:id="rId1"/>
    <sheet name="行业巨头 (400)" sheetId="31" r:id="rId2"/>
    <sheet name="行业巨头" sheetId="27" r:id="rId3"/>
    <sheet name="龙头统计" sheetId="30" r:id="rId4"/>
    <sheet name="行业概念" sheetId="26" r:id="rId5"/>
    <sheet name="行业总结" sheetId="25" r:id="rId6"/>
    <sheet name="wc_info" sheetId="1" r:id="rId7"/>
    <sheet name="大盘" sheetId="32" r:id="rId8"/>
    <sheet name="Dashboard" sheetId="24" r:id="rId9"/>
    <sheet name="半导体" sheetId="3" r:id="rId10"/>
    <sheet name="消费电子" sheetId="5" r:id="rId11"/>
    <sheet name="通信" sheetId="9" r:id="rId12"/>
    <sheet name="计算机" sheetId="14" r:id="rId13"/>
    <sheet name="光伏" sheetId="15" r:id="rId14"/>
    <sheet name="储能" sheetId="16" r:id="rId15"/>
    <sheet name="汽车" sheetId="6" r:id="rId16"/>
    <sheet name="家电" sheetId="10" r:id="rId17"/>
    <sheet name="煤炭" sheetId="7" r:id="rId18"/>
    <sheet name="钢铁" sheetId="23" r:id="rId19"/>
    <sheet name="有色" sheetId="22" r:id="rId20"/>
    <sheet name="电力" sheetId="8" r:id="rId21"/>
    <sheet name="银行保险" sheetId="11" r:id="rId22"/>
    <sheet name="证券多元" sheetId="12" r:id="rId23"/>
    <sheet name="房地产" sheetId="17" r:id="rId24"/>
    <sheet name="酒" sheetId="13" r:id="rId25"/>
    <sheet name="种植" sheetId="18" r:id="rId26"/>
    <sheet name="养殖" sheetId="19" r:id="rId27"/>
    <sheet name="基建" sheetId="20" r:id="rId28"/>
    <sheet name="运输业" sheetId="21" r:id="rId29"/>
  </sheets>
  <externalReferences>
    <externalReference r:id="rId30"/>
  </externalReferences>
  <definedNames>
    <definedName name="_xlnm._FilterDatabase" localSheetId="0" hidden="1">ST!$A$1:$G$128</definedName>
    <definedName name="_xlnm._FilterDatabase" localSheetId="1" hidden="1">'行业巨头 (400)'!$A$1:$J$171</definedName>
    <definedName name="_xlnm._FilterDatabase" localSheetId="3" hidden="1">龙头统计!$A$1:$F$101</definedName>
    <definedName name="_xlnm._FilterDatabase" localSheetId="5" hidden="1">行业总结!$A$1:$J$228</definedName>
    <definedName name="_xlnm._FilterDatabase" localSheetId="7" hidden="1">大盘!$A$1:$D$56</definedName>
  </definedNames>
  <calcPr calcId="144525"/>
</workbook>
</file>

<file path=xl/sharedStrings.xml><?xml version="1.0" encoding="utf-8"?>
<sst xmlns="http://schemas.openxmlformats.org/spreadsheetml/2006/main" count="30586" uniqueCount="20780">
  <si>
    <t>股票代码</t>
  </si>
  <si>
    <t>股票简称</t>
  </si>
  <si>
    <t>流动市值</t>
  </si>
  <si>
    <t>所属同花顺行业</t>
  </si>
  <si>
    <t>行业细分</t>
  </si>
  <si>
    <t>公司亮点</t>
  </si>
  <si>
    <t>所属概念</t>
  </si>
  <si>
    <t>600518.SH</t>
  </si>
  <si>
    <t>ST康美</t>
  </si>
  <si>
    <t>医药生物-中药-中药Ⅲ</t>
  </si>
  <si>
    <t>中医药全产业链一体化运营模式和业务体系已形成</t>
  </si>
  <si>
    <t>中医药,医疗器械,儿童医药医疗,养老,贸易战受益股,冬虫夏草,融资租赁,互联网医疗,流感,人参,健康中国,医药电商,医保目录,民营医院,医疗改革</t>
  </si>
  <si>
    <t>000564.SZ</t>
  </si>
  <si>
    <t>ST大集</t>
  </si>
  <si>
    <t>商贸零售-零售-百货零售</t>
  </si>
  <si>
    <t>深耕"供，销"商业模式，为城乡商品流通提供优质服务</t>
  </si>
  <si>
    <t>无人零售,一元股,冷链物流,西咸新区,供销社,乡村振兴,海航系,百度,网络直播,海南自贸区,抖音小店,电子商务,新零售,社区团购,京东,抖音,跨境电商,西安自贸区,陕西自贸区,农村电商,商超百货</t>
  </si>
  <si>
    <t>600816.SH</t>
  </si>
  <si>
    <t>ST安信</t>
  </si>
  <si>
    <t>非银金融-保险及其他-多元金融</t>
  </si>
  <si>
    <t>唯一上交所上市信托公司</t>
  </si>
  <si>
    <t>金改,融资租赁,信托</t>
  </si>
  <si>
    <t>600388.SH</t>
  </si>
  <si>
    <t>ST龙净</t>
  </si>
  <si>
    <t>环保-环保-环保设备</t>
  </si>
  <si>
    <t>专注于大气污染控制领域环保产品的研发</t>
  </si>
  <si>
    <t>海峡两岸,新材料,固废处理,循环经济,PM2.5,危废处理,国企改革,美丽中国,风电,脱硫脱硝,储能,新能源,氢能源,废气处理,光伏,节能环保,土壤修复,福建污染减排</t>
  </si>
  <si>
    <t>002024.SZ</t>
  </si>
  <si>
    <t>ST易购</t>
  </si>
  <si>
    <t>商贸零售-互联网电商-互联网电商Ⅲ</t>
  </si>
  <si>
    <t>中国3C家电连锁零售行业领跑者，国内电商龙头之一</t>
  </si>
  <si>
    <t>无人零售,冷链物流,超级品牌,供应链金融,网络直播,三胎,抖音小店,虚拟运营商,双十一,电子商务,阿里巴巴,人工智能,消费金融,金融科技,农村电商,区块链应用,商超百货,智能物流,物流电商平台,MSCI,大消费,智能家居,乡村振兴,互联网保险,体育产业,快递,区块链,智能终端,独角兽,家用电器,新零售,区块链底层,大数据,互联网金融,移动购物,跨境电商</t>
  </si>
  <si>
    <t>603039.SH</t>
  </si>
  <si>
    <t>ST泛微</t>
  </si>
  <si>
    <t>计算机-计算机应用-软件开发</t>
  </si>
  <si>
    <t>业界领先的协同管理软件及相关解决方案供应商</t>
  </si>
  <si>
    <t>腾讯,国产软件,云办公</t>
  </si>
  <si>
    <t>600601.SH</t>
  </si>
  <si>
    <t>*ST方科</t>
  </si>
  <si>
    <t>电子-半导体及元件-印制电路板</t>
  </si>
  <si>
    <t>智慧城市软硬件解决方案的综合服务商</t>
  </si>
  <si>
    <t>5G,广东国企改革,两会,网络游戏,电子书,国企改革,珠海国企改革,智慧城市,电子发票,高校,国产软件,地方国企改革,TMT,云计算,华为</t>
  </si>
  <si>
    <t>002411.SZ</t>
  </si>
  <si>
    <t>*ST必康</t>
  </si>
  <si>
    <t>医药生物-化学制药-化学制剂</t>
  </si>
  <si>
    <t>国内医药中间体龙头企业</t>
  </si>
  <si>
    <t>中医药,口罩,新材料,六氟磷酸锂,儿童医药医疗,比亚迪,PPP,电解液,吡啶,锂电池,眼科医疗,流感,钠离子电池,军工,健康中国,医药电商,分离膜</t>
  </si>
  <si>
    <t>000410.SZ</t>
  </si>
  <si>
    <t>*ST沈机</t>
  </si>
  <si>
    <t>机械设备-通用设备-机床工具</t>
  </si>
  <si>
    <t>国内机床行业的龙头</t>
  </si>
  <si>
    <t>央企国企改革,融资租赁,机器人,债转股(AMC),地方国企改革,工业机器人,振兴东北,高端装备,腾讯,工业4.0,国企改革,工业母机,工业互联网</t>
  </si>
  <si>
    <t>000839.SZ</t>
  </si>
  <si>
    <t>ST国安</t>
  </si>
  <si>
    <t>通信-通信服务-通信服务Ⅲ</t>
  </si>
  <si>
    <t>信息产业为主营的高科技上市企业，在广电行业具有较强的影响力</t>
  </si>
  <si>
    <t>央企国企改革,VR直播,广播电视,网络直播,数字电视,文化传媒,富媒体,虚拟现实</t>
  </si>
  <si>
    <t>600734.SH</t>
  </si>
  <si>
    <t>ST实达</t>
  </si>
  <si>
    <t>通信-通信设备-通信终端及配件</t>
  </si>
  <si>
    <t>构建“移动互联+物联”战略版图，助力行业物联网应用加速落地</t>
  </si>
  <si>
    <t>5G,物联网平台层,安防,地方国企改革,国产操作系统,物联网应用层,文化传媒,电子信息,广告营销,物联网,国企改革,智能穿戴,华为</t>
  </si>
  <si>
    <t>600226.SH</t>
  </si>
  <si>
    <t>ST瀚叶</t>
  </si>
  <si>
    <t>公用事业-电力-热力</t>
  </si>
  <si>
    <t>积极开展游戏、影视、综艺、体育等垂直细分领域的运营与投资</t>
  </si>
  <si>
    <t>大数据,影视娱乐,蜱虫,职业教育,手机游戏,腾讯,文化传媒,禽流感,网络游戏,余额宝,动漫</t>
  </si>
  <si>
    <t>600078.SH</t>
  </si>
  <si>
    <t>ST澄星</t>
  </si>
  <si>
    <t>基础化工-化学制品-磷肥及磷化工</t>
  </si>
  <si>
    <t>国内精细化程度高、产品种类多和技术成熟的精细磷化工企业</t>
  </si>
  <si>
    <t>绿色电力,磷化工,涉矿,循环经济,新能源</t>
  </si>
  <si>
    <t>002102.SZ</t>
  </si>
  <si>
    <t>ST冠福</t>
  </si>
  <si>
    <t>医药生物-化学制药-原料药</t>
  </si>
  <si>
    <t>国内大型日用陶瓷生产商和供应商之一，"中国瓷都"德化的龙头企业</t>
  </si>
  <si>
    <t>电子商务,年报预增,在线教育,涉矿,地方国企改革,黄金,维生素,生物医药,国企改革</t>
  </si>
  <si>
    <t>002022.SZ</t>
  </si>
  <si>
    <t>*ST科华</t>
  </si>
  <si>
    <t>医药生物-医疗器械-体外诊断</t>
  </si>
  <si>
    <t>国内体外临床诊断行业龙头企业</t>
  </si>
  <si>
    <t>埃博拉,抗艾滋病,血液制品,医疗器械,体外诊断,分子诊断,新冠检测,抗原检测,肝炎,流感,猴痘,POCT,医保目录</t>
  </si>
  <si>
    <t>002427.SZ</t>
  </si>
  <si>
    <t>*ST尤夫</t>
  </si>
  <si>
    <t>基础化工-化工合成材料-涤纶</t>
  </si>
  <si>
    <t>国内主要的涤纶工业长丝生产企业之一</t>
  </si>
  <si>
    <t>军民融合,锂电池,涤纶,地方国企改革,锂电制造,燃料电池,国企改革</t>
  </si>
  <si>
    <t>002470.SZ</t>
  </si>
  <si>
    <t>ST金正</t>
  </si>
  <si>
    <t>基础化工-化学制品-复合肥</t>
  </si>
  <si>
    <t>行业领先的农用肥料生产、销售商</t>
  </si>
  <si>
    <t>中以自贸区,化肥,乡村振兴,渤海粮仓,水泥,磷化工,土壤修复,生态农业,家庭农场,农村电商,国企改革,美丽中国</t>
  </si>
  <si>
    <t>000525.SZ</t>
  </si>
  <si>
    <t>ST红太阳</t>
  </si>
  <si>
    <t>基础化工-化学制品-农药</t>
  </si>
  <si>
    <t>以农药、三药及三药中间体业务为主体的企业</t>
  </si>
  <si>
    <t>吡啶,乡村振兴,草甘膦,农村电商,草地贪夜蛾防治</t>
  </si>
  <si>
    <t>600532.SH</t>
  </si>
  <si>
    <t>*ST未来</t>
  </si>
  <si>
    <t>商贸零售-贸易-贸易Ⅲ</t>
  </si>
  <si>
    <t>山东境内规模较大的大型矿产资源型企业</t>
  </si>
  <si>
    <t>涉矿,铁矿石,锂电池,锂电原料</t>
  </si>
  <si>
    <t>002321.SZ</t>
  </si>
  <si>
    <t>ST华英</t>
  </si>
  <si>
    <t>农林牧渔-养殖业-畜禽养殖</t>
  </si>
  <si>
    <t>从事鸭子全产业链业务的畜牧龙头企业</t>
  </si>
  <si>
    <t>新零售,养鸡,土地流转,乡村振兴,预制菜,区块链,食品安全,农垦改革,生态农业,家庭农场,农村电商,区块链应用,农信社改革</t>
  </si>
  <si>
    <t>600654.SH</t>
  </si>
  <si>
    <t>*ST中安</t>
  </si>
  <si>
    <t>行业领先的安防消防系统集成技术及丰富的行业资质</t>
  </si>
  <si>
    <t>智慧城市,机器人,国产软件,安防,服务机器人,消防装备,华为</t>
  </si>
  <si>
    <t>600759.SH</t>
  </si>
  <si>
    <t>ST洲际</t>
  </si>
  <si>
    <t>石油石化-油气开采及服务-油气开采</t>
  </si>
  <si>
    <t>立足中亚的专业化石油勘探开发企业</t>
  </si>
  <si>
    <t>油品改革,涉矿,海南旅游岛,土地流转,俄乌冲突,海南自贸区,人民币贬值受益,一带一路,三沙</t>
  </si>
  <si>
    <t>600804.SH</t>
  </si>
  <si>
    <t>ST鹏博士</t>
  </si>
  <si>
    <t>拥有跨地区增值电信业务经营许可证和全国一体化全光纤网络优势</t>
  </si>
  <si>
    <t>王者荣耀,5G,智能家居,在线教育,数据中心,光纤光缆,数字中国,光纤,超清视频,百度,腾讯,电子信息,云游戏,成渝特区,东数西算（算力）,虚拟运营商,物联网,VPN,边缘计算,智慧城市,大数据,数字经济,云计算,华为,云办公</t>
  </si>
  <si>
    <t>002358.SZ</t>
  </si>
  <si>
    <t>ST森源</t>
  </si>
  <si>
    <t>电力设备-电力设备-输变电设备</t>
  </si>
  <si>
    <t>国内一流的高中压开关设备和电力电子装置的中试、研发平台</t>
  </si>
  <si>
    <t>高压快充,柔性直流输电,充电桩,特高压,智慧灯杆,核电,风电,机器人,光伏,智能电网,垃圾分类,轨道交通</t>
  </si>
  <si>
    <t>300159.SZ</t>
  </si>
  <si>
    <t>ST新研</t>
  </si>
  <si>
    <t>机械设备-专用设备-农用机械</t>
  </si>
  <si>
    <t>领先的航空航天飞行器零部件产业化基地和供应链平台</t>
  </si>
  <si>
    <t>无人机,新疆振兴,航空发动机,乡村振兴,新疆自贸区,卫星导航,通用航空,农机,航空航天,红枣,军工,成飞,轨道交通,大飞机</t>
  </si>
  <si>
    <t>300256.SZ</t>
  </si>
  <si>
    <t>ST星星</t>
  </si>
  <si>
    <t>电子-消费电子-消费电子零部件及组装</t>
  </si>
  <si>
    <t>消费电子视窗防护屏、触控屏模组和高精密结构件的一站式供应商</t>
  </si>
  <si>
    <t>指纹技术,裸眼3D,WIN升级,OLED,消费电子,OLED显示模组,触摸屏,智能穿戴,小米,柔性屏,特斯拉,地方国企改革,VR设备,两轮车,工业4.0,虚拟现实,3D玻璃,苹果,华为</t>
  </si>
  <si>
    <t>002366.SZ</t>
  </si>
  <si>
    <t>*ST海核</t>
  </si>
  <si>
    <t>电力设备-电力设备-其他电源设备</t>
  </si>
  <si>
    <t>在核电材料及设备技术、工艺上具有领先优势</t>
  </si>
  <si>
    <t>山东国企改革,地方国企改革,军工,节能电机,节能环保,核污染防治,核电,国企改革,一带一路</t>
  </si>
  <si>
    <t>000796.SZ</t>
  </si>
  <si>
    <t>ST凯撒</t>
  </si>
  <si>
    <t>社会服务-景点及旅游-旅游综合</t>
  </si>
  <si>
    <t>一站式的旅游及生活服务解决方案提供商</t>
  </si>
  <si>
    <t>新零售,融资租赁,免税店,旅游,海南旅游岛,奥运会,露营经济,体育产业,金改,游轮,海南自贸区,冬奥会,在线旅游</t>
  </si>
  <si>
    <t>603603.SH</t>
  </si>
  <si>
    <t>*ST博天</t>
  </si>
  <si>
    <t>环保-环保-水务及水治理</t>
  </si>
  <si>
    <t>专业的水环境解决方案的综合服务商</t>
  </si>
  <si>
    <t>污水处理,盐湖提锂,新型城镇化,土壤修复,雄安新区,PPP,美丽中国</t>
  </si>
  <si>
    <t>600726.SH</t>
  </si>
  <si>
    <t>*ST华源</t>
  </si>
  <si>
    <t>煤炭-煤炭开采加工-煤炭开采</t>
  </si>
  <si>
    <t>形成发电、供热、煤炭、工程"四位一体"产业格局</t>
  </si>
  <si>
    <t>绿色电力,央企国企改革,重金属治理,分布式发电,地方国企改革,国企改革,黑龙江自贸区</t>
  </si>
  <si>
    <t>002586.SZ</t>
  </si>
  <si>
    <t>ST围海</t>
  </si>
  <si>
    <t>建筑装饰-建筑装饰-基础建设</t>
  </si>
  <si>
    <t>国内现代海堤工程施工专业化水平位居前列的企业</t>
  </si>
  <si>
    <t>水利,海岛整治修复,海洋经济,舟山自贸区,影视娱乐,地方国企改革,海绵城市,文化传媒,雄安新区,facebook,PPP,国企改革</t>
  </si>
  <si>
    <t>002309.SZ</t>
  </si>
  <si>
    <t>ST中利</t>
  </si>
  <si>
    <t>电力设备-电力设备-线缆部件及其他</t>
  </si>
  <si>
    <t>光伏新能源电站建设领域的先行者</t>
  </si>
  <si>
    <t>5G,光纤光缆,太阳能,光纤,光伏建筑一体化,磷酸铁锂,一带一路,风电,碳中和,分布式发电,新能源汽车,锂电池,新能源,储能,光伏,智能电网,华为,钙钛矿电池</t>
  </si>
  <si>
    <t>600303.SH</t>
  </si>
  <si>
    <t>ST曙光</t>
  </si>
  <si>
    <t>交运设备-汽车整车-商用载客车</t>
  </si>
  <si>
    <t>集整车、零部件业务为一体的汽车集团</t>
  </si>
  <si>
    <t>校车,融资租赁,汽车制造,新能源汽车,军工,燃料电池,中朝贸易区,新能源整车</t>
  </si>
  <si>
    <t>600382.SH</t>
  </si>
  <si>
    <t>ST广珠</t>
  </si>
  <si>
    <t>黑色金属-钢铁-冶钢原料</t>
  </si>
  <si>
    <t>以突出阀门为主，多产业、多元化共同发展的业务格局</t>
  </si>
  <si>
    <t>涉矿,新能源汽车,PPP,白酒,铁矿石</t>
  </si>
  <si>
    <t>300201.SZ</t>
  </si>
  <si>
    <t>*ST海伦</t>
  </si>
  <si>
    <t>机械设备-专用设备-其他专用设备</t>
  </si>
  <si>
    <t>国内一家领先的高空作业车产品及服务提供商</t>
  </si>
  <si>
    <t>军民融合,机器人,锂电池,棚户区改造,电力物联网,军工,工业机器人,智能电网,工业4.0,消防装备,工业互联网</t>
  </si>
  <si>
    <t>002433.SZ</t>
  </si>
  <si>
    <t>ST太安</t>
  </si>
  <si>
    <t>国家级非遗、中华老字号中药企业</t>
  </si>
  <si>
    <t>电子商务,中医药,辅助生殖,肝炎,互联网医疗,医药电商,医保目录,民营医院</t>
  </si>
  <si>
    <t>000995.SZ</t>
  </si>
  <si>
    <t>*ST皇台</t>
  </si>
  <si>
    <t>食品饮料-饮料制造-白酒</t>
  </si>
  <si>
    <t>甘肃省唯一的集名优白酒、名优葡萄酒一身的上市公司</t>
  </si>
  <si>
    <t>白酒</t>
  </si>
  <si>
    <t>000732.SZ</t>
  </si>
  <si>
    <t>ST泰禾</t>
  </si>
  <si>
    <t>房地产-房地产开发-住宅开发</t>
  </si>
  <si>
    <t>“泰禾院子”品牌在高端精品住宅领域具有较强的竞争力</t>
  </si>
  <si>
    <t>军民融合,一元股,租售同权,金控平台,移动支付,特色小镇,健康中国,民营医院,抗癌</t>
  </si>
  <si>
    <t>002076.SZ</t>
  </si>
  <si>
    <t>*ST雪莱</t>
  </si>
  <si>
    <t>电子-光学光电子-LED</t>
  </si>
  <si>
    <t>中国重要的电光源研发生产基地之一，专业研发生产多种功能灯</t>
  </si>
  <si>
    <t>电子商务,新能源汽车,锂电池,锂电设备,节能环保,宁德时代,PM2.5,空气净化,节能照明</t>
  </si>
  <si>
    <t>000972.SZ</t>
  </si>
  <si>
    <t>ST中基</t>
  </si>
  <si>
    <t>农林牧渔-农产品加工-果蔬加工</t>
  </si>
  <si>
    <t>番茄制品综合生产能力居世界同行业第二位</t>
  </si>
  <si>
    <t>番茄酱,新疆振兴,地方国企改革,国企改革,新疆建设兵团,医疗器械</t>
  </si>
  <si>
    <t>002482.SZ</t>
  </si>
  <si>
    <t>ST广田</t>
  </si>
  <si>
    <t>建筑装饰-建筑装饰-装饰园林</t>
  </si>
  <si>
    <t>我国公共建筑装饰行业龙头企业之一</t>
  </si>
  <si>
    <t>建筑节能,智能家居,粤港澳大湾区,新型城镇化,恒大,光伏建筑一体化,体育产业,装配式建筑,腾讯</t>
  </si>
  <si>
    <t>002699.SZ</t>
  </si>
  <si>
    <t>ST美盛</t>
  </si>
  <si>
    <t>传媒-传媒-影视院线</t>
  </si>
  <si>
    <t>国内主要的动漫服饰制造商之一</t>
  </si>
  <si>
    <t>元宇宙,百度,网络直播,区块链,三胎,云游戏,网络游戏,动漫,迪士尼,IP,电子商务,圣诞节,魔兽,手机游戏,抖音,文化传媒,人民币贬值受益,NFT,虚拟现实</t>
  </si>
  <si>
    <t>600239.SH</t>
  </si>
  <si>
    <t>ST云城</t>
  </si>
  <si>
    <t>打造了住宅综合体、旅游地产与养老地产的产业联动商业模式</t>
  </si>
  <si>
    <t>云南国企改革,一元股,旅游,供应链金融,地方国企改革,养老,国企改革,土地增值,工业大麻</t>
  </si>
  <si>
    <t>600568.SH</t>
  </si>
  <si>
    <t>ST中珠</t>
  </si>
  <si>
    <t>医药生物-医疗服务-其他医疗服务</t>
  </si>
  <si>
    <t>以房地产、医药为主业的双主业经营格局</t>
  </si>
  <si>
    <t>铀矿,一元股,细胞免疫治疗,涉矿,无人机,眼科医疗,互联网医疗,PPP,民营医院,抗癌</t>
  </si>
  <si>
    <t>002259.SZ</t>
  </si>
  <si>
    <t>ST升达</t>
  </si>
  <si>
    <t>公用事业-燃气-燃气Ⅲ</t>
  </si>
  <si>
    <t>林业产业一体化经营的企业</t>
  </si>
  <si>
    <t>风沙治理,天然气,林场改革,胶合板</t>
  </si>
  <si>
    <t>300370.SZ</t>
  </si>
  <si>
    <t>*ST安控</t>
  </si>
  <si>
    <t>机械设备-仪器仪表-仪器仪表Ⅲ</t>
  </si>
  <si>
    <t>以自动化、信息化技术为核心的智慧产业解决方案和产品</t>
  </si>
  <si>
    <t>油品改革,智慧城市,安防,芯片,网络安全,新基建,天然气,工业4.0,透明工厂,油气开采,智能建筑,工业互联网,边缘计算</t>
  </si>
  <si>
    <t>002005.SZ</t>
  </si>
  <si>
    <t>ST德豪</t>
  </si>
  <si>
    <t>家用电器-小家电-小家电Ⅲ</t>
  </si>
  <si>
    <t>LED全产业链布局的极少数企业之一</t>
  </si>
  <si>
    <t>电子商务,一元股,横琴新区,MiniLED,智能终端,台湾,家用电器,节能照明</t>
  </si>
  <si>
    <t>002069.SZ</t>
  </si>
  <si>
    <t>ST獐子岛</t>
  </si>
  <si>
    <t>农林牧渔-养殖业-水产养殖</t>
  </si>
  <si>
    <t>拥有全国最大的清洁海域，产品以高档海珍品为主</t>
  </si>
  <si>
    <t>电子商务,东北亚经贸中心,海洋经济,水域改革,乡村振兴,地方国企改革,预制菜,台湾,水产品,国企改革,辽宁国企改革</t>
  </si>
  <si>
    <t>002692.SZ</t>
  </si>
  <si>
    <t>ST远程</t>
  </si>
  <si>
    <t>在电线电缆行业具备先进的检测设备、科研设施和科研场地</t>
  </si>
  <si>
    <t>电缆,智能电网,江苏国企改革,核电,地方国企改革,国企改革</t>
  </si>
  <si>
    <t>600241.SH</t>
  </si>
  <si>
    <t>ST时万</t>
  </si>
  <si>
    <t>电力设备-电力设备-电池</t>
  </si>
  <si>
    <t>林业项目拥有优质的非洲林地资源储备</t>
  </si>
  <si>
    <t>东北亚经贸中心,锂电池,地方国企改革,锂电制造,燃料电池,中朝贸易区,国企改革,辽宁国企改革</t>
  </si>
  <si>
    <t>600182.SH</t>
  </si>
  <si>
    <t>S*ST佳通</t>
  </si>
  <si>
    <t>交运设备-汽车零部件-汽车零部件Ⅲ</t>
  </si>
  <si>
    <t>福建省优秀的轮胎制造、销售公司</t>
  </si>
  <si>
    <t>振兴东北,黑龙江自贸区,绿色轮胎</t>
  </si>
  <si>
    <t>000809.SZ</t>
  </si>
  <si>
    <t>ST新城</t>
  </si>
  <si>
    <t>主要从事土地一级开发和市政基础配套设施建设及运营业务的企业</t>
  </si>
  <si>
    <t>污水处理,新型城镇化,国企改革,地方国企改革</t>
  </si>
  <si>
    <t>002177.SZ</t>
  </si>
  <si>
    <t>*ST御银</t>
  </si>
  <si>
    <t>计算机-计算机设备-计算机设备Ⅲ</t>
  </si>
  <si>
    <t>广东省ATM设备行业领先企业</t>
  </si>
  <si>
    <t>人脸识别,ATM机,指纹技术,互联网金融,数字货币,虹膜识别,国产操作系统,区块链储备,区块链,NFC,国产替代,新版人民币,村镇银行</t>
  </si>
  <si>
    <t>000616.SZ</t>
  </si>
  <si>
    <t>ST海投</t>
  </si>
  <si>
    <t>从房地产开发业务转型至产业基金及养老和教育产业资产管理业务</t>
  </si>
  <si>
    <t>镍氢电池,东北亚经贸中心,涉矿,一元股,REITs,锂电池,环渤海,海航系,振兴东北,养老,海南自贸区,锌电池</t>
  </si>
  <si>
    <t>002313.SZ</t>
  </si>
  <si>
    <t>*ST日海</t>
  </si>
  <si>
    <t>行业领先的人工智能物联网服务提供商</t>
  </si>
  <si>
    <t>5G,数据中心,物联网平台层,宽带中国,广东国企改革,光纤,新基建,滴滴,IPV6,电子信息,汽车电子,物联网,国企改革,珠海国企改革,小米,工业互联网,边缘计算,车联网,大数据,地方国企改革,国家科技大会</t>
  </si>
  <si>
    <t>300526.SZ</t>
  </si>
  <si>
    <t>*ST中潜</t>
  </si>
  <si>
    <t>纺织服装-服装家纺-鞋帽及其他</t>
  </si>
  <si>
    <t>国内专业生产潜水装备产品及提供潜水服务的提供商</t>
  </si>
  <si>
    <t>体育产业,潜水运动,光伏</t>
  </si>
  <si>
    <t>600599.SH</t>
  </si>
  <si>
    <t>ST熊猫</t>
  </si>
  <si>
    <t>轻工制造-家用轻工-其他家用轻工</t>
  </si>
  <si>
    <t>中国最大的出口鞭炮烟花公司，国际烟花行业唯一的上市公司</t>
  </si>
  <si>
    <t>互联网金融</t>
  </si>
  <si>
    <t>600719.SH</t>
  </si>
  <si>
    <t>ST热电</t>
  </si>
  <si>
    <t>大连地区供热、供电联产龙头企业</t>
  </si>
  <si>
    <t>东北亚经贸中心,振兴东北,大连自贸区,国企改革,地方国企改革,辽宁国企改革</t>
  </si>
  <si>
    <t>600265.SH</t>
  </si>
  <si>
    <t>ST景谷</t>
  </si>
  <si>
    <t>农林牧渔-种植业与林业-林业</t>
  </si>
  <si>
    <t>云南省最大的林化产品、人造板、集装箱地板的生产商和供应商</t>
  </si>
  <si>
    <t>纤维板,长江防护林,林场改革,胶合板,美丽中国</t>
  </si>
  <si>
    <t>600112.SH</t>
  </si>
  <si>
    <t>ST天成</t>
  </si>
  <si>
    <t>高压电器元件领域享有较高的知名度</t>
  </si>
  <si>
    <t>小金属,小额贷款,高端装备,黔中经济区,智慧城市,融资租赁,涉矿,中非合作,钼,互联网金融,稀有金属,智能电网,辉钼,移动金融</t>
  </si>
  <si>
    <t>002086.SZ</t>
  </si>
  <si>
    <t>ST东洋</t>
  </si>
  <si>
    <t>主营海水鱼虾贝藻育苗、养殖及海洋水产加工，我国重点渔区之一</t>
  </si>
  <si>
    <t>胶原蛋白,冷链物流,鱼蛋白,基因测序,水域改革,新冠检测,抗原检测,体外诊断,预制菜,幽门螺杆菌,食品安全,健康中国,水产品,民营医院</t>
  </si>
  <si>
    <t>300282.SZ</t>
  </si>
  <si>
    <t>ST三盛</t>
  </si>
  <si>
    <t>社会服务-教育-教育Ⅲ</t>
  </si>
  <si>
    <t>公司拥有全球领先的红外触摸技术，始终致力于为多个行业提供极致的智能交互解决方案</t>
  </si>
  <si>
    <t>在线教育,三星,职业教育,军工,触摸屏,华为</t>
  </si>
  <si>
    <t>603117.SH</t>
  </si>
  <si>
    <t>ST万林</t>
  </si>
  <si>
    <t>交通运输-物流-物流Ⅲ</t>
  </si>
  <si>
    <t>盈利码头目前是国内重点木材码头之一</t>
  </si>
  <si>
    <t>统一大市场,自由贸易港</t>
  </si>
  <si>
    <t>002740.SZ</t>
  </si>
  <si>
    <t>ST爱迪尔</t>
  </si>
  <si>
    <t>轻工制造-家用轻工-饰品</t>
  </si>
  <si>
    <t>福建省珠宝首饰产品设计生产加工、品牌连锁为一体的珠宝企业</t>
  </si>
  <si>
    <t>新零售,区块链,奢侈品,抖音小店,供应链金融</t>
  </si>
  <si>
    <t>002485.SZ</t>
  </si>
  <si>
    <t>*ST雪发</t>
  </si>
  <si>
    <t>社会服务-景点及旅游-人工景点</t>
  </si>
  <si>
    <t>国内规模最大的男式正装生产基地，并拓展了文化旅游新业务</t>
  </si>
  <si>
    <t>IP,特色小镇,大数据,旅游,供应链金融</t>
  </si>
  <si>
    <t>000005.SZ</t>
  </si>
  <si>
    <t>ST星源</t>
  </si>
  <si>
    <t>环保-环保-综合环境治理</t>
  </si>
  <si>
    <t>中外合资股份制企业，首批在深圳证券交易所上市的公司之一</t>
  </si>
  <si>
    <t>废气处理,一元股,土壤修复,广东自贸区,固废处理</t>
  </si>
  <si>
    <t>002200.SZ</t>
  </si>
  <si>
    <t>ST交投</t>
  </si>
  <si>
    <t>园林行业中具有完备的产业链</t>
  </si>
  <si>
    <t>云南国企改革,污水处理,地方国企改革,海绵城市,特色小镇,PPP,国企改革,园林开发,中科院系</t>
  </si>
  <si>
    <t>000571.SZ</t>
  </si>
  <si>
    <t>ST大洲</t>
  </si>
  <si>
    <t>内蒙古呼伦贝尔地区为数不多的生产长焰煤的煤炭企业</t>
  </si>
  <si>
    <t>新零售,电石,牛羊肉,煤炭,大飞机,海南自贸区,成飞,通用航空,三沙</t>
  </si>
  <si>
    <t>600767.SH</t>
  </si>
  <si>
    <t>*ST运盛</t>
  </si>
  <si>
    <t>医药生物-医药商业-医药商业Ⅲ</t>
  </si>
  <si>
    <t>国内首家采用云计算服务模式建设和运营基层卫生信息系统的公司</t>
  </si>
  <si>
    <t>智能医疗,互联网医疗,长三角一体化,云计算,民营医院,牙科医疗,家庭医生</t>
  </si>
  <si>
    <t>002742.SZ</t>
  </si>
  <si>
    <t>ST三圣</t>
  </si>
  <si>
    <t>专注于石膏综合利用的研究和产品开发，拥有丰富的石膏资源优势</t>
  </si>
  <si>
    <t>工程建材,中非合作,流感,水泥,职业教育,幽门螺杆菌,维生素,生物医药,新冠治疗,一带一路</t>
  </si>
  <si>
    <t>300356.SZ</t>
  </si>
  <si>
    <t>*ST光一</t>
  </si>
  <si>
    <t>电力设备-电力设备-电气自控设备</t>
  </si>
  <si>
    <t>智能用电信息采集系统软硬件的研发、生产和销售领先企业</t>
  </si>
  <si>
    <t>知识产权保护,网红经济,大数据,电力物联网,能源互联网,区块链,云游戏,智能电网,碳中和</t>
  </si>
  <si>
    <t>600122.SH</t>
  </si>
  <si>
    <t>ST宏图</t>
  </si>
  <si>
    <t>商贸零售-零售-专业连锁</t>
  </si>
  <si>
    <t>江苏省消费类电子信息产业优秀生产企业</t>
  </si>
  <si>
    <t>新零售,一元股,网红经济,互联网金融,移动支付,岩棉,电子信息,智能穿戴,小额贷款</t>
  </si>
  <si>
    <t>000889.SZ</t>
  </si>
  <si>
    <t>ST中嘉</t>
  </si>
  <si>
    <t>主要业务为信息智能传输、通信网络维护和金融服务外包</t>
  </si>
  <si>
    <t>5G,大数据,互联网金融,环渤海,东数西算（算力）,区块链,金融科技,富媒体,美团,华为</t>
  </si>
  <si>
    <t>300029.SZ</t>
  </si>
  <si>
    <t>ST天龙</t>
  </si>
  <si>
    <t>建筑装饰-建筑装饰-专业工程</t>
  </si>
  <si>
    <t>江苏省太阳能电池硅材料生产与加工设备研发、生产、销售企业</t>
  </si>
  <si>
    <t>太阳能,新能源,蓝宝石,光伏建筑一体化,光伏,分布式发电</t>
  </si>
  <si>
    <t>002535.SZ</t>
  </si>
  <si>
    <t>ST林重</t>
  </si>
  <si>
    <t>机械设备-专用设备-能源及重型设备</t>
  </si>
  <si>
    <t>国内最大的民营煤炭综采机械设备供应商</t>
  </si>
  <si>
    <t>供应链金融,页岩气,卫星导航,燃料电池,工业机器人,高端装备,油气开采,融资租赁,机器人,安防,锂电池,储能,军工,锂电制造,国产替代</t>
  </si>
  <si>
    <t>300301.SZ</t>
  </si>
  <si>
    <t>*ST长方</t>
  </si>
  <si>
    <t>我国LED照明光源器件封装领域的龙头企业之一</t>
  </si>
  <si>
    <t>PPP,节能照明,储能,元器件</t>
  </si>
  <si>
    <t>002656.SZ</t>
  </si>
  <si>
    <t>ST摩登</t>
  </si>
  <si>
    <t>纺织服装-服装家纺-服装</t>
  </si>
  <si>
    <t>专业经营卡奴迪路(CANUDILO)品牌高级男装服饰的企业</t>
  </si>
  <si>
    <t>腾讯,区块链,新能源汽车,三胎,虚拟现实</t>
  </si>
  <si>
    <t>002776.SZ</t>
  </si>
  <si>
    <t>ST柏龙</t>
  </si>
  <si>
    <t>国内最具规模，配套服务最齐全的服装设计企业之一</t>
  </si>
  <si>
    <t>体育产业,C2M,网红经济,口罩,虚拟现实,医疗器械</t>
  </si>
  <si>
    <t>300297.SZ</t>
  </si>
  <si>
    <t>*ST蓝盾</t>
  </si>
  <si>
    <t>计算机-计算机应用-IT服务</t>
  </si>
  <si>
    <t>专注于企业级信息安全领域的企业</t>
  </si>
  <si>
    <t>一元股,在线教育,机器学习,态势感知,数字中国,IPV6,区块链,量子科技,广告营销,物联网,VPN,电子商务,智慧城市,大数据,安防,人工智能,网络安全,军工,职业教育,文化传媒,云计算,区块链应用,华为,云办公</t>
  </si>
  <si>
    <t>600290.SH</t>
  </si>
  <si>
    <t>ST华仪</t>
  </si>
  <si>
    <t>从事高压电器、风能发电设备制造销售的电力设备公司</t>
  </si>
  <si>
    <t>智能电网,新能源,风电,小额贷款</t>
  </si>
  <si>
    <t>600589.SH</t>
  </si>
  <si>
    <t>ST榕泰</t>
  </si>
  <si>
    <t>基础化工-化工合成材料-其他塑料制品</t>
  </si>
  <si>
    <t>国内外氨基复合材料行业的龙头企业之一</t>
  </si>
  <si>
    <t>数据中心,网络切片,国产软件,新材料,云计算,PTA,边缘计算</t>
  </si>
  <si>
    <t>000606.SZ</t>
  </si>
  <si>
    <t>*ST顺利</t>
  </si>
  <si>
    <t>率先进行企业服务互联网化的公司，旗下神州顺利办企业运营服务平台</t>
  </si>
  <si>
    <t>知识产权保护,区块链,大数据,人力资源服务,SAAS</t>
  </si>
  <si>
    <t>600136.SH</t>
  </si>
  <si>
    <t>ST明诚</t>
  </si>
  <si>
    <t>社会服务-其他社会服务-体育</t>
  </si>
  <si>
    <t>湖北省第一家荣膺“国家体育产业示范单位”称号的上市公司</t>
  </si>
  <si>
    <t>明星参股,世界杯,奥运会,影视娱乐,地方国企改革,体育产业,文化传媒,湖北国企改革,国企改革,足球</t>
  </si>
  <si>
    <t>600306.SH</t>
  </si>
  <si>
    <t>ST商城</t>
  </si>
  <si>
    <t>公司门店均在沈阳市核心商圈，其中商业城位于沈阳最繁华的中街商圈</t>
  </si>
  <si>
    <t>新零售,腾讯,振兴东北,微信,商超百货</t>
  </si>
  <si>
    <t>600289.SH</t>
  </si>
  <si>
    <t>ST信通</t>
  </si>
  <si>
    <t>中国最大的应用软件开发和集成商之一</t>
  </si>
  <si>
    <t>智能交通,智慧城市,车联网,京东,网络安全,智能物流,黑龙江自贸区</t>
  </si>
  <si>
    <t>000971.SZ</t>
  </si>
  <si>
    <t>ST高升</t>
  </si>
  <si>
    <t>中国领先的综合云基础服务集成商</t>
  </si>
  <si>
    <t>网络切片,一元股,云计算,大数据,京津冀一体化,VPN</t>
  </si>
  <si>
    <t>603007.SH</t>
  </si>
  <si>
    <t>ST花王</t>
  </si>
  <si>
    <t>子公司中维国际在绿色建筑领域处于领先地位</t>
  </si>
  <si>
    <t>新型城镇化,装配式建筑,PPP,园林开发</t>
  </si>
  <si>
    <t>600608.SH</t>
  </si>
  <si>
    <t>ST沪科</t>
  </si>
  <si>
    <t>芯片设计和服务能力保持在国内同行的领先水平</t>
  </si>
  <si>
    <t>云南国企改革,年报预增,国企改革,地方国企改革</t>
  </si>
  <si>
    <t>300273.SZ</t>
  </si>
  <si>
    <t>*ST和佳</t>
  </si>
  <si>
    <t>医药生物-医疗器械-医疗设备</t>
  </si>
  <si>
    <t>肿瘤微创治疗和医用制氧领域的技术优势和丰富的产品储备</t>
  </si>
  <si>
    <t>中以自贸区,横琴新区,细胞免疫治疗,口罩,智能医疗,方舱医院,互联网医疗,医疗器械,流感,人工智能,生物安全,健康中国,民营医院,抗癌</t>
  </si>
  <si>
    <t>603557.SH</t>
  </si>
  <si>
    <t>ST起步</t>
  </si>
  <si>
    <t>知名母婴童健康时尚产业品牌运营服务商，拥有中国最具价值前500品牌：ABC KIDS</t>
  </si>
  <si>
    <t>新零售,网络直播,网红经济,三胎</t>
  </si>
  <si>
    <t>600365.SH</t>
  </si>
  <si>
    <t>ST通葡</t>
  </si>
  <si>
    <t>通化产区拥有众多的葡萄酒代表品牌，国内甜型葡萄酒的代表</t>
  </si>
  <si>
    <t>电子商务,振兴东北,健康中国,白酒</t>
  </si>
  <si>
    <t>002052.SZ</t>
  </si>
  <si>
    <t>*ST同洲</t>
  </si>
  <si>
    <t>家用电器-黑色家电-其他黑色家电</t>
  </si>
  <si>
    <t>国际数字视讯行业内知名品牌，首批卫星接收设备定点生产商之一</t>
  </si>
  <si>
    <t>三网融合,网络电视,数字电视,电子信息,智能终端</t>
  </si>
  <si>
    <t>002089.SZ</t>
  </si>
  <si>
    <t>*ST新海</t>
  </si>
  <si>
    <t>新能源电动车行业形成了“整车为龙头、电池为配套”产业链布局</t>
  </si>
  <si>
    <t>5G,数据中心,一元股,宽带中国,光纤光缆,光纤,IPV6,量子科技,节能照明,边缘计算,新能源物流车,军民融合,新能源汽车,锂电池,光伏,锂电制造,华为</t>
  </si>
  <si>
    <t>002700.SZ</t>
  </si>
  <si>
    <t>ST浩源</t>
  </si>
  <si>
    <t>区域内有独特的资源优势，取得30年的城市燃气特许经营权</t>
  </si>
  <si>
    <t>天然气</t>
  </si>
  <si>
    <t>002113.SZ</t>
  </si>
  <si>
    <t>ST天润</t>
  </si>
  <si>
    <t>传媒-传媒-游戏</t>
  </si>
  <si>
    <t>已从农业、化工生产经营转型为网络游戏开发运营的企业</t>
  </si>
  <si>
    <t>一元股,手机游戏,跨境电商,文化传媒,网约车,广告营销,网络游戏</t>
  </si>
  <si>
    <t>600462.SH</t>
  </si>
  <si>
    <t>ST九有</t>
  </si>
  <si>
    <t>传媒-传媒-广告营销</t>
  </si>
  <si>
    <t>专注为移动互移网创造更优质的影像集成系统和指纹识别系统</t>
  </si>
  <si>
    <t>网红经济,独角兽,中朝贸易区</t>
  </si>
  <si>
    <t>300495.SZ</t>
  </si>
  <si>
    <t>*ST美尚</t>
  </si>
  <si>
    <t>从事生态修复与重构和园林景观建设</t>
  </si>
  <si>
    <t>乡村振兴,农业种植,特色小镇,土壤修复,雄安新区,PPP,园林开发,美丽中国</t>
  </si>
  <si>
    <t>300338.SZ</t>
  </si>
  <si>
    <t>ST开元</t>
  </si>
  <si>
    <t>为财经会计培训领域的领先企业，最具竞争力行业品牌</t>
  </si>
  <si>
    <t>在线教育,钠离子电池,储能,职业教育,物联网应用层,能源互联网,元宇宙,虚拟数字人,物联网</t>
  </si>
  <si>
    <t>000806.SZ</t>
  </si>
  <si>
    <t>*ST银河</t>
  </si>
  <si>
    <t>电子-半导体及元件-被动元件</t>
  </si>
  <si>
    <t>生物医药、输配电制造、电子信息等制造业，主导产品国内先进水平</t>
  </si>
  <si>
    <t>军民融合,细胞免疫治疗,创新药,一元股,元器件,生物医药,北部湾自贸区,华为</t>
  </si>
  <si>
    <t>000669.SZ</t>
  </si>
  <si>
    <t>ST金鸿</t>
  </si>
  <si>
    <t>国内天然气领域中下游重要的能源运营商</t>
  </si>
  <si>
    <t>能源互联网,振兴东北,天然气,燃料电池,新能源,天然气管道</t>
  </si>
  <si>
    <t>002021.SZ</t>
  </si>
  <si>
    <t>ST中捷</t>
  </si>
  <si>
    <t>机械设备-专用设备-纺织服装设备</t>
  </si>
  <si>
    <t>全球最大的工业缝纫机生产基地之一</t>
  </si>
  <si>
    <t>电子商务,涉矿,期货,地方国企改革,光伏,国企改革</t>
  </si>
  <si>
    <t>300336.SZ</t>
  </si>
  <si>
    <t>*ST新文</t>
  </si>
  <si>
    <t>户外LED大屏幕媒体行业的先入者，拥有传媒全产业链布局优势</t>
  </si>
  <si>
    <t>IP,一元股,网红经济,大数据,影视娱乐,百度,电子竞技,文化传媒,广告营销,虚拟现实,京东金融</t>
  </si>
  <si>
    <t>002592.SZ</t>
  </si>
  <si>
    <t>ST八菱</t>
  </si>
  <si>
    <t>热交换器产品的设计、制造领域领先企业</t>
  </si>
  <si>
    <t>细胞免疫治疗,专精特新,新能源汽车,汽车热管理,文化传媒,网络游戏,燃料电池,华为</t>
  </si>
  <si>
    <t>300555.SZ</t>
  </si>
  <si>
    <t>ST路通</t>
  </si>
  <si>
    <t>专业从事有线宽带网络传输系统及相关产品的民营高科技企业</t>
  </si>
  <si>
    <t>智慧城市,乡村振兴,超清视频,WiFi 6,广播电视,IPV6,文化传媒,量子科技,农村电商,物联网</t>
  </si>
  <si>
    <t>002211.SZ</t>
  </si>
  <si>
    <t>ST宏达</t>
  </si>
  <si>
    <t>基础化工-化学制品-有机硅</t>
  </si>
  <si>
    <t>国内高温硅橡胶行业位居前列的生产企业</t>
  </si>
  <si>
    <t>量子科技,PCB,集成电路,有机硅,网络安全</t>
  </si>
  <si>
    <t>300313.SZ</t>
  </si>
  <si>
    <t>ST天山</t>
  </si>
  <si>
    <t>我国牛品种改良产品及服务提供商之一</t>
  </si>
  <si>
    <t>乳业,牛羊肉,奶牛养殖,新疆建设兵团</t>
  </si>
  <si>
    <t>000004.SZ</t>
  </si>
  <si>
    <t>ST国华</t>
  </si>
  <si>
    <t>子公司智游网安是目前国内同行业中拥有各类经营资质或许可较全的企业之一</t>
  </si>
  <si>
    <t>5G,车联网,鸿蒙,中科系,数据安全,网络安全,电力物联网,物联网,华为</t>
  </si>
  <si>
    <t>002872.SZ</t>
  </si>
  <si>
    <t>ST天圣</t>
  </si>
  <si>
    <t>天圣制药是国内现代化的医药科技型企业，国家高新技术企业</t>
  </si>
  <si>
    <t>中医药</t>
  </si>
  <si>
    <t>002316.SZ</t>
  </si>
  <si>
    <t>*ST亚联</t>
  </si>
  <si>
    <t>获得央行颁发牌照的第三方支付公司</t>
  </si>
  <si>
    <t>数据中心,电子车牌,数字中国,移动支付,区块链,电子信息,物联网感知层,独角兽,SAAS,物联网,特高压,智能交通,新零售,智慧城市,大数据,智能电网,云计算,云通信,金融科技,ETC,轨道交通,华为</t>
  </si>
  <si>
    <t>300309.SZ</t>
  </si>
  <si>
    <t>*ST吉艾</t>
  </si>
  <si>
    <t>转型为AMC管理平台服务商</t>
  </si>
  <si>
    <t>一元股,北交所,债转股(AMC),油气装备,金融科技,页岩气,一带一路</t>
  </si>
  <si>
    <t>300108.SZ</t>
  </si>
  <si>
    <t>*ST吉药</t>
  </si>
  <si>
    <t>在妇科类、抗病毒类及风湿骨痛类在医疗和OTC终端产品线优势明显</t>
  </si>
  <si>
    <t>炭黑,中医药,创新药,抗艾滋病,白炭黑,熊去氧胆酸,生物医药,抗癌</t>
  </si>
  <si>
    <t>600671.SH</t>
  </si>
  <si>
    <t>ST目药</t>
  </si>
  <si>
    <t>公司拥有两大驰名商标，薄荷素油占国内近一半市场份额</t>
  </si>
  <si>
    <t>中医药,养老,健康中国,眼科医疗,医保目录</t>
  </si>
  <si>
    <t>000752.SZ</t>
  </si>
  <si>
    <t>*ST西发</t>
  </si>
  <si>
    <t>食品饮料-饮料制造-啤酒</t>
  </si>
  <si>
    <t>西藏自治区唯一的啤酒生产企业</t>
  </si>
  <si>
    <t>大消费,啤酒</t>
  </si>
  <si>
    <t>000038.SZ</t>
  </si>
  <si>
    <t>*ST大通</t>
  </si>
  <si>
    <t>综合-综合-综合Ⅲ</t>
  </si>
  <si>
    <t>主要从事供应链管理和新媒体传媒运营、广告发布</t>
  </si>
  <si>
    <t>化妆护肤品,人工智能,抖音,区块链,文化传媒,广告营销,工业大麻</t>
  </si>
  <si>
    <t>688309.SH</t>
  </si>
  <si>
    <t>*ST恒誉</t>
  </si>
  <si>
    <t>公司系行业内唯一荣获国家科技进步奖（二等，第一完成单位）企业</t>
  </si>
  <si>
    <t>固废处理,节能环保</t>
  </si>
  <si>
    <t>002751.SZ</t>
  </si>
  <si>
    <t>*ST易尚</t>
  </si>
  <si>
    <t>社会服务-其他社会服务-专业服务</t>
  </si>
  <si>
    <t>国内3D扫描、AR/VR/全息、展览展示、低碳循环会展领域领军企业</t>
  </si>
  <si>
    <t>5G,电子商务,医疗器械,VR设备,元宇宙,虚拟现实,华为</t>
  </si>
  <si>
    <t>300392.SZ</t>
  </si>
  <si>
    <t>*ST腾信</t>
  </si>
  <si>
    <t>中国最早从事互联网营销服务的公司之一，具有渠道和资源整合优势</t>
  </si>
  <si>
    <t>抖音,文化传媒,TMT,大数据,广告营销,芯片</t>
  </si>
  <si>
    <t>000150.SZ</t>
  </si>
  <si>
    <t>*ST宜康</t>
  </si>
  <si>
    <t>构建了医疗养老后勤、医院经营、养老社区的"三位一体"服务体系</t>
  </si>
  <si>
    <t>一元股,智能医疗,互联网医疗,医美,养老,生物安全,健康中国,民营医院</t>
  </si>
  <si>
    <t>300089.SZ</t>
  </si>
  <si>
    <t>*ST文化</t>
  </si>
  <si>
    <t>国内艺术陶瓷行业龙头</t>
  </si>
  <si>
    <t>在线教育,区块链,K12教育,陶瓷产品,职业教育</t>
  </si>
  <si>
    <t>002569.SZ</t>
  </si>
  <si>
    <t>ST步森</t>
  </si>
  <si>
    <t>"步森"品牌在国内男装领域具有较高的知名度"</t>
  </si>
  <si>
    <t>供应链金融,京东</t>
  </si>
  <si>
    <t>002781.SZ</t>
  </si>
  <si>
    <t>*ST奇信</t>
  </si>
  <si>
    <t>建筑装饰工程行业内资质种类最齐全、等级最高的企业之一</t>
  </si>
  <si>
    <t>智慧城市,地方国企改革,精装修,PM2.5,空气净化,物联网,国企改革,华为</t>
  </si>
  <si>
    <t>002417.SZ</t>
  </si>
  <si>
    <t>*ST深南</t>
  </si>
  <si>
    <t>国内大数据综合应用服务知名提供商</t>
  </si>
  <si>
    <t>国产软件,大数据,互联网金融,土地流转,供应链金融,流媒体,云计算,华为,云办公</t>
  </si>
  <si>
    <t>600242.SH</t>
  </si>
  <si>
    <t>*ST中昌</t>
  </si>
  <si>
    <t>国内领先的大数据营销解决方案提供商</t>
  </si>
  <si>
    <t>一元股,数字营销,网红经济,大数据,阿里巴巴,抖音,文化传媒,腾讯,facebook,广告营销,谷歌</t>
  </si>
  <si>
    <t>002504.SZ</t>
  </si>
  <si>
    <t>ST弘高</t>
  </si>
  <si>
    <t>中国医院建筑优质绿色供应商，最具影响力酒店空间设计机构</t>
  </si>
  <si>
    <t>一元股,军工,精装修,特色小镇,电子信息,独角兽</t>
  </si>
  <si>
    <t>688086.SH</t>
  </si>
  <si>
    <t>*ST紫晶</t>
  </si>
  <si>
    <t>国内领先的光存储高科技企业</t>
  </si>
  <si>
    <t>数据中心,大数据,数据安全,信创</t>
  </si>
  <si>
    <t>600781.SH</t>
  </si>
  <si>
    <t>*ST辅仁</t>
  </si>
  <si>
    <t>在抗感染、感冒镇咳、免疫调节、心脑血管等治疗领域具有优势</t>
  </si>
  <si>
    <t>一元股,中医药,阿糖胞苷,熊去氧胆酸,生物医药,医保目录</t>
  </si>
  <si>
    <t>688555.SH</t>
  </si>
  <si>
    <t>*ST泽达</t>
  </si>
  <si>
    <t>组织制定国际首个ISO中药生产工艺语义技术标准</t>
  </si>
  <si>
    <t>中医药,数字乡村,药品信息化追溯,国产软件,智能制造,互联网医疗</t>
  </si>
  <si>
    <t>总市值</t>
  </si>
  <si>
    <t>最新涨跌幅</t>
  </si>
  <si>
    <t>no</t>
  </si>
  <si>
    <t>601169.SH</t>
  </si>
  <si>
    <t>北京银行</t>
  </si>
  <si>
    <t>银行-银行-城商行</t>
  </si>
  <si>
    <t>开辟和探索了中小银行创新发展经典模式的商业银行</t>
  </si>
  <si>
    <t>证金持股,优先股,北京自贸区,村镇银行,MSCI</t>
  </si>
  <si>
    <t>601009.SH</t>
  </si>
  <si>
    <t>南京银行</t>
  </si>
  <si>
    <t>存贷款规模在南京地区的市场占有率位居前列</t>
  </si>
  <si>
    <t>优先股,MSCI</t>
  </si>
  <si>
    <t>601229.SH</t>
  </si>
  <si>
    <t>上海银行</t>
  </si>
  <si>
    <t>唯一在养老服务领域同时获得两项国家级荣誉的金融机构</t>
  </si>
  <si>
    <t>600015.SH</t>
  </si>
  <si>
    <t>华夏银行</t>
  </si>
  <si>
    <t>银行-银行-股份制银行</t>
  </si>
  <si>
    <t>全国第五家上市银行</t>
  </si>
  <si>
    <t>优先股,跨境支付（CIPS）,MSCI</t>
  </si>
  <si>
    <t>600926.SH</t>
  </si>
  <si>
    <t>杭州银行</t>
  </si>
  <si>
    <t>富有特色的科技文创和绿色金融体系，打造新型智慧银行</t>
  </si>
  <si>
    <t>优先股,地方国企改革,消费金融,村镇银行,MSCI</t>
  </si>
  <si>
    <t>601838.SH</t>
  </si>
  <si>
    <t>成都银行</t>
  </si>
  <si>
    <t>经营规模和综合实力稳居中西部城市商业银行首位</t>
  </si>
  <si>
    <t>四川国企改革,地方国企改革,国企改革,MSCI</t>
  </si>
  <si>
    <t>601916.SH</t>
  </si>
  <si>
    <t>浙商银行</t>
  </si>
  <si>
    <t>全国性股份制商业银行之一，全国第13家A+H股上市银行</t>
  </si>
  <si>
    <t>MSCI</t>
  </si>
  <si>
    <t>601336.SH</t>
  </si>
  <si>
    <t>新华保险</t>
  </si>
  <si>
    <t>非银金融-保险及其他-保险</t>
  </si>
  <si>
    <t>全国大型的寿险公司</t>
  </si>
  <si>
    <t>央企国企改革,证金持股,互联网保险,蚂蚁金服,MSCI</t>
  </si>
  <si>
    <t>000776.SZ</t>
  </si>
  <si>
    <t>广发证券</t>
  </si>
  <si>
    <t>非银金融-证券-证券Ⅲ</t>
  </si>
  <si>
    <t>业务牌照齐全，业务结构均衡，综合金融服务能力行业领先</t>
  </si>
  <si>
    <t>期货,证金持股,互联网金融,互联网券商,同花顺漂亮100,MSCI</t>
  </si>
  <si>
    <t>000166.SZ</t>
  </si>
  <si>
    <t>申万宏源</t>
  </si>
  <si>
    <t>布局完善、能力突出的投资银行集团</t>
  </si>
  <si>
    <t>央企国企改革,期货,证金持股,金控平台,国企改革,MSCI</t>
  </si>
  <si>
    <t>601688.SH</t>
  </si>
  <si>
    <t>华泰证券</t>
  </si>
  <si>
    <t>“涨乐财富通”APP，位居证券公司类APP第一名</t>
  </si>
  <si>
    <t>期货,互联网券商,江苏国企改革,国企改革,阿里巴巴,债转股(AMC),证金持股,互联网金融,地方国企改革,MSCI</t>
  </si>
  <si>
    <t>002736.SZ</t>
  </si>
  <si>
    <t>国信证券</t>
  </si>
  <si>
    <t>在经纪和投资银行业务方面具有较突出的行业领先优势</t>
  </si>
  <si>
    <t>广东国企改革,深圳国企改革,证金持股,地方国企改革,国企改革,MSCI</t>
  </si>
  <si>
    <t>600837.SH</t>
  </si>
  <si>
    <t>海通证券</t>
  </si>
  <si>
    <t>卓越的综合金融服务平台，业内领先的国际业务平台</t>
  </si>
  <si>
    <t>浦东前滩,融资租赁,期货,证金持股,上海金改,史玉柱,MSCI</t>
  </si>
  <si>
    <t>600958.SH</t>
  </si>
  <si>
    <t>东方证券</t>
  </si>
  <si>
    <t>资产管理业务长期业绩优异，汇添富基金位居全国前列</t>
  </si>
  <si>
    <t>期货,证金持股,互联网金融,MSCI</t>
  </si>
  <si>
    <t>601881.SH</t>
  </si>
  <si>
    <t>中国银河</t>
  </si>
  <si>
    <t>国内分支机构最多的证券公司</t>
  </si>
  <si>
    <t>央企国企改革,北交所,证金持股,互联网券商,北京自贸区,国企改革,MSCI</t>
  </si>
  <si>
    <t>601788.SH</t>
  </si>
  <si>
    <t>光大证券</t>
  </si>
  <si>
    <t>中国领先且具有强大综合竞争力的证券金融集团</t>
  </si>
  <si>
    <t>央企国企改革,证金持股,互联网券商,国企改革,MSCI</t>
  </si>
  <si>
    <t>601901.SH</t>
  </si>
  <si>
    <t>方正证券</t>
  </si>
  <si>
    <t>中国中部及西部净资本和股票基金交易总金额最大的证券公司</t>
  </si>
  <si>
    <t>高校,融资租赁,期货,互联网金融,互联网券商,证金持股,MSCI</t>
  </si>
  <si>
    <t>601377.SH</t>
  </si>
  <si>
    <t>兴业证券</t>
  </si>
  <si>
    <t>证券研究业务稳定在行业第一梯队、债券承销业务行业领先</t>
  </si>
  <si>
    <t>证金持股,地方国企改革,国企改革,MSCI</t>
  </si>
  <si>
    <t>601878.SH</t>
  </si>
  <si>
    <t>浙商证券</t>
  </si>
  <si>
    <t>在资产管理、期货等业务具有较强竞争力的证券公司</t>
  </si>
  <si>
    <t>期货,共同富裕示范区,国企改革,浙江国企改革,MSCI</t>
  </si>
  <si>
    <t>601236.SH</t>
  </si>
  <si>
    <t>红塔证券</t>
  </si>
  <si>
    <t>中国烟草总公司旗下，云南区域券商</t>
  </si>
  <si>
    <t>央企国企改革,期货,国企改革</t>
  </si>
  <si>
    <t>000617.SZ</t>
  </si>
  <si>
    <t>中油资本</t>
  </si>
  <si>
    <t>国内业务规模较大的产业背景综合性金融业务上市公司</t>
  </si>
  <si>
    <t>地下管网,LNG动力船,两桶油改革,信托,跨境支付（CIPS）,国企改革,碳中和,央企国企改革,氢能源,煤层气</t>
  </si>
  <si>
    <t>600061.SH</t>
  </si>
  <si>
    <t>国投资本</t>
  </si>
  <si>
    <t>国投公司旗下唯一金融控股平台，安信证券为其核心资产之一</t>
  </si>
  <si>
    <t>国投系,期货,信托,金控平台,雄安新区,国企改革,央企国企改革,北交所,证金持股,地方国企改革,北京自贸区,MSCI</t>
  </si>
  <si>
    <t>600606.SH</t>
  </si>
  <si>
    <t>绿地控股</t>
  </si>
  <si>
    <t>房地产行业龙头企业，大基建、大金融、大消费等产业多元发展</t>
  </si>
  <si>
    <t>免税店,旅游,蚂蚁金服,上海金改,养老,特色小镇,独角兽,PPP,共享经济,足球,寒武纪,互联网金融,健康中国,元宇宙,共享办公,MSCI</t>
  </si>
  <si>
    <t>600383.SH</t>
  </si>
  <si>
    <t>金地集团</t>
  </si>
  <si>
    <t>深耕一二线主流城市的房地产开发龙头企业</t>
  </si>
  <si>
    <t>证金持股,物业管理,MSCI</t>
  </si>
  <si>
    <t>601155.SH</t>
  </si>
  <si>
    <t>新城控股</t>
  </si>
  <si>
    <t>房地产-房地产开发-商业地产</t>
  </si>
  <si>
    <t>完成全国重点城市群布局的知名房地产开发商</t>
  </si>
  <si>
    <t>REITs,证金持股,装配式建筑,商超百货,住房租赁,MSCI</t>
  </si>
  <si>
    <t>600547.SH</t>
  </si>
  <si>
    <t>山东黄金</t>
  </si>
  <si>
    <t>有色金属-贵金属-贵金属Ⅲ</t>
  </si>
  <si>
    <t>我国最大的黄金生产企业，拥有业内领先的黄金采选冶技术</t>
  </si>
  <si>
    <t>小金属,证金持股,山东国企改革,地方国企改革,黄金,人民币贬值受益,稀缺资源,国企改革,MSCI</t>
  </si>
  <si>
    <t>600256.SH</t>
  </si>
  <si>
    <t>广汇能源</t>
  </si>
  <si>
    <t>在新疆区域拥有丰富的煤炭资源</t>
  </si>
  <si>
    <t>油品改革,LNG动力船,西气东输,新疆振兴,西部开发,一带一路,碳中和,LNG加气站,甲醇,年报预增,新疆发展,煤炭,氢能源,俄乌冲突,光伏,天然气,新疆电源项目,页岩气,MSCI,煤化工</t>
  </si>
  <si>
    <t>601808.SH</t>
  </si>
  <si>
    <t>中海油服</t>
  </si>
  <si>
    <t>石油石化-油气开采及服务-油服工程</t>
  </si>
  <si>
    <t>亚洲功能最全、服务链最完整、最具综合性的海上油田服务公司</t>
  </si>
  <si>
    <t>养老金持股,可燃冰,环渤海,油价上调,高端装备,油气开采,国企改革,一带一路,央企国企改革,年报预增,海洋经济,证金持股,地方国企改革,海工装备,俄乌冲突,天然气,滨海新区</t>
  </si>
  <si>
    <t>600489.SH</t>
  </si>
  <si>
    <t>中金黄金</t>
  </si>
  <si>
    <t>公司的标准金占全国产量的20.1%</t>
  </si>
  <si>
    <t>小金属,黄金,稀缺资源,国企改革,金属铜,白银,央企国企改革,涉矿,债转股(AMC),证金持股,地方国企改革,人民币贬值受益</t>
  </si>
  <si>
    <t>603799.SH</t>
  </si>
  <si>
    <t>华友钴业</t>
  </si>
  <si>
    <t>有色金属-小金属-能源金属</t>
  </si>
  <si>
    <t>中国最大的钴化学品生产商之一，钴化学品产量位居世界前列</t>
  </si>
  <si>
    <t>小金属,正极材料,新材料,盐湖提锂,供应链金融,长三角一体化,同花顺漂亮100,宁德时代,比亚迪,动力电池回收,新能源汽车,锂电池,钴,俄乌冲突,金属镍,MSCI,锂电原料</t>
  </si>
  <si>
    <t>002460.SZ</t>
  </si>
  <si>
    <t>赣锋锂业</t>
  </si>
  <si>
    <t>全球第三大及中国最大锂化合物生产商及全球最大金属锂生产商</t>
  </si>
  <si>
    <t>小金属,新材料,锂矿,盐湖提锂,锂电原料,无线耳机,同花顺漂亮100,镍氢电池,动力电池回收,年报预增,新能源汽车,特斯拉,锂电池,固态电池,储能,新能源,钴,锂电制造,MSCI</t>
  </si>
  <si>
    <t>601600.SH</t>
  </si>
  <si>
    <t>中国铝业</t>
  </si>
  <si>
    <t>有色金属-工业金属-铝</t>
  </si>
  <si>
    <t>全球第二大氧化铝生产商</t>
  </si>
  <si>
    <t>小金属,稀土永磁,铝材加工,国企改革,稀土整合,白银,央企国企改革,有色铝,债转股(AMC),证金持股,地方国企改革,氧化铝,稀有金属,俄乌冲突,MSCI</t>
  </si>
  <si>
    <t>000807.SZ</t>
  </si>
  <si>
    <t>云铝股份</t>
  </si>
  <si>
    <t>主营电解铝、铝加工制品的大型铝业集团</t>
  </si>
  <si>
    <t>碳交易,国企改革,工业互联网,电力改革,央企国企改革,涉矿,新能源汽车,有色铝,通信基站,地方国企改革,氧化铝,俄乌冲突,燃料电池,MSCI</t>
  </si>
  <si>
    <t>600219.SH</t>
  </si>
  <si>
    <t>南山铝业</t>
  </si>
  <si>
    <t>国内铝加工产品龙头企业</t>
  </si>
  <si>
    <t>轻型合金,高铁,供应链金融,宁德时代,铝材加工,通用航空,一带一路,涉矿,新能源汽车,有色铝,锂电池,航空航天,证金持股,氧化铝,大飞机,人民币贬值受益,MSCI,物流电商平台</t>
  </si>
  <si>
    <t>601958.SH</t>
  </si>
  <si>
    <t>金钼股份</t>
  </si>
  <si>
    <t>有色金属-小金属-其他小金属</t>
  </si>
  <si>
    <t>世界领先、亚洲最大的钼业公司</t>
  </si>
  <si>
    <t>小金属,OLED,靶材,国企改革,铀矿,年报预增,钼,地方国企改革,军工,稀有金属,辉钼,MSCI</t>
  </si>
  <si>
    <t>000933.SZ</t>
  </si>
  <si>
    <t>神火股份</t>
  </si>
  <si>
    <t>以煤炭、发电、电解铝生产及产品深加工为主的大型企业</t>
  </si>
  <si>
    <t>中原经济区,宁德时代,国企改革,年报预增,涉矿,动力煤,有色铝,煤炭,地方国企改革,俄乌冲突,稀缺煤</t>
  </si>
  <si>
    <t>600362.SH</t>
  </si>
  <si>
    <t>江西铜业</t>
  </si>
  <si>
    <t>有色金属-工业金属-铜</t>
  </si>
  <si>
    <t>国内重要的铜、金、银和硫化工生产企业</t>
  </si>
  <si>
    <t>赣南振兴,小金属,金属回收,循环经济,铜冶炼,黄金,稀缺资源,国企改革,金属铜,白银,铀矿,锂电池,证金持股,鄱阳湖经济区,地方国企改革,稀有金属,MSCI</t>
  </si>
  <si>
    <t>601898.SH</t>
  </si>
  <si>
    <t>中煤能源</t>
  </si>
  <si>
    <t>煤炭主业规模优势突出，煤炭开采、洗选和混配技术行业领先</t>
  </si>
  <si>
    <t>国企改革,煤化工,甲醇,央企国企改革,动力煤,煤炭,证金持股,地方国企改革,焦煤</t>
  </si>
  <si>
    <t>601699.SH</t>
  </si>
  <si>
    <t>潞安环能</t>
  </si>
  <si>
    <t>山西国资委旗下，全国煤炭企业唯一连续获评的高新技术企业，控股股东为全省煤化工唯一重组整合平台</t>
  </si>
  <si>
    <t>年报预增,动力煤,煤炭,地方国企改革,油价上调,山西国企改革,国企改革,MSCI,稀缺煤</t>
  </si>
  <si>
    <t>000983.SZ</t>
  </si>
  <si>
    <t>山西焦煤</t>
  </si>
  <si>
    <t>在国内冶炼精煤供给方面位于重要地位</t>
  </si>
  <si>
    <t>循环经济,国企改革,年报预增,动力煤,煤炭,地方国企改革,抗寒,焦煤,山西国企改革,MSCI</t>
  </si>
  <si>
    <t>600010.SH</t>
  </si>
  <si>
    <t>包钢股份</t>
  </si>
  <si>
    <t>黑色金属-钢铁-普钢</t>
  </si>
  <si>
    <t>钢铁生产总体装备水平达到国内外一流</t>
  </si>
  <si>
    <t>数据中心,小金属,稀土永磁,国企改革,稀土整合,一带一路,证金持股,地方国企改革,铁矿石,MSCI</t>
  </si>
  <si>
    <t>000629.SZ</t>
  </si>
  <si>
    <t>钒钛股份</t>
  </si>
  <si>
    <t>国内最大的钒、钛生产基地，世界第一大钒制品生产企业，钛白粉产量位居全国前三</t>
  </si>
  <si>
    <t>轻型合金,小金属,循环经济,钛白粉,钒电池,国企改革,央企国企改革,储能,稀有金属,钒涨价,MSCI</t>
  </si>
  <si>
    <t>600011.SH</t>
  </si>
  <si>
    <t>华能国际</t>
  </si>
  <si>
    <t>公用事业-电力-火电</t>
  </si>
  <si>
    <t>发电装机容量居国内行业可比公司第一</t>
  </si>
  <si>
    <t>绿色电力,超超临界发电,核电,国企改革,风电,碳中和,分布式发电,电力改革,央企国企改革,证金持股,地方国企改革,新能源,光伏,煤价下跌受益,MSCI</t>
  </si>
  <si>
    <t>600886.SH</t>
  </si>
  <si>
    <t>国投电力</t>
  </si>
  <si>
    <t>公用事业-电力-水电</t>
  </si>
  <si>
    <t>清洁能源为主、水电火电均衡，全国布局的电源结构抗风险能力强</t>
  </si>
  <si>
    <t>绿色电力,国投系,太阳能,国企改革,电力改革,央企国企改革,证金持股,地方国企改革,新能源,兰新白试验区,煤价下跌受益,MSCI</t>
  </si>
  <si>
    <t>600795.SH</t>
  </si>
  <si>
    <t>国电电力</t>
  </si>
  <si>
    <t>高效火电和清洁能源项目开发</t>
  </si>
  <si>
    <t>绿色电力,振兴东北,国企改革,风电,分布式发电,电力改革,东北亚经贸中心,央企国企改革,证金持股,地方国企改革,新能源,MSCI</t>
  </si>
  <si>
    <t>600674.SH</t>
  </si>
  <si>
    <t>川投能源</t>
  </si>
  <si>
    <t>清洁能源主业优势突出，旗下新光硅业是多晶硅行业领军企业之一</t>
  </si>
  <si>
    <t>电力改革,绿色电力,四川国企改革,地方国企改革,新能源,成渝特区,国企改革,MSCI</t>
  </si>
  <si>
    <t>600023.SH</t>
  </si>
  <si>
    <t>浙能电力</t>
  </si>
  <si>
    <t>主营火力发电业务，浙江区域能源龙头企业</t>
  </si>
  <si>
    <t>国企改革,超超临界发电,地方国企改革,核电,浙江国企改革,一带一路</t>
  </si>
  <si>
    <t>600027.SH</t>
  </si>
  <si>
    <t>华电国际</t>
  </si>
  <si>
    <t>山东省装机规模最大的独立发电公司，拥有多种类型发电机组</t>
  </si>
  <si>
    <t>电力改革,绿色电力,央企国企改革,地方国企改革,新能源,国企改革,MSCI,风电</t>
  </si>
  <si>
    <t>600905.SH</t>
  </si>
  <si>
    <t>三峡能源</t>
  </si>
  <si>
    <t>公用事业-电力-新能源发电</t>
  </si>
  <si>
    <t>公司在行业技术及影响力方面具有显著优势，注重陆上风电、光伏、海上风电协同发展和区域均衡布局</t>
  </si>
  <si>
    <t>绿色电力,海上风电,央企国企改革,地方国企改革,新能源,储能,抽水蓄能,钠离子电池,光伏,同花顺漂亮100,国企改革,风电</t>
  </si>
  <si>
    <t>600236.SH</t>
  </si>
  <si>
    <t>桂冠电力</t>
  </si>
  <si>
    <t>水电站的生产管理处国内同行业先进水平</t>
  </si>
  <si>
    <t>电力改革,绿色电力,央企国企改革,年报预增,地方国企改革,抗寒,国企改革,北部湾自贸区,风电</t>
  </si>
  <si>
    <t>600600.SH</t>
  </si>
  <si>
    <t>青岛啤酒</t>
  </si>
  <si>
    <t>国内历史最悠久的啤酒生产企业，首批十大驰名商标之一</t>
  </si>
  <si>
    <t>大消费,超级品牌,啤酒,厄尔尼诺,同花顺漂亮100,国企改革,新零售,世界杯,证金持股,山东国企改革,央视财经50,地方国企改革,MSCI</t>
  </si>
  <si>
    <t>600132.SH</t>
  </si>
  <si>
    <t>重庆啤酒</t>
  </si>
  <si>
    <t>全球第三大啤酒商丹麦嘉士伯集团成员</t>
  </si>
  <si>
    <t>大消费,重庆自贸区,啤酒,两江新区,世界杯,厄尔尼诺,成渝特区,MSCI</t>
  </si>
  <si>
    <t>603345.SH</t>
  </si>
  <si>
    <t>安井食品</t>
  </si>
  <si>
    <t>食品饮料-食品加工制造-其他食品</t>
  </si>
  <si>
    <t>从事速冻食品的研发、生产和销售</t>
  </si>
  <si>
    <t>预制菜,年报预增,海底捞</t>
  </si>
  <si>
    <t>603369.SH</t>
  </si>
  <si>
    <t>今世缘</t>
  </si>
  <si>
    <t>拥有“国缘、今世缘、高沟”三个著名白酒品牌</t>
  </si>
  <si>
    <t>白酒,地方国企改革,江苏国企改革,国企改革,MSCI</t>
  </si>
  <si>
    <t>600702.SH</t>
  </si>
  <si>
    <t>舍得酒业</t>
  </si>
  <si>
    <t>川酒"六朵金花"之一，拥有"沱牌"、"舍得"两大中国驰名商标</t>
  </si>
  <si>
    <t>白酒,C2M,成渝特区,MSCI</t>
  </si>
  <si>
    <t>603198.SH</t>
  </si>
  <si>
    <t>迎驾贡酒</t>
  </si>
  <si>
    <t>徽酒代表企业之一，其销售规模连续多年位居安徽白酒行业前列</t>
  </si>
  <si>
    <t>养老金持股,白酒</t>
  </si>
  <si>
    <t>000799.SZ</t>
  </si>
  <si>
    <t>酒鬼酒</t>
  </si>
  <si>
    <t>中国馥郁香型白酒领袖品牌</t>
  </si>
  <si>
    <t>中粮系,央企国企改革,白酒,地方国企改革,中粮系国企改革,国企改革,MSCI</t>
  </si>
  <si>
    <t>603589.SH</t>
  </si>
  <si>
    <t>口子窖</t>
  </si>
  <si>
    <t>以生产国优名酒而著称的国家酿酒重点骨干企业</t>
  </si>
  <si>
    <t>白酒,MSCI</t>
  </si>
  <si>
    <t>000895.SZ</t>
  </si>
  <si>
    <t>双汇发展</t>
  </si>
  <si>
    <t>食品饮料-食品加工制造-肉制品</t>
  </si>
  <si>
    <t>国内肉制品行业第一品牌</t>
  </si>
  <si>
    <t>大消费,超级品牌,人造肉,猪肉,猪肉收储,央视财经50,证金持股,预制菜,MSCI</t>
  </si>
  <si>
    <t>000876.SZ</t>
  </si>
  <si>
    <t>新希望</t>
  </si>
  <si>
    <t>农林牧渔-农产品加工-饲料</t>
  </si>
  <si>
    <t>饲料销量位居全国第一，世界第三</t>
  </si>
  <si>
    <t>养鸡,乡村振兴,东盟自贸区,猪肉,中澳自贸区,三农,证金持股,预制菜,农村电商,饲料,MSCI</t>
  </si>
  <si>
    <t>000538.SZ</t>
  </si>
  <si>
    <t>云南白药</t>
  </si>
  <si>
    <t>中药第一民族品牌，国产牙膏第一品牌</t>
  </si>
  <si>
    <t>大消费,中医药,超级品牌,口罩,医美,同花顺漂亮100,千金藤素,证金持股,央视财经50,工业大麻,医疗改革,健康中国,医保目录,MSCI</t>
  </si>
  <si>
    <t>000963.SZ</t>
  </si>
  <si>
    <t>华东医药</t>
  </si>
  <si>
    <t>集医药研发、生产、经销为一体的大型综合性医药上市公司</t>
  </si>
  <si>
    <t>中医药,冷链物流,创新药,胰岛素,化妆护肤品,医美,医疗器械,仿制药,冬虫夏草,抗癌,肝炎,证金持股,生物医药,医药电商,医保目录,MSCI,医疗改革</t>
  </si>
  <si>
    <t>300122.SZ</t>
  </si>
  <si>
    <t>智飞生物</t>
  </si>
  <si>
    <t>医药生物-生物制品-疫苗</t>
  </si>
  <si>
    <t>我国综合实力最强民营生物疫苗供应和服务商</t>
  </si>
  <si>
    <t>创新药,同花顺漂亮100,抗癌,生物疫苗,西尼罗病毒,乙肝治疗,霍乱,HPV疫苗,新冠疫苗,健康中国,生物医药,MSCI</t>
  </si>
  <si>
    <t>000661.SZ</t>
  </si>
  <si>
    <t>长春高新</t>
  </si>
  <si>
    <t>医药生物-生物制品-其他生物制品</t>
  </si>
  <si>
    <t>主导产品生长激素系列产品、冻干水痘减毒活疫苗，市场优势明显</t>
  </si>
  <si>
    <t>创新药,振兴东北,国企改革,生物疫苗,证金持股,地方国企改革,流感,霍乱,吉林国企改革,生物医药,辅助生殖,中朝贸易区,狂犬病,MSCI</t>
  </si>
  <si>
    <t>600196.SH</t>
  </si>
  <si>
    <t>复星医药</t>
  </si>
  <si>
    <t>行业领先的药品制造与研发、医疗器械与医学诊断企业</t>
  </si>
  <si>
    <t>辉瑞,医美,熊去氧胆酸,体外诊断,青蒿素,单抗,干细胞,仿制药,细胞免疫治疗,新冠检测,机器人,抗原检测,互联网医疗,肝素,疟疾,新冠疫苗,猴痘,医保目录,仿制药一致性评价,医疗改革,大消费,MSCI,银屑病,创新药,医疗器械,新冠治疗,新冠特效药,家庭医生,抗癌,生物疫苗,央视财经50,流感,生物医药,辅助生殖,民营医院</t>
  </si>
  <si>
    <t>600085.SH</t>
  </si>
  <si>
    <t>同仁堂</t>
  </si>
  <si>
    <t>国内最先进、年产量最大的传统中成药生产企业</t>
  </si>
  <si>
    <t>大消费,中医药,超级品牌,北京国企改革,国企改革,冬虫夏草,证金持股,央视财经50,地方国企改革,流感,人参,医疗改革,医保目录,MSCI</t>
  </si>
  <si>
    <t>300347.SZ</t>
  </si>
  <si>
    <t>泰格医药</t>
  </si>
  <si>
    <t>医药生物-医疗服务-医疗研发外包</t>
  </si>
  <si>
    <t>中国领先的临床合同研究机构</t>
  </si>
  <si>
    <t>创新药,医疗器械,健康中国,CRO,台湾,MSCI</t>
  </si>
  <si>
    <t>300142.SZ</t>
  </si>
  <si>
    <t>沃森生物</t>
  </si>
  <si>
    <t>从事人用疫苗产品研发，拥有全球两大重磅疫苗品种</t>
  </si>
  <si>
    <t>生物疫苗,西尼罗病毒,流感,乙肝治疗,霍乱,HPV疫苗,新冠疫苗,生物医药,MSCI,抗癌</t>
  </si>
  <si>
    <t>002001.SZ</t>
  </si>
  <si>
    <t>新和成</t>
  </si>
  <si>
    <t>国内最大维生素A和维生素E生产商</t>
  </si>
  <si>
    <t>抗艾滋病,新材料,青蒿素,同花顺漂亮100,新冠治疗,疟疾,维生素,人民币贬值受益,饲料,MSCI</t>
  </si>
  <si>
    <t>300759.SZ</t>
  </si>
  <si>
    <t>康龙化成</t>
  </si>
  <si>
    <t>国际领先的药物研究、开发及生产服务（CRMO）企业</t>
  </si>
  <si>
    <t>创新药,CRO,人民币贬值受益,生物医药,MSCI</t>
  </si>
  <si>
    <t>000999.SZ</t>
  </si>
  <si>
    <t>华润三九</t>
  </si>
  <si>
    <t>非处方药企业综合排名第一，拥有知名医药品牌“999”</t>
  </si>
  <si>
    <t>中医药,创新药,口罩,国企改革,保健品,抗癌,央企国企改革,地方国企改革,流感,禽流感,健康中国,医保目录,医疗改革</t>
  </si>
  <si>
    <t>600332.SH</t>
  </si>
  <si>
    <t>白云山</t>
  </si>
  <si>
    <t>国内最具价值的医药品牌之一</t>
  </si>
  <si>
    <t>中医药,熊去氧胆酸,国产伟哥,青蒿素,阿里巴巴,疟疾,健康中国,医药电商,仿制药一致性评价,医疗改革,MSCI,大消费,创新药,广东国企改革,医疗器械,超级真菌,国企改革,保健品,生物疫苗,证金持股,南沙新区,白酒,地方国企改革,乙肝治疗,生物医药,狂犬病</t>
  </si>
  <si>
    <t>600763.SH</t>
  </si>
  <si>
    <t>通策医疗</t>
  </si>
  <si>
    <t>根植于浙江的口腔医疗服务龙头</t>
  </si>
  <si>
    <t>医美,儿童医药医疗,医疗改革,民营医院,辅助生殖,牙科医疗,MSCI</t>
  </si>
  <si>
    <t>002821.SZ</t>
  </si>
  <si>
    <t>凯莱英</t>
  </si>
  <si>
    <t>行业领先的全球创新药CDMO解决方案提供商</t>
  </si>
  <si>
    <t>辉瑞,抗癌,年报预增,生物医药,创新药,CRO,MSCI</t>
  </si>
  <si>
    <t>603939.SH</t>
  </si>
  <si>
    <t>益丰药房</t>
  </si>
  <si>
    <t>聚焦华中、华南、华东区域的药品零售连锁企业</t>
  </si>
  <si>
    <t>家庭医生,互联网医疗,医药电商,MSCI</t>
  </si>
  <si>
    <t>002603.SZ</t>
  </si>
  <si>
    <t>以岭药业</t>
  </si>
  <si>
    <t>中国中药企业前六强，连花清瘟胶囊（颗粒）被列为新冠肺炎中医治疗医学观察期推荐用药、临床治疗期（确诊病例）轻型和普通型推荐用药</t>
  </si>
  <si>
    <t>中医药,创新药,埃博拉,口罩,胰岛素,养老,新冠治疗,抗癌,年报预增,互联网医疗,流感,幽门螺杆菌,禽流感,医药电商,医保目录,MSCI</t>
  </si>
  <si>
    <t>603806.SH</t>
  </si>
  <si>
    <t>福斯特</t>
  </si>
  <si>
    <t>电力设备-电力设备-光伏设备</t>
  </si>
  <si>
    <t>全球光伏封装材料EVA胶膜和背板的龙头企业</t>
  </si>
  <si>
    <t>太阳能,新材料,POE胶膜,光伏,生物医药,MSCI</t>
  </si>
  <si>
    <t>300316.SZ</t>
  </si>
  <si>
    <t>晶盛机电</t>
  </si>
  <si>
    <t>主营晶体硅生长设备，是国际领先的高端光伏装备供应商</t>
  </si>
  <si>
    <t>碳化硅,太阳能,TOPCON电池,工业机器人,培育钻石,硅晶圆,年报预增,机器人,集成电路,新能源,蓝宝石,光伏,工业4.0,多晶硅,第三代半导体,MSCI</t>
  </si>
  <si>
    <t>688599.SH</t>
  </si>
  <si>
    <t>天合光能</t>
  </si>
  <si>
    <t>全球领先的光伏智慧能源整体解决方案提供商</t>
  </si>
  <si>
    <t>智能家居,年报预增,锂电池,储能,氢能源,光伏建筑一体化,TOPCON电池,光伏,同花顺漂亮100</t>
  </si>
  <si>
    <t>601865.SH</t>
  </si>
  <si>
    <t>福莱特</t>
  </si>
  <si>
    <t>国内第一家打破国际巨头对光伏玻璃的技术和市场垄断的企业</t>
  </si>
  <si>
    <t>光伏玻璃,光伏,长三角一体化,一带一路,MSCI</t>
  </si>
  <si>
    <t>603185.SH</t>
  </si>
  <si>
    <t>上机数控</t>
  </si>
  <si>
    <t>主要产品分为高硬脆材料专用加工设备和通用磨床设备两大类别</t>
  </si>
  <si>
    <t>年报预增,专精特新,光伏,工业4.0,硅能源,工业母机,MSCI</t>
  </si>
  <si>
    <t>300763.SZ</t>
  </si>
  <si>
    <t>锦浪科技</t>
  </si>
  <si>
    <t>专业从事分布式光伏发电系统核心设备组串式逆器的高新技术企业</t>
  </si>
  <si>
    <t>年报预增,光伏,储能</t>
  </si>
  <si>
    <t>300751.SZ</t>
  </si>
  <si>
    <t>迈为股份</t>
  </si>
  <si>
    <t>太阳能丝网印刷设备市占率全球第一，HJT电池设备龙头，实现了HJT电池整线设备的首次出口，加码半导体及显示面板设备布局</t>
  </si>
  <si>
    <t>太阳能,锂电池,HJT电池,OLED,长三角一体化,光伏,MSCI</t>
  </si>
  <si>
    <t>002812.SZ</t>
  </si>
  <si>
    <t>恩捷股份</t>
  </si>
  <si>
    <t>高性能湿法隔膜以及高端功能涂布隔膜领域的行业领导者</t>
  </si>
  <si>
    <t>新能源汽车,专精特新,烟草,锂电隔膜,锂电池,固态电池,同花顺漂亮100,MSCI</t>
  </si>
  <si>
    <t>603659.SH</t>
  </si>
  <si>
    <t>璞泰来</t>
  </si>
  <si>
    <t>专业的锂电池材料及工艺设备综合解决方案提供商</t>
  </si>
  <si>
    <t>PVDF,锂电隔膜,宁德时代,年报预增,特斯拉,新能源汽车,锂电池,负极材料,新能源,MSCI</t>
  </si>
  <si>
    <t>300450.SZ</t>
  </si>
  <si>
    <t>先导智能</t>
  </si>
  <si>
    <t>国内领先的锂电池设备、光伏自动化设备专业制造商</t>
  </si>
  <si>
    <t>TOPCON电池,同花顺漂亮100,宁德时代,特斯拉,新能源汽车,锂电池,固态电池,智能物流,新能源,锂电设备,储能,氢能源,光伏,工业4.0,锂电制造,燃料电池,MSCI</t>
  </si>
  <si>
    <t>002709.SZ</t>
  </si>
  <si>
    <t>天赐材料</t>
  </si>
  <si>
    <t>全球电解液龙头，六氟磷酸锂市占率全球前二</t>
  </si>
  <si>
    <t>正极材料,新材料,六氟磷酸锂,磷酸铁锂,同花顺漂亮100,宁德时代,动力电池回收,电解液,年报预增,特斯拉,氟化工,锂电池,固态电池,钠离子电池,氢氟酸,有机硅,MSCI</t>
  </si>
  <si>
    <t>600089.SH</t>
  </si>
  <si>
    <t>特变电工</t>
  </si>
  <si>
    <t>变压器行业龙头，世界领先的新能源系统集成商</t>
  </si>
  <si>
    <t>太阳能,新疆振兴,西部开发,能源互联网,黄金,一带一路,涉矿,融资租赁,氧化铝,储能,光伏,智能电网,多晶硅,碳纤维,硅能源,MSCI,绿色电力,柔性直流输电,超超临界发电,循环经济,雄安新区,充电桩,中巴经济走廊,西电东送,特高压,风电,分布式发电,年报预增,煤炭,新疆电源项目,工业4.0,国家科技大会</t>
  </si>
  <si>
    <t>601877.SH</t>
  </si>
  <si>
    <t>正泰电器</t>
  </si>
  <si>
    <t>低压电器行业龙头企业，光伏新能源行业先行者</t>
  </si>
  <si>
    <t>正极材料,养老金持股,光伏建筑一体化,中韩自贸区,一带一路,特斯拉,锂电池,储能,智能电网,MSCI</t>
  </si>
  <si>
    <t>601727.SH</t>
  </si>
  <si>
    <t>上海电气</t>
  </si>
  <si>
    <t>领先的风电核电机组、燃气轮机、输配电设备等装备制造集团</t>
  </si>
  <si>
    <t>太阳能,航空发动机,钒电池,海水淡化,高端装备,核电,工业母机,一带一路,智能交通,海上风电,上海国企改革,融资租赁,机器人,储能,轨道交通,超超临界发电,固废处理,节能电机,充电桩,独角兽,中巴经济走廊,国企改革,风电,债转股(AMC),证金持股,地方国企改革,氢能源,智能制造,工业4.0,燃料电池,大飞机</t>
  </si>
  <si>
    <t>601615.SH</t>
  </si>
  <si>
    <t>明阳智能</t>
  </si>
  <si>
    <t>电力设备-电力设备-风电设备</t>
  </si>
  <si>
    <t>大型风力发电机组制造商，风电电站运营商</t>
  </si>
  <si>
    <t>绿色电力,芯片,光伏建筑一体化,风电,海上风电,HJT电池,储能,氢能源,光伏,MSCI</t>
  </si>
  <si>
    <t>600875.SH</t>
  </si>
  <si>
    <t>东方电气</t>
  </si>
  <si>
    <t>全球最大的发电设备研发制造基地和电站工程承包特大型企业之一</t>
  </si>
  <si>
    <t>养老金持股,超超临界发电,钒电池,节能电机,成渝特区,核电,国企改革,一带一路,风电,海上风电,央企国企改革,光热发电,分布式燃气发电,新能源汽车,地方国企改革,新能源,储能,抽水蓄能,氢能源,工业4.0,燃料电池,MSCI</t>
  </si>
  <si>
    <t>000301.SZ</t>
  </si>
  <si>
    <t>东方盛虹</t>
  </si>
  <si>
    <t>国内三大民营炼化企业之一，涤纶DTY龙头，全球最大的光伏级EVA生产商</t>
  </si>
  <si>
    <t>电子商务,涤纶,POE胶膜,长三角一体化,光伏,同花顺漂亮100,PTA,MSCI</t>
  </si>
  <si>
    <t>600426.SH</t>
  </si>
  <si>
    <t>华鲁恒升</t>
  </si>
  <si>
    <t>基础化工-化学制品-氮肥</t>
  </si>
  <si>
    <t>全多业联产的新型化工企业，产品：肥料、醋酸、有机胺、己二酸</t>
  </si>
  <si>
    <t>煤头尿素,煤化工,己二酸,醋酸,地方国企改革,尿素,乙二醇,国企改革,MSCI</t>
  </si>
  <si>
    <t>002648.SZ</t>
  </si>
  <si>
    <t>卫星化学</t>
  </si>
  <si>
    <t>基础化工-化学制品-其他化学制品</t>
  </si>
  <si>
    <t>国内最大的丙烯酸生产企业</t>
  </si>
  <si>
    <t>丙烷脱氢,新材料,尿不湿,长三角一体化,聚丙烯,互联网金融,氢能源,POE胶膜,丙烯,丙烯酸,燃料电池</t>
  </si>
  <si>
    <t>600160.SH</t>
  </si>
  <si>
    <t>巨化股份</t>
  </si>
  <si>
    <t>基础化工-化学制品-氟化工</t>
  </si>
  <si>
    <t>国内领先的氟化工、氯碱化工、煤化工综合配套的制造基地</t>
  </si>
  <si>
    <t>PVDF,养老金持股,甲酸,碳交易,国企改革,浙江国企改革,萤石,类稀土,年报预增,氟化工,集成电路,锂电池,制冷剂,地方国企改革,杭州亚运会,消毒剂,氢氟酸,中芯国际,MSCI</t>
  </si>
  <si>
    <t>603688.SH</t>
  </si>
  <si>
    <t>石英股份</t>
  </si>
  <si>
    <t>基础化工-非金属材料-非金属材料Ⅲ</t>
  </si>
  <si>
    <t>国内石英制品行业的龙头企业</t>
  </si>
  <si>
    <t>年报预增,芯片制造,芯片,光纤,光伏</t>
  </si>
  <si>
    <t>000408.SZ</t>
  </si>
  <si>
    <t>藏格矿业</t>
  </si>
  <si>
    <t>基础化工-化学制品-钾肥</t>
  </si>
  <si>
    <t>公司矿区位于察尔汗盐湖，察尔汗盐湖是世界上大型盐湖矿床之
一</t>
  </si>
  <si>
    <t>小金属,年报预增,锂电池,盐湖提锂,钾肥,化肥,金属铜,锂电原料</t>
  </si>
  <si>
    <t>600378.SH</t>
  </si>
  <si>
    <t>昊华科技</t>
  </si>
  <si>
    <t>气体分离、纯化应用领域居于世界前列</t>
  </si>
  <si>
    <t>PVDF,口罩,页岩气,碳交易,成渝特区,国企改革,碳中和,央企国企改革,氟化工,集成电路,地方国企改革,氢能源,军工,中芯国际,俄乌冲突,燃料电池,煤层气,国产航母,锂电原料</t>
  </si>
  <si>
    <t>600096.SH</t>
  </si>
  <si>
    <t>云天化</t>
  </si>
  <si>
    <t>我国最大的磷矿采选企业之一，计划投资建设磷酸铁电池新材料前驱体及配套项目</t>
  </si>
  <si>
    <t>云南国企改革,锂电隔膜,乡村振兴,尿素,六氟磷酸锂,磷酸铁锂,磷化工,国企改革,碳中和,中以自贸区,磷酸一铵,甲醇,年报预增,涉矿,玻璃纤维,氟化工,锂电池,煤炭,地方国企改革,化肥,MSCI,煤化工</t>
  </si>
  <si>
    <t>601100.SH</t>
  </si>
  <si>
    <t>恒立液压</t>
  </si>
  <si>
    <t>机械设备-专用设备-工程机械</t>
  </si>
  <si>
    <t>国内四大挖掘机专用油缸供应商之一</t>
  </si>
  <si>
    <t>高端装备,同花顺漂亮100,工业4.0,挖掘机,MSCI</t>
  </si>
  <si>
    <t>601669.SH</t>
  </si>
  <si>
    <t>中国电建</t>
  </si>
  <si>
    <t>全球水电、风电建设的引领者</t>
  </si>
  <si>
    <t>碳交易,同花顺漂亮100,珠海主题公园,PPP,一带一路,碳中和,央企国企改革,涉矿,中非合作,基建工程,新能源,钴,抽水蓄能,光伏,轨道交通,MSCI,绿色电力,小金属,水利,中巴经济走廊,特高压,国企改革,风电,南水北调,世界杯,地方国企改革</t>
  </si>
  <si>
    <t>002271.SZ</t>
  </si>
  <si>
    <t>东方雨虹</t>
  </si>
  <si>
    <t>建筑材料-建筑材料-其他建材</t>
  </si>
  <si>
    <t>建筑防水材料行业龙头</t>
  </si>
  <si>
    <t>高铁,新材料,海底隧道,空中巴士,铁路基建,同花顺漂亮100,雄安新区,电子商务,建筑涂料,海绵城市,精装修,MSCI</t>
  </si>
  <si>
    <t>601618.SH</t>
  </si>
  <si>
    <t>中国中冶</t>
  </si>
  <si>
    <t>全球最大的冶金工程建设综合企业集团之一</t>
  </si>
  <si>
    <t>小金属,污水处理,锂电原料,装配式建筑,高端装备,PPP,国企改革,金属铜,一带一路,央企国企改革,证金持股,基建工程,地方国企改革,钴,光伏,金属镍,多晶硅,马歇尔计划,MSCI</t>
  </si>
  <si>
    <t>600039.SH</t>
  </si>
  <si>
    <t>四川路桥</t>
  </si>
  <si>
    <t>在高速公路、特大型桥梁、特长隧道等领域具有明显的竞争优势</t>
  </si>
  <si>
    <t>石墨烯,正极材料,西部开发,碳交易,成渝特区,PPP,国企改革,成都天府新区,一带一路,碳中和,年报预增,涉矿,锂电池,四川国企改革,地方国企改革,MSCI,铁矿石</t>
  </si>
  <si>
    <t>601117.SH</t>
  </si>
  <si>
    <t>中国化学</t>
  </si>
  <si>
    <t>在化学工程领域始终位居国内行业领先地位</t>
  </si>
  <si>
    <t>污水处理,新材料,国企改革,一带一路,央企国企改革,中非合作,地方国企改革,MSCI,煤化工</t>
  </si>
  <si>
    <t>600176.SH</t>
  </si>
  <si>
    <t>中国巨石</t>
  </si>
  <si>
    <t>建筑材料-建筑材料-玻璃玻纤</t>
  </si>
  <si>
    <t>产能规模全球第一的玻璃纤维生产企业</t>
  </si>
  <si>
    <t>养老金持股,新材料,长三角一体化,中材系,国企改革,一带一路,风电,央企国企改革,融资租赁,玻璃纤维,地方国企改革,工业4.0,MSCI</t>
  </si>
  <si>
    <t>000786.SZ</t>
  </si>
  <si>
    <t>北新建材</t>
  </si>
  <si>
    <t>全国最大的新型建材技工贸综合性产业集团</t>
  </si>
  <si>
    <t>岩棉,装配式建筑,中材系,雄安新区,国企改革,绿色消费,央企国企改革,地方国企改革,保障房,MSCI</t>
  </si>
  <si>
    <t>000157.SZ</t>
  </si>
  <si>
    <t>中联重科</t>
  </si>
  <si>
    <t>中国工程机械装备制造领军企业</t>
  </si>
  <si>
    <t>固废处理,乡村振兴,公路建设,机械装备,高端装备,宁德时代,农机,一带一路,工业互联网,证金持股,节能环保,挖掘机,MSCI</t>
  </si>
  <si>
    <t>603737.SH</t>
  </si>
  <si>
    <t>三棵树</t>
  </si>
  <si>
    <t>国内领先的、行业独创"健康+"新标准的涂料生产和服务型制造企业</t>
  </si>
  <si>
    <t>建筑涂料,精装修</t>
  </si>
  <si>
    <t>002080.SZ</t>
  </si>
  <si>
    <t>中材科技</t>
  </si>
  <si>
    <t>国内特种纤维复合材料行业龙头企业</t>
  </si>
  <si>
    <t>5G,污水处理,新材料,锂电隔膜,中材系,宁德时代,国企改革,风电,央企国企改革,玻璃纤维,新能源汽车,锂电池,地方国企改革,新能源,军工,氢能源,节能环保,MSCI</t>
  </si>
  <si>
    <t>600029.SH</t>
  </si>
  <si>
    <t>南方航空</t>
  </si>
  <si>
    <t>交通运输-机场航运-航空运输</t>
  </si>
  <si>
    <t>中国运输飞机最多、航线网络最发达、年客运量最大的航空公司</t>
  </si>
  <si>
    <t>航空租赁,大消费,央企国企改革,广州旅游,地方国企改革,国企改革,油价下调,MSCI</t>
  </si>
  <si>
    <t>600115.SH</t>
  </si>
  <si>
    <t>中国东航</t>
  </si>
  <si>
    <t>我国三大国有骨干航空运输集团之一</t>
  </si>
  <si>
    <t>大消费,浦东新区,通用航空,3D打印,国企改革,油价下调,迪士尼,电子商务,航空租赁,央企国企改革,证金持股,地方国企改革,大飞机,跨境电商,MSCI</t>
  </si>
  <si>
    <t>600233.SH</t>
  </si>
  <si>
    <t>圆通速递</t>
  </si>
  <si>
    <t>国内领先的综合性快递物流运营商</t>
  </si>
  <si>
    <t>阿里巴巴,统一大市场,跨境电商,快递,双十一,MSCI,智能物流</t>
  </si>
  <si>
    <t>601872.SH</t>
  </si>
  <si>
    <t>招商轮船</t>
  </si>
  <si>
    <t>交通运输-港口航运-航运</t>
  </si>
  <si>
    <t>从事原油运输、干散货运输、LNG运输的大型远洋运输企业</t>
  </si>
  <si>
    <t>航运系,航运,上海自贸区,招商系,国企改革,油价下调,一带一路,LNG加气站,央企国企改革,地方国企改革,俄乌冲突,天然气,MSCI</t>
  </si>
  <si>
    <t>600221.SH</t>
  </si>
  <si>
    <t>海航控股</t>
  </si>
  <si>
    <t>曾跻身“全球最佳航空公司TOP10”榜单第7位</t>
  </si>
  <si>
    <t>航空租赁,一元股,海南旅游岛,西沙旅游,海航系,厚朴系,雄安新区,海南自贸区,油价下调,MSCI,三沙</t>
  </si>
  <si>
    <t>601021.SH</t>
  </si>
  <si>
    <t>春秋航空</t>
  </si>
  <si>
    <t>中国低成本航空的先行者和领跑者，中国首批民营航空公司之一</t>
  </si>
  <si>
    <t>免税店,跨境电商,油价下调,MSCI</t>
  </si>
  <si>
    <t>001965.SZ</t>
  </si>
  <si>
    <t>招商公路</t>
  </si>
  <si>
    <t>交通运输-公路铁路运输-高速公路</t>
  </si>
  <si>
    <t>产业链最完整的综合性公路投资运营服务商</t>
  </si>
  <si>
    <t>央企国企改革,地方国企改革,公路建设,光伏,国企改革</t>
  </si>
  <si>
    <t>601018.SH</t>
  </si>
  <si>
    <t>宁波港</t>
  </si>
  <si>
    <t>交通运输-港口航运-港口</t>
  </si>
  <si>
    <t>货物吞吐量和集装箱吞吐量持续保持全球港口前列</t>
  </si>
  <si>
    <t>舟山自贸区,杭州湾大湾区,国企改革,浙江国企改革,一带一路,集装箱,海洋经济,航运港口,证金持股,自由贸易港,地方国企改革,MSCI</t>
  </si>
  <si>
    <t>688009.SH</t>
  </si>
  <si>
    <t>中国通号</t>
  </si>
  <si>
    <t>交运设备-非汽车交运-轨交设备</t>
  </si>
  <si>
    <t>自主研发的高铁与铁路各类系统与设备已全面覆盖国内轨道交通网络</t>
  </si>
  <si>
    <t>央企国企改革,高铁,地方国企改革,华为,中铁系,国企改革,轨道交通,MSCI</t>
  </si>
  <si>
    <t>600026.SH</t>
  </si>
  <si>
    <t>中远海能</t>
  </si>
  <si>
    <t>以油运、煤运为核心业务的远东地区最大航运公司之一</t>
  </si>
  <si>
    <t>航运系,中远系,航运,上海自贸区,油气运输仓储,国企改革,油价下调,一带一路,央企国企改革,证金持股,地方国企改革,俄乌冲突,进口博览会,MSCI</t>
  </si>
  <si>
    <t>600515.SH</t>
  </si>
  <si>
    <t>海南机场</t>
  </si>
  <si>
    <t>交通运输-机场航运-机场</t>
  </si>
  <si>
    <t>在大英山CBD、南海明珠岛、三亚凤凰机场等区域有大量优质资源</t>
  </si>
  <si>
    <t>免税店,海岛整治修复,海南旅游岛,土地流转,地方国企改革,海航系,聚土地,跨境电商,海南自贸区,国企改革,土地增值,三沙</t>
  </si>
  <si>
    <t>603195.SH</t>
  </si>
  <si>
    <t>公牛集团</t>
  </si>
  <si>
    <t>知名电工器材品牌，致力于成为国际民用电工行业领导者</t>
  </si>
  <si>
    <t>智能家居,超级品牌,养老金持股,同花顺漂亮100,华为,充电桩,家用电器,节能照明</t>
  </si>
  <si>
    <t>603833.SH</t>
  </si>
  <si>
    <t>欧派家居</t>
  </si>
  <si>
    <t>轻工制造-家用轻工-家具</t>
  </si>
  <si>
    <t>整体厨柜领域龙头企业，在整体家居行业中具有较高的知名度</t>
  </si>
  <si>
    <t>大消费,养老金持股,C2M,同花顺漂亮100,全屋定制,MSCI</t>
  </si>
  <si>
    <t>603899.SH</t>
  </si>
  <si>
    <t>晨光股份</t>
  </si>
  <si>
    <t>轻工制造-家用轻工-文娱用品</t>
  </si>
  <si>
    <t>晨光品牌书写工具、学生文具、办公文具及其他产品，行业龙头</t>
  </si>
  <si>
    <t>新零售,超级品牌,幼儿教育,盲盒,MSCI,文具</t>
  </si>
  <si>
    <t>600703.SH</t>
  </si>
  <si>
    <t>三安光电</t>
  </si>
  <si>
    <t>国内最大全色系超高亮度LED芯片生产企业，国内光电领域龙头</t>
  </si>
  <si>
    <t>碳化硅,芯片,国家大基金持股,MicroLED,同花顺漂亮100,氮化镓,比亚迪,智能终端,节能照明,分布式发电,砷化镓,芯片制造,集成电路,蓝宝石,MiniLED,激光器,第三代半导体,MSCI</t>
  </si>
  <si>
    <t>002938.SZ</t>
  </si>
  <si>
    <t>鹏鼎控股</t>
  </si>
  <si>
    <t>全球少数同时具备PCB产品设计、研发、制造与销售能力的厂商之一</t>
  </si>
  <si>
    <t>消费电子,无线耳机,汽车电子,郭台铭,新能源汽车,富士康,MiniLED,PCB,人民币贬值受益,虚拟现实,台湾,苹果,华为,MSCI</t>
  </si>
  <si>
    <t>000100.SZ</t>
  </si>
  <si>
    <t>TCL科技</t>
  </si>
  <si>
    <t>电子-光学光电子-面板</t>
  </si>
  <si>
    <t>主营半导体显示技术及材料,"全球消费类电子领先品牌TOP10"</t>
  </si>
  <si>
    <t>绿色电力,三星,超级品牌,芯片,OLED,超清视频,MicroLED,比亚迪,小米,工业互联网,柔性屏,集成电路,MiniLED,光伏,工业4.0,多晶硅,虚拟现实,硅能源,华为,MSCI</t>
  </si>
  <si>
    <t>300408.SZ</t>
  </si>
  <si>
    <t>三环集团</t>
  </si>
  <si>
    <t>掌握了电子陶瓷类电子元件的核心技术</t>
  </si>
  <si>
    <t>5G,宽带中国,指纹技术,电阻,消费电子,陶瓷电容,小米,智能穿戴,证金持股,燃料电池,华为,MSCI</t>
  </si>
  <si>
    <t>600183.SH</t>
  </si>
  <si>
    <t>生益科技</t>
  </si>
  <si>
    <t>全球第二大刚性覆铜板生产企业，全球市占率超过10%</t>
  </si>
  <si>
    <t>5G,雷达,汽车电子,先进封装（Chiplet）,危废处理,电子书,液态金属,覆铜板,元器件,MiniLED,PCB,毫米波雷达,华为,MSCI</t>
  </si>
  <si>
    <t>002916.SZ</t>
  </si>
  <si>
    <t>深南电路</t>
  </si>
  <si>
    <t>中国印制电路板行业的龙头企业，中国封装基板领域的先行者</t>
  </si>
  <si>
    <t>5G,芯片,国家大基金持股,国企改革,芯片封装测试,存储芯片,央企国企改革,新能源汽车,中航系,通信基站,集成电路,富士康,地方国企改革,ABF载板,PCB,苹果,华为,MSCI</t>
  </si>
  <si>
    <t>688036.SH</t>
  </si>
  <si>
    <t>传音控股</t>
  </si>
  <si>
    <t>电子-消费电子-品牌消费电子</t>
  </si>
  <si>
    <t>全球新兴市场消费者最喜爱的智能终端产品和移动互联服务提供者</t>
  </si>
  <si>
    <t>同花顺漂亮100,MSCI,消费电子,国产操作系统</t>
  </si>
  <si>
    <t>300433.SZ</t>
  </si>
  <si>
    <t>蓝思科技</t>
  </si>
  <si>
    <t>掌握了消费电子产品防护玻璃生产的核心技术和工艺</t>
  </si>
  <si>
    <t>三星,新材料,传感器,消费电子,OLED,工业机器人,同花顺漂亮100,触摸屏,智能穿戴,机器人,新能源汽车,蓝宝石,光伏,苹果,华为,无线耳机,MSCI,智能家居,口罩,玻璃,汽车电子,蔚来汽车,充电桩,小米,工业互联网,特斯拉,元宇宙,虚拟现实,3D玻璃,新型烟草</t>
  </si>
  <si>
    <t>002241.SZ</t>
  </si>
  <si>
    <t>歌尔股份</t>
  </si>
  <si>
    <t>电声器件的知名制造商，一流的声学整体解决方案提供商</t>
  </si>
  <si>
    <t>三星,电视游戏,传感器,芯片,WIN升级,消费电子,智能眼镜,工业机器人,智能音箱,同花顺漂亮100,物联网,智能穿戴,语音技术,机器人,VR设备,facebook,人民币贬值受益,台湾,苹果,华为,无线耳机,MSCI,智能家居,无人机,增强现实,独角兽,智能终端,联想,小米,工业互联网,骨传导,虚拟机器人,证金持股,富士康,元器件,TOF镜头,元宇宙,虚拟现实</t>
  </si>
  <si>
    <t>002600.SZ</t>
  </si>
  <si>
    <t>领益智造</t>
  </si>
  <si>
    <t>新型电子元器件、手机及电脑配件行业中保持着较大的领先优势</t>
  </si>
  <si>
    <t>5G,小金属,MSCI,消费电子,小额再贷款,小额贷款,无线充电,智能音箱,电子信息,智能终端,小米,新能源汽车,机器人,富士康,永磁高铁,光伏,电动汽车,苹果,华为,无线耳机</t>
  </si>
  <si>
    <t>600588.SH</t>
  </si>
  <si>
    <t>用友网络</t>
  </si>
  <si>
    <t>中国企业级应用软件市场占有率第一，公有云SaaS市场占有率第一</t>
  </si>
  <si>
    <t>移动支付,同花顺漂亮100,虚拟运营商,电子商务,国产软件,阿里巴巴,互联网医疗,电信业整合,云计算,区块链应用,国产替代,MSCI,智慧党建,征信,电子信息,蔚来汽车,区块链,SAAS,工业互联网,信创,大数据,智能医疗,证金持股,互联网金融,智能制造</t>
  </si>
  <si>
    <t>600570.SH</t>
  </si>
  <si>
    <t>恒生电子</t>
  </si>
  <si>
    <t>优秀的金融科技公司，多个金融软件的市场占有率居全国前列</t>
  </si>
  <si>
    <t>蚂蚁金服,区块链,电子信息,信创,电子商务,国产软件,证金持股,互联网医疗,互联网金融,人工智能,智能金融,云计算,金融科技,区块链应用,MSCI</t>
  </si>
  <si>
    <t>601360.SH</t>
  </si>
  <si>
    <t>三六零</t>
  </si>
  <si>
    <t>中国最大的互联网安全公司，PC安全产品市场持续排名第一，持股哪吒汽车</t>
  </si>
  <si>
    <t>空铁WIFI,同花顺漂亮100,物联网,智能穿戴,ChatGPT,国产软件,机器人,新能源汽车,人工智能,网络安全,数据安全,云计算,MSCI,国产操作系统,区块链,比亚迪,广告营销,网络游戏,SAAS,EDR,信创,车联网,智慧城市,大数据,安防,文化传媒,云办公</t>
  </si>
  <si>
    <t>600845.SH</t>
  </si>
  <si>
    <t>宝信软件</t>
  </si>
  <si>
    <t>为钢铁企业提供IT系统解决方案，布局智慧制造和智慧城市领域</t>
  </si>
  <si>
    <t>数据中心,上海自贸区,智能汽车,电子信息,国企改革,工业互联网,边缘计算,央企国企改革,车联网,国产软件,大数据,地方国企改革,云计算,MSCI</t>
  </si>
  <si>
    <t>000938.SZ</t>
  </si>
  <si>
    <t>紫光股份</t>
  </si>
  <si>
    <t>中国云管理平台市场保持市场份额第一，中国SDN(软件)市场占有率市场第一</t>
  </si>
  <si>
    <t>养老金持股,芯片,智能路由器,东数西算（算力）,物联网,癌症定量检测,智能交通,融资租赁,机器人,人工智能,网络安全,紫光系,TMT,云计算,国资云,国产替代,MSCI,5G,AI芯片,物联网平台层,共封装光学（CPO）,态势感知,国产操作系统,IPV6,电子信息,冬奥会,电子书,网络切片,超级计算机,大数据,5G主设备,WiFi 6</t>
  </si>
  <si>
    <t>002920.SZ</t>
  </si>
  <si>
    <t>德赛西威</t>
  </si>
  <si>
    <t>国际领先的汽车电子企业之一</t>
  </si>
  <si>
    <t>广东国企改革,理想汽车,智能汽车,百度,蔚来汽车,汽车电子,比亚迪,国企改革,无人驾驶,北汽新能源,车联网,华为汽车,地方国企改革,小鹏汽车,毫米波雷达,华为,MSCI</t>
  </si>
  <si>
    <t>002410.SZ</t>
  </si>
  <si>
    <t>广联达</t>
  </si>
  <si>
    <t>国内最大的工程造价软件企业</t>
  </si>
  <si>
    <t>数字孪生,体感3D,小额贷款,征信,电子信息,CAD,电子商务,智慧城市,融资租赁,国产软件,央视财经50,现代服务业</t>
  </si>
  <si>
    <t>002180.SZ</t>
  </si>
  <si>
    <t>纳思达</t>
  </si>
  <si>
    <t>打印机兼容耗材处于全球细分行业的龙头地</t>
  </si>
  <si>
    <t>养老金持股,芯片,国家大基金持股,高端装备,物联网感知层,物联网,小米,信创,年报预增,汽车芯片,集成电路,军工,MCU芯片,芯片设计,MSCI</t>
  </si>
  <si>
    <t>600522.SH</t>
  </si>
  <si>
    <t>中天科技</t>
  </si>
  <si>
    <t>通信-通信设备-通信线缆及配套</t>
  </si>
  <si>
    <t>国内光电缆品种最齐全的企业，拥有海底光缆制造的核心技术</t>
  </si>
  <si>
    <t>5G,数据中心,绿色电力,石墨烯,柔性直流输电,光纤,磷酸铁锂,充电桩,特高压,工业互联网,分布式发电,风电,海上风电,年报预增,锂电池,证金持股,央视财经50,新能源,储能,海工装备,光伏,华为,MSCI</t>
  </si>
  <si>
    <t>000977.SZ</t>
  </si>
  <si>
    <t>浪潮信息</t>
  </si>
  <si>
    <t>中国最大的服务器制造商和服务器解决方案提供商</t>
  </si>
  <si>
    <t>显卡,网易,智能路由器,数据存储,美团,东数西算（算力）,边缘计算,国产软件,透明计算,AIGC,山东国企改革,人工智能,军工,OGS触控屏,云计算,国资云,国产替代,MSCI,数据中心,机器学习,国产操作系统,百度,IPV6,电子信息,两会,国企改革,信创,智慧城市,超级计算机,GPU,地方国企改革,抖音,元宇宙</t>
  </si>
  <si>
    <t>600536.SH</t>
  </si>
  <si>
    <t>中国软件</t>
  </si>
  <si>
    <t>中国电子旗下的网络安全与信息化板块核心企业，信创行业领军者</t>
  </si>
  <si>
    <t>养老金持股,电子身份证,乡村振兴,国产操作系统,智慧党建,电子信息,智能终端,国企改革,信创,央企国企改革,智慧城市,国产软件,地方国企改革,数据安全,数字经济,网络安全,云计算,北京自贸区,京津冀一体化,MSCI</t>
  </si>
  <si>
    <t>603019.SH</t>
  </si>
  <si>
    <t>中科曙光</t>
  </si>
  <si>
    <t>我国高性能计算机龙头企业</t>
  </si>
  <si>
    <t>芯片,腾讯,量子科技,东数西算（算力）,边缘计算,央企国企改革,国产软件,web3.0,透明计算,人工智能,网络安全,云计算,数据中心,数字孪生,AI芯片,国产操作系统,百度,区块链,雄安新区,国企改革,中科院系,VPN,工业互联网,信创,智慧城市,超级计算机,大数据,虚拟机器人,GPU,寒武纪</t>
  </si>
  <si>
    <t>000066.SZ</t>
  </si>
  <si>
    <t>中国长城</t>
  </si>
  <si>
    <t>金融智能网点解决方案国内市场占有率第一</t>
  </si>
  <si>
    <t>芯片,卫星导航,量子科技,东数西算（算力）,央企国企改革,国产软件,挖矿设备,集成电路,锂电池,人工智能,网络安全,军工,数字经济,TMT,云计算,华为,MSCI,数据中心,5G,粤港澳大湾区,国产操作系统,区块链,电子信息,汽车电子,国企改革,谷歌,信创,车联网,智慧城市,军民融合,大数据,疫情监测,地方国企改革,钠离子电池,海工装备</t>
  </si>
  <si>
    <t>601238.SH</t>
  </si>
  <si>
    <t>广汽集团</t>
  </si>
  <si>
    <t>交运设备-汽车整车-乘用车</t>
  </si>
  <si>
    <t>国内产业链最为完整、产业布局最为优化的汽车集团之一</t>
  </si>
  <si>
    <t>石墨烯,广东国企改革,智能汽车,同花顺漂亮100,宁德时代,蔚来汽车,二手车,国企改革,新能源整车,车联网,汽车制造,新能源汽车,华为汽车,地方国企改革,燃料电池</t>
  </si>
  <si>
    <t>600660.SH</t>
  </si>
  <si>
    <t>福耀玻璃</t>
  </si>
  <si>
    <t>全球汽车玻璃行业市占率第一</t>
  </si>
  <si>
    <t>太阳能,玻璃,同花顺漂亮100,蔚来汽车,年报预增,特种玻璃,特斯拉,证金持股,央视财经50,小鹏汽车,恒大,光伏玻璃,光伏,MSCI</t>
  </si>
  <si>
    <t>601689.SH</t>
  </si>
  <si>
    <t>拓普集团</t>
  </si>
  <si>
    <t>汽车零部件企业，主营减震器、内饰功能件、底盘、刹车系统</t>
  </si>
  <si>
    <t>汽车电子,一体化压铸,汽车热管理,无人驾驶,电子商务,年报预增,汽车制造,新能源汽车,特斯拉,工业4.0,MSCI</t>
  </si>
  <si>
    <t>000338.SZ</t>
  </si>
  <si>
    <t>潍柴动力</t>
  </si>
  <si>
    <t>我国内燃机产业骨干企业，牵头我国燃料电池产业化重大专项</t>
  </si>
  <si>
    <t>LNG动力船,高端装备,同花顺漂亮100,国企改革,农机,新能源整车,新能源汽车,汽车制造,证金持股,国六标准、国六排放、国六,地方国企改革,氢能源,节能环保,燃料电池,MSCI,智能物流</t>
  </si>
  <si>
    <t>600741.SH</t>
  </si>
  <si>
    <t>华域汽车</t>
  </si>
  <si>
    <t>上海国资委所属上海汽车集团旗下，国内汽车综合零部件龙头，座椅与车灯业务国内市占率第一</t>
  </si>
  <si>
    <t>养老金持股,智能汽车,汽车电子,比亚迪,汽车热管理,国企改革,小米,迪士尼,上海国企改革,新能源汽车,特斯拉,证金持股,地方国企改革,毫米波雷达,MSCI</t>
  </si>
  <si>
    <t>601127.SH</t>
  </si>
  <si>
    <t>赛力斯</t>
  </si>
  <si>
    <t>与华为联合推出了高端新能源车品牌“AITO”，已上市问界M5+M7车型，搭载鸿蒙智能座舱，获得华为线下门店深度赋能</t>
  </si>
  <si>
    <t>智能汽车,百度,无人驾驶,新能源整车,车联网,新能源汽车,室外经济,华为汽车,固态电池,工业4.0,华为</t>
  </si>
  <si>
    <t>002050.SZ</t>
  </si>
  <si>
    <t>三花智控</t>
  </si>
  <si>
    <t>家用电器-白色家电-其他白色家电</t>
  </si>
  <si>
    <t>全球最大的制冷控制元器件和全球领先的汽车空调及热管理系统控制部件制造商，电子膨胀阀、四通换向阀、微通道换热器、新能源车热管理集成组件等产品市占率全球第一</t>
  </si>
  <si>
    <t>空气能热泵,理想汽车,蔚来汽车,比亚迪,汽车热管理,家用电器,年报预增,新能源汽车,特斯拉,华为汽车,储能,小鹏汽车,元器件,恒大,燃料电池,MSCI</t>
  </si>
  <si>
    <t>603486.SH</t>
  </si>
  <si>
    <t>科沃斯</t>
  </si>
  <si>
    <t>国内领先的家庭服务机器人和清洁类小家电制造商</t>
  </si>
  <si>
    <t>智能家居,机器人,服务机器人,人工智能,家用电器,MSCI</t>
  </si>
  <si>
    <t>002032.SZ</t>
  </si>
  <si>
    <t>苏泊尔</t>
  </si>
  <si>
    <t>专注于炊具及厨房小家电产品，炊具业务市场份额稳居市场第一</t>
  </si>
  <si>
    <t>大消费,家用电器,MSCI</t>
  </si>
  <si>
    <t>603605.SH</t>
  </si>
  <si>
    <t>珀莱雅</t>
  </si>
  <si>
    <t>美容护理-美容护理-化妆品</t>
  </si>
  <si>
    <t>从事化妆品的研发、生产和销售</t>
  </si>
  <si>
    <t>电子商务,共同富裕示范区,化妆护肤品,MSCI</t>
  </si>
  <si>
    <t>300896.SZ</t>
  </si>
  <si>
    <t>爱美客</t>
  </si>
  <si>
    <t>美容护理-美容护理-医疗美容</t>
  </si>
  <si>
    <t>国内第一家取得相关产品医疗器械注册证书的企业</t>
  </si>
  <si>
    <t>专精特新,医美,医疗器械,同花顺漂亮100,MSCI</t>
  </si>
  <si>
    <t>603613.SH</t>
  </si>
  <si>
    <t>国联股份</t>
  </si>
  <si>
    <t>公司以B2B电子商务业务为主，定位于B2B综合服务平台</t>
  </si>
  <si>
    <t>电子商务,年报预增,大数据,人工智能,北京自贸区,农村电商,物联网,MSCI,华为,工业互联网</t>
  </si>
  <si>
    <t>002027.SZ</t>
  </si>
  <si>
    <t>分众传媒</t>
  </si>
  <si>
    <t>中国最大的生活圈媒体平台，在全球范围首创电梯媒体</t>
  </si>
  <si>
    <t>中概股回归,养老金持股,体育产业,小额贷款,电子竞技,同花顺漂亮100,广告营销,阿里巴巴,文化传媒,MSCI</t>
  </si>
  <si>
    <t>600754.SH</t>
  </si>
  <si>
    <t>锦江酒店</t>
  </si>
  <si>
    <t>社会服务-酒店及餐饮-酒店</t>
  </si>
  <si>
    <t>中国最大的酒店、餐饮业上市公司之一</t>
  </si>
  <si>
    <t>大消费,旅游,共享经济,国企改革,迪士尼,上海国企改革,地方国企改革,共享办公,MSCI</t>
  </si>
  <si>
    <t>002179.SZ</t>
  </si>
  <si>
    <t>中航光电</t>
  </si>
  <si>
    <t>国防军工-国防军工-军工电子</t>
  </si>
  <si>
    <t>国内最大的军用光电连接器制造企业</t>
  </si>
  <si>
    <t>5G,量子科技,比亚迪,国企改革,央企国企改革,军民融合,新能源汽车,特斯拉,中航系,航空航天,大飞机,军工,成飞,国产航母,华为,MSCI</t>
  </si>
  <si>
    <t>601989.SH</t>
  </si>
  <si>
    <t>中国重工</t>
  </si>
  <si>
    <t>国防军工-国防军工-航海装备</t>
  </si>
  <si>
    <t>研发生产体系最完整、产品门类最齐全的船舶配套设备制造企业</t>
  </si>
  <si>
    <t>高端装备,国企改革,一带一路,央企国企改革,军民融合,海洋经济,证金持股,中船系,地方国企改革,军工,海工装备,黑洞,国产航母,MSCI</t>
  </si>
  <si>
    <t>000768.SZ</t>
  </si>
  <si>
    <t>中航西飞</t>
  </si>
  <si>
    <t>国防军工-国防军工-航空装备</t>
  </si>
  <si>
    <t>我国军民用大中型飞机整机及航空零部件的研制企业</t>
  </si>
  <si>
    <t>国企改革,央企国企改革,中航系,证金持股,地方国企改革,大飞机,军工,国产航母,预警机,MSCI</t>
  </si>
  <si>
    <t>601698.SH</t>
  </si>
  <si>
    <t>中国卫通</t>
  </si>
  <si>
    <t>国防军工-国防军工-航天装备</t>
  </si>
  <si>
    <t>卫星空间段运营及相关应用服务高新技术企业</t>
  </si>
  <si>
    <t>央企国企改革,6G,地方国企改革,军工,冬奥会,国企改革,一带一路</t>
  </si>
  <si>
    <t>600150.SH</t>
  </si>
  <si>
    <t>中国船舶</t>
  </si>
  <si>
    <t>具备国际竞争力的民用船舶制造企业</t>
  </si>
  <si>
    <t>LNG动力船,船舶升级,高端装备,国企改革,一带一路,风电,央企国企改革,军民融合,海洋经济,航运港口,中船系,地方国企改革,军工,海工装备,国产航母</t>
  </si>
  <si>
    <t>000733.SZ</t>
  </si>
  <si>
    <t>振华科技</t>
  </si>
  <si>
    <t>新型电子元器件和移动通信终端制造商</t>
  </si>
  <si>
    <t>IGBT,太空望远镜,陶瓷电容,国企改革,网络切片,央企国企改革,军民融合,年报预增,集成电路,锂电池,地方国企改革,超级电容,军工,元器件,TMT,MSCI</t>
  </si>
  <si>
    <t>600765.SH</t>
  </si>
  <si>
    <t>中航重机</t>
  </si>
  <si>
    <t>航空锻造产品技术居国内领先水平</t>
  </si>
  <si>
    <t>航空发动机,高端装备,国企改革,黔中经济区,央企国企改革,军民融合,中航系,航空航天,超材料,地方国企改革,大飞机,军工,激光器,成飞,国产航母,MSCI</t>
  </si>
  <si>
    <t>688122.SH</t>
  </si>
  <si>
    <t>西部超导</t>
  </si>
  <si>
    <t>国内超导领域龙头，航空用钛合金材料的主要研发生产基地</t>
  </si>
  <si>
    <t>新材料,地方国企改革,军工,国企改革,超导,大飞机</t>
  </si>
  <si>
    <t>列3</t>
  </si>
  <si>
    <t>列2</t>
  </si>
  <si>
    <t>列1</t>
  </si>
  <si>
    <t>所属同花顺行业2</t>
  </si>
  <si>
    <t>601398.SH</t>
  </si>
  <si>
    <t>工商银行</t>
  </si>
  <si>
    <t>银行-银行-国有大型银行</t>
  </si>
  <si>
    <t>银行</t>
  </si>
  <si>
    <t>中国最大的商业银行，被誉为“宇宙第一行”</t>
  </si>
  <si>
    <t>601288.SH</t>
  </si>
  <si>
    <t>农业银行</t>
  </si>
  <si>
    <t>我国大型国有商业银行之一</t>
  </si>
  <si>
    <t>600036.SH</t>
  </si>
  <si>
    <t>招商银行</t>
  </si>
  <si>
    <t>国内最大的零售银行，信用卡发卡最多的银行</t>
  </si>
  <si>
    <t>601988.SH</t>
  </si>
  <si>
    <t>中国银行</t>
  </si>
  <si>
    <t>中国第四大国有商业银行</t>
  </si>
  <si>
    <t>601166.SH</t>
  </si>
  <si>
    <t>兴业银行</t>
  </si>
  <si>
    <t>业务创新能力领先的商业银行之一</t>
  </si>
  <si>
    <t>000001.SZ</t>
  </si>
  <si>
    <t>平安银行</t>
  </si>
  <si>
    <t>卓越领先的智能化零售银行</t>
  </si>
  <si>
    <t>600000.SH</t>
  </si>
  <si>
    <t>浦发银行</t>
  </si>
  <si>
    <t>全国性股份制商业银行之一</t>
  </si>
  <si>
    <t>601328.SH</t>
  </si>
  <si>
    <t>交通银行</t>
  </si>
  <si>
    <t>以财富管理为特色的一流银行</t>
  </si>
  <si>
    <t>002142.SZ</t>
  </si>
  <si>
    <t>宁波银行</t>
  </si>
  <si>
    <t>深耕长三角、珠三角、环渤海湾等优质区域的银行</t>
  </si>
  <si>
    <t>601998.SH</t>
  </si>
  <si>
    <t>中信银行</t>
  </si>
  <si>
    <t>以公司银行为主体、零售银行和金融市场为两翼的业务结构</t>
  </si>
  <si>
    <t>601818.SH</t>
  </si>
  <si>
    <t>光大银行</t>
  </si>
  <si>
    <t>一流财富管理银行，在投行、电子银行、信用卡等业务行业领先</t>
  </si>
  <si>
    <t>600016.SH</t>
  </si>
  <si>
    <t>民生银行</t>
  </si>
  <si>
    <t>我国首家主要由非公有制企业入股的全国性股份制商业银行</t>
  </si>
  <si>
    <t>600919.SH</t>
  </si>
  <si>
    <t>江苏银行</t>
  </si>
  <si>
    <t>江苏省最大法人银行，业务根植江苏，机构实现县域全覆盖</t>
  </si>
  <si>
    <t>601939.SH</t>
  </si>
  <si>
    <t>建设银行</t>
  </si>
  <si>
    <t>中国第二大银行</t>
  </si>
  <si>
    <t>601658.SH</t>
  </si>
  <si>
    <t>邮储银行</t>
  </si>
  <si>
    <t>我国大型国有商业银行</t>
  </si>
  <si>
    <t>601628.SH</t>
  </si>
  <si>
    <t>中国人寿</t>
  </si>
  <si>
    <t>非银金融</t>
  </si>
  <si>
    <t>聚焦寿险、意外险和健康险的大型保险公司</t>
  </si>
  <si>
    <t>601318.SH</t>
  </si>
  <si>
    <t>中国平安</t>
  </si>
  <si>
    <t>国内金融全牌照的保险公司，金融布局最好的金融公司</t>
  </si>
  <si>
    <t>601319.SH</t>
  </si>
  <si>
    <t>中国人保</t>
  </si>
  <si>
    <t>新中国第一家全国性保险公司，新中国保险业的奠基者和开拓者</t>
  </si>
  <si>
    <t>601601.SH</t>
  </si>
  <si>
    <t>中国太保</t>
  </si>
  <si>
    <t>拥有寿险、财产险、养老险、健康险、农业险和资管的保险全牌照</t>
  </si>
  <si>
    <t>600030.SH</t>
  </si>
  <si>
    <t>中信证券</t>
  </si>
  <si>
    <t>券商业综合实力排名第一</t>
  </si>
  <si>
    <t>300059.SZ</t>
  </si>
  <si>
    <t>东方财富</t>
  </si>
  <si>
    <t>领先的互联网财经信息平台运营商，互联网券商龙头</t>
  </si>
  <si>
    <t>601211.SH</t>
  </si>
  <si>
    <t>国泰君安</t>
  </si>
  <si>
    <t>业务体系全面均衡，主营业务稳居于行业前列的大型券商</t>
  </si>
  <si>
    <t>600999.SH</t>
  </si>
  <si>
    <t>招商证券</t>
  </si>
  <si>
    <t>连续多年蝉联证监会证券公司分类评价最高评级A类“AA”级</t>
  </si>
  <si>
    <t>601066.SH</t>
  </si>
  <si>
    <t>中信建投</t>
  </si>
  <si>
    <t>投行业务行业领先，财富管理业务保持市场前列</t>
  </si>
  <si>
    <t>600048.SH</t>
  </si>
  <si>
    <t>保利发展</t>
  </si>
  <si>
    <t>房地产</t>
  </si>
  <si>
    <t>主营高端精品住宅开发、城市地标性商用物业的龙头企业</t>
  </si>
  <si>
    <t>000002.SZ</t>
  </si>
  <si>
    <t>万科A</t>
  </si>
  <si>
    <t>中国最响亮的品牌地产开发商</t>
  </si>
  <si>
    <t>001979.SZ</t>
  </si>
  <si>
    <t>招商蛇口</t>
  </si>
  <si>
    <t>在深圳拥有大量待开发的优质土地资源</t>
  </si>
  <si>
    <t>601857.SH</t>
  </si>
  <si>
    <t>中国石油</t>
  </si>
  <si>
    <t>石油石化-石油加工贸易-石油加工</t>
  </si>
  <si>
    <t>石油石化</t>
  </si>
  <si>
    <t>我国最大的油气生产和销售商，世界最大的石油公司之一</t>
  </si>
  <si>
    <t>600028.SH</t>
  </si>
  <si>
    <t>中国石化</t>
  </si>
  <si>
    <t>炼油能力排名中国第一位，中国最大的成品油供应商</t>
  </si>
  <si>
    <t>002493.SZ</t>
  </si>
  <si>
    <t>荣盛石化</t>
  </si>
  <si>
    <t>从事PTA、聚酯纤维相关产品的大型生成企业</t>
  </si>
  <si>
    <t>600346.SH</t>
  </si>
  <si>
    <t>恒力石化</t>
  </si>
  <si>
    <t>国内最大、综合实力最强的PTA-聚酯新材料产业链一体化企业</t>
  </si>
  <si>
    <t>601899.SH</t>
  </si>
  <si>
    <t>紫金矿业</t>
  </si>
  <si>
    <t>有色金属</t>
  </si>
  <si>
    <t>拥有金、铜、锌资源储量最多的企业之一</t>
  </si>
  <si>
    <t>002466.SZ</t>
  </si>
  <si>
    <t>天齐锂业</t>
  </si>
  <si>
    <t>锂行业中产量和销售规模最大的企业之一</t>
  </si>
  <si>
    <t>603993.SH</t>
  </si>
  <si>
    <t>洛阳钼业</t>
  </si>
  <si>
    <t>全球最大的白钨生产商之一，全球前七大钼生产商和领先的铜生产商</t>
  </si>
  <si>
    <t>600111.SH</t>
  </si>
  <si>
    <t>北方稀土</t>
  </si>
  <si>
    <t>有色金属-小金属-稀土</t>
  </si>
  <si>
    <t>全球最大稀土企业集团和稀土产业基地，是我国六大稀土集团之一</t>
  </si>
  <si>
    <t>601088.SH</t>
  </si>
  <si>
    <t>中国神华</t>
  </si>
  <si>
    <t>煤炭</t>
  </si>
  <si>
    <t>国内实力最强的煤炭、电力、运输、煤化工一体化开发企业</t>
  </si>
  <si>
    <t>601225.SH</t>
  </si>
  <si>
    <t>陕西煤业</t>
  </si>
  <si>
    <t>拥有完整的煤炭生产、销售和运输体系的大型企业</t>
  </si>
  <si>
    <t>600188.SH</t>
  </si>
  <si>
    <t>兖矿能源</t>
  </si>
  <si>
    <t>华东地区最大的煤炭生产商和中国最大的煤炭出口企业之一</t>
  </si>
  <si>
    <t>600019.SH</t>
  </si>
  <si>
    <t>宝钢股份</t>
  </si>
  <si>
    <t>黑色金属</t>
  </si>
  <si>
    <t>我国最大、最现代化的钢铁联合企业，世界级钢铁联合企业</t>
  </si>
  <si>
    <t>000708.SZ</t>
  </si>
  <si>
    <t>中信特钢</t>
  </si>
  <si>
    <t>黑色金属-钢铁-特钢</t>
  </si>
  <si>
    <t>国内装备最齐全，生产规模最大的特殊钢生产企业之一</t>
  </si>
  <si>
    <t>600900.SH</t>
  </si>
  <si>
    <t>长江电力</t>
  </si>
  <si>
    <t>公用事业</t>
  </si>
  <si>
    <t>中国综合实力最优质的电力企业，运行管理三峡、葛洲坝等电站</t>
  </si>
  <si>
    <t>600025.SH</t>
  </si>
  <si>
    <t>华能水电</t>
  </si>
  <si>
    <t>公司拥有澜沧江全流域干流水电资源开发权</t>
  </si>
  <si>
    <t>601985.SH</t>
  </si>
  <si>
    <t>中国核电</t>
  </si>
  <si>
    <t>大型商用核电站的运营商</t>
  </si>
  <si>
    <t>003816.SZ</t>
  </si>
  <si>
    <t>中国广核</t>
  </si>
  <si>
    <t>国内核能发电的龙头企业，核能动力新技术开发和应用拓展的领跑者</t>
  </si>
  <si>
    <t>603288.SH</t>
  </si>
  <si>
    <t>海天味业</t>
  </si>
  <si>
    <t>食品饮料-食品加工制造-调味发酵品</t>
  </si>
  <si>
    <t>食品饮料</t>
  </si>
  <si>
    <t>全球调味品龙头，酱油、蚝油市占率全国第一</t>
  </si>
  <si>
    <t>600887.SH</t>
  </si>
  <si>
    <t>伊利股份</t>
  </si>
  <si>
    <t>食品饮料-食品加工制造-乳品</t>
  </si>
  <si>
    <t>雪糕、冰淇淋、超高温灭菌奶连续多年产销量居全国第一</t>
  </si>
  <si>
    <t>600519.SH</t>
  </si>
  <si>
    <t>贵州茅台</t>
  </si>
  <si>
    <t>白酒第一品牌，茅台酒是世界三大名酒之一</t>
  </si>
  <si>
    <t>000858.SZ</t>
  </si>
  <si>
    <t>五粮液</t>
  </si>
  <si>
    <t>浓香型白酒第一品牌</t>
  </si>
  <si>
    <t>000568.SZ</t>
  </si>
  <si>
    <t>泸州老窖</t>
  </si>
  <si>
    <t>白酒行业知名企业，国窖1573是国内唯一的浓香型有机白酒</t>
  </si>
  <si>
    <t>600809.SH</t>
  </si>
  <si>
    <t>山西汾酒</t>
  </si>
  <si>
    <t>山西国资委旗下，中国清香第一酒，拥有“汾”、“竹叶青”、“杏花村”三大知名品牌</t>
  </si>
  <si>
    <t>002304.SZ</t>
  </si>
  <si>
    <t>洋河股份</t>
  </si>
  <si>
    <t>拥有洋河、双沟两个中国名酒，两个中华老字号</t>
  </si>
  <si>
    <t>000596.SZ</t>
  </si>
  <si>
    <t>古井贡酒</t>
  </si>
  <si>
    <t>我国知名白酒企业</t>
  </si>
  <si>
    <t>002714.SZ</t>
  </si>
  <si>
    <t>牧原股份</t>
  </si>
  <si>
    <t>农林牧渔</t>
  </si>
  <si>
    <t>完整的生猪产业链，高自动化水平的猪舍和饲喂系统，竞争优势明显</t>
  </si>
  <si>
    <t>002311.SZ</t>
  </si>
  <si>
    <t>海大集团</t>
  </si>
  <si>
    <t>国内极少能同时生产销售鱼、虾、猪、肉禽、蛋禽饲料的企业</t>
  </si>
  <si>
    <t>300498.SZ</t>
  </si>
  <si>
    <t>温氏股份</t>
  </si>
  <si>
    <t>以肉猪、肉鸡养殖为主的畜禽养殖龙头企业</t>
  </si>
  <si>
    <t>300760.SZ</t>
  </si>
  <si>
    <t>迈瑞医疗</t>
  </si>
  <si>
    <t>医药生物</t>
  </si>
  <si>
    <t>国内医疗器械龙头</t>
  </si>
  <si>
    <t>600276.SH</t>
  </si>
  <si>
    <t>恒瑞医药</t>
  </si>
  <si>
    <t>国内化学制药实力第一，最有机会挑战国际医药巨头的中国公司</t>
  </si>
  <si>
    <t>603259.SH</t>
  </si>
  <si>
    <t>药明康德</t>
  </si>
  <si>
    <t>全球领先的"一体化、端到端"的新药研发服务平台</t>
  </si>
  <si>
    <t>600436.SH</t>
  </si>
  <si>
    <t>片仔癀</t>
  </si>
  <si>
    <t>片仔癀被国内外中药界誉为“国宝名药”，入选“中华老字号”</t>
  </si>
  <si>
    <t>300015.SZ</t>
  </si>
  <si>
    <t>爱尔眼科</t>
  </si>
  <si>
    <t>全球规模最大的眼科连锁医疗机构，公司营收、医院数、门诊量和手术量均为全球第一</t>
  </si>
  <si>
    <t>601012.SH</t>
  </si>
  <si>
    <t>隆基绿能</t>
  </si>
  <si>
    <t>电力设备</t>
  </si>
  <si>
    <t>全球最大的单晶光伏制造商，单晶硅片和组件出货量均为全球第一，单晶电池、组件产品转换效率多次刷新世界纪录</t>
  </si>
  <si>
    <t>600438.SH</t>
  </si>
  <si>
    <t>通威股份</t>
  </si>
  <si>
    <t>全球高纯晶硅龙头企业及全球领先的晶硅电池生产企业</t>
  </si>
  <si>
    <t>002129.SZ</t>
  </si>
  <si>
    <t>TCL中环</t>
  </si>
  <si>
    <t>全球领先的光伏新能源材料（单晶硅为主）供应商</t>
  </si>
  <si>
    <t>002459.SZ</t>
  </si>
  <si>
    <t>晶澳科技</t>
  </si>
  <si>
    <t>国内光伏行业企业中产业链完整、结构布局协调的龙头企业之一</t>
  </si>
  <si>
    <t>300274.SZ</t>
  </si>
  <si>
    <t>阳光电源</t>
  </si>
  <si>
    <t>全球光伏逆变器出货量最大的公司</t>
  </si>
  <si>
    <t>300750.SZ</t>
  </si>
  <si>
    <t>宁德时代</t>
  </si>
  <si>
    <t>全球领先的新能源创新科技公司，动力电池使用量连续多年排名全球第一</t>
  </si>
  <si>
    <t>300014.SZ</t>
  </si>
  <si>
    <t>亿纬锂能</t>
  </si>
  <si>
    <t>行业领先的锂原电池、锂离子电池供应商</t>
  </si>
  <si>
    <t>600406.SH</t>
  </si>
  <si>
    <t>国电南瑞</t>
  </si>
  <si>
    <t>我国能源电力及工业控制领域卓越的IT企业和电力智能化领军企业</t>
  </si>
  <si>
    <t>300124.SZ</t>
  </si>
  <si>
    <t>汇川技术</t>
  </si>
  <si>
    <t>机械设备-自动化设备-工控设备</t>
  </si>
  <si>
    <t>机械设备</t>
  </si>
  <si>
    <t>工业自动化产品领军企业，国内最大的低压变频器与伺服系统供应商</t>
  </si>
  <si>
    <t>600031.SH</t>
  </si>
  <si>
    <t>三一重工</t>
  </si>
  <si>
    <t>国内工程机械龙头企业</t>
  </si>
  <si>
    <t>600309.SH</t>
  </si>
  <si>
    <t>万华化学</t>
  </si>
  <si>
    <t>基础化工-化学制品-聚氨酯</t>
  </si>
  <si>
    <t>基础化工</t>
  </si>
  <si>
    <t>全球最大的MDI生产商</t>
  </si>
  <si>
    <t>000792.SZ</t>
  </si>
  <si>
    <t>盐湖股份</t>
  </si>
  <si>
    <t>青海国资委旗下，国内最大的钾肥生产企业，依托卤水锂资源量全球第三的察尔汗盐湖开展盐湖提锂业务</t>
  </si>
  <si>
    <t>600989.SH</t>
  </si>
  <si>
    <t>宝丰能源</t>
  </si>
  <si>
    <t>基础化工-化学原料-其他化学原料</t>
  </si>
  <si>
    <t>宁夏地区烯烃类产品、焦化类产品、精细化工类产品主要生产企业</t>
  </si>
  <si>
    <t>603260.SH</t>
  </si>
  <si>
    <t>合盛硅业</t>
  </si>
  <si>
    <t>我国硅基新材料行业中业务链最完整、生产规模最大的企业之一</t>
  </si>
  <si>
    <t>601668.SH</t>
  </si>
  <si>
    <t>中国建筑</t>
  </si>
  <si>
    <t>建筑装饰-建筑装饰-房屋建设</t>
  </si>
  <si>
    <t>建筑装饰</t>
  </si>
  <si>
    <t>全球最大的工程承包商，主营房屋建筑工程、基础设施建设等</t>
  </si>
  <si>
    <t>601390.SH</t>
  </si>
  <si>
    <t>中国中铁</t>
  </si>
  <si>
    <t>全球第二大建筑工程承包商</t>
  </si>
  <si>
    <t>601800.SH</t>
  </si>
  <si>
    <t>中国交建</t>
  </si>
  <si>
    <t>基建设计、基建建设、疏浚、港口机械行业领导者</t>
  </si>
  <si>
    <t>600585.SH</t>
  </si>
  <si>
    <t>海螺水泥</t>
  </si>
  <si>
    <t>建筑材料-建筑材料-水泥</t>
  </si>
  <si>
    <t>建筑材料</t>
  </si>
  <si>
    <t>我国最大的水泥企业</t>
  </si>
  <si>
    <t>601186.SH</t>
  </si>
  <si>
    <t>中国铁建</t>
  </si>
  <si>
    <t>全球最具实力、最具规模的特大型综合建设集团之一</t>
  </si>
  <si>
    <t>002352.SZ</t>
  </si>
  <si>
    <t>顺丰控股</t>
  </si>
  <si>
    <t>交通运输</t>
  </si>
  <si>
    <t>国内快递行业龙头企业</t>
  </si>
  <si>
    <t>601816.SH</t>
  </si>
  <si>
    <t>京沪高铁</t>
  </si>
  <si>
    <t>交通运输-公路铁路运输-铁路运输</t>
  </si>
  <si>
    <t>堪称中国高铁运营管理和工程建造的标杆和典范</t>
  </si>
  <si>
    <t>601766.SH</t>
  </si>
  <si>
    <t>中国中车</t>
  </si>
  <si>
    <t>交运设备</t>
  </si>
  <si>
    <t>全球技术领先的高速动车组研发制造企业</t>
  </si>
  <si>
    <t>601919.SH</t>
  </si>
  <si>
    <t>中远海控</t>
  </si>
  <si>
    <t>中远海控旗下集装箱码头2020年总吞吐量排名蝉联世界第一</t>
  </si>
  <si>
    <t>600018.SH</t>
  </si>
  <si>
    <t>上港集团</t>
  </si>
  <si>
    <t>集装箱吞吐量自2010年起连续九年位居世界第一</t>
  </si>
  <si>
    <t>600009.SH</t>
  </si>
  <si>
    <t>上海机场</t>
  </si>
  <si>
    <t>中国最大的三个国际中转枢纽航空港之一</t>
  </si>
  <si>
    <t>601111.SH</t>
  </si>
  <si>
    <t>中国国航</t>
  </si>
  <si>
    <t>具有国内航空公司第一的品牌价值</t>
  </si>
  <si>
    <t>601006.SH</t>
  </si>
  <si>
    <t>大秦铁路</t>
  </si>
  <si>
    <t>我国规模最大的煤炭运输企业</t>
  </si>
  <si>
    <t>000725.SZ</t>
  </si>
  <si>
    <t>京东方A</t>
  </si>
  <si>
    <t>电子</t>
  </si>
  <si>
    <t>全球领先的半导体显示技术、产品与服务提供商</t>
  </si>
  <si>
    <t>601138.SH</t>
  </si>
  <si>
    <t>工业富联</t>
  </si>
  <si>
    <t>依托于工业互联网的全球知名电子设备产品智能制造服务商</t>
  </si>
  <si>
    <t>002475.SZ</t>
  </si>
  <si>
    <t>立讯精密</t>
  </si>
  <si>
    <t>我国最大的连接器制造厂商</t>
  </si>
  <si>
    <t>002415.SZ</t>
  </si>
  <si>
    <t>海康威视</t>
  </si>
  <si>
    <t>计算机</t>
  </si>
  <si>
    <t>国内最大安防视频监控产品供应商</t>
  </si>
  <si>
    <t>600050.SH</t>
  </si>
  <si>
    <t>中国联通</t>
  </si>
  <si>
    <t>通信</t>
  </si>
  <si>
    <t>国内三大电信服务商之一</t>
  </si>
  <si>
    <t>688111.SH</t>
  </si>
  <si>
    <t>金山办公</t>
  </si>
  <si>
    <t>国内领先的办公软件和服务提供商，主营WPS Office办公软件</t>
  </si>
  <si>
    <t>601728.SH</t>
  </si>
  <si>
    <t>中国电信</t>
  </si>
  <si>
    <t>领先的大型全业务综合智能信息服务运营商，天翼云在全球运营商公有云IaaS中排名第一</t>
  </si>
  <si>
    <t>000063.SZ</t>
  </si>
  <si>
    <t>中兴通讯</t>
  </si>
  <si>
    <t>通信-通信设备-通信网络设备及器件</t>
  </si>
  <si>
    <t>全球领先的综合性通信制造商、通信解决方案提供商之一</t>
  </si>
  <si>
    <t>002230.SZ</t>
  </si>
  <si>
    <t>科大讯飞</t>
  </si>
  <si>
    <t>世界领先的智能语音技术企业</t>
  </si>
  <si>
    <t>600941.SH</t>
  </si>
  <si>
    <t>中国移动</t>
  </si>
  <si>
    <t>全球领先的通信及信息服务企业，基站总数位居全球第一</t>
  </si>
  <si>
    <t>002594.SZ</t>
  </si>
  <si>
    <t>比亚迪</t>
  </si>
  <si>
    <t>中国新能源汽车技术综合实力第一</t>
  </si>
  <si>
    <t>601633.SH</t>
  </si>
  <si>
    <t>长城汽车</t>
  </si>
  <si>
    <t>连续8年保持全国SUV销量前三、自主品牌SUV销量第一</t>
  </si>
  <si>
    <t>600104.SH</t>
  </si>
  <si>
    <t>上汽集团</t>
  </si>
  <si>
    <t>公司整车产销规模多年来一直保持国内领先</t>
  </si>
  <si>
    <t>000625.SZ</t>
  </si>
  <si>
    <t>长安汽车</t>
  </si>
  <si>
    <t>兵装集团旗下的汽车集团，市占率前四，阿维塔科技股东之一</t>
  </si>
  <si>
    <t>000333.SZ</t>
  </si>
  <si>
    <t>美的集团</t>
  </si>
  <si>
    <t>家用电器-白色家电-空调</t>
  </si>
  <si>
    <t>家用电器</t>
  </si>
  <si>
    <t>中国家电综合实力排名第一品牌</t>
  </si>
  <si>
    <t>000651.SZ</t>
  </si>
  <si>
    <t>格力电器</t>
  </si>
  <si>
    <t>享誉全球的空调行业第一品牌，利润和市占率第一的空调企业</t>
  </si>
  <si>
    <t>600690.SH</t>
  </si>
  <si>
    <t>海尔智家</t>
  </si>
  <si>
    <t>家用电器-白色家电-冰洗</t>
  </si>
  <si>
    <t>领先的智慧家电解决方案能力，冰箱、洗衣机的市占率位列前茅</t>
  </si>
  <si>
    <t>601888.SH</t>
  </si>
  <si>
    <t>中国中免</t>
  </si>
  <si>
    <t>商贸零售-零售-旅游零售</t>
  </si>
  <si>
    <t>商贸零售</t>
  </si>
  <si>
    <t>全球第四大免税业务运营商，我国免税店龙头企业</t>
  </si>
  <si>
    <t>600760.SH</t>
  </si>
  <si>
    <t>中航沈飞</t>
  </si>
  <si>
    <t>国防军工</t>
  </si>
  <si>
    <t>大型现代化飞机制造企业，是我国航空防务装备的主要研制基地</t>
  </si>
  <si>
    <t>600893.SH</t>
  </si>
  <si>
    <t>航发动力</t>
  </si>
  <si>
    <t>国内领先的航空发动机制造企业</t>
  </si>
  <si>
    <t>No.</t>
  </si>
  <si>
    <t>自定义行业</t>
  </si>
  <si>
    <t>求和项:千亿龙头</t>
  </si>
  <si>
    <t>求和项:400以上</t>
  </si>
  <si>
    <t>求和项:公司数</t>
  </si>
  <si>
    <t>比例</t>
  </si>
  <si>
    <t>保险</t>
  </si>
  <si>
    <t>多元金融</t>
  </si>
  <si>
    <t>证券</t>
  </si>
  <si>
    <t>钢铁</t>
  </si>
  <si>
    <t>贵金属</t>
  </si>
  <si>
    <t>石油</t>
  </si>
  <si>
    <t>电力</t>
  </si>
  <si>
    <t>燃气</t>
  </si>
  <si>
    <t>环保</t>
  </si>
  <si>
    <t>食品</t>
  </si>
  <si>
    <t>饮料</t>
  </si>
  <si>
    <t>农业</t>
  </si>
  <si>
    <t>养殖业</t>
  </si>
  <si>
    <t>生物</t>
  </si>
  <si>
    <t>医疗服务</t>
  </si>
  <si>
    <t>医疗器械</t>
  </si>
  <si>
    <t>医药商业</t>
  </si>
  <si>
    <t>制药</t>
  </si>
  <si>
    <t>中药</t>
  </si>
  <si>
    <t>储能</t>
  </si>
  <si>
    <t>光伏</t>
  </si>
  <si>
    <t>包装印刷</t>
  </si>
  <si>
    <t>电梯</t>
  </si>
  <si>
    <t>基建</t>
  </si>
  <si>
    <t>通用设备</t>
  </si>
  <si>
    <t>仪器仪表</t>
  </si>
  <si>
    <t>专用设备</t>
  </si>
  <si>
    <t>自动化设备</t>
  </si>
  <si>
    <t>化工材料</t>
  </si>
  <si>
    <t>化学原料</t>
  </si>
  <si>
    <t>化学制品</t>
  </si>
  <si>
    <t>农产品</t>
  </si>
  <si>
    <t>建材</t>
  </si>
  <si>
    <t>高铁</t>
  </si>
  <si>
    <t>航空</t>
  </si>
  <si>
    <t>航运</t>
  </si>
  <si>
    <t>两轮车</t>
  </si>
  <si>
    <t>陆运</t>
  </si>
  <si>
    <t>物流</t>
  </si>
  <si>
    <t>家装</t>
  </si>
  <si>
    <t>造纸</t>
  </si>
  <si>
    <t>电路板</t>
  </si>
  <si>
    <t>光学电子</t>
  </si>
  <si>
    <t>(空白)</t>
  </si>
  <si>
    <t>消费电子</t>
  </si>
  <si>
    <t>IT</t>
  </si>
  <si>
    <t>计算机设备</t>
  </si>
  <si>
    <t>通信服务</t>
  </si>
  <si>
    <t>通信设备</t>
  </si>
  <si>
    <t>汽车服务</t>
  </si>
  <si>
    <t>汽车零部件</t>
  </si>
  <si>
    <t>汽车整车</t>
  </si>
  <si>
    <t>家电</t>
  </si>
  <si>
    <t>纺织</t>
  </si>
  <si>
    <t>服装</t>
  </si>
  <si>
    <t>美护</t>
  </si>
  <si>
    <t>零售</t>
  </si>
  <si>
    <t>旅游</t>
  </si>
  <si>
    <t>传媒</t>
  </si>
  <si>
    <t>教育</t>
  </si>
  <si>
    <t>文娱</t>
  </si>
  <si>
    <t>综合</t>
  </si>
  <si>
    <t>军工</t>
  </si>
  <si>
    <t>军工电子</t>
  </si>
  <si>
    <t>行业</t>
  </si>
  <si>
    <t>概念名称</t>
  </si>
  <si>
    <t>半导体</t>
  </si>
  <si>
    <t>第三代半导体</t>
  </si>
  <si>
    <t>先进封装（Chiplet）</t>
  </si>
  <si>
    <t>MCU芯片</t>
  </si>
  <si>
    <t>光刻胶</t>
  </si>
  <si>
    <t>氮化镓</t>
  </si>
  <si>
    <t>碳化硅</t>
  </si>
  <si>
    <t>AI芯片</t>
  </si>
  <si>
    <t>EDA</t>
  </si>
  <si>
    <t>存储芯片</t>
  </si>
  <si>
    <t>华为</t>
  </si>
  <si>
    <t>小米</t>
  </si>
  <si>
    <t>苹果</t>
  </si>
  <si>
    <t>汽车电子</t>
  </si>
  <si>
    <t>无线耳机</t>
  </si>
  <si>
    <t>虚拟现实</t>
  </si>
  <si>
    <t>智能穿戴</t>
  </si>
  <si>
    <t>物联网</t>
  </si>
  <si>
    <t>智能家居</t>
  </si>
  <si>
    <t>无线充电</t>
  </si>
  <si>
    <t>智能音箱</t>
  </si>
  <si>
    <t>VR设备</t>
  </si>
  <si>
    <t>光学光电子</t>
  </si>
  <si>
    <t>节能照明</t>
  </si>
  <si>
    <t>MiniLED</t>
  </si>
  <si>
    <t>OLED</t>
  </si>
  <si>
    <t>柔性屏</t>
  </si>
  <si>
    <t>MicroLED</t>
  </si>
  <si>
    <t>触摸屏</t>
  </si>
  <si>
    <t>电子纸</t>
  </si>
  <si>
    <t>全面屏</t>
  </si>
  <si>
    <t>国产软件</t>
  </si>
  <si>
    <t>人工智能</t>
  </si>
  <si>
    <t>信创</t>
  </si>
  <si>
    <t>大数据</t>
  </si>
  <si>
    <t>云计算</t>
  </si>
  <si>
    <t>区块链</t>
  </si>
  <si>
    <t>网络安全</t>
  </si>
  <si>
    <t>数字经济</t>
  </si>
  <si>
    <t>数据中心</t>
  </si>
  <si>
    <t>安防</t>
  </si>
  <si>
    <t>边缘计算</t>
  </si>
  <si>
    <t>数字货币</t>
  </si>
  <si>
    <t>人脸识别</t>
  </si>
  <si>
    <t>东数西算（算力）</t>
  </si>
  <si>
    <t>金融科技</t>
  </si>
  <si>
    <t>工业互联网</t>
  </si>
  <si>
    <t>国产操作系统</t>
  </si>
  <si>
    <t>ChatGPT</t>
  </si>
  <si>
    <t>数字孪生</t>
  </si>
  <si>
    <t>元宇宙</t>
  </si>
  <si>
    <t>机器视觉</t>
  </si>
  <si>
    <t>SAAS</t>
  </si>
  <si>
    <t>AIGC</t>
  </si>
  <si>
    <t>web3.0</t>
  </si>
  <si>
    <t>时空大数据</t>
  </si>
  <si>
    <t>数据确权</t>
  </si>
  <si>
    <t>NFT</t>
  </si>
  <si>
    <t>5G</t>
  </si>
  <si>
    <t>宽带中国</t>
  </si>
  <si>
    <t>共封装光学（CPO）</t>
  </si>
  <si>
    <t>光纤</t>
  </si>
  <si>
    <t>车联网</t>
  </si>
  <si>
    <t>6G</t>
  </si>
  <si>
    <t>WiFi 6</t>
  </si>
  <si>
    <t>光纤光缆</t>
  </si>
  <si>
    <t>通信基站</t>
  </si>
  <si>
    <t>超清视频</t>
  </si>
  <si>
    <t>汽车</t>
  </si>
  <si>
    <t>新能源汽车</t>
  </si>
  <si>
    <t>特斯拉</t>
  </si>
  <si>
    <t>燃料电池</t>
  </si>
  <si>
    <t>无人驾驶</t>
  </si>
  <si>
    <t>汽车热管理</t>
  </si>
  <si>
    <t>一体化压铸</t>
  </si>
  <si>
    <t>新能源整车</t>
  </si>
  <si>
    <t>工业4.0</t>
  </si>
  <si>
    <t>氢能源</t>
  </si>
  <si>
    <t>胎压监测</t>
  </si>
  <si>
    <t>充电桩</t>
  </si>
  <si>
    <t>传感器</t>
  </si>
  <si>
    <t>二手车</t>
  </si>
  <si>
    <t>毫米波雷达</t>
  </si>
  <si>
    <t>汽车拆解</t>
  </si>
  <si>
    <t>空气能热泵</t>
  </si>
  <si>
    <t>数字电视</t>
  </si>
  <si>
    <t>空气净化</t>
  </si>
  <si>
    <t>统一大市场</t>
  </si>
  <si>
    <t>一带一路</t>
  </si>
  <si>
    <t>冷链物流</t>
  </si>
  <si>
    <t>自由贸易港</t>
  </si>
  <si>
    <t>跨境电商</t>
  </si>
  <si>
    <t>智能物流</t>
  </si>
  <si>
    <t>快递</t>
  </si>
  <si>
    <t>黄金水道</t>
  </si>
  <si>
    <t>集装箱</t>
  </si>
  <si>
    <t>水泥</t>
  </si>
  <si>
    <t>新材料</t>
  </si>
  <si>
    <t>建筑节能</t>
  </si>
  <si>
    <t>装配式建筑</t>
  </si>
  <si>
    <t>光伏建筑一体化</t>
  </si>
  <si>
    <t>海绵城市</t>
  </si>
  <si>
    <t>低辐射玻璃（Low-E）</t>
  </si>
  <si>
    <t>建筑</t>
  </si>
  <si>
    <t>PPP</t>
  </si>
  <si>
    <t>水利</t>
  </si>
  <si>
    <t>雄安新区</t>
  </si>
  <si>
    <t>基建工程</t>
  </si>
  <si>
    <t>地下管网</t>
  </si>
  <si>
    <t>园林开发</t>
  </si>
  <si>
    <t>土壤修复</t>
  </si>
  <si>
    <t>特色小镇</t>
  </si>
  <si>
    <t>REITs</t>
  </si>
  <si>
    <t>绿色电力</t>
  </si>
  <si>
    <t>风电</t>
  </si>
  <si>
    <t>新能源</t>
  </si>
  <si>
    <t>电力改革</t>
  </si>
  <si>
    <t>超超临界发电</t>
  </si>
  <si>
    <t>抽水蓄能</t>
  </si>
  <si>
    <t>核电</t>
  </si>
  <si>
    <t>碳中和</t>
  </si>
  <si>
    <t>煤价下跌受益</t>
  </si>
  <si>
    <t>海上风电</t>
  </si>
  <si>
    <t>碳交易</t>
  </si>
  <si>
    <t>分布式发电</t>
  </si>
  <si>
    <t>西电东送</t>
  </si>
  <si>
    <t>生物质能发电</t>
  </si>
  <si>
    <t>智能电网</t>
  </si>
  <si>
    <t>虚拟电厂</t>
  </si>
  <si>
    <t>特高压</t>
  </si>
  <si>
    <t>柔性直流输电</t>
  </si>
  <si>
    <t>超导</t>
  </si>
  <si>
    <t>电缆</t>
  </si>
  <si>
    <t>高压快充</t>
  </si>
  <si>
    <t>电力物联网</t>
  </si>
  <si>
    <t>能源互联网</t>
  </si>
  <si>
    <t>电机</t>
  </si>
  <si>
    <t>光伏储能</t>
  </si>
  <si>
    <t>锂电池</t>
  </si>
  <si>
    <t>固态电池</t>
  </si>
  <si>
    <t>钠离子电池</t>
  </si>
  <si>
    <t>TOPCON电池</t>
  </si>
  <si>
    <t>HJT电池</t>
  </si>
  <si>
    <t>磷酸铁锂</t>
  </si>
  <si>
    <t>动力电池回收</t>
  </si>
  <si>
    <t>正极材料</t>
  </si>
  <si>
    <t>钙钛矿电池</t>
  </si>
  <si>
    <t>多晶硅</t>
  </si>
  <si>
    <t>锂电设备</t>
  </si>
  <si>
    <t>硅能源</t>
  </si>
  <si>
    <t>电解液</t>
  </si>
  <si>
    <t>负极材料</t>
  </si>
  <si>
    <t>钒电池</t>
  </si>
  <si>
    <t>光伏玻璃</t>
  </si>
  <si>
    <t>POE胶膜</t>
  </si>
  <si>
    <t>机械</t>
  </si>
  <si>
    <t>机器人</t>
  </si>
  <si>
    <t>高端装备</t>
  </si>
  <si>
    <t>工业机器人</t>
  </si>
  <si>
    <t>智能制造</t>
  </si>
  <si>
    <t>工业母机</t>
  </si>
  <si>
    <t>国产替代</t>
  </si>
  <si>
    <t>减速器</t>
  </si>
  <si>
    <t>激光</t>
  </si>
  <si>
    <t>挖掘机</t>
  </si>
  <si>
    <t>金刚石（线）</t>
  </si>
  <si>
    <t>透明工厂</t>
  </si>
  <si>
    <t>蓝宝石</t>
  </si>
  <si>
    <t>电机电控</t>
  </si>
  <si>
    <t>培育钻石</t>
  </si>
  <si>
    <t>超硬材料</t>
  </si>
  <si>
    <t>租售同权</t>
  </si>
  <si>
    <t>养老</t>
  </si>
  <si>
    <t>养殖</t>
  </si>
  <si>
    <t>预制菜</t>
  </si>
  <si>
    <t>猪肉</t>
  </si>
  <si>
    <t>养鸡</t>
  </si>
  <si>
    <t>饲料</t>
  </si>
  <si>
    <t>乡村振兴</t>
  </si>
  <si>
    <t>水产品</t>
  </si>
  <si>
    <t>粮食</t>
  </si>
  <si>
    <t>玉米</t>
  </si>
  <si>
    <t>棉</t>
  </si>
  <si>
    <t>转基因</t>
  </si>
  <si>
    <t>超级稻</t>
  </si>
  <si>
    <t>大豆</t>
  </si>
  <si>
    <t>化肥</t>
  </si>
  <si>
    <t>动物疫苗</t>
  </si>
  <si>
    <t>宠物经济</t>
  </si>
  <si>
    <t>猪瘟疫情</t>
  </si>
  <si>
    <t>兽药</t>
  </si>
  <si>
    <t>禽流感</t>
  </si>
  <si>
    <t>生物疫苗</t>
  </si>
  <si>
    <t>生物医药</t>
  </si>
  <si>
    <t>抗癌</t>
  </si>
  <si>
    <t>体外诊断</t>
  </si>
  <si>
    <t>抗原检测</t>
  </si>
  <si>
    <t>辅助生殖</t>
  </si>
  <si>
    <t>抗肿瘤</t>
  </si>
  <si>
    <t>医美</t>
  </si>
  <si>
    <t>基因测序</t>
  </si>
  <si>
    <t>眼科医疗</t>
  </si>
  <si>
    <t>高血压药</t>
  </si>
  <si>
    <t>CRO</t>
  </si>
  <si>
    <t>三胎</t>
  </si>
  <si>
    <t>维生素</t>
  </si>
  <si>
    <t>保健品</t>
  </si>
  <si>
    <t>儿童医药医疗</t>
  </si>
  <si>
    <t>抗艾滋病</t>
  </si>
  <si>
    <t>化妆护肤品</t>
  </si>
  <si>
    <t>血氧仪</t>
  </si>
  <si>
    <t>干细胞</t>
  </si>
  <si>
    <t>牙科医疗</t>
  </si>
  <si>
    <t>多肽药</t>
  </si>
  <si>
    <t>胰岛素</t>
  </si>
  <si>
    <t>毛发医疗</t>
  </si>
  <si>
    <t>HPV疫苗</t>
  </si>
  <si>
    <t>国产伟哥</t>
  </si>
  <si>
    <t>基因芯片</t>
  </si>
  <si>
    <t>疫苗存储</t>
  </si>
  <si>
    <t>人脑工程</t>
  </si>
  <si>
    <t>军民融合</t>
  </si>
  <si>
    <t>无人机</t>
  </si>
  <si>
    <t>航空航天</t>
  </si>
  <si>
    <t>卫星导航</t>
  </si>
  <si>
    <t>大飞机</t>
  </si>
  <si>
    <t>国产航母</t>
  </si>
  <si>
    <t>航空发动机</t>
  </si>
  <si>
    <t>成飞</t>
  </si>
  <si>
    <t>中航系</t>
  </si>
  <si>
    <t>遥感技术</t>
  </si>
  <si>
    <t>碳纤维</t>
  </si>
  <si>
    <t>中兵系</t>
  </si>
  <si>
    <t>预警机</t>
  </si>
  <si>
    <t>中船系</t>
  </si>
  <si>
    <t>量子科技</t>
  </si>
  <si>
    <t>航天系</t>
  </si>
  <si>
    <t>高温合金</t>
  </si>
  <si>
    <t>行业属性</t>
  </si>
  <si>
    <t>公司数</t>
  </si>
  <si>
    <t>千亿龙头</t>
  </si>
  <si>
    <t>400以上</t>
  </si>
  <si>
    <t>大金融</t>
  </si>
  <si>
    <t>银行-银行-农商行</t>
  </si>
  <si>
    <t>房地产-房地产开发-产业地产</t>
  </si>
  <si>
    <t>房地产-房地产服务-房地产服务Ⅲ</t>
  </si>
  <si>
    <t>顺周期</t>
  </si>
  <si>
    <t>制造</t>
  </si>
  <si>
    <t>可选消费</t>
  </si>
  <si>
    <t>交运设备-汽车整车-商用载货车</t>
  </si>
  <si>
    <t>交运设备-汽车服务-汽车服务Ⅲ</t>
  </si>
  <si>
    <t>交运设备-非汽车交运-其他交运设备</t>
  </si>
  <si>
    <t>工业金属</t>
  </si>
  <si>
    <t>家用电器-厨卫电器-厨卫电器Ⅲ</t>
  </si>
  <si>
    <t>家用电器-黑色家电-彩电</t>
  </si>
  <si>
    <t>金属新材料</t>
  </si>
  <si>
    <t>小金属</t>
  </si>
  <si>
    <t>社会服务-景点及旅游-自然景点</t>
  </si>
  <si>
    <t>社会服务-酒店及餐饮-餐饮</t>
  </si>
  <si>
    <t>美容护理-美容护理-个护用品</t>
  </si>
  <si>
    <t>新能源发电</t>
  </si>
  <si>
    <t>传媒-传媒-出版</t>
  </si>
  <si>
    <t>传媒-传媒-数字媒体</t>
  </si>
  <si>
    <t>传媒-传媒-有线电视网络</t>
  </si>
  <si>
    <t>动物保健</t>
  </si>
  <si>
    <t>商贸零售-零售-商业物业经营</t>
  </si>
  <si>
    <t>基础化工-化学制品-纺织化学用品</t>
  </si>
  <si>
    <t>纺织服装-服装家纺-家纺</t>
  </si>
  <si>
    <t>纺织服装-纺织制造-辅料</t>
  </si>
  <si>
    <t>肉制品</t>
  </si>
  <si>
    <t>纺织服装-纺织制造-棉纺</t>
  </si>
  <si>
    <t>纺织服装-纺织制造-其他纺织</t>
  </si>
  <si>
    <t>纺织服装-纺织制造-印染</t>
  </si>
  <si>
    <t>科技</t>
  </si>
  <si>
    <t>通信-通信设备-其他通信设备</t>
  </si>
  <si>
    <t>电子-半导体及元件-半导体材料</t>
  </si>
  <si>
    <t>电子-电子化学品-电子化学品Ⅲ</t>
  </si>
  <si>
    <t>电子-半导体及元件-集成电路设计</t>
  </si>
  <si>
    <t>电子-半导体及元件-集成电路封测</t>
  </si>
  <si>
    <t>电子-半导体及元件-半导体设备</t>
  </si>
  <si>
    <t>电子-半导体及元件-集成电路制造</t>
  </si>
  <si>
    <t>电子-半导体及元件-分立器件</t>
  </si>
  <si>
    <t>电控设备</t>
  </si>
  <si>
    <t>电子-光学光电子-光学元件</t>
  </si>
  <si>
    <t>风电设备</t>
  </si>
  <si>
    <t>电源设备</t>
  </si>
  <si>
    <t>输变电设备</t>
  </si>
  <si>
    <t>电子-其他电子-其他电子Ⅲ</t>
  </si>
  <si>
    <t>电力设备-电力设备-电机</t>
  </si>
  <si>
    <t>设备</t>
  </si>
  <si>
    <t>工程机械</t>
  </si>
  <si>
    <t>机械设备-自动化设备-机器人</t>
  </si>
  <si>
    <t>机械设备-自动化设备-激光设备</t>
  </si>
  <si>
    <t>农用机械</t>
  </si>
  <si>
    <t>机械设备-自动化设备-其他自动化设备</t>
  </si>
  <si>
    <t>机械设备-通用设备-金属制品</t>
  </si>
  <si>
    <t>机械设备-通用设备-磨具磨料</t>
  </si>
  <si>
    <t>机械设备-通用设备-其他通用设备</t>
  </si>
  <si>
    <t>机械设备-通用设备-制冷空调设备</t>
  </si>
  <si>
    <t>基础化工-化学制品-民爆用品</t>
  </si>
  <si>
    <t>基础化工-化学制品-涂料油墨</t>
  </si>
  <si>
    <t>基础化工-化学原料-纯碱</t>
  </si>
  <si>
    <t>基础化工-化学原料-氯碱</t>
  </si>
  <si>
    <t>基础化工-化学原料-钛白粉</t>
  </si>
  <si>
    <t>基础化工-化学原料-无机盐</t>
  </si>
  <si>
    <t>基础化工-化工合成材料-氨纶</t>
  </si>
  <si>
    <t>基础化工-化工合成材料-改性塑料</t>
  </si>
  <si>
    <t>基础化工-化工合成材料-合成树脂</t>
  </si>
  <si>
    <t>基础化工-化工合成材料-膜材料</t>
  </si>
  <si>
    <t>基础化工-化工合成材料-其他纤维</t>
  </si>
  <si>
    <t>基础化工-化工合成材料-其他橡胶制品</t>
  </si>
  <si>
    <t>基础化工-化工合成材料-炭黑</t>
  </si>
  <si>
    <t>基础化工-化工合成材料-粘胶</t>
  </si>
  <si>
    <t>农药</t>
  </si>
  <si>
    <t>建筑装饰-建筑装饰-工程咨询服务</t>
  </si>
  <si>
    <t>建筑材料-建筑材料-管材</t>
  </si>
  <si>
    <t>建筑材料-建筑材料-耐火材料</t>
  </si>
  <si>
    <t>轻工制造-家用轻工-瓷砖地板</t>
  </si>
  <si>
    <t>机械设备-专用设备-楼宇设备</t>
  </si>
  <si>
    <t>交通运输-公路铁路运输-公交</t>
  </si>
  <si>
    <t>轻工制造-包装印刷-包装</t>
  </si>
  <si>
    <t>轻工制造-包装印刷-印刷</t>
  </si>
  <si>
    <t>轻工制造-造纸-造纸Ⅲ</t>
  </si>
  <si>
    <t>机械设备-专用设备-印刷包装机械</t>
  </si>
  <si>
    <t>石油石化-石油加工贸易-油品石化贸易</t>
  </si>
  <si>
    <t>煤炭-煤炭开采加工-焦炭加工</t>
  </si>
  <si>
    <t>有色金属-金属新材料-磁性材料</t>
  </si>
  <si>
    <t>有色金属-金属新材料-其他金属新材料</t>
  </si>
  <si>
    <t>有色金属-工业金属-铅锌</t>
  </si>
  <si>
    <t>公共事业</t>
  </si>
  <si>
    <t>公用事业-电力-电能综合服务</t>
  </si>
  <si>
    <t>环保-环保-大气治理</t>
  </si>
  <si>
    <t>环保-环保-固废治理</t>
  </si>
  <si>
    <t>日常消费</t>
  </si>
  <si>
    <t>食品饮料-饮料制造-其他酒类</t>
  </si>
  <si>
    <t>食品饮料-饮料制造-软饮料</t>
  </si>
  <si>
    <t>基础化工-化学制品-食品及饲料添加剂</t>
  </si>
  <si>
    <t>食品饮料-食品加工制造-休闲食品</t>
  </si>
  <si>
    <t>农林牧渔-农业服务-动物保健</t>
  </si>
  <si>
    <t>农林牧渔-种植业与林业-粮食种植</t>
  </si>
  <si>
    <t>农林牧渔-种植业与林业-种子生产</t>
  </si>
  <si>
    <t>农林牧渔-农业服务-农业综合</t>
  </si>
  <si>
    <t>农林牧渔-养殖业-海洋捕捞</t>
  </si>
  <si>
    <t>农林牧渔-种植业与林业-其他种植业</t>
  </si>
  <si>
    <t>农林牧渔-农产品加工-粮油加工</t>
  </si>
  <si>
    <t>农林牧渔-农产品加工-其他农产品加工</t>
  </si>
  <si>
    <t>医药生物-医疗器械-医疗耗材</t>
  </si>
  <si>
    <t>医药生物-生物制品-血液制品</t>
  </si>
  <si>
    <t>国防军工-国防军工-地面兵装</t>
  </si>
  <si>
    <t>最新价</t>
  </si>
  <si>
    <t>沪深指数</t>
  </si>
  <si>
    <t>行业序号</t>
  </si>
  <si>
    <t>600770.SH</t>
  </si>
  <si>
    <t>综艺股份</t>
  </si>
  <si>
    <t>中证1000</t>
  </si>
  <si>
    <t>涵盖“芯片设计、太阳能电站、互联网彩票”的高新技术企业</t>
  </si>
  <si>
    <t>太阳能,芯片,两会,电子商务,电子发票,超级计算机,芯片设计,汽车芯片,新能源,人工智能,手机游戏,光伏,TMT,云计算,国产替代,金融IC</t>
  </si>
  <si>
    <t>600620.SH</t>
  </si>
  <si>
    <t>天宸股份</t>
  </si>
  <si>
    <t>上海市资深的出租车运营、物业租赁和物业管理企业</t>
  </si>
  <si>
    <t>光伏,养老,HJT电池,民营医院,智能物流</t>
  </si>
  <si>
    <t>000631.SZ</t>
  </si>
  <si>
    <t>顺发恒业</t>
  </si>
  <si>
    <t>深证700</t>
  </si>
  <si>
    <t>业务集中于长三角地区的房地产公司</t>
  </si>
  <si>
    <t>年报预增,债转股(AMC),证金持股,物业管理,风电</t>
  </si>
  <si>
    <t>600881.SH</t>
  </si>
  <si>
    <t>亚泰集团</t>
  </si>
  <si>
    <t>涉足水泥、医药、地产、金融、煤炭的综合类企业集团</t>
  </si>
  <si>
    <t>创新药,循环经济,医疗器械,体育产业,超级真菌,国企改革,抗癌,电子商务,涉矿,中朝贸易区,煤炭,地方国企改革,水泥,吉林国企改革,医保目录</t>
  </si>
  <si>
    <t>300208.SZ</t>
  </si>
  <si>
    <t>青岛中程</t>
  </si>
  <si>
    <t>从事电网节能、环保及电能质量优化解决方案的电力装备供应商</t>
  </si>
  <si>
    <t>小金属,厄尔尼诺,小额贷款,区块链,国企改革,一带一路,风电,融资租赁,煤炭,山东国企改革,地方国企改革,光伏,金属镍,智能电网</t>
  </si>
  <si>
    <t>000652.SZ</t>
  </si>
  <si>
    <t>泰达股份</t>
  </si>
  <si>
    <t>深证700,中证1000</t>
  </si>
  <si>
    <t>从事生态环保、区域开发、能源贸易、股权投资的集团化上市公司</t>
  </si>
  <si>
    <t>重金属治理,生物质能发电,口罩,固废处理,信托,循环经济,环渤海,雄安新区,独角兽,PPP,余额宝,油气运输仓储,国企改革,碳中和,债转股(AMC),证金持股,地方国企改革,天津国企改革,流感,废气处理,节能环保,滨海新区</t>
  </si>
  <si>
    <t>600212.SH</t>
  </si>
  <si>
    <t>绿能慧充</t>
  </si>
  <si>
    <t>临沂市钢铁、焦化尾气发电，及铁路运输业综合型企业</t>
  </si>
  <si>
    <t>电力改革,高压快充,储能,新能源,铝材加工,充电桩,节能减排,胶合板</t>
  </si>
  <si>
    <t>000753.SZ</t>
  </si>
  <si>
    <t>漳州发展</t>
  </si>
  <si>
    <t>漳州国资委旗下，主营城市基础设施建设和汽车销售，布局光伏发电业务</t>
  </si>
  <si>
    <t>地下管网,福建基建,水利,污水处理,海峡两岸,装配式建筑,PPP,郭台铭,国企改革,风电,海上风电,地方国企改革,福建自贸区,光伏,节能环保,无人岛开发,平潭免税区,垃圾分类</t>
  </si>
  <si>
    <t>600676.SH</t>
  </si>
  <si>
    <t>交运股份</t>
  </si>
  <si>
    <t>从事运输业与物流服务、汽车零部件制造与汽车后服务等产业</t>
  </si>
  <si>
    <t>上海国企改革,冷链物流,统一大市场,自由贸易港,地方国企改革,上海自贸区,汽车拆解,迪士尼,国企改革</t>
  </si>
  <si>
    <t>600805.SH</t>
  </si>
  <si>
    <t>悦达投资</t>
  </si>
  <si>
    <t>控股悦达智能农装、专用车、智行汽车服务等企业市场竞争力强</t>
  </si>
  <si>
    <t>石墨烯,涉矿,汽车制造,新能源汽车,超超临界发电,乡村振兴,地方国企改革,燃料电池,农机,国企改革,垃圾分类</t>
  </si>
  <si>
    <t>002575.SZ</t>
  </si>
  <si>
    <t>群兴玩具</t>
  </si>
  <si>
    <t>电动童车市场占有率居自主品牌企业第二位，电子电动玩具国内领先</t>
  </si>
  <si>
    <t>圣诞节,融资租赁,粤港澳大湾区,区块链</t>
  </si>
  <si>
    <t>600766.SH</t>
  </si>
  <si>
    <t>园城黄金</t>
  </si>
  <si>
    <t>主要经营房地产及物业和商品批发零售的公司</t>
  </si>
  <si>
    <t>小金属,黄金,涉矿</t>
  </si>
  <si>
    <t>600784.SH</t>
  </si>
  <si>
    <t>鲁银投资</t>
  </si>
  <si>
    <t>山东省粉末冶金产业领先者</t>
  </si>
  <si>
    <t>专精特新,债转股(AMC),山东国企改革,地方国企改革,储能,光伏,食盐,国企改革</t>
  </si>
  <si>
    <t>600070.SH</t>
  </si>
  <si>
    <t>浙江富润</t>
  </si>
  <si>
    <t>浙江省纺织印染、钢管加工优秀企业</t>
  </si>
  <si>
    <t>快手,口罩,大数据,共同富裕示范区,抖音,金改,节能环保,区块链,腾讯,独角兽,华为,小额贷款</t>
  </si>
  <si>
    <t>002213.SZ</t>
  </si>
  <si>
    <t>大为股份</t>
  </si>
  <si>
    <t>涡轮增压</t>
  </si>
  <si>
    <t>国内汽车电涡缓速器龙头企业</t>
  </si>
  <si>
    <t>胎压监测,机器人,新能源汽车,集成电路,锂电池,芯片,WiFi 6,比亚迪,人民币贬值受益,存储芯片,信创</t>
  </si>
  <si>
    <t>600807.SH</t>
  </si>
  <si>
    <t>济南高新</t>
  </si>
  <si>
    <t>山东地产界影响力日益增强，在澳大利亚拥有优越地理位置的矿区</t>
  </si>
  <si>
    <t>涉矿,新冠检测,番茄酱,山东国企改革,医疗器械,地方国企改革,分子诊断,黄金,物业管理,生态农业,猴痘,国企改革</t>
  </si>
  <si>
    <t>000833.SZ</t>
  </si>
  <si>
    <t>粤桂股份</t>
  </si>
  <si>
    <t>主营有机制糖，拥有多项具有国内领先水平的环保自主知识产权</t>
  </si>
  <si>
    <t>涉矿,纸浆,广东国企改革,甘蔗废料利用,白糖,乡村振兴,循环经济,新能源,地方国企改革,广东自贸区,磷化工,化肥,国企改革,调味品,农业种植</t>
  </si>
  <si>
    <t>600051.SH</t>
  </si>
  <si>
    <t>宁波联合</t>
  </si>
  <si>
    <t>宁波市热电，房地产和国际贸易龙头企业</t>
  </si>
  <si>
    <t>电力改革,婚庆,旅游,共同富裕示范区,煤炭,舟山自贸区,跨境电商,物业管理,在线旅游</t>
  </si>
  <si>
    <t>000632.SZ</t>
  </si>
  <si>
    <t>三木集团</t>
  </si>
  <si>
    <t>福州经开区财政局旗下的商品贸易公司，在福建、山东等地拥有成本较低的土地储备</t>
  </si>
  <si>
    <t>海峡两岸,平潭免税区,露营经济,地方国企改革,福建自贸区,跨境电商,特色小镇,乙二醇,物业管理,无人岛开发,郭台铭,国企改革</t>
  </si>
  <si>
    <t>000622.SZ</t>
  </si>
  <si>
    <t>恒立实业</t>
  </si>
  <si>
    <t>空调</t>
  </si>
  <si>
    <t>我国最早从事汽车空调开发的生产企业</t>
  </si>
  <si>
    <t>小金属,新能源汽车,金属镍,汽车热管理,钴</t>
  </si>
  <si>
    <t>600083.SH</t>
  </si>
  <si>
    <t>博信股份</t>
  </si>
  <si>
    <t>智能硬件领域拥有多年从业经验及市场资源</t>
  </si>
  <si>
    <t>年报预增,机器人,地方国企改革,国企改革,江苏国企改革</t>
  </si>
  <si>
    <t>600689.SH</t>
  </si>
  <si>
    <t>上海三毛</t>
  </si>
  <si>
    <t>从事进出口贸易、安防服务及园区物业租赁管理的商业综合类公司</t>
  </si>
  <si>
    <t>重庆国企改革,外贸受益,独角兽,国企改革,地方国企改革</t>
  </si>
  <si>
    <t>000820.SZ</t>
  </si>
  <si>
    <t>神雾节能</t>
  </si>
  <si>
    <t>冶金行业甲级设计资质，钢铁、有色金属、机械工程甲级咨询资质</t>
  </si>
  <si>
    <t>上证50,沪深300,上证180</t>
  </si>
  <si>
    <t>小金属,新材料,稀土永磁,地方国企改革,稀有金属,同花顺漂亮100,稀缺资源,国企改革,MSCI</t>
  </si>
  <si>
    <t>000831.SZ</t>
  </si>
  <si>
    <t>中国稀土</t>
  </si>
  <si>
    <t>深证200,中证500</t>
  </si>
  <si>
    <t>国内最大的南方离子型稀土分离加工企业之一，六大稀土集团之一的中国五矿的唯一稀土上市平台</t>
  </si>
  <si>
    <t>小金属,央企国企改革,年报预增,稀土永磁,地方国企改革,国企改革</t>
  </si>
  <si>
    <t>600392.SH</t>
  </si>
  <si>
    <t>盛和资源</t>
  </si>
  <si>
    <t>中证500,上证380</t>
  </si>
  <si>
    <t>主要产品为稀土金属、稀土氧化物、锆英砂、钛精矿等</t>
  </si>
  <si>
    <t>小金属,央企国企改革,稀土永磁,国企改革,苹果</t>
  </si>
  <si>
    <t>600259.SH</t>
  </si>
  <si>
    <t>广晟有色</t>
  </si>
  <si>
    <t>中证500,上证150</t>
  </si>
  <si>
    <t>从事钨矿、稀土矿的采选及深加工，是广东唯一合法稀土采矿权人</t>
  </si>
  <si>
    <t>小金属,年报预增,广东国企改革,新材料,稀土永磁,地方国企改革,钨,稀有金属,稀缺资源,国企改革,稀土整合</t>
  </si>
  <si>
    <t>沪深300,上证180</t>
  </si>
  <si>
    <t>小金属,磷化工,黄金,同花顺漂亮100,宁德时代,稀缺资源,金属铜,白银,钼,钴,钨,稀有金属,金属镍,辉钼,MSCI,锂电原料</t>
  </si>
  <si>
    <t>中证500</t>
  </si>
  <si>
    <t>002738.SZ</t>
  </si>
  <si>
    <t>中矿资源</t>
  </si>
  <si>
    <t>我国首家成规模走出国门的固体矿产勘查工程技术服务公司</t>
  </si>
  <si>
    <t>年报预增,特斯拉,锂矿,锂电池,金属铜,稀缺资源,MSCI,一带一路,锂电原料,铁矿石</t>
  </si>
  <si>
    <t>600549.SH</t>
  </si>
  <si>
    <t>厦门钨业</t>
  </si>
  <si>
    <t>国内最大的仲钨酸铵、氧化钨、钨粉、碳化钨粉生产商和出口商</t>
  </si>
  <si>
    <t>小金属,正极材料,海峡两岸,新材料,稀土永磁,磷酸铁锂,宁德时代,稀缺资源,国企改革,镍氢电池,动力电池回收,钼,锂电池,地方国企改革,钴,钨,稀有金属,光伏,MSCI</t>
  </si>
  <si>
    <t>000960.SZ</t>
  </si>
  <si>
    <t>锡业股份</t>
  </si>
  <si>
    <t>中国最大的锡生产出口基地</t>
  </si>
  <si>
    <t>云南国企改革,铟,小金属,厄尔尼诺,沪锡,铜冶炼,锌电池,稀缺资源,国企改革,金属铜,白银,债转股(AMC),地方国企改革,钨,金属铅</t>
  </si>
  <si>
    <t>600456.SH</t>
  </si>
  <si>
    <t>宝钛股份</t>
  </si>
  <si>
    <t>中国最大的钛及钛合金生产、科研基地</t>
  </si>
  <si>
    <t>轻型合金,小金属,养老金持股,地方国企改革,军工,稀有金属,3D打印,稀缺资源,核电,国产航母,国企改革,大飞机</t>
  </si>
  <si>
    <t>002182.SZ</t>
  </si>
  <si>
    <t>云海金属</t>
  </si>
  <si>
    <t>国内最大专业化镁合金生产商</t>
  </si>
  <si>
    <t>5G,轻型合金,小金属,新材料,消费电子,一体化压铸,蔚来汽车,宁德时代,比亚迪,3D打印,特斯拉,有色铝,液态金属,华为汽车,富士康,小鹏汽车,军工,稀有金属,金属镁,苹果</t>
  </si>
  <si>
    <t>000657.SZ</t>
  </si>
  <si>
    <t>中钨高新</t>
  </si>
  <si>
    <t>目前国内最大的硬质合金生产企业之一，有国内最大的两家硬质合金深加工企业</t>
  </si>
  <si>
    <t>小金属,养老金持股,新材料,医疗器械,高端装备,国企改革,央企国企改革,钨,军工,光伏,工业4.0</t>
  </si>
  <si>
    <t>600459.SH</t>
  </si>
  <si>
    <t>贵研铂业</t>
  </si>
  <si>
    <t>中证1000,上证380</t>
  </si>
  <si>
    <t>云南国资委旗下，国内全产业链铂族贵金属相关产品龙头，由世界三大知名贵金属研究所之一的贵研所改制而来</t>
  </si>
  <si>
    <t>云南国企改革,铂矿,小金属,养老金持股,新材料,固废处理,尾气治理,PM2.5,稀缺资源,国企改革,白银,专精特新,国六标准、国六排放、国六,钌催化剂,地方国企改革,军工,废气处理,稀有金属,俄乌冲突,节能环保,燃料电池</t>
  </si>
  <si>
    <t>605376.SH</t>
  </si>
  <si>
    <t>博迁新材</t>
  </si>
  <si>
    <t>中国纳米材料研发与产业化应用的开拓者之一</t>
  </si>
  <si>
    <t>白银,小金属,专精特新,新材料,锂电池,负极材料,金属镍,人民币贬值受益,3D打印</t>
  </si>
  <si>
    <t>002378.SZ</t>
  </si>
  <si>
    <t>章源钨业</t>
  </si>
  <si>
    <t>国内钨行业产业链最完整的少数厂商之一</t>
  </si>
  <si>
    <t>赣南振兴,小金属,钨,军工,稀有金属</t>
  </si>
  <si>
    <t>002149.SZ</t>
  </si>
  <si>
    <t>西部材料</t>
  </si>
  <si>
    <t>国内稀有金属新材料行业的领先者</t>
  </si>
  <si>
    <t>5G,轻型合金,小金属,4D打印,核电,国企改革,柔性屏,航空航天,地方国企改革,军工,稀有金属,俄乌冲突,燃料电池</t>
  </si>
  <si>
    <t>603399.SH</t>
  </si>
  <si>
    <t>吉翔股份</t>
  </si>
  <si>
    <t>国内大型钼业企业，主营钼炉料、钼化工、钼金属等钼系列产品</t>
  </si>
  <si>
    <t>小金属,年报预增,钼,锂电池,锂矿,影视娱乐,文化传媒,辉钼,锂电原料</t>
  </si>
  <si>
    <t>002428.SZ</t>
  </si>
  <si>
    <t>云南锗业</t>
  </si>
  <si>
    <t>国内锗产业链的龙头企业</t>
  </si>
  <si>
    <t>砷化镓,小金属,军工,稀有金属,光伏,稀缺资源</t>
  </si>
  <si>
    <t>002167.SZ</t>
  </si>
  <si>
    <t>东方锆业</t>
  </si>
  <si>
    <t>全球品种最齐全的锆制品专业制造商之一</t>
  </si>
  <si>
    <t>铀矿,小金属,涉矿,中澳自贸区,新材料,液态金属,稀土永磁,锂电池,固态电池,稀有金属,黄金,牙科医疗</t>
  </si>
  <si>
    <t>000962.SZ</t>
  </si>
  <si>
    <t>东方钽业</t>
  </si>
  <si>
    <t>大型稀有金属生产企业，中国最大的钽铌专业研发生产厂家</t>
  </si>
  <si>
    <t>轻型合金,小金属,央企国企改革,年报预增,新材料,铌,地方国企改革,超级电容,稀有金属,智能玻璃,稀缺资源,超导,国企改革</t>
  </si>
  <si>
    <t>603663.SH</t>
  </si>
  <si>
    <t>三祥新材</t>
  </si>
  <si>
    <t>上证150</t>
  </si>
  <si>
    <t>绿色环保型包芯线生产企业，电熔氧化锆、铸造改性材料等行业领先</t>
  </si>
  <si>
    <t>专精特新,宁德时代,新材料,固态电池,稀土永磁</t>
  </si>
  <si>
    <t>002978.SZ</t>
  </si>
  <si>
    <t>安宁股份</t>
  </si>
  <si>
    <t>主营铁矿石的开采、洗选、销售</t>
  </si>
  <si>
    <t>锂电池,西部开发,钛白粉,钒电池,铁矿石</t>
  </si>
  <si>
    <t>600301.SH</t>
  </si>
  <si>
    <t>南化股份</t>
  </si>
  <si>
    <t>主要从事贸易业务，也是广西最大的综合性化工企业</t>
  </si>
  <si>
    <t>小金属,地方国企改革,国企改革</t>
  </si>
  <si>
    <t>301026.SZ</t>
  </si>
  <si>
    <t>浩通科技</t>
  </si>
  <si>
    <t>国内石油及化工领域重要的贵金属回收厂商之一</t>
  </si>
  <si>
    <t>白银,小金属,新材料,金属回收</t>
  </si>
  <si>
    <t>600281.SH</t>
  </si>
  <si>
    <t>华阳新材</t>
  </si>
  <si>
    <t>国家“氨氧化制硝酸用铂催化剂”行业标准的制定者</t>
  </si>
  <si>
    <t>可降解塑料,新材料,稀土永磁,地方国企改革,山西国企改革,国企改革,MSCI,PVC,煤化工</t>
  </si>
  <si>
    <t>002842.SZ</t>
  </si>
  <si>
    <t>翔鹭钨业</t>
  </si>
  <si>
    <t>国内钨行业具备完整产业链的企业之一，碳化钨销量国内前三</t>
  </si>
  <si>
    <t>稀有金属,小金属,稀缺资源,钨</t>
  </si>
  <si>
    <t>沪深300,深证100</t>
  </si>
  <si>
    <t>锂矿,盐湖提锂,锂电原料,同花顺漂亮100,动力电池回收,年报预增,新能源汽车,特斯拉,锂电池,固态电池,证金持股,化肥,MSCI</t>
  </si>
  <si>
    <t>002240.SZ</t>
  </si>
  <si>
    <t>盛新锂能</t>
  </si>
  <si>
    <t>“中国有色金属行业电池级碳酸锂标准”的主要起草人之一</t>
  </si>
  <si>
    <t>小金属,年报预增,锂电池,盐湖提锂,比亚迪,宁德时代,锂电原料</t>
  </si>
  <si>
    <t>002176.SZ</t>
  </si>
  <si>
    <t>江特电机</t>
  </si>
  <si>
    <t>深证200,中证1000</t>
  </si>
  <si>
    <t>国内最大起重冶金电机生产商</t>
  </si>
  <si>
    <t>赣南振兴,锂矿,锂电原料,电机电控,稀缺资源,风电,年报预增,新能源汽车,机器人,锂电池,鄱阳湖经济区,抽水蓄能,军工,稀有金属,MSCI</t>
  </si>
  <si>
    <t>002756.SZ</t>
  </si>
  <si>
    <t>永兴材料</t>
  </si>
  <si>
    <t>深证200,沪深300</t>
  </si>
  <si>
    <t>中国不锈钢长材龙头企业</t>
  </si>
  <si>
    <t>年报预增,互联网金融,锂电池,军工,特钢,核电,锂电原料</t>
  </si>
  <si>
    <t>002192.SZ</t>
  </si>
  <si>
    <t>融捷股份</t>
  </si>
  <si>
    <t>国内在产产能最大的锂矿企业，拥有国内少有的高品质锂矿资源甲基卡锂辉石矿134号矿脉，比亚迪为公司最大客户</t>
  </si>
  <si>
    <t>年报预增,涉矿,锂矿,锂电池,稀有金属,比亚迪,锂电原料</t>
  </si>
  <si>
    <t>300390.SZ</t>
  </si>
  <si>
    <t>天华超净</t>
  </si>
  <si>
    <t>创业板50,中证500,深证200,创业300</t>
  </si>
  <si>
    <t>子公司天宜锂业专业生产氢氧化锂，天宜锂业二股东为宁德时代</t>
  </si>
  <si>
    <t>年报预增,口罩,新能源汽车,锂电池,医疗器械,电子信息,宁德时代,中芯国际,华为</t>
  </si>
  <si>
    <t>002497.SZ</t>
  </si>
  <si>
    <t>雅化集团</t>
  </si>
  <si>
    <t>以锂矿锂盐产业和民爆产业为主业</t>
  </si>
  <si>
    <t>民爆,锂矿,西部开发,比亚迪,军民融合,年报预增,机器人,特斯拉,锂电池,军工,锂电原料</t>
  </si>
  <si>
    <t>000762.SZ</t>
  </si>
  <si>
    <t>西藏矿业</t>
  </si>
  <si>
    <t>宝武钢铁旗下，拥有独家开采权的西藏扎布耶盐湖为亚洲最大的锂矿盐湖，含锂浓度居世界第二</t>
  </si>
  <si>
    <t>小金属,高岭土,养老金持股,锂矿,盐湖提锂,稀缺资源,国企改革,央企国企改革,年报预增,铬铁,锂电池,地方国企改革,钴,稀有金属,锂电原料</t>
  </si>
  <si>
    <t>600711.SH</t>
  </si>
  <si>
    <t>盛屯矿业</t>
  </si>
  <si>
    <t>主营业务为有色金属矿山采掘、矿产品贸易、金属金融服务等</t>
  </si>
  <si>
    <t>小金属,养老金持股,固废处理,供应链金融,沪锡,磷酸铁锂,金属锌,黄金,金属铜,融资租赁,黄金租赁,涉矿,中非合作,互联网金融,钴,金属镍,金属铅</t>
  </si>
  <si>
    <t>300618.SZ</t>
  </si>
  <si>
    <t>寒锐钴业</t>
  </si>
  <si>
    <t>世界知名的专业钴粉制造商之一</t>
  </si>
  <si>
    <t>小金属,动力电池回收,钴,金属铜</t>
  </si>
  <si>
    <t>301219.SZ</t>
  </si>
  <si>
    <t>腾远钴业</t>
  </si>
  <si>
    <t>深证700,创业300,中证1000</t>
  </si>
  <si>
    <t>国内钴盐生产龙头企业之一</t>
  </si>
  <si>
    <t>小金属,动力电池回收,新材料,锂电池,固态电池,钴,金属镍,金属铜,锂电原料</t>
  </si>
  <si>
    <t>833914.BJ</t>
  </si>
  <si>
    <t>远航精密</t>
  </si>
  <si>
    <t>镍带产品市占率国内第一</t>
  </si>
  <si>
    <t>小金属,专精特新,金属镍</t>
  </si>
  <si>
    <t>601137.SH</t>
  </si>
  <si>
    <t>博威合金</t>
  </si>
  <si>
    <t>高性能、高精度有色合金材料的研发、生产和销售领域领先企业</t>
  </si>
  <si>
    <t>5G,年报预增,特斯拉,太阳能,新材料,富士康,4D打印,新能源,光伏,比亚迪,多晶硅,华为,无线耳机</t>
  </si>
  <si>
    <t>000969.SZ</t>
  </si>
  <si>
    <t>安泰科技</t>
  </si>
  <si>
    <t>中国钢研旗下，以“难熔钨钼为核心的高端粉末冶金及制品、稀土永磁为核心的先进功能材料及器件”为核心产业</t>
  </si>
  <si>
    <t>光刻胶,新材料,航空发动机,稀土永磁,无线充电,核电,央企国企改革,钼,蓝宝石,军工,节能环保,碳纤维,国产替代,苹果,华为,5G,小金属,人造太阳,质子交换膜,比亚迪,核污染防治,3D打印,国企改革,小米,分布式发电,液态金属,地方国企改革,钨,氢能源,京津冀一体化,燃料电池,第三代半导体,中芯国际</t>
  </si>
  <si>
    <t>300855.SZ</t>
  </si>
  <si>
    <t>图南股份</t>
  </si>
  <si>
    <t>国内高温合金产品领域的主要生产企业</t>
  </si>
  <si>
    <t>专精特新,国产替代,航空发动机,新材料,军工,特钢,核电,大飞机</t>
  </si>
  <si>
    <t>600255.SH</t>
  </si>
  <si>
    <t>鑫科材料</t>
  </si>
  <si>
    <t>铜加工和影视剧制作的双主业发展格局</t>
  </si>
  <si>
    <t>年报预增,新材料,锂电池,地方国企改革,安徽自贸区,国企改革,村镇银行,金属铜</t>
  </si>
  <si>
    <t>688190.SH</t>
  </si>
  <si>
    <t>云路股份</t>
  </si>
  <si>
    <t>公司非晶合金材料的市场份额为全球领先，是非晶合金材料行业的龙头企业</t>
  </si>
  <si>
    <t>央企国企改革,年报预增,专精特新,新能源汽车,地方国企改革,无线充电,国企改革</t>
  </si>
  <si>
    <t>688102.SH</t>
  </si>
  <si>
    <t>斯瑞新材</t>
  </si>
  <si>
    <t>高强高导铜合金材料及制品制造商，铜铬触头市场占有率处于国内领先地位</t>
  </si>
  <si>
    <t>新能源汽车,航空航天,新材料,医疗器械,充电桩</t>
  </si>
  <si>
    <t>000633.SZ</t>
  </si>
  <si>
    <t>合金投资</t>
  </si>
  <si>
    <t>主要从事园林机械和铜镍合金材料等的生产销售的公司</t>
  </si>
  <si>
    <t>涉矿,健康中国,新疆振兴,新材料,核电</t>
  </si>
  <si>
    <t>603978.SH</t>
  </si>
  <si>
    <t>深圳新星</t>
  </si>
  <si>
    <t>行业内唯一的拥有完整产业链的铝晶粒细化剂专业制造商</t>
  </si>
  <si>
    <t>PVDF,氟化工,有色铝,新材料,锂电池,六氟磷酸锂,军工,一体化压铸,氢氟酸</t>
  </si>
  <si>
    <t>688786.SH</t>
  </si>
  <si>
    <t>悦安新材</t>
  </si>
  <si>
    <t>超细羰基铁粉领域居于国内市场重要地位，羰基铁粉细分市场的全球主要供应商之一</t>
  </si>
  <si>
    <t>专精特新,3D打印,新材料,金刚石（线）</t>
  </si>
  <si>
    <t>603045.SH</t>
  </si>
  <si>
    <t>福达合金</t>
  </si>
  <si>
    <t>精密冷锻件的研发、生产和销售，技术处于国内领先水平</t>
  </si>
  <si>
    <t>白银,智能电网,金属回收</t>
  </si>
  <si>
    <t>300963.SZ</t>
  </si>
  <si>
    <t>中洲特材</t>
  </si>
  <si>
    <t>国内高温耐蚀合金领先生产企业</t>
  </si>
  <si>
    <t>年报预增,航空航天,国产替代,新材料,军工,光伏,3D打印,核电</t>
  </si>
  <si>
    <t>831152.BJ</t>
  </si>
  <si>
    <t>昆工科技</t>
  </si>
  <si>
    <t>工信部专精特新小巨人，国内阳极板领先企业</t>
  </si>
  <si>
    <t>300930.SZ</t>
  </si>
  <si>
    <t>屹通新材</t>
  </si>
  <si>
    <t>国内铁基粉体行业的领军者之一</t>
  </si>
  <si>
    <t>专精特新,新材料,金属回收,国产替代,节能减排,风电</t>
  </si>
  <si>
    <t>002056.SZ</t>
  </si>
  <si>
    <t>横店东磁</t>
  </si>
  <si>
    <t>永磁铁氧体和软磁铁氧体的产量居全国第一</t>
  </si>
  <si>
    <t>5G,小金属,正极材料,新材料,稀土永磁,光伏建筑一体化,磷酸铁锂,TOPCON电池,无线充电,比亚迪,空气净化,工业互联网,新能源汽车,特斯拉,锂电池,固态电池,永磁高铁,新能源,储能,军工,氢能源,光伏,人民币贬值受益,苹果,华为</t>
  </si>
  <si>
    <t>300748.SZ</t>
  </si>
  <si>
    <t>金力永磁</t>
  </si>
  <si>
    <t>创业板50,深证200,创业300,中证1000</t>
  </si>
  <si>
    <t>专业高性能钕铁硼永磁材料高新技术企业</t>
  </si>
  <si>
    <t>年报预增,新能源汽车,特斯拉,稀土永磁,MSCI,风电</t>
  </si>
  <si>
    <t>000970.SZ</t>
  </si>
  <si>
    <t>中科三环</t>
  </si>
  <si>
    <t>中证500,深证700</t>
  </si>
  <si>
    <t>中国最大、全球第二大钕铁硼永磁材料生产企业</t>
  </si>
  <si>
    <t>小金属,新材料,稀土永磁,国企改革,风电,央企国企改革,年报预增,特斯拉,节能环保,苹果</t>
  </si>
  <si>
    <t>300224.SZ</t>
  </si>
  <si>
    <t>正海磁材</t>
  </si>
  <si>
    <t>国内高性能钕铁硼永磁材料种类最全的生产企业</t>
  </si>
  <si>
    <t>超级高铁,小金属,新能源汽车,新材料,稀土永磁,永磁高铁,消费电子,电机电控,磁悬浮,北汽新能源</t>
  </si>
  <si>
    <t>600366.SH</t>
  </si>
  <si>
    <t>宁波韵升</t>
  </si>
  <si>
    <t>中国主要的稀土永磁材料制造商之一</t>
  </si>
  <si>
    <t>小金属,特斯拉,新材料,稀土永磁,比亚迪,苹果,无线耳机</t>
  </si>
  <si>
    <t>002057.SZ</t>
  </si>
  <si>
    <t>中钢天源</t>
  </si>
  <si>
    <t>主营磁性材料、磁器件、磁分离及相关配套设备，市场竞争力较强</t>
  </si>
  <si>
    <t>小金属,石墨烯,金属锰,新材料,稀土永磁,比亚迪,国企改革,一带一路,铀矿,央企国企改革,年报预增,新能源汽车,债转股(AMC),地方国企改革,元器件,安徽自贸区,军工,氢能源,燃料电池,锂电原料</t>
  </si>
  <si>
    <t>000795.SZ</t>
  </si>
  <si>
    <t>英洛华</t>
  </si>
  <si>
    <t>国内领先的磁性材料生产商</t>
  </si>
  <si>
    <t>小金属,新材料,稀土永磁,医疗器械,养老,比亚迪,风电,年报预增,专精特新,新能源汽车,新能源,军工,减速器,苹果</t>
  </si>
  <si>
    <t>300811.SZ</t>
  </si>
  <si>
    <t>铂科新材</t>
  </si>
  <si>
    <t>深证700,创业300</t>
  </si>
  <si>
    <t>全球领先的金属粉芯生产商和服务提供商</t>
  </si>
  <si>
    <t>年报预增,专精特新,新能源汽车,新材料,芯片,华为</t>
  </si>
  <si>
    <t>300127.SZ</t>
  </si>
  <si>
    <t>银河磁体</t>
  </si>
  <si>
    <t>全球粘结钕铁硼磁体产销规模最大的企业</t>
  </si>
  <si>
    <t>超级高铁,特斯拉,成渝特区,稀土永磁,永磁高铁</t>
  </si>
  <si>
    <t>300835.SZ</t>
  </si>
  <si>
    <t>龙磁科技</t>
  </si>
  <si>
    <t>曾获“全国企事业单位知识产权试点单位”荣誉</t>
  </si>
  <si>
    <t>光伏,专精特新,新能源汽车,新材料,稀土永磁</t>
  </si>
  <si>
    <t>688077.SH</t>
  </si>
  <si>
    <t>大地熊</t>
  </si>
  <si>
    <t>业内知名的烧结钕铁硼永磁材料生产制造企业之一</t>
  </si>
  <si>
    <t>专精特新,新能源汽车,稀土永磁,风电</t>
  </si>
  <si>
    <t>600988.SH</t>
  </si>
  <si>
    <t>赤峰黄金</t>
  </si>
  <si>
    <t>主营黄金、白银、电解铜等金属，同时开展资源综合回收利用业务</t>
  </si>
  <si>
    <t>白银,小金属,固废处理,沪锡,黄金,人民币贬值受益,稀缺资源,金属铜,MSCI</t>
  </si>
  <si>
    <t>000975.SZ</t>
  </si>
  <si>
    <t>银泰黄金</t>
  </si>
  <si>
    <t>主营贵金属和有色金属矿采选及金属贸易</t>
  </si>
  <si>
    <t>白银,小金属,涉矿,金属锌,黄金,MSCI,金属铅</t>
  </si>
  <si>
    <t>002155.SZ</t>
  </si>
  <si>
    <t>湖南黄金</t>
  </si>
  <si>
    <t>黄金产量位居湖南省第一，锑锭及氧化锑产量位居全国第二</t>
  </si>
  <si>
    <t>小金属,湖南国企改革,黄金,国企改革,涉矿,地方国企改革,钨,稀有金属,人民币贬值受益,金属锑</t>
  </si>
  <si>
    <t>002237.SZ</t>
  </si>
  <si>
    <t>恒邦股份</t>
  </si>
  <si>
    <t>主要从事黄金矿产采选、贵金属及伴生金属冶炼</t>
  </si>
  <si>
    <t>小金属,磷化工,金属锌,黄金,稀缺资源,国企改革,金属铜,白银,磷酸一铵,地方国企改革,金属锑,人民币贬值受益,化肥,金属铅</t>
  </si>
  <si>
    <t>601069.SH</t>
  </si>
  <si>
    <t>西部黄金</t>
  </si>
  <si>
    <t>西部地区现代化黄金采选冶企业，产品以黄金、铬矿石、铁精粉为主</t>
  </si>
  <si>
    <t>小金属,西部开发,地方国企改革,黄金,电解锰,人民币贬值受益,国企改革</t>
  </si>
  <si>
    <t>002716.SZ</t>
  </si>
  <si>
    <t>金贵银业</t>
  </si>
  <si>
    <t>郴州国资委旗下，白银年产量国内居前，生产的“金贵牌”高纯银锭是上海期交所和伦敦期交所交割品牌</t>
  </si>
  <si>
    <t>白银,小金属,涉矿,稀土永磁,地方国企改革,金属锌,黄金,金属锑,国企改革,金属铅</t>
  </si>
  <si>
    <t>000506.SZ</t>
  </si>
  <si>
    <t>中润资源</t>
  </si>
  <si>
    <t>国内、国际布局了相当规模的黄金及铅锌等矿产资源储量</t>
  </si>
  <si>
    <t>黄金,涉矿,人民币贬值受益,物业管理</t>
  </si>
  <si>
    <t>300139.SZ</t>
  </si>
  <si>
    <t>晓程科技</t>
  </si>
  <si>
    <t>致力于电力线载波芯片等系列集成电路产品的设计、开发和市场应用</t>
  </si>
  <si>
    <t>绿色电力,芯片制造,民爆,集成电路,芯片,电力物联网,黄金,光伏,人民币贬值受益,智能电网,一带一路</t>
  </si>
  <si>
    <t>001337.SZ</t>
  </si>
  <si>
    <t>四川黄金</t>
  </si>
  <si>
    <t>四川地质局旗下的金精矿企业</t>
  </si>
  <si>
    <t>黄金,四川国企改革,稀缺资源,地方国企改革,国企改革</t>
  </si>
  <si>
    <t>小金属,养老金持股,锂矿,盐湖提锂,金属锌,黄金,同花顺漂亮100,稀缺资源,国企改革,一带一路,金属铜,白银,证金持股,地方国企改革,钴,氢能源,稀有金属,人民币贬值受益,金属铅,MSCI,铁矿石</t>
  </si>
  <si>
    <t>沪深300</t>
  </si>
  <si>
    <t>000630.SZ</t>
  </si>
  <si>
    <t>铜陵有色</t>
  </si>
  <si>
    <t>在阴极铜、硫酸及铜箔等产品领域有显著的竞争优势</t>
  </si>
  <si>
    <t>5G,小金属,新材料,循环经济,铜冶炼,黄金,稀缺资源,国企改革,金属铜,白银,新能源汽车,钼,锂电池,地方国企改革,稀有金属,金属镍,安徽国企改革,MSCI</t>
  </si>
  <si>
    <t>002203.SZ</t>
  </si>
  <si>
    <t>海亮股份</t>
  </si>
  <si>
    <t>国内铜加工业务巨匠</t>
  </si>
  <si>
    <t>小金属,PET铜箔,海水淡化,钒电池,铜冶炼,金属铜,涉矿,特斯拉,海洋经济,钴,稀有金属,工业4.0</t>
  </si>
  <si>
    <t>601212.SH</t>
  </si>
  <si>
    <t>白银有色</t>
  </si>
  <si>
    <t>具备铜、铅、锌、金、银多品种有色金属综合发展的独特优势</t>
  </si>
  <si>
    <t>白银,小金属,涉矿,中非合作,钼,锂电池,铜冶炼,金属锌,黄金,金属铜,金属铅</t>
  </si>
  <si>
    <t>000878.SZ</t>
  </si>
  <si>
    <t>云南铜业</t>
  </si>
  <si>
    <t>以电解铜为主导产品的大型生产企业</t>
  </si>
  <si>
    <t>期货,铜冶炼,黄金,稀缺资源,国企改革,金属铜,白银,央企国企改革,年报预增,地方国企改革,国家科技大会</t>
  </si>
  <si>
    <t>603979.SH</t>
  </si>
  <si>
    <t>金诚信</t>
  </si>
  <si>
    <t>从事矿山资源开发、矿山服务的全产业链模式</t>
  </si>
  <si>
    <t>白银,中非合作,稀有金属,磷化工,黄金,金属铜</t>
  </si>
  <si>
    <t>002171.SZ</t>
  </si>
  <si>
    <t>楚江新材</t>
  </si>
  <si>
    <t>国内最大的铜板带材生产企业</t>
  </si>
  <si>
    <t>碳化硅,养老金持股,新材料,循环经济,铜冶炼,培育钻石,3D打印,动力电池回收,军民融合,锂电池,军工,MiniLED,碳基材料,碳纤维,第三代半导体,大飞机</t>
  </si>
  <si>
    <t>600490.SH</t>
  </si>
  <si>
    <t>鹏欣资源</t>
  </si>
  <si>
    <t>以铜、金、钴、铝等金属为主的领先的综合资源服务商</t>
  </si>
  <si>
    <t>白银,小金属,涉矿,金属锰,超材料,锂电池,钴,俄乌冲突,黄金,金属镍,金属铜,锂电原料</t>
  </si>
  <si>
    <t>000737.SZ</t>
  </si>
  <si>
    <t>北方铜业</t>
  </si>
  <si>
    <t>无机盐化工行业拥有最大的供应商</t>
  </si>
  <si>
    <t>白银,地方国企改革,稀有金属,山西国企改革,国企改革,金属铜</t>
  </si>
  <si>
    <t>601609.SH</t>
  </si>
  <si>
    <t>金田股份</t>
  </si>
  <si>
    <t>拥有国家级工程技术研发中心和博士后工作站，中国驰名商标</t>
  </si>
  <si>
    <t>扁线电机,特斯拉,新能源汽车,比亚迪,特高压,稀土永磁,村镇银行</t>
  </si>
  <si>
    <t>603527.SH</t>
  </si>
  <si>
    <t>众源新材</t>
  </si>
  <si>
    <t>国内紫铜板带箔材细分行业经营规模较大、技术实力领先的企业</t>
  </si>
  <si>
    <t>301217.SZ</t>
  </si>
  <si>
    <t>铜冠铜箔</t>
  </si>
  <si>
    <t>国内电子铜箔行业领军企业之一</t>
  </si>
  <si>
    <t>5G,PET铜箔,锂电池,地方国企改革,储能,安徽国企改革,PCB,宁德时代,比亚迪,国产替代,国企改革</t>
  </si>
  <si>
    <t>688456.SH</t>
  </si>
  <si>
    <t>有研粉材</t>
  </si>
  <si>
    <t>国内铜基金属粉体材料和锡基焊粉材料领域的龙头企业</t>
  </si>
  <si>
    <t>央企国企改革,3D打印,新材料,国企改革,地方国企改革</t>
  </si>
  <si>
    <t>002295.SZ</t>
  </si>
  <si>
    <t>精艺股份</t>
  </si>
  <si>
    <t>主营业务为铜加工设备、精密铜管和铜管深加工产品领域</t>
  </si>
  <si>
    <t>国家科技大会,金属铜,家用电器</t>
  </si>
  <si>
    <t>300697.SZ</t>
  </si>
  <si>
    <t>电工合金</t>
  </si>
  <si>
    <t>中铁电气化局集团的铁路接触网材料特许供应商</t>
  </si>
  <si>
    <t>铁路基建,石墨烯,轨道交通,新能源汽车</t>
  </si>
  <si>
    <t>600497.SH</t>
  </si>
  <si>
    <t>驰宏锌锗</t>
  </si>
  <si>
    <t>主营铅、锌、锗系列产品，锗产量和质量居全国同行业之首</t>
  </si>
  <si>
    <t>小金属,新材料,金属锌,锌电池,稀缺资源,国企改革,白银,央企国企改革,涉矿,地方国企改革,稀有金属,金属锑,金属铅</t>
  </si>
  <si>
    <t>601168.SH</t>
  </si>
  <si>
    <t>西部矿业</t>
  </si>
  <si>
    <t>从事铅锌铜铝金银等矿的采选及其合金品生产的大型矿业公司</t>
  </si>
  <si>
    <t>小金属,锂矿,盐湖提锂,钒电池,铜冶炼,金属锌,黄金,锌电池,国企改革,金属铜,白银,涉矿,锂电池,地方国企改革,钾肥,稀有金属,金属镍,金属铅,MSCI,铁矿石</t>
  </si>
  <si>
    <t>600338.SH</t>
  </si>
  <si>
    <t>西藏珠峰</t>
  </si>
  <si>
    <t>塔吉克斯坦铅锌矿开发龙头，公司间接控股的阿根廷锂钾有限公司拥有205万吨碳酸锂当量锂盐资源</t>
  </si>
  <si>
    <t>铟,小金属,免税店,锂矿,盐湖提锂,金属锌,金属铜,一带一路,白银,涉矿,锂电池,稀有金属,金属铅,锂电原料</t>
  </si>
  <si>
    <t>000688.SZ</t>
  </si>
  <si>
    <t>国城矿业</t>
  </si>
  <si>
    <t>以锌、铅、铜为主要品种的有色金属采选企业</t>
  </si>
  <si>
    <t>小金属,锂矿,钛白粉,金属锌,黄金,稀缺资源,金属铜,涉矿,钼,钴,铁矿石,金属铅</t>
  </si>
  <si>
    <t>000060.SZ</t>
  </si>
  <si>
    <t>中金岭南</t>
  </si>
  <si>
    <t>完成了以铅、锌、铜、金等金属为主的全产业链布局</t>
  </si>
  <si>
    <t>铟,小金属,期货,广东国企改革,金属锌,黄金,稀缺资源,国企改革,金属铜,镍氢电池,电子商务,白银,涉矿,地方国企改革,钴,稀有金属,金属镍,轨道交通,金属铅</t>
  </si>
  <si>
    <t>000426.SZ</t>
  </si>
  <si>
    <t>兴业矿业</t>
  </si>
  <si>
    <t>从事铅、锌、铜、铁、铋、钨等金属的采选及冶炼</t>
  </si>
  <si>
    <t>小金属,金属锌,白银,涉矿,钌催化剂,钴,俄乌冲突,铁矿石,金属镍,金属锑,金属铅</t>
  </si>
  <si>
    <t>000758.SZ</t>
  </si>
  <si>
    <t>中色股份</t>
  </si>
  <si>
    <t>在铅锌冶炼及稀土分离等方面技术水平处于国内领先地位</t>
  </si>
  <si>
    <t>小金属,铌,稀土永磁,金属锌,东盟自贸区,稀缺资源,国企改革,央企国企改革,涉矿,中非合作,有色铝,地方国企改革,稀有金属,金属铅</t>
  </si>
  <si>
    <t>000603.SZ</t>
  </si>
  <si>
    <t>盛达资源</t>
  </si>
  <si>
    <t>国内银业龙头企业，主要产品有：含银铅精粉、含银锌精粉、银锭</t>
  </si>
  <si>
    <t>白银,小金属,涉矿,金属锰,金属锌,文化传媒,黄金,金属镍</t>
  </si>
  <si>
    <t>601020.SH</t>
  </si>
  <si>
    <t>华钰矿业</t>
  </si>
  <si>
    <t>主营铅、锌、铜等有色金属的开采、加工、销售</t>
  </si>
  <si>
    <t>白银,小金属,涉矿,金属锌,黄金,稀缺资源,金属锑,一带一路,金属铜</t>
  </si>
  <si>
    <t>600531.SH</t>
  </si>
  <si>
    <t>豫光金铅</t>
  </si>
  <si>
    <t>我国大型电解铅、阴极铜、白银生产企业</t>
  </si>
  <si>
    <t>小金属,固废处理,黄金,稀缺资源,国企改革,金属铜,白银,涉矿,地方国企改革</t>
  </si>
  <si>
    <t>000751.SZ</t>
  </si>
  <si>
    <t>锌业股份</t>
  </si>
  <si>
    <t>公司在国内铅锌冶炼行业具有重要地位</t>
  </si>
  <si>
    <t>铟,小金属,稀土永磁,铜冶炼,金属锌,振兴东北,锌电池,金属铜</t>
  </si>
  <si>
    <t>600961.SH</t>
  </si>
  <si>
    <t>株冶集团</t>
  </si>
  <si>
    <t>国内锌冶炼龙头，全球第九大锌冶炼生产企业</t>
  </si>
  <si>
    <t>铟,小金属,央企国企改革,循环经济,地方国企改革,稀有金属,金属锌,锌电池,国企改革</t>
  </si>
  <si>
    <t>002114.SZ</t>
  </si>
  <si>
    <t>罗平锌电</t>
  </si>
  <si>
    <t>公司“久隆”牌电解锌获中国驰名商标</t>
  </si>
  <si>
    <t>绿色电力,铟,小金属,地方国企改革,磷化工,稀有金属,金属锌,锌电池,国企改革</t>
  </si>
  <si>
    <t>603132.SH</t>
  </si>
  <si>
    <t>金徽股份</t>
  </si>
  <si>
    <t>具有优质铅锌矿资源的绿色矿山企业</t>
  </si>
  <si>
    <t>白银,小金属,金属锌,专精特新,稀缺资源,金属铅</t>
  </si>
  <si>
    <t>871634.BJ</t>
  </si>
  <si>
    <t>新威凌</t>
  </si>
  <si>
    <t>主营球状锌粉，产能规模国内居前</t>
  </si>
  <si>
    <t>600673.SH</t>
  </si>
  <si>
    <t>东阳光</t>
  </si>
  <si>
    <t>“铝箔产业链、医药制造”双主业发展</t>
  </si>
  <si>
    <t>PVDF,新材料,磷酸铁锂,铝材加工,氟化工,有色铝,锂电池,铝电解电容,煤炭,超级电容,消毒剂,华为</t>
  </si>
  <si>
    <t>603876.SH</t>
  </si>
  <si>
    <t>鼎胜新材</t>
  </si>
  <si>
    <t>从事各类铝及铝合金板、带、箔材及其深加工制品的研发生产</t>
  </si>
  <si>
    <t>年报预增,宁德时代,锂电池,钠离子电池</t>
  </si>
  <si>
    <t>002532.SZ</t>
  </si>
  <si>
    <t>天山铝业</t>
  </si>
  <si>
    <t>一家覆盖铝产业链上下游的一体化大型综合铝业集团</t>
  </si>
  <si>
    <t>有色铝,新疆振兴,锂电池,钠离子电池,俄乌冲突,铝材加工</t>
  </si>
  <si>
    <t>601677.SH</t>
  </si>
  <si>
    <t>明泰铝业</t>
  </si>
  <si>
    <t>印刷铝版基等产品占据了国内40%以上的市场份额</t>
  </si>
  <si>
    <t>5G,新能源汽车,有色铝,军工,新基建,铝材加工,比亚迪,轨道交通</t>
  </si>
  <si>
    <t>600595.SH</t>
  </si>
  <si>
    <t>中孚实业</t>
  </si>
  <si>
    <t>国内西北原铝重要输出地和国内四大铝加工产业基地之一</t>
  </si>
  <si>
    <t>年报预增,有色铝,中原经济区,超导</t>
  </si>
  <si>
    <t>600888.SH</t>
  </si>
  <si>
    <t>新疆众和</t>
  </si>
  <si>
    <t>全球最大的高纯铝研发和生产企业之一</t>
  </si>
  <si>
    <t>年报预增,石墨烯,有色铝,新疆振兴,新材料,靶材,军工,铝材加工,稀缺资源,一带一路</t>
  </si>
  <si>
    <t>601388.SH</t>
  </si>
  <si>
    <t>怡球资源</t>
  </si>
  <si>
    <t>国内铝资源再生领域的龙头企业之一</t>
  </si>
  <si>
    <t>有色铝,固废处理,金属回收,循环经济,汽车拆解,节能环保,台湾</t>
  </si>
  <si>
    <t>000612.SZ</t>
  </si>
  <si>
    <t>焦作万方</t>
  </si>
  <si>
    <t>主营电解铝产品，电解槽的能耗指标处于国内同行前列</t>
  </si>
  <si>
    <t>有色铝,煤炭,稀土永磁,中原经济区,铝材加工</t>
  </si>
  <si>
    <t>002501.SZ</t>
  </si>
  <si>
    <t>利源精制</t>
  </si>
  <si>
    <t>国内工业与建筑铝型材两块业务平衡发展的综合供应商之一</t>
  </si>
  <si>
    <t>一元股,有色铝,军工,高端装备,苹果,轨道交通</t>
  </si>
  <si>
    <t>300337.SZ</t>
  </si>
  <si>
    <t>银邦股份</t>
  </si>
  <si>
    <t>国内规模最大的钎焊用铝合金复合板带箔生产企业之一</t>
  </si>
  <si>
    <t>新材料,航空发动机,医疗器械,消费电子,宁德时代,铝材加工,比亚迪,3D打印,汽车热管理,小米,年报预增,专精特新,新能源汽车,有色铝,特斯拉,富士康,军工,海工装备,国产航母,牙科医疗,大飞机,华为</t>
  </si>
  <si>
    <t>002540.SZ</t>
  </si>
  <si>
    <t>亚太科技</t>
  </si>
  <si>
    <t>全球汽车行业铝材重要供应商</t>
  </si>
  <si>
    <t>新能源汽车,有色铝,养老金持股,稀土永磁,海水淡化,军工,理想汽车,铝材加工,比亚迪,蔚来汽车,3D打印,汽车热管理,大飞机</t>
  </si>
  <si>
    <t>300328.SZ</t>
  </si>
  <si>
    <t>宜安科技</t>
  </si>
  <si>
    <t>公司在新能源汽车、液态金属新材料行业拥有领先的核心技术</t>
  </si>
  <si>
    <t>5G,轻型合金,口罩,新材料,医疗器械,WIN升级,消费电子,湖南国企改革,一体化压铸,比亚迪,宁德时代,国企改革,小米,机器人,新能源汽车,特斯拉,液态金属,地方国企改革,有机硅,减速器,华为</t>
  </si>
  <si>
    <t>300057.SZ</t>
  </si>
  <si>
    <t>万顺新材</t>
  </si>
  <si>
    <t>公司的ITO导电膜是触摸屏实现触摸控制的关键原材料之一</t>
  </si>
  <si>
    <t>三星,PET铜箔,OLED,触摸屏,宁德时代,铝材加工,双胶纸,比亚迪,智能终端,建筑节能,柔性屏,有色铝,锂电池,钠离子电池,OLED材料,超级电容,光伏,国产替代,华为,低辐射玻璃（Low-E）</t>
  </si>
  <si>
    <t>603115.SH</t>
  </si>
  <si>
    <t>海星股份</t>
  </si>
  <si>
    <t>规模优势领先的铝电解电容器用铝箔主要生产企业之一</t>
  </si>
  <si>
    <t>新材料,铝电解电容,专精特新,有色铝</t>
  </si>
  <si>
    <t>002379.SZ</t>
  </si>
  <si>
    <t>宏创控股</t>
  </si>
  <si>
    <t>大型综合性铝板带箔加工企业，家用和药用铝箔龙头，市占率国内居前</t>
  </si>
  <si>
    <t>白银,铝材加工,有色铝,金属回收</t>
  </si>
  <si>
    <t>002824.SZ</t>
  </si>
  <si>
    <t>和胜股份</t>
  </si>
  <si>
    <t>工业铝挤压材及深加工制产品领域已进入小米、华为等企业供应链</t>
  </si>
  <si>
    <t>新能源汽车,消费电子,比亚迪,宁德时代,小米,华为</t>
  </si>
  <si>
    <t>600361.SH</t>
  </si>
  <si>
    <t>创新新材</t>
  </si>
  <si>
    <t>全国性扩张的超市连锁企业，19个省市均拥有店面</t>
  </si>
  <si>
    <t>北京自贸区,铝材加工,有色铝,金属回收,苹果</t>
  </si>
  <si>
    <t>002578.SZ</t>
  </si>
  <si>
    <t>闽发铝业</t>
  </si>
  <si>
    <t>海西铝型材行业的龙头企业</t>
  </si>
  <si>
    <t>新能源汽车,有色铝,海峡两岸,地方国企改革,光伏,宁德时代,国企改革,一带一路,小额贷款</t>
  </si>
  <si>
    <t>601702.SH</t>
  </si>
  <si>
    <t>华峰铝业</t>
  </si>
  <si>
    <t>被认定为“上海市金山区企业技术中心”</t>
  </si>
  <si>
    <t>特斯拉,新能源汽车,专精特新,养老金持股,比亚迪</t>
  </si>
  <si>
    <t>002160.SZ</t>
  </si>
  <si>
    <t>常铝股份</t>
  </si>
  <si>
    <t>国内最大空调箔生产商</t>
  </si>
  <si>
    <t>金属回收,医疗器械,生物安全,铝材加工,比亚迪,蔚来汽车,汽车热管理,国企改革,特斯拉,新能源汽车,有色铝,锂电池,山东国企改革,地方国企改革</t>
  </si>
  <si>
    <t>003038.SZ</t>
  </si>
  <si>
    <t>鑫铂股份</t>
  </si>
  <si>
    <t>公司是国内较早进入铝型材行业的企业</t>
  </si>
  <si>
    <t>光伏,专精特新,铝材加工,有色铝</t>
  </si>
  <si>
    <t>603937.SH</t>
  </si>
  <si>
    <t>丽岛新材</t>
  </si>
  <si>
    <t>建筑、工业及食品包装铝材领域客户均为知名企业</t>
  </si>
  <si>
    <t>食品包装,新材料,有色铝,铝材加工,锂电池</t>
  </si>
  <si>
    <t>605208.SH</t>
  </si>
  <si>
    <t>永茂泰</t>
  </si>
  <si>
    <t>国内先进的铝合金生产企业之一</t>
  </si>
  <si>
    <t>一体化压铸,新能源汽车,有色铝,铝材加工,汽车热管理</t>
  </si>
  <si>
    <t>002806.SZ</t>
  </si>
  <si>
    <t>华锋股份</t>
  </si>
  <si>
    <t>国内少数能向国际市场出口低压化成箔产品的企业之一</t>
  </si>
  <si>
    <t>高压快充,新能源汽车,有色铝,汽车热管理,铝电解电容,储能,百度,电机电控,铝材加工,燃料电池,无人驾驶,新能源整车</t>
  </si>
  <si>
    <t>600615.SH</t>
  </si>
  <si>
    <t>丰华股份</t>
  </si>
  <si>
    <t>房产综合类的公司</t>
  </si>
  <si>
    <t>华为汽车,蔚来汽车,比亚迪</t>
  </si>
  <si>
    <t>002996.SZ</t>
  </si>
  <si>
    <t>顺博合金</t>
  </si>
  <si>
    <t>国内再生铝行业领先企业</t>
  </si>
  <si>
    <t>金属回收,养老金持股,比亚迪,专精特新</t>
  </si>
  <si>
    <t>600768.SH</t>
  </si>
  <si>
    <t>宁波富邦</t>
  </si>
  <si>
    <t>专业生产工业铝板带材和铝型材的区域性铝业深加工龙头企业</t>
  </si>
  <si>
    <t>年报预增,铝材加工,有色铝,共同富裕示范区,舟山自贸区</t>
  </si>
  <si>
    <t>002988.SZ</t>
  </si>
  <si>
    <t>豪美新材</t>
  </si>
  <si>
    <t>国家认定企业技术中心</t>
  </si>
  <si>
    <t>建筑节能,新能源汽车,新材料,恒大,精装修,铝材加工,比亚迪,蔚来汽车</t>
  </si>
  <si>
    <t>601825.SH</t>
  </si>
  <si>
    <t>沪农商行</t>
  </si>
  <si>
    <t>上证380</t>
  </si>
  <si>
    <t>上海地区营业网点最多的银行之一</t>
  </si>
  <si>
    <t>601077.SH</t>
  </si>
  <si>
    <t>渝农商行</t>
  </si>
  <si>
    <t>全国首家A+H股上市农商行、西部首家A+H股上市银行</t>
  </si>
  <si>
    <t>消费金融,成渝特区,小米,MSCI</t>
  </si>
  <si>
    <t>601128.SH</t>
  </si>
  <si>
    <t>常熟银行</t>
  </si>
  <si>
    <t>在县级农商行、村镇银行中，总资产规模位居全国前列</t>
  </si>
  <si>
    <t>村镇银行,MSCI</t>
  </si>
  <si>
    <t>002958.SZ</t>
  </si>
  <si>
    <t>青农商行</t>
  </si>
  <si>
    <t>山东省第一家地级市农商行</t>
  </si>
  <si>
    <t>600908.SH</t>
  </si>
  <si>
    <t>无锡银行</t>
  </si>
  <si>
    <t>依托无锡市、辐射江苏省的农村商业银行</t>
  </si>
  <si>
    <t>村镇银行</t>
  </si>
  <si>
    <t>002839.SZ</t>
  </si>
  <si>
    <t>张家港行</t>
  </si>
  <si>
    <t>全国首家由农信社改制组建的农商行</t>
  </si>
  <si>
    <t>601860.SH</t>
  </si>
  <si>
    <t>紫金银行</t>
  </si>
  <si>
    <t>南京地区服务网络最广的本土金融机构</t>
  </si>
  <si>
    <t>002807.SZ</t>
  </si>
  <si>
    <t>江阴银行</t>
  </si>
  <si>
    <t>践行支农支小普惠金融的农商行</t>
  </si>
  <si>
    <t>603323.SH</t>
  </si>
  <si>
    <t>苏农银行</t>
  </si>
  <si>
    <t>地处长三角一体化区域的农村商业银行</t>
  </si>
  <si>
    <t>长三角一体化,村镇银行</t>
  </si>
  <si>
    <t>601528.SH</t>
  </si>
  <si>
    <t>瑞丰银行</t>
  </si>
  <si>
    <t>植根于绍兴市柯桥区并主要服务于地方中小企业和当地居民</t>
  </si>
  <si>
    <t>证金持股,优先股,央视财经50,跨境支付（CIPS）,MSCI</t>
  </si>
  <si>
    <t>证金持股,优先股,跨境支付（CIPS）,MSCI</t>
  </si>
  <si>
    <t>证金持股,优先股,央视财经50,跨境支付（CIPS）,国企改革,MSCI</t>
  </si>
  <si>
    <t>证金持股,优先股,跨境支付（CIPS）,浦东新区,村镇银行,MSCI</t>
  </si>
  <si>
    <t>国企改革,MSCI</t>
  </si>
  <si>
    <t>优先股,央视财经50,跨境支付（CIPS）,招商系,同花顺漂亮100,MSCI</t>
  </si>
  <si>
    <t>海峡两岸,证金持股,优先股,央视财经50,跨境支付（CIPS）,MSCI</t>
  </si>
  <si>
    <t>优先股,证金持股,跨境支付（CIPS）,MSCI</t>
  </si>
  <si>
    <t>证金持股,优先股,信托,跨境支付（CIPS）,MSCI</t>
  </si>
  <si>
    <t>沪深300,上证380</t>
  </si>
  <si>
    <t>证金持股,优先股,国企改革</t>
  </si>
  <si>
    <t>证金持股,优先股,国企改革,MSCI</t>
  </si>
  <si>
    <t>白银,央视财经50,跨境支付（CIPS）,史玉柱,MSCI</t>
  </si>
  <si>
    <t>共同富裕示范区,优先股,证金持股,MSCI</t>
  </si>
  <si>
    <t>002966.SZ</t>
  </si>
  <si>
    <t>苏州银行</t>
  </si>
  <si>
    <t>苏州本土唯一具备法人资格的城商行</t>
  </si>
  <si>
    <t>601997.SH</t>
  </si>
  <si>
    <t>贵阳银行</t>
  </si>
  <si>
    <t>机构网点实现贵州88个县域全覆盖的城商行</t>
  </si>
  <si>
    <t>601577.SH</t>
  </si>
  <si>
    <t>长沙银行</t>
  </si>
  <si>
    <t>湖南省规模最大、实力最强的地方金融企业</t>
  </si>
  <si>
    <t>优先股</t>
  </si>
  <si>
    <t>002936.SZ</t>
  </si>
  <si>
    <t>郑州银行</t>
  </si>
  <si>
    <t>打造独具特色的“商贸物流银行”</t>
  </si>
  <si>
    <t>600928.SH</t>
  </si>
  <si>
    <t>西安银行</t>
  </si>
  <si>
    <t>西安市政府旗下，扎根西安的城商行，被中国银监会确定为全国城商行“领头羊”计划12家银行之一</t>
  </si>
  <si>
    <t>地方国企改革,跨境支付（CIPS）,西安自贸区,金融科技,国企改革,村镇银行</t>
  </si>
  <si>
    <t>002948.SZ</t>
  </si>
  <si>
    <t>青岛银行</t>
  </si>
  <si>
    <t>拥有特色的“接口银行”平台</t>
  </si>
  <si>
    <t>601665.SH</t>
  </si>
  <si>
    <t>齐鲁银行</t>
  </si>
  <si>
    <t>山东省首家、全国第四家与外资银行实现战略合作的城商行</t>
  </si>
  <si>
    <t>001227.SZ</t>
  </si>
  <si>
    <t>兰州银行</t>
  </si>
  <si>
    <t>在兰州市中小商业银行中存款、贷款余额排名第1</t>
  </si>
  <si>
    <t>601187.SH</t>
  </si>
  <si>
    <t>厦门银行</t>
  </si>
  <si>
    <t>台资背景，全国首家成立台商业务部的银行</t>
  </si>
  <si>
    <t>601963.SH</t>
  </si>
  <si>
    <t>重庆银行</t>
  </si>
  <si>
    <t>第一家在中国香港联交所上市的内地城商行</t>
  </si>
  <si>
    <t>消费金融,成渝特区,乡村振兴,供应链金融,村镇银行</t>
  </si>
  <si>
    <t>中医药,超级品牌,海峡两岸,化妆护肤品,登革热,多肽药,同花顺漂亮100,国企改革,冬虫夏草,保健品,抗癌,专精特新,肝炎,证金持股,地方国企改革,健康中国,MSCI</t>
  </si>
  <si>
    <t>000423.SZ</t>
  </si>
  <si>
    <t>东阿阿胶</t>
  </si>
  <si>
    <t>拥有大量阿胶传统配方、秘方，为阿胶行业第一品牌</t>
  </si>
  <si>
    <t>大消费,中医药,超级品牌,国企改革,保健品,电子商务,央企国企改革,年报预增,奢侈品,央视财经50,地方国企改革,预制菜,医疗改革,医保目录,MSCI</t>
  </si>
  <si>
    <t>600566.SH</t>
  </si>
  <si>
    <t>济川药业</t>
  </si>
  <si>
    <t>清热解毒类、消化类、儿科类药品具有竞争优势</t>
  </si>
  <si>
    <t>中医药,儿童医药医疗,生物医药,医保目录,村镇银行</t>
  </si>
  <si>
    <t>600535.SH</t>
  </si>
  <si>
    <t>天士力</t>
  </si>
  <si>
    <t>做精现代中药的基础上，向特色化学药、高端生物药行业扩展</t>
  </si>
  <si>
    <t>中医药,普洱茶,创新药,胰岛素,抗肿瘤,环渤海,小额贷款,单抗,干细胞,新冠治疗,肝炎,生物疫苗,央视财经50,工业大麻,乙肝治疗,医疗改革,滨海新区,生物医药,医保目录,仿制药一致性评价</t>
  </si>
  <si>
    <t>603858.SH</t>
  </si>
  <si>
    <t>步长制药</t>
  </si>
  <si>
    <t>国内最大的心脑血管中成药生产企业</t>
  </si>
  <si>
    <t>中医药,抗肿瘤,医美,医疗器械,国产伟哥,仿制药,千金藤素,新冠治疗,生物疫苗,流感,医保目录,MSCI,仿制药一致性评价</t>
  </si>
  <si>
    <t>600329.SH</t>
  </si>
  <si>
    <t>达仁堂</t>
  </si>
  <si>
    <t>具有全国领先的中药制药生产基地</t>
  </si>
  <si>
    <t>中医药,基因芯片,养老,滨海新区,医疗改革</t>
  </si>
  <si>
    <t>600129.SH</t>
  </si>
  <si>
    <t>太极集团</t>
  </si>
  <si>
    <t>上证150,中证1000</t>
  </si>
  <si>
    <t>国内医药产业链最为完整的大型企业集团之一</t>
  </si>
  <si>
    <t>央企国企改革,中医药,两江新区,眼科医疗,医美,地方国企改革,流感,健康中国,养老,成渝特区,新冠治疗,国企改革,医保目录</t>
  </si>
  <si>
    <t>600771.SH</t>
  </si>
  <si>
    <t>广誉远</t>
  </si>
  <si>
    <t>中华老字号中医药企业</t>
  </si>
  <si>
    <t>中医药,互联网医疗,白酒,地方国企改革,山西国企改革,健康中国,新冠治疗,国企改革</t>
  </si>
  <si>
    <t>000623.SZ</t>
  </si>
  <si>
    <t>吉林敖东</t>
  </si>
  <si>
    <t>立足医药主业，确立“产业+金融”模式，现为广发证券第一大股东</t>
  </si>
  <si>
    <t>中医药,口罩,振兴东北,新冠治疗,抗癌,肝炎,流感,人参,铁矿石,医疗改革,医保目录,MSCI</t>
  </si>
  <si>
    <t>300026.SZ</t>
  </si>
  <si>
    <t>红日药业</t>
  </si>
  <si>
    <t>中证500,深证700,创业300</t>
  </si>
  <si>
    <t>血必净注射液等产品垄断细分市场</t>
  </si>
  <si>
    <t>中医药,创新药,医疗器械,登革热,新冠治疗,国企改革,互联网医疗,肝素,四川国企改革,地方国企改革,流感,医保目录,血氧仪,仿制药一致性评价</t>
  </si>
  <si>
    <t>600557.SH</t>
  </si>
  <si>
    <t>康缘药业</t>
  </si>
  <si>
    <t>拥有中药新药证书56个，在国内中药企业中处于领先地位</t>
  </si>
  <si>
    <t>中医药,证金持股,登革热,禽流感,医疗改革,毛发医疗,新冠治疗,医药电商,医保目录</t>
  </si>
  <si>
    <t>600572.SH</t>
  </si>
  <si>
    <t>康恩贝</t>
  </si>
  <si>
    <t>在现代中药和植物药、特色化学药的研发及生产方面具有竞争优势</t>
  </si>
  <si>
    <t>仿制药一致性评价,中医药,创新药,养老,仿制药,国企改革,浙江国企改革,抗癌,专精特新,蒙脱石散,智能医疗,抗肝癌,互联网医疗,眼科医疗,地方国企改革,工业大麻,幽门螺杆菌,医疗改革,毛发医疗,医药电商,医保目录,MSCI</t>
  </si>
  <si>
    <t>002317.SZ</t>
  </si>
  <si>
    <t>众生药业</t>
  </si>
  <si>
    <t>产品覆盖眼科、心脑血管、呼吸、消化等疾病领域，产品结构合理</t>
  </si>
  <si>
    <t>中医药,创新药,抗肿瘤,熊去氧胆酸,医疗器械,新冠治疗,新冠特效药,生物医药,肝炎,眼科医疗,流感,幽门螺杆菌,禽流感,猴痘,医保目录,NMN,仿制药一致性评价</t>
  </si>
  <si>
    <t>600422.SH</t>
  </si>
  <si>
    <t>昆药集团</t>
  </si>
  <si>
    <t>以天然植物药为主，涵盖中药、化学药和医药流通领域的业务格局</t>
  </si>
  <si>
    <t>中医药,养老金持股,青蒿素,国企改革,保健品,抗癌,央企国企改革,疟疾,医保目录,工业大麻</t>
  </si>
  <si>
    <t>002737.SZ</t>
  </si>
  <si>
    <t>葵花药业</t>
  </si>
  <si>
    <t>“小葵花”儿童药系列已成为行业内的领军品牌</t>
  </si>
  <si>
    <t>中医药,儿童医药医疗,三胎,保健品,肝炎,流感,维生素,黑龙江自贸区,生物医药,医保目录</t>
  </si>
  <si>
    <t>603567.SH</t>
  </si>
  <si>
    <t>珍宝岛</t>
  </si>
  <si>
    <t>中药制剂的原材料种植、产品生产和销售，主导产品为专利保护产品</t>
  </si>
  <si>
    <t>中医药,口罩,创新药,抗肿瘤,流感,仿制药,黑龙江自贸区,生物医药,仿制药一致性评价,抗癌</t>
  </si>
  <si>
    <t>002287.SZ</t>
  </si>
  <si>
    <t>奇正藏药</t>
  </si>
  <si>
    <t>国内藏药龙头生产企业</t>
  </si>
  <si>
    <t>中医药,流感,生物医药,冬虫夏草</t>
  </si>
  <si>
    <t>600211.SH</t>
  </si>
  <si>
    <t>西藏药业</t>
  </si>
  <si>
    <t>产品涵盖生物制品、藏药、中药和化学药领域</t>
  </si>
  <si>
    <t>年报预增,中医药,生物疫苗,医疗器械,小额贷款,人脑工程,生物医药,医保目录,冬虫夏草,MSCI,抗癌</t>
  </si>
  <si>
    <t>600750.SH</t>
  </si>
  <si>
    <t>江中药业</t>
  </si>
  <si>
    <t>主营非处方药、保健品的江西省中药龙头企业</t>
  </si>
  <si>
    <t>中医药,抗艾滋病,国企改革,冬虫夏草,保健品,高校,证金持股,鄱阳湖经济区,白酒,地方国企改革,医疗改革,健康中国,医保目录</t>
  </si>
  <si>
    <t>600993.SH</t>
  </si>
  <si>
    <t>马应龙</t>
  </si>
  <si>
    <t>痔疮治疗领域的第一药</t>
  </si>
  <si>
    <t>中医药,基因测序,化妆护肤品,眼科医疗,医疗改革,医药电商,医保目录,民营医院,仿制药一致性评价</t>
  </si>
  <si>
    <t>600976.SH</t>
  </si>
  <si>
    <t>健民集团</t>
  </si>
  <si>
    <t>全国小儿用药生产基地及国家重点中药企业</t>
  </si>
  <si>
    <t>中医药,流感,儿童医药医疗,三胎,医保目录</t>
  </si>
  <si>
    <t>603896.SH</t>
  </si>
  <si>
    <t>寿仙谷</t>
  </si>
  <si>
    <t>从事灵芝、铁皮石斛等名贵中药材的品种选育、栽培、加工和销售</t>
  </si>
  <si>
    <t>工业大麻,中医药,维生素,保健品,数字经济</t>
  </si>
  <si>
    <t>002424.SZ</t>
  </si>
  <si>
    <t>贵州百灵</t>
  </si>
  <si>
    <t>苗药研发、生产龙头企业</t>
  </si>
  <si>
    <t>中医药,银屑病,创新药,鱼蛋白,乡村振兴,医疗器械,腾讯,新冠治疗,黔中经济区,抗癌,肝炎,互联网医疗,流感,健康中国,仿制药一致性评价</t>
  </si>
  <si>
    <t>600252.SH</t>
  </si>
  <si>
    <t>中恒集团</t>
  </si>
  <si>
    <t>以制药为主，拥有健康食品等延伸板块的多元化产业集团</t>
  </si>
  <si>
    <t>中医药,口罩,医疗器械,新冠治疗,国企改革,抗癌,中以自贸区,肝炎,债转股(AMC),白酒,地方国企改革,健康中国,生物医药,广西中医药</t>
  </si>
  <si>
    <t>002390.SZ</t>
  </si>
  <si>
    <t>信邦制药</t>
  </si>
  <si>
    <t>从事纯天然植物类中成药的研发、生产和销售的企业</t>
  </si>
  <si>
    <t>中医药,肝炎,互联网医疗,医美,医保目录,民营医院,抗癌</t>
  </si>
  <si>
    <t>002349.SZ</t>
  </si>
  <si>
    <t>精华制药</t>
  </si>
  <si>
    <t>南通国资委旗下药企，拥有独家品种王氏保赤丸、季德胜蛇药片</t>
  </si>
  <si>
    <t>中医药,抗肿瘤,养老,单抗,透明工厂,新冠治疗,新冠特效药,国企改革,肝炎,锂电池,地方国企改革,流感,生物医药,医药电商,医保目录</t>
  </si>
  <si>
    <t>002275.SZ</t>
  </si>
  <si>
    <t>桂林三金</t>
  </si>
  <si>
    <t>代表产品桂林西瓜霜、西瓜霜润喉片、三金片中国名牌产品</t>
  </si>
  <si>
    <t>抗癌,中医药,口罩,抗肿瘤,流感,医疗改革,广西中医药,健康中国</t>
  </si>
  <si>
    <t>300181.SZ</t>
  </si>
  <si>
    <t>佐力药业</t>
  </si>
  <si>
    <t>立足于药用真菌生物发酵技术生产中药产品，实现珍稀中药材乌灵参的产业化生产</t>
  </si>
  <si>
    <t>电子商务,年报预增,中医药,细胞免疫治疗,基因测序,共同富裕示范区,独角兽,网络直播,健康中国,生物医药,医药电商,医保目录,冬虫夏草,医疗改革</t>
  </si>
  <si>
    <t>000650.SZ</t>
  </si>
  <si>
    <t>仁和药业</t>
  </si>
  <si>
    <t>国内知名OTC药品制造商，研发“肾宝”“妇炎洁”等知名产品</t>
  </si>
  <si>
    <t>大消费,中医药,养老金持股,化妆护肤品,医疗器械,小额贷款,三胎,新冠治疗,保健品,蒙脱石散,肝炎,眼科医疗,鄱阳湖经济区,互联网医疗,生物疫苗,流感,HPV疫苗,消毒剂,健康中国,医保目录</t>
  </si>
  <si>
    <t>600285.SH</t>
  </si>
  <si>
    <t>羚锐制药</t>
  </si>
  <si>
    <t>国内先进的橡胶膏剂药品和大型口服药生产基地</t>
  </si>
  <si>
    <t>中医药,养老金持股,医疗改革,芬太尼</t>
  </si>
  <si>
    <t>000989.SZ</t>
  </si>
  <si>
    <t>九芝堂</t>
  </si>
  <si>
    <t>国家重点中药企业，公司是中国著名老字号</t>
  </si>
  <si>
    <t>中医药,干细胞,毛发医疗,新冠治疗,医药电商,医保目录</t>
  </si>
  <si>
    <t>300039.SZ</t>
  </si>
  <si>
    <t>上海凯宝</t>
  </si>
  <si>
    <t>清热解毒类中成药痰热清注射液，是国家中药保护产品</t>
  </si>
  <si>
    <t>中医药,肝炎,医疗器械,熊去氧胆酸,登革热,生物医药,新冠治疗,超级真菌,医保目录</t>
  </si>
  <si>
    <t>002644.SZ</t>
  </si>
  <si>
    <t>佛慈制药</t>
  </si>
  <si>
    <t>90年中药品牌，中华老字号，中国中成药出口企业十强</t>
  </si>
  <si>
    <t>中医药,口罩,新冠检测,肝炎,地方国企改革,流感,禽流感,消毒剂,健康中国,新冠治疗,国企改革</t>
  </si>
  <si>
    <t>002907.SZ</t>
  </si>
  <si>
    <t>华森制药</t>
  </si>
  <si>
    <t>国家生物产业基地龙头企业、国家中药现代化科技产业基地</t>
  </si>
  <si>
    <t>创新药,肝炎,幽门螺杆菌,仿制药,医药电商,医保目录,仿制药一致性评价</t>
  </si>
  <si>
    <t>600351.SH</t>
  </si>
  <si>
    <t>亚宝药业</t>
  </si>
  <si>
    <t>专利产品丁桂儿脐贴是国内儿童外用药第一品牌</t>
  </si>
  <si>
    <t>中医药,创新药,胰岛素,阿糖胞苷,流感,儿童医药医疗,幽门螺杆菌,三胎,生物医药,新冠治疗,医保目录,仿制药一致性评价,医疗改革</t>
  </si>
  <si>
    <t>603998.SH</t>
  </si>
  <si>
    <t>方盛制药</t>
  </si>
  <si>
    <t>主营心脑血管中成药、骨伤科药等药品，中国驰名商标</t>
  </si>
  <si>
    <t>仿制药一致性评价,年报预增,中医药,创新药,蒙脱石散,抗肿瘤,肝炎,眼科医疗,高血压药,养老,千金藤素,医保目录,民营医院,工业大麻,抗癌</t>
  </si>
  <si>
    <t>600479.SH</t>
  </si>
  <si>
    <t>千金药业</t>
  </si>
  <si>
    <t>全国中成药工业重点企业50强，主要产品妇科千金片是国家基本药物</t>
  </si>
  <si>
    <t>中医药,口罩,辅助生殖,儿童医药医疗,网络直播,湖南国企改革,三胎,抖音小店,新冠治疗,国企改革,电子商务,新零售,蒙脱石散,新冠检测,肝炎,地方国企改革,流感,健康中国,医药电商,医保目录,仿制药一致性评价,医疗改革</t>
  </si>
  <si>
    <t>002166.SZ</t>
  </si>
  <si>
    <t>莱茵生物</t>
  </si>
  <si>
    <t>全球植物提取行业的领军企业</t>
  </si>
  <si>
    <t>啤酒,登革热,寨卡病毒,电子商务,年报预增,专精特新,代糖,西尼罗病毒,MERS,霍乱,禽流感,广西中医药,工业大麻</t>
  </si>
  <si>
    <t>002750.SZ</t>
  </si>
  <si>
    <t>龙津药业</t>
  </si>
  <si>
    <t>国内高纯度灯盏花素原料药制备工艺专利最早、最多的企业之一，子公司牧亚农业主营规模化种植工业大麻</t>
  </si>
  <si>
    <t>中医药,创新药,仿制药,工业大麻</t>
  </si>
  <si>
    <t>600594.SH</t>
  </si>
  <si>
    <t>益佰制药</t>
  </si>
  <si>
    <t>公司专注于肿瘤、心脑血管、妇科等治疗领域药品的生产与销售</t>
  </si>
  <si>
    <t>抗癌,中医药,医美,流感,新冠治疗,医保目录,民营医院,黔中经济区</t>
  </si>
  <si>
    <t>300147.SZ</t>
  </si>
  <si>
    <t>香雪制药</t>
  </si>
  <si>
    <t>广东省著名中药品牌，中国驰名商标</t>
  </si>
  <si>
    <t>中医药,创新药,口罩,高血压药,新冠治疗,板蓝根,抗癌,横琴新区,细胞免疫治疗,流感,数字经济,禽流感,生物医药,辅助生殖</t>
  </si>
  <si>
    <t>002198.SZ</t>
  </si>
  <si>
    <t>嘉应制药</t>
  </si>
  <si>
    <t>主导产品双料喉风散、重感灵片均为国家中药保护品种</t>
  </si>
  <si>
    <t>年报预增,中医药,医药电商,医保目录,抗癌</t>
  </si>
  <si>
    <t>002107.SZ</t>
  </si>
  <si>
    <t>沃华医药</t>
  </si>
  <si>
    <t>国内主要的纯天然植物类心脑血管中成药生产企业，具有百年历史</t>
  </si>
  <si>
    <t>高血压药,阿尔茨海默,中医药,生物医药,医保目录,板蓝根,医疗改革</t>
  </si>
  <si>
    <t>002728.SZ</t>
  </si>
  <si>
    <t>特一药业</t>
  </si>
  <si>
    <t>产品止咳宝片具有百年历史，连续多年位列止咳类口服药前五大品牌，其秘方入选岭南中药文化保护遗产</t>
  </si>
  <si>
    <t>中医药,蒙脱石散,肝炎,医美,流感,幽门螺杆菌,新冠治疗,NMN,仿制药一致性评价</t>
  </si>
  <si>
    <t>600222.SH</t>
  </si>
  <si>
    <t>太龙药业</t>
  </si>
  <si>
    <t>河南省著名的中药产品为主的制药生产企业，中国驰名商标</t>
  </si>
  <si>
    <t>中医药,地方国企改革,流感,高血压药,CRO,禽流感,河南国企改革,生物医药,新冠治疗,国企改革,医保目录</t>
  </si>
  <si>
    <t>002873.SZ</t>
  </si>
  <si>
    <t>新天药业</t>
  </si>
  <si>
    <t>国家认定的高新技术企业、全国民族药定点生产企业</t>
  </si>
  <si>
    <t>中医药,创新药,仿制药,HPV疫苗,新冠治疗,医保目录,流感</t>
  </si>
  <si>
    <t>300391.SZ</t>
  </si>
  <si>
    <t>长药控股</t>
  </si>
  <si>
    <t>内燃机增压器的研发、制造和销售领域领先企业</t>
  </si>
  <si>
    <t>绿色电力,中医药,高铁,太阳能,光伏,高端装备,工业4.0,新冠治疗,燃料电池</t>
  </si>
  <si>
    <t>002412.SZ</t>
  </si>
  <si>
    <t>汉森制药</t>
  </si>
  <si>
    <t>形成了以消化系统用药、心脑血管用药为一体的产品体系</t>
  </si>
  <si>
    <t>中医药,肝炎,流感,幽门螺杆菌,新冠治疗,仿制药一致性评价</t>
  </si>
  <si>
    <t>002082.SZ</t>
  </si>
  <si>
    <t>万邦德</t>
  </si>
  <si>
    <t>公司铝加工产品在华东地区占有较高的市场份额</t>
  </si>
  <si>
    <t>阿尔茨海默,中医药,创新药,口罩,生物疫苗,肝炎,化妆护肤品,医疗器械,流感,新冠疫苗,新冠治疗</t>
  </si>
  <si>
    <t>600080.SH</t>
  </si>
  <si>
    <t>金花股份</t>
  </si>
  <si>
    <t>公司在骨科中药领域占据领先地位</t>
  </si>
  <si>
    <t>多肽药,中医药,创新药,生物医药,医疗器械,流感,抗癌</t>
  </si>
  <si>
    <t>000790.SZ</t>
  </si>
  <si>
    <t>华神科技</t>
  </si>
  <si>
    <t>核心中药产品三七通舒胶囊是国家原二类中药新药</t>
  </si>
  <si>
    <t>大消费,中医药,医美,医疗器械,装配式建筑,仿制药,单抗,养老,超级真菌,抗癌,电子商务,兽药,抗肝癌,眼科医疗,基建工程,流感,健康中国,生物医药,医保目录</t>
  </si>
  <si>
    <t>300534.SZ</t>
  </si>
  <si>
    <t>陇神戎发</t>
  </si>
  <si>
    <t>止痛类滴丸剂生产销售规模在国内同行业中名列第一</t>
  </si>
  <si>
    <t>中俄贸易,中医药,甘肃国企改革,地方国企改革,医疗器械,国企改革</t>
  </si>
  <si>
    <t>002118.SZ</t>
  </si>
  <si>
    <t>紫鑫药业</t>
  </si>
  <si>
    <t>以治疗心脑血管、消化系统疾病和骨伤类中成药为主导品种</t>
  </si>
  <si>
    <t>中医药,口罩,基因测序,基因芯片,碳交易,振兴东北,区块链,碳中和,肝素,人参,禽流感,消毒剂,医保目录,村镇银行,工业大麻,医疗改革</t>
  </si>
  <si>
    <t>603963.SH</t>
  </si>
  <si>
    <t>大理药业</t>
  </si>
  <si>
    <t>主要产品为“中精牌”醒脑静注射液和参麦注射液，中国驰名商标</t>
  </si>
  <si>
    <t>中医药,新冠治疗</t>
  </si>
  <si>
    <t>603439.SH</t>
  </si>
  <si>
    <t>贵州三力</t>
  </si>
  <si>
    <t>咽喉疾病中成药喷雾剂医院终端市场已连续6年市场排名第1</t>
  </si>
  <si>
    <t>中医药,三胎,专精特新,新冠治疗,互联网医疗,医保目录</t>
  </si>
  <si>
    <t>000590.SZ</t>
  </si>
  <si>
    <t>启迪药业</t>
  </si>
  <si>
    <t>国目前最大的中、西、生化制药联合生产企业之一</t>
  </si>
  <si>
    <t>中医药,养老,健康中国,医保目录,保健品,流感</t>
  </si>
  <si>
    <t>002864.SZ</t>
  </si>
  <si>
    <t>盘龙药业</t>
  </si>
  <si>
    <t>主营风湿骨科类中成药，主导品种盘龙七片为独家生产，全国公立医院市场份额居前</t>
  </si>
  <si>
    <t>中医药,肝炎,医疗器械,流感,消毒剂,新冠治疗,新冠特效药,医保目录</t>
  </si>
  <si>
    <t>300519.SZ</t>
  </si>
  <si>
    <t>新光药业</t>
  </si>
  <si>
    <t>中国中药名牌产品，主要产品西洋参口服液具有抗疲劳的保健功效</t>
  </si>
  <si>
    <t>中医药,肝炎,流感,辅助生殖,医保目录,村镇银行,保健品,小额贷款</t>
  </si>
  <si>
    <t>002566.SZ</t>
  </si>
  <si>
    <t>益盛药业</t>
  </si>
  <si>
    <t>医药、中药饮片、化妆品、保健食品四大事业综合型企业</t>
  </si>
  <si>
    <t>新零售,中医药,肝炎,化妆护肤品,乡村振兴,流感,人参,高血压药,贸易战受益股,健康中国,毛发医疗,新冠治疗,医保目录,保健品,农业种植</t>
  </si>
  <si>
    <t>603139.SH</t>
  </si>
  <si>
    <t>康惠制药</t>
  </si>
  <si>
    <t>拥有107个药品生产批准文号，核心产品列入《国家医保目录》</t>
  </si>
  <si>
    <t>幽门螺杆菌,中医药,医保目录,NMN,牙科医疗</t>
  </si>
  <si>
    <t>605199.SH</t>
  </si>
  <si>
    <t>葫芦娃</t>
  </si>
  <si>
    <t>国内儿科呼吸系统治疗领域的领军企业</t>
  </si>
  <si>
    <t>中医药,专精特新,肝炎,流感,儿童医药医疗,幽门螺杆菌,三胎,海南自贸区,新冠治疗,医保目录,仿制药一致性评价</t>
  </si>
  <si>
    <t>301111.SZ</t>
  </si>
  <si>
    <t>粤万年青</t>
  </si>
  <si>
    <t>主营中成药的企业</t>
  </si>
  <si>
    <t>幽门螺杆菌,中医药,口罩,新冠治疗,流感</t>
  </si>
  <si>
    <t>300878.SZ</t>
  </si>
  <si>
    <t>维康药业</t>
  </si>
  <si>
    <t>曾获“国家知识产权优势企业”荣誉</t>
  </si>
  <si>
    <t>中医药,肝炎,新冠治疗,医保目录,流感</t>
  </si>
  <si>
    <t>301331.SZ</t>
  </si>
  <si>
    <t>恩威医药</t>
  </si>
  <si>
    <t>主营中成药及化学药，核心产品“洁尔阴洗液”在国内妇科炎症类中成药销售排名居前</t>
  </si>
  <si>
    <t>中医药,医药电商,流感</t>
  </si>
  <si>
    <t>833266.BJ</t>
  </si>
  <si>
    <t>生物谷</t>
  </si>
  <si>
    <t>国内从事灯盏花系列药品生产的龙头企业</t>
  </si>
  <si>
    <t>千金藤素</t>
  </si>
  <si>
    <t>836433.BJ</t>
  </si>
  <si>
    <t>大唐药业</t>
  </si>
  <si>
    <t>中蒙药制造先进企业</t>
  </si>
  <si>
    <t>601607.SH</t>
  </si>
  <si>
    <t>上海医药</t>
  </si>
  <si>
    <t>中证500,上证180</t>
  </si>
  <si>
    <t>中国最大的医药进口总代理商和分销商</t>
  </si>
  <si>
    <t>中医药,熊去氧胆酸,仿制药,上海国企改革,互联网医疗,禽流感,健康中国,医药电商,医保目录,仿制药一致性评价,医疗改革,大消费,MSCI,医疗器械,上海自贸区,新冠治疗,国企改革,新冠特效药,保健品,抗癌,生物疫苗,证金持股,地方国企改革,流感,生物医药,抗肿瘤</t>
  </si>
  <si>
    <t>603233.SH</t>
  </si>
  <si>
    <t>大参林</t>
  </si>
  <si>
    <t>专注于中西成药、参茸滋补药材等商品的直营连锁零售商</t>
  </si>
  <si>
    <t>医药电商,保健品,MSCI</t>
  </si>
  <si>
    <t>600998.SH</t>
  </si>
  <si>
    <t>九州通</t>
  </si>
  <si>
    <t>连续多年领跑中国民营医药的商业企业</t>
  </si>
  <si>
    <t>辉瑞,冷链物流,互联网医疗,优先股,医疗器械,健康中国,空气净化,医药电商,MSCI</t>
  </si>
  <si>
    <t>603883.SH</t>
  </si>
  <si>
    <t>老百姓</t>
  </si>
  <si>
    <t>全国性布局的中外合资大型药品零售连锁企业</t>
  </si>
  <si>
    <t>辉瑞,中医药,医疗器械,腾讯,医药电商,MSCI</t>
  </si>
  <si>
    <t>600056.SH</t>
  </si>
  <si>
    <t>中国医药</t>
  </si>
  <si>
    <t>国际化的渠道与终端覆盖能力，具备全球配置医疗资源的核心优势</t>
  </si>
  <si>
    <t>辉瑞,中医药,医疗器械,国产伟哥,新冠治疗,国企改革,新冠特效药,央企国企改革,生物医药,肝炎,证金持股,地方国企改革,流感,人参,猴痘,医药电商,医保目录,仿制药一致性评价</t>
  </si>
  <si>
    <t>600511.SH</t>
  </si>
  <si>
    <t>国药股份</t>
  </si>
  <si>
    <t>麻醉药品、一类精神药品批发业务的市场占有率排名第一</t>
  </si>
  <si>
    <t>冷链物流,国企改革,抗癌,央企国企改革,地方国企改革,流感,新冠疫苗,芬太尼,医药电商,医保目录,MSCI,医疗改革</t>
  </si>
  <si>
    <t>000028.SZ</t>
  </si>
  <si>
    <t>国药一致</t>
  </si>
  <si>
    <t>医药批发、零售连锁为一体的大型医药商业集团</t>
  </si>
  <si>
    <t>冷链物流,单抗,国企改革,抗癌,央企国企改革,智能医疗,互联网医疗,地方国企改革,新冠疫苗,医疗改革</t>
  </si>
  <si>
    <t>002727.SZ</t>
  </si>
  <si>
    <t>一心堂</t>
  </si>
  <si>
    <t>云南省销售额最大、网点最多的药品零售企业</t>
  </si>
  <si>
    <t>中医药,互联网医疗,医疗器械,职业教育,健康中国,医药电商</t>
  </si>
  <si>
    <t>000950.SZ</t>
  </si>
  <si>
    <t>重药控股</t>
  </si>
  <si>
    <t>中国三家经营特殊药品的全国性批发企业之一</t>
  </si>
  <si>
    <t>中医药,冷链物流,重庆国企改革,基因测序,辅助生殖,两江新区,医美,医疗器械,养老,超级真菌,国企改革,互联网医疗,地方国企改革,疫苗存储,生物医药,医药电商</t>
  </si>
  <si>
    <t>603108.SH</t>
  </si>
  <si>
    <t>润达医疗</t>
  </si>
  <si>
    <t>向各类医学实验室提供体外诊断产品及专业技术支持的综合服务商</t>
  </si>
  <si>
    <t>医疗器械,体外诊断,国企改革,浙江国企改革,新冠检测,生物医药,互联网医疗,地方国企改革,人工智能,幽门螺杆菌,猴痘</t>
  </si>
  <si>
    <t>000078.SZ</t>
  </si>
  <si>
    <t>海王生物</t>
  </si>
  <si>
    <t>已建立了覆盖全国20多个省份的庞大医药商业业务网络体系</t>
  </si>
  <si>
    <t>中医药,冷链物流,口罩,抗肿瘤,医疗器械,登革热,国产伟哥,多肽药,新冠治疗,防辐射,抗癌,生物疫苗,MERS,禽流感,医疗改革,健康中国,医保目录,仿制药一致性评价</t>
  </si>
  <si>
    <t>603368.SH</t>
  </si>
  <si>
    <t>柳药集团</t>
  </si>
  <si>
    <t>以医院销售为主，零售药店和第三终端并重发展的医药流通企业</t>
  </si>
  <si>
    <t>辉瑞,中医药,冷链物流,互联网医疗,医药电商</t>
  </si>
  <si>
    <t>600713.SH</t>
  </si>
  <si>
    <t>南京医药</t>
  </si>
  <si>
    <t>国内首家医药流通类上市公司，南京药品市场上拥有40%以上的份额</t>
  </si>
  <si>
    <t>南京国企改革,冷链物流,地方国企改革,江苏国企改革,医药电商,医保目录,国企改革,医疗改革</t>
  </si>
  <si>
    <t>605266.SH</t>
  </si>
  <si>
    <t>健之佳</t>
  </si>
  <si>
    <t>云南地区第二大医药零售企业，并在全国拥有较强知名度</t>
  </si>
  <si>
    <t>医药电商</t>
  </si>
  <si>
    <t>002589.SZ</t>
  </si>
  <si>
    <t>瑞康医药</t>
  </si>
  <si>
    <t>在医药和医疗器械配送行业处于领军地位</t>
  </si>
  <si>
    <t>辉瑞,中医药,冷链物流,供应链金融,医疗器械,体外诊断,区块链,养老,牙科医疗,统一大市场,新冠检测,互联网医疗,区块链应用,医药电商,华为</t>
  </si>
  <si>
    <t>002462.SZ</t>
  </si>
  <si>
    <t>嘉事堂</t>
  </si>
  <si>
    <t>国内知名连锁药店企业，在北京地区居领先地位</t>
  </si>
  <si>
    <t>央企国企改革,冷链物流,证金持股,医疗器械,地方国企改革,医药电商,国企改革,板蓝根</t>
  </si>
  <si>
    <t>600829.SH</t>
  </si>
  <si>
    <t>人民同泰</t>
  </si>
  <si>
    <t>国家大型制药公司，葡萄糖酸钙及酸锌，双黄连口服液行业龙头</t>
  </si>
  <si>
    <t>冷链物流,医疗器械,流感,振兴东北,黑龙江自贸区,健康中国,民营医院,医疗改革</t>
  </si>
  <si>
    <t>000411.SZ</t>
  </si>
  <si>
    <t>英特集团</t>
  </si>
  <si>
    <t>浙江国资委旗下，国内药品流通行业批发企业前十强，浙江省第二大的医药商业企业</t>
  </si>
  <si>
    <t>辉瑞,浙江国企改革,冷链物流,医疗器械,地方国企改革,医药电商,医保目录,国企改革</t>
  </si>
  <si>
    <t>002788.SZ</t>
  </si>
  <si>
    <t>鹭燕医药</t>
  </si>
  <si>
    <t>连续三年居福建省医药流通企业第一</t>
  </si>
  <si>
    <t>辉瑞,中医药,冷链物流,医药电商,互联网医疗,医疗器械</t>
  </si>
  <si>
    <t>301015.SZ</t>
  </si>
  <si>
    <t>百洋医药</t>
  </si>
  <si>
    <t>公司具有行业领先的零售渠道销售网络及终端覆盖能力</t>
  </si>
  <si>
    <t>辉瑞,新零售,电子商务,中医药,抗肿瘤,跨境电商,健康中国,医药电商</t>
  </si>
  <si>
    <t>600833.SH</t>
  </si>
  <si>
    <t>第一医药</t>
  </si>
  <si>
    <t>公司拥有大型医药零售旗舰店以及百年老字号特色药房</t>
  </si>
  <si>
    <t>上海国企改革,年报预增,医药电商,地方国企改革,国企改革</t>
  </si>
  <si>
    <t>000705.SZ</t>
  </si>
  <si>
    <t>浙江震元</t>
  </si>
  <si>
    <t>注射用氯诺昔康、盐酸头孢他美酯干混剂和胶囊国内市场占有率第一</t>
  </si>
  <si>
    <t>中医药,冷链物流,医疗器械,三胎,国企改革,浙江国企改革,共同富裕示范区,肝炎,互联网医疗,地方国企改革,京东,数字经济,幽门螺杆菌,健康中国,医药电商,医保目录</t>
  </si>
  <si>
    <t>301017.SZ</t>
  </si>
  <si>
    <t>漱玉平民</t>
  </si>
  <si>
    <t>国内知名连锁药店</t>
  </si>
  <si>
    <t>年报预增,中医药,冷链物流,阿里巴巴,医美,养老,医药电商,家庭医生</t>
  </si>
  <si>
    <t>603716.SH</t>
  </si>
  <si>
    <t>塞力医疗</t>
  </si>
  <si>
    <t>中部地区首家沪市主板上市的医疗集约化运营服务提供商</t>
  </si>
  <si>
    <t>医疗废物处理,新冠检测,DRG/DIP,方舱医院,生物疫苗,抗原检测,互联网医疗,医疗器械,体外诊断,工业大麻</t>
  </si>
  <si>
    <t>603122.SH</t>
  </si>
  <si>
    <t>合富中国</t>
  </si>
  <si>
    <t>主营体外诊断产品集约化业务，在诊断试剂贸易商中具有一定的市场地位</t>
  </si>
  <si>
    <t>长三角一体化,体外诊断,抗原检测</t>
  </si>
  <si>
    <t>000668.SZ</t>
  </si>
  <si>
    <t>荣丰控股</t>
  </si>
  <si>
    <t>北京市地区主营房地产开发与销售、物业出租的公司</t>
  </si>
  <si>
    <t>医疗器械,北京自贸区,物业管理</t>
  </si>
  <si>
    <t>301126.SZ</t>
  </si>
  <si>
    <t>达嘉维康</t>
  </si>
  <si>
    <t>区域性医药流通龙头企业</t>
  </si>
  <si>
    <t>辉瑞,互联网医疗,医疗器械,健康中国,生物医药,辅助生殖,医药电商,民营医院</t>
  </si>
  <si>
    <t>600272.SH</t>
  </si>
  <si>
    <t>开开实业</t>
  </si>
  <si>
    <t>主导产品“开开”牌衬衫为中国驰名商标，零售中华老字号“雷允上”药学服务</t>
  </si>
  <si>
    <t>电子商务,上海国企改革,中医药,年报预增,地方国企改革,健康中国,生物医药,国企改革,民营医院</t>
  </si>
  <si>
    <t>300937.SZ</t>
  </si>
  <si>
    <t>药易购</t>
  </si>
  <si>
    <t>专注于“院外市场”的医药流通综合服务商</t>
  </si>
  <si>
    <t>年报预增,医药电商</t>
  </si>
  <si>
    <t>301408.SZ</t>
  </si>
  <si>
    <t>华人健康</t>
  </si>
  <si>
    <t>主营医药零售及代理，以安徽省为主</t>
  </si>
  <si>
    <t>创业板50,沪深300,深证100,创业300</t>
  </si>
  <si>
    <t>新冠检测,方舱医院,医疗器械,体外诊断,医学影像,同花顺漂亮100,国产替代,MSCI</t>
  </si>
  <si>
    <t>002223.SZ</t>
  </si>
  <si>
    <t>鱼跃医疗</t>
  </si>
  <si>
    <t>国内基础医疗器械龙头企业</t>
  </si>
  <si>
    <t>口罩,养老金持股,医疗器械,蚂蚁金服,养老,新冠检测,方舱医院,抗原检测,互联网医疗,眼科医疗,消费金融,幽门螺杆菌,医疗改革,消毒剂,健康中国,血氧仪,MSCI</t>
  </si>
  <si>
    <t>688139.SH</t>
  </si>
  <si>
    <t>海尔生物</t>
  </si>
  <si>
    <t>科创50,中证1000,上证380</t>
  </si>
  <si>
    <t>提供生物医疗低温存储综合解决方案</t>
  </si>
  <si>
    <t>智能医疗,医疗器械,生物安全,疫苗存储,物联网</t>
  </si>
  <si>
    <t>002432.SZ</t>
  </si>
  <si>
    <t>九安医疗</t>
  </si>
  <si>
    <t>医疗器械领域深耕20余年，研发创新能力同行业领先水平</t>
  </si>
  <si>
    <t>医疗器械,外贸受益,智能穿戴,小米,新零售,年报预增,新冠检测,天津自贸区,抗原检测,智能医疗,互联网医疗,京东,滨海新区,健康中国,人民币贬值受益,京津冀一体化,汽车电商,血氧仪</t>
  </si>
  <si>
    <t>300633.SZ</t>
  </si>
  <si>
    <t>开立医疗</t>
  </si>
  <si>
    <t>涵盖超声诊断、电子内镜和体外诊断三大产品线的医疗器械提供商</t>
  </si>
  <si>
    <t>医疗器械,体外诊断</t>
  </si>
  <si>
    <t>688301.SH</t>
  </si>
  <si>
    <t>奕瑞科技</t>
  </si>
  <si>
    <t>科创50,中证500,上证380</t>
  </si>
  <si>
    <t>中国平板探测器制造的领军企业</t>
  </si>
  <si>
    <t>专精特新,医疗器械,牙科医疗</t>
  </si>
  <si>
    <t>300298.SZ</t>
  </si>
  <si>
    <t>三诺生物</t>
  </si>
  <si>
    <t>国内领先的血糖监测、血脂检测器械的制造商</t>
  </si>
  <si>
    <t>胰岛素,医疗器械,体外诊断,病毒检测芯片,年报预增,新冠检测,智能医疗,互联网医疗,健康中国,POCT,民营医院,MSCI</t>
  </si>
  <si>
    <t>600055.SH</t>
  </si>
  <si>
    <t>万东医疗</t>
  </si>
  <si>
    <t>医用X射线诊断设备和医学影像技术处于全国领先地位</t>
  </si>
  <si>
    <t>数据中心,大数据,智能医疗,互联网医疗,医疗器械,医学影像,健康中国,医疗改革</t>
  </si>
  <si>
    <t>300171.SZ</t>
  </si>
  <si>
    <t>东富龙</t>
  </si>
  <si>
    <t>深证200,创业300,中证1000</t>
  </si>
  <si>
    <t>国内领先的综合性制药装备服务商和替代进口制药装备产品的代表企业</t>
  </si>
  <si>
    <t>医药安全,基因测序,医疗器械,独角兽,小额贷款</t>
  </si>
  <si>
    <t>600587.SH</t>
  </si>
  <si>
    <t>新华医疗</t>
  </si>
  <si>
    <t>感染控制设备的品种和产量国内第一，放疗系列产品国内领先水平</t>
  </si>
  <si>
    <t>大消费,医疗器械,体外诊断,国企改革,方舱医院,互联网医疗,山东国企改革,地方国企改革,消毒剂,生物医药,国产替代,民营医院,医疗废物处理</t>
  </si>
  <si>
    <t>300358.SZ</t>
  </si>
  <si>
    <t>楚天科技</t>
  </si>
  <si>
    <t>我国替代进口制药装备产品的代表企业，世界医药装备行业的主要企业之一</t>
  </si>
  <si>
    <t>医药安全,机器人,药品信息化追溯,养老金持股,服务机器人,生物安全,工业4.0,透明工厂,医疗机器人,智能物流</t>
  </si>
  <si>
    <t>688271.SH</t>
  </si>
  <si>
    <t>联影医疗</t>
  </si>
  <si>
    <t>科创50</t>
  </si>
  <si>
    <t>国产高端影像设备龙头，研发的多款产品为国内首创</t>
  </si>
  <si>
    <t>阿尔茨海默,智能医疗,医疗器械</t>
  </si>
  <si>
    <t>300049.SZ</t>
  </si>
  <si>
    <t>福瑞股份</t>
  </si>
  <si>
    <t>国内肝病诊治领域龙头企业</t>
  </si>
  <si>
    <t>辉瑞,中医药,肝炎,互联网医疗,医疗器械,三胎,人民币贬值受益,冬虫夏草,家庭医生</t>
  </si>
  <si>
    <t>688212.SH</t>
  </si>
  <si>
    <t>澳华内镜</t>
  </si>
  <si>
    <t>公司产品在国产产品中具备一定市场优势，在国外厂商处于市场垄断地位的软性内窥镜领域占有一席之地</t>
  </si>
  <si>
    <t>688677.SH</t>
  </si>
  <si>
    <t>海泰新光</t>
  </si>
  <si>
    <t>国内医用成像器械高新企业</t>
  </si>
  <si>
    <t>年报预增,专精特新,医疗器械</t>
  </si>
  <si>
    <t>688277.SH</t>
  </si>
  <si>
    <t>天智航</t>
  </si>
  <si>
    <t>国内骨科手术机器人行业的领军企业</t>
  </si>
  <si>
    <t>专精特新,机器人,医疗器械</t>
  </si>
  <si>
    <t>300206.SZ</t>
  </si>
  <si>
    <t>理邦仪器</t>
  </si>
  <si>
    <t>医疗电子设备供应高新企业</t>
  </si>
  <si>
    <t>方舱医院,智能医疗,医疗器械,体外诊断,分子诊断,三胎,病毒检测芯片,千金藤素,健康中国,POCT,血氧仪</t>
  </si>
  <si>
    <t>688358.SH</t>
  </si>
  <si>
    <t>祥生医疗</t>
  </si>
  <si>
    <t>人工智能技术与超声医学影像技术结合的领先探索者和实践者</t>
  </si>
  <si>
    <t>智能医疗,医疗器械</t>
  </si>
  <si>
    <t>300869.SZ</t>
  </si>
  <si>
    <t>康泰医学</t>
  </si>
  <si>
    <t>旗下CONTEC牌脉搏血氧仪曾获河北省知名品牌荣誉称号</t>
  </si>
  <si>
    <t>新冠检测,抗原检测,互联网医疗,医疗器械,体外诊断,医学影像,三胎,养老,血氧仪</t>
  </si>
  <si>
    <t>301087.SZ</t>
  </si>
  <si>
    <t>可孚医疗</t>
  </si>
  <si>
    <t>全生命周期个人健康管理领先企业</t>
  </si>
  <si>
    <t>口罩,医疗器械,养老,新冠检测,专精特新,阿里巴巴,抗原检测,互联网医疗,流感,幽门螺杆菌,猴痘,医药电商,血氧仪</t>
  </si>
  <si>
    <t>301367.SZ</t>
  </si>
  <si>
    <t>怡和嘉业</t>
  </si>
  <si>
    <t>外销为主的家用无创呼吸机龙头，国内市场占比位列国产品牌第一，且为国内最大的出口商</t>
  </si>
  <si>
    <t>年报预增,医疗器械</t>
  </si>
  <si>
    <t>300314.SZ</t>
  </si>
  <si>
    <t>戴维医疗</t>
  </si>
  <si>
    <t>国内知名的婴儿保育设备专业制造商</t>
  </si>
  <si>
    <t>三胎,人脑工程,干细胞,基因测序,共同富裕示范区,两会,医疗器械</t>
  </si>
  <si>
    <t>688114.SH</t>
  </si>
  <si>
    <t>华大智造</t>
  </si>
  <si>
    <t>全球可以量产测序仪的三大生产厂商之一，真正实现测序仪国产化的高壁垒硬科技企业</t>
  </si>
  <si>
    <t>300246.SZ</t>
  </si>
  <si>
    <t>宝莱特</t>
  </si>
  <si>
    <t>公司产品涵盖健康监测和血液净化两大领域，产品较多，覆盖面广</t>
  </si>
  <si>
    <t>横琴新区,方舱医院,血液制品,医疗器械,肾透析,血氧仪,民营医院,智能穿戴</t>
  </si>
  <si>
    <t>688626.SH</t>
  </si>
  <si>
    <t>翔宇医疗</t>
  </si>
  <si>
    <t>国内少数具有全系列康复医疗器械研生产能力的企业之一</t>
  </si>
  <si>
    <t>机器人,专精特新,养老,医疗器械</t>
  </si>
  <si>
    <t>300030.SZ</t>
  </si>
  <si>
    <t>阳普医疗</t>
  </si>
  <si>
    <t>国内真空采血系统行业龙头企业</t>
  </si>
  <si>
    <t>埃博拉,口罩,广东国企改革,医疗器械,体外诊断,PPP,空气净化,国企改革,珠海国企改革,家庭医生,横琴新区,融资租赁,细胞免疫治疗,方舱医院,新冠检测,抗原检测,大数据,互联网医疗,智能医疗,地方国企改革,人工智能</t>
  </si>
  <si>
    <t>301363.SZ</t>
  </si>
  <si>
    <t>美好医疗</t>
  </si>
  <si>
    <t>外销为主的医疗器械精密组件供应商</t>
  </si>
  <si>
    <t>口罩,人民币贬值受益,医疗器械</t>
  </si>
  <si>
    <t>688580.SH</t>
  </si>
  <si>
    <t>伟思医疗</t>
  </si>
  <si>
    <t>中国康复医疗器械行业创新驱动型企业，致力于盆底及产后康复、神经康复、精神康复等领域</t>
  </si>
  <si>
    <t>机器人,医疗器械</t>
  </si>
  <si>
    <t>300562.SZ</t>
  </si>
  <si>
    <t>乐心医疗</t>
  </si>
  <si>
    <t>广东省家用医疗健康电子产品行业竞争优势明显</t>
  </si>
  <si>
    <t>无人零售,智能医疗,微信,互联网医疗,医疗器械,芯片,区块链,养老,人民币贬值受益,健康中国,血氧仪,区块链应用,智能穿戴,无线耳机</t>
  </si>
  <si>
    <t>688607.SH</t>
  </si>
  <si>
    <t>康众医疗</t>
  </si>
  <si>
    <t>数字化X射线平板探测器行业内全球知名、国内领先的企业之一</t>
  </si>
  <si>
    <t>688410.SH</t>
  </si>
  <si>
    <t>山外山</t>
  </si>
  <si>
    <t>国家级专精特新“小巨人”，血液透析机、连续性血液净化设备在国产同类产品中市占率居前</t>
  </si>
  <si>
    <t>年报预增,专精特新,血液制品,医疗器械</t>
  </si>
  <si>
    <t>300753.SZ</t>
  </si>
  <si>
    <t>爱朋医疗</t>
  </si>
  <si>
    <t>专业从事疼痛管理及鼻腔护理领域用医疗器械产品</t>
  </si>
  <si>
    <t>大消费,三胎,专精特新,血氧仪,医美,医疗器械,人工智能</t>
  </si>
  <si>
    <t>688273.SH</t>
  </si>
  <si>
    <t>麦澜德</t>
  </si>
  <si>
    <t>主营盆底及产后康复领域相关产品</t>
  </si>
  <si>
    <t>专精特新,抗原检测,三胎,辅助生殖</t>
  </si>
  <si>
    <t>872925.BJ</t>
  </si>
  <si>
    <t>锦好医疗</t>
  </si>
  <si>
    <t>国内助听器龙头企业</t>
  </si>
  <si>
    <t>832278.BJ</t>
  </si>
  <si>
    <t>鹿得医疗</t>
  </si>
  <si>
    <t>家用医疗器械出口龙头</t>
  </si>
  <si>
    <t>430300.BJ</t>
  </si>
  <si>
    <t>辰光医疗</t>
  </si>
  <si>
    <t>可自产超导MRI系统90%的核心部件，为全球少数同时掌握1.5T、3.0T、7.0T超导磁体生产技术的独立第三方供应商</t>
  </si>
  <si>
    <t>835892.BJ</t>
  </si>
  <si>
    <t>中科美菱</t>
  </si>
  <si>
    <t>长虹美菱旗下，工信部专精特新“小巨人”企业，突破了超低温制冷的核心技术并实现规模化量产</t>
  </si>
  <si>
    <t>冷链物流,专精特新,地方国企改革,健康中国,疫苗存储,国企改革,血氧仪</t>
  </si>
  <si>
    <t>300003.SZ</t>
  </si>
  <si>
    <t>乐普医疗</t>
  </si>
  <si>
    <t>国内心血管器械龙头</t>
  </si>
  <si>
    <t>胰岛素,抗肿瘤,医疗器械,体外诊断,仿制药,单抗,人脑工程,新冠治疗,血氧仪,新冠检测,生物医药,抗原检测,肝炎,互联网医疗,智能医疗,央视财经50,健康中国,猴痘,医药电商,医保目录,MSCI,牙科医疗,仿制药一致性评价</t>
  </si>
  <si>
    <t>300595.SZ</t>
  </si>
  <si>
    <t>欧普康视</t>
  </si>
  <si>
    <t>创业板50,深证200,沪深300,创业300</t>
  </si>
  <si>
    <t>专注角膜塑形镜研发、生产的眼视光科技企业</t>
  </si>
  <si>
    <t>眼科医疗,医疗器械,MSCI</t>
  </si>
  <si>
    <t>688198.SH</t>
  </si>
  <si>
    <t>佰仁医疗</t>
  </si>
  <si>
    <t>国内领先的、专注于动物源性植介入医疗器械研发与生产的高新企业</t>
  </si>
  <si>
    <t>年报预增,专精特新,创新药,眼科医疗,医疗器械</t>
  </si>
  <si>
    <t>600529.SH</t>
  </si>
  <si>
    <t>山东药玻</t>
  </si>
  <si>
    <t>国内规模最大的药用玻璃包装企业</t>
  </si>
  <si>
    <t>养老金持股,医疗器械,地方国企改革,玻璃,食品包装,疫苗存储,国企改革</t>
  </si>
  <si>
    <t>300529.SZ</t>
  </si>
  <si>
    <t>健帆生物</t>
  </si>
  <si>
    <t>深证200,沪深300,创业300</t>
  </si>
  <si>
    <t>血液净化全面解决方案的专业提供商</t>
  </si>
  <si>
    <t>横琴新区,肝炎,血液制品,医疗器械,MSCI</t>
  </si>
  <si>
    <t>688029.SH</t>
  </si>
  <si>
    <t>南微医学</t>
  </si>
  <si>
    <t>我国主要的内镜诊疗器械以及领先的肿瘤消融设备及耗材制造商之一</t>
  </si>
  <si>
    <t>医疗器械,MSCI</t>
  </si>
  <si>
    <t>688617.SH</t>
  </si>
  <si>
    <t>惠泰医疗</t>
  </si>
  <si>
    <t>在电生理领域和冠脉通路领域基本完成了全产品线布局</t>
  </si>
  <si>
    <t>年报预增,专精特新</t>
  </si>
  <si>
    <t>688050.SH</t>
  </si>
  <si>
    <t>爱博医疗</t>
  </si>
  <si>
    <t>国内首家高端屈光性人工晶状体制造商，也是国内主要的可折叠人工晶状体制造商之一</t>
  </si>
  <si>
    <t>专精特新,眼科医疗,医疗器械,MSCI</t>
  </si>
  <si>
    <t>002901.SZ</t>
  </si>
  <si>
    <t>大博医疗</t>
  </si>
  <si>
    <t>国内骨科植入类医用耗材龙头，创伤类植入耗材市占率国产品牌第一</t>
  </si>
  <si>
    <t>健康中国,3D打印,医疗器械</t>
  </si>
  <si>
    <t>688016.SH</t>
  </si>
  <si>
    <t>心脉医疗</t>
  </si>
  <si>
    <t>主营主动脉及外周血管介入医疗器械，产品已销售至国内700多家医院</t>
  </si>
  <si>
    <t>养老金持股,医疗器械</t>
  </si>
  <si>
    <t>300677.SZ</t>
  </si>
  <si>
    <t>英科医疗</t>
  </si>
  <si>
    <t>创业板50,中证500,深证700,创业300</t>
  </si>
  <si>
    <t>综合型医疗护理产品供应商</t>
  </si>
  <si>
    <t>口罩,新冠检测,抗原检测,医疗器械,人民币贬值受益,健康中国,MSCI</t>
  </si>
  <si>
    <t>300653.SZ</t>
  </si>
  <si>
    <t>正海生物</t>
  </si>
  <si>
    <t>国内再生医学领域领先企业</t>
  </si>
  <si>
    <t>603301.SH</t>
  </si>
  <si>
    <t>振德医疗</t>
  </si>
  <si>
    <t>主营医用敷料的生产、研发与销售，生产规模行业领先水平</t>
  </si>
  <si>
    <t>002382.SZ</t>
  </si>
  <si>
    <t>蓝帆医疗</t>
  </si>
  <si>
    <t>PVC健康防护手套年产销量及市场占有率均为全球第一</t>
  </si>
  <si>
    <t>口罩,新冠检测,特斯拉,医疗器械,人民币贬值受益,MSCI</t>
  </si>
  <si>
    <t>603987.SH</t>
  </si>
  <si>
    <t>康德莱</t>
  </si>
  <si>
    <t>国内拥有完整医用穿刺器械产业链的综合性生产企业</t>
  </si>
  <si>
    <t>高压氧舱,医疗器械,专精特新</t>
  </si>
  <si>
    <t>603222.SH</t>
  </si>
  <si>
    <t>济民医疗</t>
  </si>
  <si>
    <t>专业生产销售一次性聚丙烯塑料瓶、非PVC软袋大输液产品为主</t>
  </si>
  <si>
    <t>新冠检测,抗原检测,医美,医疗器械,体外诊断,幽门螺杆菌,干细胞,民营医院</t>
  </si>
  <si>
    <t>688366.SH</t>
  </si>
  <si>
    <t>昊海生科</t>
  </si>
  <si>
    <t>专注于研发、生产及销售医用生物材料的高科技生物医药企业</t>
  </si>
  <si>
    <t>眼科医疗,医美</t>
  </si>
  <si>
    <t>300326.SZ</t>
  </si>
  <si>
    <t>凯利泰</t>
  </si>
  <si>
    <t>实现骨科脊柱类微创介入医疗器械国产化的领军企业</t>
  </si>
  <si>
    <t>专精特新,医疗器械</t>
  </si>
  <si>
    <t>603309.SH</t>
  </si>
  <si>
    <t>维力医疗</t>
  </si>
  <si>
    <t>公司是全球医用导管主要供应商之一</t>
  </si>
  <si>
    <t>医疗器械,口罩,人民币贬值受益</t>
  </si>
  <si>
    <t>688161.SH</t>
  </si>
  <si>
    <t>威高骨科</t>
  </si>
  <si>
    <t>国内首批进入高端植入骨科医疗器械领域的厂商之一</t>
  </si>
  <si>
    <t>002950.SZ</t>
  </si>
  <si>
    <t>奥美医疗</t>
  </si>
  <si>
    <t>医用敷料等一次性医用耗材行业内少数拥有完整产业链企业之一</t>
  </si>
  <si>
    <t>口罩,新冠检测,抗原检测,医美,医疗器械</t>
  </si>
  <si>
    <t>688026.SH</t>
  </si>
  <si>
    <t>洁特生物</t>
  </si>
  <si>
    <t>国内实验室一次性塑料耗材领先供应商</t>
  </si>
  <si>
    <t>专精特新,口罩,医疗器械</t>
  </si>
  <si>
    <t>603976.SH</t>
  </si>
  <si>
    <t>正川股份</t>
  </si>
  <si>
    <t>药用玻璃管制瓶等药用包装材料领域拥有近二十发展的“正川”字号</t>
  </si>
  <si>
    <t>医疗器械,疫苗存储</t>
  </si>
  <si>
    <t>301093.SZ</t>
  </si>
  <si>
    <t>华兰股份</t>
  </si>
  <si>
    <t>国内首家取得覆膜胶塞生产注册证的药包材生产企业</t>
  </si>
  <si>
    <t>辉瑞,医疗器械</t>
  </si>
  <si>
    <t>300238.SZ</t>
  </si>
  <si>
    <t>冠昊生物</t>
  </si>
  <si>
    <t>再生医学材料及再生型医用植入器械的研发、生产的高科技企业</t>
  </si>
  <si>
    <t>银屑病,创新药,脑科学,口罩,化妆护肤品,医美,医疗器械,人工角膜,干细胞,人脑工程,细胞免疫治疗,生物疫苗,眼科医疗,流感,生物医药,医保目录</t>
  </si>
  <si>
    <t>688613.SH</t>
  </si>
  <si>
    <t>奥精医疗</t>
  </si>
  <si>
    <t>我国再生医学材料医疗器械领域的领军企业</t>
  </si>
  <si>
    <t>688085.SH</t>
  </si>
  <si>
    <t>三友医疗</t>
  </si>
  <si>
    <t>医用骨科植入耗材的研产销</t>
  </si>
  <si>
    <t>002551.SZ</t>
  </si>
  <si>
    <t>尚荣医疗</t>
  </si>
  <si>
    <t>开创了国内医院建设整体解决方案及医疗系统集成一站式服务的先河</t>
  </si>
  <si>
    <t>口罩,方舱医院,抗病毒面料,医疗器械,健康中国,生物安全,养老,人民币贬值受益,独角兽</t>
  </si>
  <si>
    <t>002817.SZ</t>
  </si>
  <si>
    <t>黄山胶囊</t>
  </si>
  <si>
    <t>工信部专精特新“小巨人”企业，拥有三十多年高品质药用空心胶囊生产历史</t>
  </si>
  <si>
    <t>医疗器械,专精特新</t>
  </si>
  <si>
    <t>300453.SZ</t>
  </si>
  <si>
    <t>三鑫医疗</t>
  </si>
  <si>
    <t>专业从事医疗器械研发、制造和销售的国家高新技术企业</t>
  </si>
  <si>
    <t>口罩,医疗器械,健康中国</t>
  </si>
  <si>
    <t>688108.SH</t>
  </si>
  <si>
    <t>赛诺医疗</t>
  </si>
  <si>
    <t>专注于高端介入医疗器械研发、生产、销售的国际化公司</t>
  </si>
  <si>
    <t>688236.SH</t>
  </si>
  <si>
    <t>春立医疗</t>
  </si>
  <si>
    <t>国内领先的骨科医疗器械厂商</t>
  </si>
  <si>
    <t>688151.SH</t>
  </si>
  <si>
    <t>华强科技</t>
  </si>
  <si>
    <t>国内专业的防化军工企业</t>
  </si>
  <si>
    <t>口罩,医疗器械,国企改革,防辐射,军民融合,央企国企改革,机器人,专精特新,中兵系,地方国企改革,军工,智能制造,核污染防治,国产航母</t>
  </si>
  <si>
    <t>605369.SH</t>
  </si>
  <si>
    <t>拱东医疗</t>
  </si>
  <si>
    <t>国内医疗与实验室耗材的知名企业</t>
  </si>
  <si>
    <t>医疗器械,抗原检测</t>
  </si>
  <si>
    <t>300981.SZ</t>
  </si>
  <si>
    <t>中红医疗</t>
  </si>
  <si>
    <t>高端医用手套研发、生产和销售引航者</t>
  </si>
  <si>
    <t>医疗器械,地方国企改革,人民币贬值受益,外贸受益,国企改革</t>
  </si>
  <si>
    <t>603880.SH</t>
  </si>
  <si>
    <t>南卫股份</t>
  </si>
  <si>
    <t>创可贴、胶布胶带及绷带等产品生产技术行业内居于领先水平</t>
  </si>
  <si>
    <t>医疗器械,口罩</t>
  </si>
  <si>
    <t>301033.SZ</t>
  </si>
  <si>
    <t>迈普医学</t>
  </si>
  <si>
    <t>公司在国内率先推进生物增材制造技术的产业化，实现可吸收硬脑（脊）膜补片等主要产品的开发</t>
  </si>
  <si>
    <t>3D打印,国产替代,医美,医疗器械,牙科医疗</t>
  </si>
  <si>
    <t>688351.SH</t>
  </si>
  <si>
    <t>微电生理</t>
  </si>
  <si>
    <t>国内心脏电生理龙头企业，首家能够提供三维心脏电生理设备与耗材完整解决方案的国产厂商</t>
  </si>
  <si>
    <t>301122.SZ</t>
  </si>
  <si>
    <t>采纳股份</t>
  </si>
  <si>
    <t>专业制造注射针、注射器等其他相关医疗器械的科技型中小企业</t>
  </si>
  <si>
    <t>人民币贬值受益,外贸受益,辅助生殖,医疗器械</t>
  </si>
  <si>
    <t>688314.SH</t>
  </si>
  <si>
    <t>康拓医疗</t>
  </si>
  <si>
    <t>国内第一个取得PEEK颅骨修补产品注册证的国产厂家</t>
  </si>
  <si>
    <t>医疗器械,牙科医疗</t>
  </si>
  <si>
    <t>688013.SH</t>
  </si>
  <si>
    <t>天臣医疗</t>
  </si>
  <si>
    <t>国内高端外科手术吻合器出口的领先企业</t>
  </si>
  <si>
    <t>301097.SZ</t>
  </si>
  <si>
    <t>天益医疗</t>
  </si>
  <si>
    <t>主要产品体外循环血路，已实现了较高的国产进口替代</t>
  </si>
  <si>
    <t>医疗器械,三胎,智能制造,人民币贬值受益</t>
  </si>
  <si>
    <t>301290.SZ</t>
  </si>
  <si>
    <t>东星医疗</t>
  </si>
  <si>
    <t>以吻合器为代表的外科手术医疗器械生产商</t>
  </si>
  <si>
    <t>医疗器械,血氧仪</t>
  </si>
  <si>
    <t>301234.SZ</t>
  </si>
  <si>
    <t>五洲医疗</t>
  </si>
  <si>
    <t>主营一次性使用无菌输注类医疗器械出口，主要客户均为国外市场医疗器械品牌商</t>
  </si>
  <si>
    <t>专精特新,人民币贬值受益,医疗器械</t>
  </si>
  <si>
    <t>603658.SH</t>
  </si>
  <si>
    <t>安图生物</t>
  </si>
  <si>
    <t>专注于体外诊断试剂和仪器的研发、制造、整合及服务</t>
  </si>
  <si>
    <t>新冠检测,抗原检测,医疗器械,体外诊断,幽门螺杆菌,猴痘,POCT,MSCI</t>
  </si>
  <si>
    <t>002030.SZ</t>
  </si>
  <si>
    <t>达安基因</t>
  </si>
  <si>
    <t>国内核酸诊断试剂领域领先者</t>
  </si>
  <si>
    <t>埃博拉,抗艾滋病,基因芯片,体外诊断,分子诊断,食品安全,寨卡病毒,新冠检测,抗原检测,肝炎,霍乱,幽门螺杆菌,猴痘,医保目录,MSCI,基因测序,广东国企改革,医疗器械,塑化剂,登革热,超级真菌,国企改革,抗癌,证金持股,地方国企改革,辅助生殖</t>
  </si>
  <si>
    <t>300832.SZ</t>
  </si>
  <si>
    <t>新产业</t>
  </si>
  <si>
    <t>深证200,中证500,创业300</t>
  </si>
  <si>
    <t>全自动化学发光免疫分析仪器及配套试剂领域国内领先者</t>
  </si>
  <si>
    <t>新冠检测,抗原检测,肝炎,医疗器械,流感,体外诊断,猴痘</t>
  </si>
  <si>
    <t>688298.SH</t>
  </si>
  <si>
    <t>东方生物</t>
  </si>
  <si>
    <t>主营从事体外诊断产品研发，曾获湖州市科学技术进步奖</t>
  </si>
  <si>
    <t>新冠检测,抗原检测,肝炎,医疗器械,流感,体外诊断,人民币贬值受益,猴痘</t>
  </si>
  <si>
    <t>688389.SH</t>
  </si>
  <si>
    <t>普门科技</t>
  </si>
  <si>
    <t>致力于体外诊断设备、康复治疗设备、家用医疗设备的研发和产业化</t>
  </si>
  <si>
    <t>新冠检测,养老金持股,抗原检测,医美,医疗器械,体外诊断,猴痘</t>
  </si>
  <si>
    <t>300685.SZ</t>
  </si>
  <si>
    <t>艾德生物</t>
  </si>
  <si>
    <t>知名的肿瘤精准医疗诊断产品研发企业</t>
  </si>
  <si>
    <t>抗癌,新冠检测,基因测序,专精特新,养老金持股,医疗器械,体外诊断,分子诊断,抗肿瘤</t>
  </si>
  <si>
    <t>300482.SZ</t>
  </si>
  <si>
    <t>万孚生物</t>
  </si>
  <si>
    <t>体外诊断行业中快速检测产品的优秀供应商</t>
  </si>
  <si>
    <t>基因测序,医疗器械,体外诊断,分子诊断,三胎,抗癌,年报预增,新冠检测,生物医药,兽药,肝炎,抗原检测,流感,工业大麻,幽门螺杆菌,猴痘,医学影像,人民币贬值受益,芬太尼,辅助生殖,MSCI</t>
  </si>
  <si>
    <t>300463.SZ</t>
  </si>
  <si>
    <t>迈克生物</t>
  </si>
  <si>
    <t>中国专业的临床体外诊断产品研发、生产企业</t>
  </si>
  <si>
    <t>新冠检测,基因测序,肝炎,抗原检测,体外诊断,幽门螺杆菌,猴痘</t>
  </si>
  <si>
    <t>600645.SH</t>
  </si>
  <si>
    <t>中源协和</t>
  </si>
  <si>
    <t>我国唯一干细胞产业化基地，拥有亚洲最大的脐带血造血干细胞库</t>
  </si>
  <si>
    <t>基因测序,基因芯片,体外诊断,重组蛋白,诺贝尔,干细胞,独角兽,感知氧气,抗癌,细胞免疫治疗,新冠检测,抗原检测,债转股(AMC),基因疗法,滨海新区,生物医药,辅助生殖,医保目录</t>
  </si>
  <si>
    <t>688289.SH</t>
  </si>
  <si>
    <t>圣湘生物</t>
  </si>
  <si>
    <t>国家基因检测技术应用示范中心</t>
  </si>
  <si>
    <t>专精特新,新冠检测,基因测序,肝炎,抗原检测,流感,体外诊断,猴痘</t>
  </si>
  <si>
    <t>300639.SZ</t>
  </si>
  <si>
    <t>凯普生物</t>
  </si>
  <si>
    <t>国内领先的核酸分子诊断产品提供商</t>
  </si>
  <si>
    <t>年报预增,新冠检测,基因测序,肝炎,体外诊断,分子诊断,幽门螺杆菌,猴痘,辅助生殖</t>
  </si>
  <si>
    <t>300396.SZ</t>
  </si>
  <si>
    <t>迪瑞医疗</t>
  </si>
  <si>
    <t>国内领先的医疗检验仪器及配套试剂试纸制造商</t>
  </si>
  <si>
    <t>中俄贸易,央企国企改革,新冠检测,方舱医院,肝炎,医疗器械,地方国企改革,体外诊断,猴痘,国企改革</t>
  </si>
  <si>
    <t>603387.SH</t>
  </si>
  <si>
    <t>基蛋生物</t>
  </si>
  <si>
    <t>国内体外诊断领域（尤其是POCT领域）主要的供应商之一</t>
  </si>
  <si>
    <t>宠物经济,新冠检测,抗原检测,肝炎,医疗器械,体外诊断,幽门螺杆菌,猴痘,POCT</t>
  </si>
  <si>
    <t>300406.SZ</t>
  </si>
  <si>
    <t>九强生物</t>
  </si>
  <si>
    <t>中国领先的临床体外诊断产品与服务供应商之一</t>
  </si>
  <si>
    <t>新冠检测,专精特新,抗原检测,医疗器械,幽门螺杆菌,生物医药</t>
  </si>
  <si>
    <t>002932.SZ</t>
  </si>
  <si>
    <t>明德生物</t>
  </si>
  <si>
    <t>国内领先的POCT产品供应商</t>
  </si>
  <si>
    <t>年报预增,新冠检测,方舱医院,专精特新,肝炎,抗原检测,医疗器械,体外诊断,禽流感,猴痘,辅助生殖</t>
  </si>
  <si>
    <t>688399.SH</t>
  </si>
  <si>
    <t>硕世生物</t>
  </si>
  <si>
    <t>专注于体外诊断试剂、配套检测仪器等体外诊断产品的高新技术企业</t>
  </si>
  <si>
    <t>新冠检测,方舱医院,专精特新,抗原检测,医疗器械,流感,体外诊断,猴痘</t>
  </si>
  <si>
    <t>688575.SH</t>
  </si>
  <si>
    <t>亚辉龙</t>
  </si>
  <si>
    <t>在自身免疫性疾病化学发光诊断领域具备先发优势</t>
  </si>
  <si>
    <t>年报预增,新冠检测,抗原检测,肝炎,医疗器械,体外诊断,猴痘,辅助生殖</t>
  </si>
  <si>
    <t>300318.SZ</t>
  </si>
  <si>
    <t>博晖创新</t>
  </si>
  <si>
    <t>公司开发的微流控芯片分子诊断平台具有技术独占优势</t>
  </si>
  <si>
    <t>医药安全,新冠检测,生物疫苗,血液制品,肝炎,医疗器械,流感,体外诊断,分子诊断,病毒检测芯片,HPV疫苗,猴痘</t>
  </si>
  <si>
    <t>688068.SH</t>
  </si>
  <si>
    <t>热景生物</t>
  </si>
  <si>
    <t>拥有8大技术平台，形成了体外诊断研发及生产的闭环体系</t>
  </si>
  <si>
    <t>胶原蛋白,新冠检测,抗原检测,肝炎,医疗器械,流感,体外诊断,重组蛋白,食品安全,单抗,猴痘,新冠治疗</t>
  </si>
  <si>
    <t>688317.SH</t>
  </si>
  <si>
    <t>之江生物</t>
  </si>
  <si>
    <t>国内分子诊断试剂生产的龙头企业之一</t>
  </si>
  <si>
    <t>专精特新,新冠检测,方舱医院,肝炎,抗原检测,霍乱,分子诊断,幽门螺杆菌,猴痘,新冠治疗</t>
  </si>
  <si>
    <t>688468.SH</t>
  </si>
  <si>
    <t>科美诊断</t>
  </si>
  <si>
    <t>国内最早专业从事临床免疫诊断中化学发光产品开发的专业化高科技企业之一</t>
  </si>
  <si>
    <t>新冠检测,抗原检测,医疗器械,体外诊断,抗肿瘤</t>
  </si>
  <si>
    <t>300439.SZ</t>
  </si>
  <si>
    <t>美康生物</t>
  </si>
  <si>
    <t>我国行业内同时能够提供诊断试剂和诊断仪器的少数供应商之一</t>
  </si>
  <si>
    <t>新冠检测,方舱医院,基因测序,智能医疗,肝炎,共同富裕示范区,抗原检测,医疗器械,体外诊断,幽门螺杆菌,猴痘,生物医药</t>
  </si>
  <si>
    <t>300642.SZ</t>
  </si>
  <si>
    <t>透景生命</t>
  </si>
  <si>
    <t>专注细分行业市场份额最大的免疫诊断和增长最快的分子诊断领域</t>
  </si>
  <si>
    <t>新冠检测,专精特新,基因测序,医疗器械,体外诊断,上海自贸区,分子诊断,猴痘,辅助生殖,抗癌</t>
  </si>
  <si>
    <t>688606.SH</t>
  </si>
  <si>
    <t>奥泰生物</t>
  </si>
  <si>
    <t>公司是快速诊断试剂领域重要的体外诊断产品提供商之一</t>
  </si>
  <si>
    <t>年报预增,新冠检测,抗原检测,肝炎,医疗器械,体外诊断,幽门螺杆菌,人民币贬值受益,猴痘,辅助生殖</t>
  </si>
  <si>
    <t>688338.SH</t>
  </si>
  <si>
    <t>赛科希德</t>
  </si>
  <si>
    <t>致力于血栓与止血体外诊断领域的检测仪器、试剂及耗材的研产销</t>
  </si>
  <si>
    <t>300289.SZ</t>
  </si>
  <si>
    <t>利德曼</t>
  </si>
  <si>
    <t>“利德曼”和“德赛DiaSys”诊断产品品牌市场占有率前列</t>
  </si>
  <si>
    <t>新冠检测,广东国企改革,医疗器械,地方国企改革,体外诊断,辅助生殖,国企改革</t>
  </si>
  <si>
    <t>600538.SH</t>
  </si>
  <si>
    <t>国发股份</t>
  </si>
  <si>
    <t>珍珠明目滴眼液已列入国家医保目录</t>
  </si>
  <si>
    <t>年报预增,消毒剂,基因测序,医疗器械,蜱虫,体外诊断</t>
  </si>
  <si>
    <t>688075.SH</t>
  </si>
  <si>
    <t>安旭生物</t>
  </si>
  <si>
    <t>国内少数几家在POCT国际市场能够与跨国体外诊断行业巨头竞争的中国体外诊断产品供应商之一</t>
  </si>
  <si>
    <t>年报预增,新冠检测,抗原检测,猴痘,体外诊断</t>
  </si>
  <si>
    <t>688217.SH</t>
  </si>
  <si>
    <t>睿昂基因</t>
  </si>
  <si>
    <t>建立了覆盖分子诊断领域四大技术平台的技术体系，部分技术达到国际先进水平</t>
  </si>
  <si>
    <t>新冠检测,医疗器械,体外诊断</t>
  </si>
  <si>
    <t>688767.SH</t>
  </si>
  <si>
    <t>博拓生物</t>
  </si>
  <si>
    <t>全球POCT诊断试剂品种较为齐全的生产厂商之一</t>
  </si>
  <si>
    <t>新冠检测,抗原检测,肝炎,医疗器械,流感,猴痘</t>
  </si>
  <si>
    <t>688393.SH</t>
  </si>
  <si>
    <t>安必平</t>
  </si>
  <si>
    <t>广东省病理诊断工程技术研究中心的依托单位</t>
  </si>
  <si>
    <t>乙肝治疗,新冠检测,肝炎,体外诊断</t>
  </si>
  <si>
    <t>688426.SH</t>
  </si>
  <si>
    <t>康为世纪</t>
  </si>
  <si>
    <t>国内少数实现分子检测核心环节完整业务布局的生物科技企业</t>
  </si>
  <si>
    <t>新冠检测,医疗器械</t>
  </si>
  <si>
    <t>688067.SH</t>
  </si>
  <si>
    <t>爱威科技</t>
  </si>
  <si>
    <t>专注于“基于机器视觉技术的医学显微镜形态学检验自动化”关键共性技术的原创性研究</t>
  </si>
  <si>
    <t>幽门螺杆菌,专精特新,新冠检测,抗原检测,辅助生殖</t>
  </si>
  <si>
    <t>688253.SH</t>
  </si>
  <si>
    <t>英诺特</t>
  </si>
  <si>
    <t>呼吸道病原体联合检测试剂领先企业，拥有流感三联等多个国内独家产品</t>
  </si>
  <si>
    <t>新冠检测,抗原检测,流感,重组蛋白,猴痘,辅助生殖</t>
  </si>
  <si>
    <t>688656.SH</t>
  </si>
  <si>
    <t>浩欧博</t>
  </si>
  <si>
    <t>我国过敏原检测领域的领先者</t>
  </si>
  <si>
    <t>688193.SH</t>
  </si>
  <si>
    <t>仁度生物</t>
  </si>
  <si>
    <t>国内最早推出生殖道、呼吸道和乙肝检测领域以RNA为检测靶标的核酸检测试剂产品的厂商</t>
  </si>
  <si>
    <t>新冠检测,专精特新,肝炎,医疗器械,流感,猴痘</t>
  </si>
  <si>
    <t>年报预增,基因测序,创新药,同花顺漂亮100,CRO,MSCI</t>
  </si>
  <si>
    <t>603127.SH</t>
  </si>
  <si>
    <t>昭衍新药</t>
  </si>
  <si>
    <t>国内从事药物临床前安全性评价服务最大的机构之一</t>
  </si>
  <si>
    <t>年报预增,细胞免疫治疗,专精特新,生物疫苗,创新药,CRO,MSCI</t>
  </si>
  <si>
    <t>300363.SZ</t>
  </si>
  <si>
    <t>博腾股份</t>
  </si>
  <si>
    <t>主营业务是创新药医药中间体定制研发生产服务</t>
  </si>
  <si>
    <t>辉瑞,年报预增,细胞免疫治疗,创新药,抗艾滋病,流感,CRO,人民币贬值受益,生物医药</t>
  </si>
  <si>
    <t>300725.SZ</t>
  </si>
  <si>
    <t>药石科技</t>
  </si>
  <si>
    <t>药物研发领域全球领先的创新型化学产品和服务供应商</t>
  </si>
  <si>
    <t>创新药,养老金持股,CRO,生物医药</t>
  </si>
  <si>
    <t>688202.SH</t>
  </si>
  <si>
    <t>美迪西</t>
  </si>
  <si>
    <t>一站式新药研发服务商</t>
  </si>
  <si>
    <t>创新药,仿制药,CRO</t>
  </si>
  <si>
    <t>688131.SH</t>
  </si>
  <si>
    <t>皓元医药</t>
  </si>
  <si>
    <t>国内最具研究开发能力的高难度化学药物合成技术平台之一</t>
  </si>
  <si>
    <t>专精特新,创新药,CRO,生物医药</t>
  </si>
  <si>
    <t>688621.SH</t>
  </si>
  <si>
    <t>阳光诺和</t>
  </si>
  <si>
    <t>国内较早对外提供药物研发服务的CRO公司之一</t>
  </si>
  <si>
    <t>仿制药,CRO</t>
  </si>
  <si>
    <t>300149.SZ</t>
  </si>
  <si>
    <t>睿智医药</t>
  </si>
  <si>
    <t>在临床前CRO市场规模位于国内前三甲</t>
  </si>
  <si>
    <t>创新药,新冠检测,重组蛋白,CRO,生物医药,新冠治疗</t>
  </si>
  <si>
    <t>688222.SH</t>
  </si>
  <si>
    <t>成都先导</t>
  </si>
  <si>
    <t>四川省先导化合物筛选工程技术研究中心</t>
  </si>
  <si>
    <t>创新药,生物医药,CRO,重组蛋白</t>
  </si>
  <si>
    <t>301096.SZ</t>
  </si>
  <si>
    <t>百诚医药</t>
  </si>
  <si>
    <t>以药学研究为核心的综合性医药技术研发企业</t>
  </si>
  <si>
    <t>年报预增,幽门螺杆菌,仿制药,CRO,仿制药一致性评价</t>
  </si>
  <si>
    <t>688076.SH</t>
  </si>
  <si>
    <t>诺泰生物</t>
  </si>
  <si>
    <t>国内少数以多肽药物为主要研究和发展方向的生物医药企业之一</t>
  </si>
  <si>
    <t>肝炎,流感,CRO,多肽药,人民币贬值受益,生物医药,新冠治疗</t>
  </si>
  <si>
    <t>300404.SZ</t>
  </si>
  <si>
    <t>博济医药</t>
  </si>
  <si>
    <t>全国医药技术市场协会CRO联合体（CROU）的副理事长单位</t>
  </si>
  <si>
    <t>中医药,创新药,新冠检测,肝炎,幽门螺杆菌,健康中国,CRO,新冠治疗</t>
  </si>
  <si>
    <t>301201.SZ</t>
  </si>
  <si>
    <t>诚达药业</t>
  </si>
  <si>
    <t>公司是全球左旋肉碱系列产品的主要供应商之一</t>
  </si>
  <si>
    <t>CRO,专精特新,仿制药,肝炎,乳粉</t>
  </si>
  <si>
    <t>688265.SH</t>
  </si>
  <si>
    <t>南模生物</t>
  </si>
  <si>
    <t>首家A股上市的实验动物培育企业</t>
  </si>
  <si>
    <t>600721.SH</t>
  </si>
  <si>
    <t>百花医药</t>
  </si>
  <si>
    <t>子公司华威医药的定向催化合成技术在国内处于领先地位</t>
  </si>
  <si>
    <t>涉矿,创新药,新疆振兴,肝炎,流感,焦炭,CRO,青蒿素,生物医药</t>
  </si>
  <si>
    <t>688293.SH</t>
  </si>
  <si>
    <t>奥浦迈</t>
  </si>
  <si>
    <t>国产培养基市占率前二，A股首家培养基上市公司</t>
  </si>
  <si>
    <t>年报预增,重组蛋白</t>
  </si>
  <si>
    <t>688073.SH</t>
  </si>
  <si>
    <t>毕得医药</t>
  </si>
  <si>
    <t>主营药物分子砌块</t>
  </si>
  <si>
    <t>301333.SZ</t>
  </si>
  <si>
    <t>诺思格</t>
  </si>
  <si>
    <t>规模较大的临床试验外包服务提供商，拥有完整临床试验产业链</t>
  </si>
  <si>
    <t>688238.SH</t>
  </si>
  <si>
    <t>和元生物</t>
  </si>
  <si>
    <t>国内基因治疗CDMO服务+CRO服务领先企业</t>
  </si>
  <si>
    <t>CRO,基因疗法</t>
  </si>
  <si>
    <t>688046.SH</t>
  </si>
  <si>
    <t>药康生物</t>
  </si>
  <si>
    <t>国内实验动物培育三巨头之一</t>
  </si>
  <si>
    <t>专精特新</t>
  </si>
  <si>
    <t>301257.SZ</t>
  </si>
  <si>
    <t>普蕊斯</t>
  </si>
  <si>
    <t>中国大陆地区唯一一家SMO（临床试验服务）公司入选亚太临床试验联盟</t>
  </si>
  <si>
    <t>辉瑞,创新药,肝炎,新冠治疗</t>
  </si>
  <si>
    <t>301230.SZ</t>
  </si>
  <si>
    <t>泓博医药</t>
  </si>
  <si>
    <t>新药研发以及商业化生产一站式综合服务商</t>
  </si>
  <si>
    <t>CRO,流感</t>
  </si>
  <si>
    <t>互联网医疗,眼科医疗,医疗器械,医美,同花顺漂亮100,医疗改革,健康中国,民营医院,MSCI</t>
  </si>
  <si>
    <t>603882.SH</t>
  </si>
  <si>
    <t>金域医学</t>
  </si>
  <si>
    <t>以第三方医学检验及病理诊断业务为核心的高科技服务企业</t>
  </si>
  <si>
    <t>辉瑞,冷链物流,基因测序,医疗器械,基因芯片,体外诊断,新冠检测,肝炎,幽门螺杆菌,健康中国,华为,MSCI</t>
  </si>
  <si>
    <t>002044.SZ</t>
  </si>
  <si>
    <t>美年健康</t>
  </si>
  <si>
    <t>中国领先的专业健康体检和医疗服务集团</t>
  </si>
  <si>
    <t>基因测序,上海自贸区,网络直播,长三角一体化,养老,区块链,家庭医生,新冠检测,阿里巴巴,HPV疫苗,健康中国,牙科医疗,MSCI</t>
  </si>
  <si>
    <t>300676.SZ</t>
  </si>
  <si>
    <t>华大基因</t>
  </si>
  <si>
    <t>中国基因全产业链龙头，国内少有的掌握核心测序技术的企业之一</t>
  </si>
  <si>
    <t>基因测序,医疗器械,体外诊断,区块链,三胎,新冠检测,生物医药,抗原检测,肝炎,健康中国,猴痘,辅助生殖,MSCI</t>
  </si>
  <si>
    <t>000516.SZ</t>
  </si>
  <si>
    <t>国际医学</t>
  </si>
  <si>
    <t>以大健康医疗服务和现代医学技术转化应用为主业</t>
  </si>
  <si>
    <t>西咸新区,基因测序,医美,高压氧舱,智能医疗,阿里巴巴,互联网医疗,西安自贸区,健康中国,陕西自贸区,辅助生殖,民营医院</t>
  </si>
  <si>
    <t>002219.SZ</t>
  </si>
  <si>
    <t>新里程</t>
  </si>
  <si>
    <t>布局医疗诊断、药品研发，日化品、保健品等多产业的大健康集团</t>
  </si>
  <si>
    <t>兰新白试验区,中医药,单抗,民营医院</t>
  </si>
  <si>
    <t>300244.SZ</t>
  </si>
  <si>
    <t>迪安诊断</t>
  </si>
  <si>
    <t>“产品+服务”双轮驱动，提供医疗诊断整体化解决方案</t>
  </si>
  <si>
    <t>冷链物流,基因测序,医疗器械,基因芯片,体外诊断,养老,人脑工程,共享经济,共享医院,新冠检测,阿里巴巴,肝炎,抗原检测,共同富裕示范区,央视财经50,人工智能,职业教育,杭州亚运会,猴痘,辅助生殖</t>
  </si>
  <si>
    <t>300109.SZ</t>
  </si>
  <si>
    <t>新开源</t>
  </si>
  <si>
    <t>在精准医疗领域具有一定的优势地位</t>
  </si>
  <si>
    <t>创新药,基因测序,抗肿瘤,体外诊断,诺贝尔,干细胞,感知氧气,抗癌,细胞免疫治疗,新冠检测,新能源,消毒剂,生物医药</t>
  </si>
  <si>
    <t>300143.SZ</t>
  </si>
  <si>
    <t>盈康生命</t>
  </si>
  <si>
    <t>国内领先的大型放疗设备企业</t>
  </si>
  <si>
    <t>医美,医疗器械,高压氧舱,冬虫夏草,民营医院,抗癌</t>
  </si>
  <si>
    <t>301267.SZ</t>
  </si>
  <si>
    <t>华厦眼科</t>
  </si>
  <si>
    <t>国内第二大民营眼科连锁机构</t>
  </si>
  <si>
    <t>000710.SZ</t>
  </si>
  <si>
    <t>贝瑞基因</t>
  </si>
  <si>
    <t>以测序为基础的基因检测服务与设备试剂销售</t>
  </si>
  <si>
    <t>抗癌,新冠检测,基因测序,医疗器械,基因芯片,体外诊断,辅助生殖,抗肿瘤</t>
  </si>
  <si>
    <t>002524.SZ</t>
  </si>
  <si>
    <t>光正眼科</t>
  </si>
  <si>
    <t>全国民营眼科医院中处于领先地位的全国性眼科连锁机构</t>
  </si>
  <si>
    <t>地下管网,新疆振兴,眼科医疗,医美,西部开发,天然气,健康中国,民营医院,一带一路</t>
  </si>
  <si>
    <t>301060.SZ</t>
  </si>
  <si>
    <t>兰卫医学</t>
  </si>
  <si>
    <t>国内检验诊断领域占有一定地位、拥有丰富的独立医学实验室运营经验的专业医疗服务机构</t>
  </si>
  <si>
    <t>年报预增,专精特新,新冠检测,基因测序,体外诊断,幽门螺杆菌,猴痘,辅助生殖</t>
  </si>
  <si>
    <t>000504.SZ</t>
  </si>
  <si>
    <t>南华生物</t>
  </si>
  <si>
    <t>主要从事“生物医药”和“节能环保”两个板块的业务</t>
  </si>
  <si>
    <t>湖南国企改革,细胞免疫治疗,节能环保,干细胞,国企改革,地方国企改革</t>
  </si>
  <si>
    <t>301239.SZ</t>
  </si>
  <si>
    <t>普瑞眼科</t>
  </si>
  <si>
    <t>集门诊、临床、医疗和医疗技术开发为一体，规模在国内民营眼科连锁机构中居前</t>
  </si>
  <si>
    <t>688315.SH</t>
  </si>
  <si>
    <t>诺禾致源</t>
  </si>
  <si>
    <t>基因科技市场中国企业全球发展布局的领先者</t>
  </si>
  <si>
    <t>新冠检测,养老金持股,基因测序,医疗器械</t>
  </si>
  <si>
    <t>002172.SZ</t>
  </si>
  <si>
    <t>澳洋健康</t>
  </si>
  <si>
    <t>医疗服务领域，澳洋具有优秀的的医疗服务、管理经验</t>
  </si>
  <si>
    <t>冷链物流,口罩,互联网医疗,医美,MicroLED,三胎,养老,健康中国,毛发医疗,高压氧舱,辅助生殖,民营医院,工业大麻</t>
  </si>
  <si>
    <t>002622.SZ</t>
  </si>
  <si>
    <t>皓宸医疗</t>
  </si>
  <si>
    <t>永磁开关及高低压开关成套设备研发、生产和销售，中国驰名商标</t>
  </si>
  <si>
    <t>健康中国,智能电网,国产软件,大数据,牙科医疗,民营医院</t>
  </si>
  <si>
    <t>002173.SZ</t>
  </si>
  <si>
    <t>创新医疗</t>
  </si>
  <si>
    <t>公司旗下拥有建华医院、康华医院、福恬医院和明珠医院四家医疗机构</t>
  </si>
  <si>
    <t>脑科学,共同富裕示范区,互联网医疗,医美,医疗器械,三胎,高压氧舱,民营医院</t>
  </si>
  <si>
    <t>301235.SZ</t>
  </si>
  <si>
    <t>华康医疗</t>
  </si>
  <si>
    <t>现代医疗净化系统综合服务商</t>
  </si>
  <si>
    <t>专精特新,方舱医院,智能医疗,医疗器械,人工智能,医疗废物处理</t>
  </si>
  <si>
    <t>301103.SZ</t>
  </si>
  <si>
    <t>何氏眼科</t>
  </si>
  <si>
    <t>辽宁省民营眼科龙头企业</t>
  </si>
  <si>
    <t>智能医疗,眼科医疗,雄安新区,民营医院</t>
  </si>
  <si>
    <t>835670.BJ</t>
  </si>
  <si>
    <t>数字人</t>
  </si>
  <si>
    <t>解剖数字医教行业龙头</t>
  </si>
  <si>
    <t>002007.SZ</t>
  </si>
  <si>
    <t>华兰生物</t>
  </si>
  <si>
    <t>国内血液制品、疫苗产品行业龙头企业</t>
  </si>
  <si>
    <t>血液制品,单抗,超级真菌,肝炎,基因疗法,生物疫苗,证金持股,西尼罗病毒,流感,乙肝治疗,霍乱,禽流感,生物医药,医保目录,狂犬病,MSCI</t>
  </si>
  <si>
    <t>603392.SH</t>
  </si>
  <si>
    <t>万泰生物</t>
  </si>
  <si>
    <t>国产HPV疫苗领域潜在领导者，拥有全球领先的HPV疫苗管线，开发了全球首个戊肝疫苗</t>
  </si>
  <si>
    <t>年报预增,新冠检测,抗原检测,生物疫苗,体外诊断,幽门螺杆菌,HPV疫苗,同花顺漂亮100,猴痘</t>
  </si>
  <si>
    <t>300601.SZ</t>
  </si>
  <si>
    <t>康泰生物</t>
  </si>
  <si>
    <t>主营人用疫苗，国内疫苗研发平台最丰富的企业之一</t>
  </si>
  <si>
    <t>生物疫苗,肝炎,乙肝治疗,禽流感,新冠疫苗,疫苗存储,MSCI</t>
  </si>
  <si>
    <t>600739.SH</t>
  </si>
  <si>
    <t>辽宁成大</t>
  </si>
  <si>
    <t>从事供应链服务(贸易)、医药流通、生物制药、金融投资的大型集团</t>
  </si>
  <si>
    <t>雄安新区,国企改革,辽宁国企改革,东北亚经贸中心,生物疫苗,地方国企改革,职业教育,油页岩,页岩气,MSCI</t>
  </si>
  <si>
    <t>688276.SH</t>
  </si>
  <si>
    <t>百克生物</t>
  </si>
  <si>
    <t>中证1000,科创50</t>
  </si>
  <si>
    <t>水痘疫苗的国内市场份额自上市以来一直占据领先地位</t>
  </si>
  <si>
    <t>吉林国企改革,生物疫苗,国企改革,地方国企改革</t>
  </si>
  <si>
    <t>300841.SZ</t>
  </si>
  <si>
    <t>康华生物</t>
  </si>
  <si>
    <t>目前国内首家生产人二倍体细胞狂犬病疫苗的疫苗企业</t>
  </si>
  <si>
    <t>生物疫苗,动物疫苗</t>
  </si>
  <si>
    <t>688185.SH</t>
  </si>
  <si>
    <t>康希诺</t>
  </si>
  <si>
    <t>中证500,上证180,科创50</t>
  </si>
  <si>
    <t>国内领先的高科技生物制品企业</t>
  </si>
  <si>
    <t>新冠疫苗,生物疫苗,MSCI</t>
  </si>
  <si>
    <t>688319.SH</t>
  </si>
  <si>
    <t>欧林生物</t>
  </si>
  <si>
    <t>国内率先开辟破伤风疫苗疾控中心市场</t>
  </si>
  <si>
    <t>专精特新,生物疫苗</t>
  </si>
  <si>
    <t>688739.SH</t>
  </si>
  <si>
    <t>成大生物</t>
  </si>
  <si>
    <t>公司生产人用狂犬病疫苗在国内市场占有率始终保持领先，并占据国际市场的优势地位</t>
  </si>
  <si>
    <t>辽宁国企改革,生物疫苗,国企改革,地方国企改革</t>
  </si>
  <si>
    <t>301207.SZ</t>
  </si>
  <si>
    <t>华兰疫苗</t>
  </si>
  <si>
    <t>国内流感疫苗龙头企业</t>
  </si>
  <si>
    <t>生物疫苗,肝炎,流感</t>
  </si>
  <si>
    <t>688670.SH</t>
  </si>
  <si>
    <t>金迪克</t>
  </si>
  <si>
    <t>公司具备较强的疫苗研发和产业化能力</t>
  </si>
  <si>
    <t>600161.SH</t>
  </si>
  <si>
    <t>天坛生物</t>
  </si>
  <si>
    <t>国内领先的血液制品生产企业</t>
  </si>
  <si>
    <t>央企国企改革,肝炎,血液制品,地方国企改革,医疗改革,国企改革,MSCI</t>
  </si>
  <si>
    <t>002252.SZ</t>
  </si>
  <si>
    <t>上海莱士</t>
  </si>
  <si>
    <t>血液制品行业领军企业</t>
  </si>
  <si>
    <t>阿尔茨海默,新冠检测,血液制品,体外诊断</t>
  </si>
  <si>
    <t>300294.SZ</t>
  </si>
  <si>
    <t>博雅生物</t>
  </si>
  <si>
    <t>专业从事血液制品生产的定点单位</t>
  </si>
  <si>
    <t>央企国企改革,生物疫苗,血液制品,肝素,地方国企改革,生物医药,国企改革,仿制药一致性评价</t>
  </si>
  <si>
    <t>000403.SZ</t>
  </si>
  <si>
    <t>派林生物</t>
  </si>
  <si>
    <t>公司血浆规模处于行业中上水平，子公司广东双林为广东省最大的血液制品高新技术企业</t>
  </si>
  <si>
    <t>年报预增,生物医药,血液制品</t>
  </si>
  <si>
    <t>002880.SZ</t>
  </si>
  <si>
    <t>卫光生物</t>
  </si>
  <si>
    <t>国内首批通过GMP认证的血液制品生产企业之一</t>
  </si>
  <si>
    <t>深圳国企改革,广东国企改革,生物疫苗,血液制品,国企改革,地方国企改革</t>
  </si>
  <si>
    <t>688163.SH</t>
  </si>
  <si>
    <t>赛伦生物</t>
  </si>
  <si>
    <t>专注于抗血清抗毒素领域的生物医药企业，国内唯一一家抗蛇毒血清生产制造商</t>
  </si>
  <si>
    <t>生物医药,新冠治疗</t>
  </si>
  <si>
    <t>300357.SZ</t>
  </si>
  <si>
    <t>我武生物</t>
  </si>
  <si>
    <t>国内唯一生产标准化舌下脱敏药物的公司</t>
  </si>
  <si>
    <t>专精特新,医疗器械,生物医药,MSCI</t>
  </si>
  <si>
    <t>600867.SH</t>
  </si>
  <si>
    <t>通化东宝</t>
  </si>
  <si>
    <t>拥有的重组人胰岛素产品，填补了国内空白</t>
  </si>
  <si>
    <t>中医药,胰岛素,创新药,互联网医疗,振兴东北,健康中国,生物医药,医保目录,MSCI</t>
  </si>
  <si>
    <t>688180.SH</t>
  </si>
  <si>
    <t>君实生物</t>
  </si>
  <si>
    <t>上证180,科创50</t>
  </si>
  <si>
    <t>国内首个获批的国内企业自主研发的抗PD-1单抗</t>
  </si>
  <si>
    <t>抗癌,创新药,单抗,浦东新区,生物医药,新冠治疗,新冠特效药,抗肿瘤</t>
  </si>
  <si>
    <t>688278.SH</t>
  </si>
  <si>
    <t>特宝生物</t>
  </si>
  <si>
    <t>产品格宾获成为国内自研的全球首个40kD聚乙二醇长效干扰素α-2b注射液</t>
  </si>
  <si>
    <t>年报预增,创新药,抗肿瘤,肝炎</t>
  </si>
  <si>
    <t>688235.SH</t>
  </si>
  <si>
    <t>百济神州</t>
  </si>
  <si>
    <t>全球性、商业阶段的生物科技公司</t>
  </si>
  <si>
    <t>医保目录</t>
  </si>
  <si>
    <t>300009.SZ</t>
  </si>
  <si>
    <t>安科生物</t>
  </si>
  <si>
    <t>国内最早从事细胞工程、基因工程的生物制药企业之一</t>
  </si>
  <si>
    <t>抗艾滋病,基因测序,抗肿瘤,医疗器械,体外诊断,多肽药,单抗,抗癌,年报预增,细胞免疫治疗,新冠检测,抗原检测,肝炎,西尼罗病毒,霍乱,生物医药,辅助生殖,民营医院</t>
  </si>
  <si>
    <t>603087.SH</t>
  </si>
  <si>
    <t>甘李药业</t>
  </si>
  <si>
    <t>公司为唯一掌握产业化生产重组胰岛素类似物技术的中国企业</t>
  </si>
  <si>
    <t>抗癌,创新药,胰岛素,医疗器械,京东,干细胞,生物医药,抗肿瘤</t>
  </si>
  <si>
    <t>600682.SH</t>
  </si>
  <si>
    <t>南京新百</t>
  </si>
  <si>
    <t>老字号大型百货零售企业，经济效益江苏省同行业第一</t>
  </si>
  <si>
    <t>电子商务,新零售,细胞免疫治疗,基因测序,创新药,养老,生物医药,民营医院,抗癌</t>
  </si>
  <si>
    <t>688177.SH</t>
  </si>
  <si>
    <t>百奥泰</t>
  </si>
  <si>
    <t>主营创新药和生物类似药的研产</t>
  </si>
  <si>
    <t>创新药,生物医药,新冠治疗,医保目录</t>
  </si>
  <si>
    <t>000534.SZ</t>
  </si>
  <si>
    <t>万泽股份</t>
  </si>
  <si>
    <t>建立了超高纯度高温合金熔炼核心技术体系</t>
  </si>
  <si>
    <t>涉矿,航空发动机,军工,生物医药,医保目录,大飞机</t>
  </si>
  <si>
    <t>002038.SZ</t>
  </si>
  <si>
    <t>双鹭药业</t>
  </si>
  <si>
    <t>在肿瘤、肝肾病、糖尿病、心脑血管的治疗领域具有领先优势</t>
  </si>
  <si>
    <t>中医药,医美,体外诊断,单抗,千金藤素,新冠检测,肝炎,互联网医疗,肝素,猴痘,医保目录,仿制药一致性评价,大消费,创新药,基因测序,民营医院,新冠治疗,抗癌,生物疫苗,央视财经50,流感,乙肝治疗,生物医药,辅助生殖,NMN,工业大麻</t>
  </si>
  <si>
    <t>688105.SH</t>
  </si>
  <si>
    <t>诺唯赞</t>
  </si>
  <si>
    <t>国内少数同时具有自主可控上游技术开发能力和终端产品生产能力的研发创新型企业</t>
  </si>
  <si>
    <t>新冠检测,抗原检测</t>
  </si>
  <si>
    <t>301047.SZ</t>
  </si>
  <si>
    <t>义翘神州</t>
  </si>
  <si>
    <t>国内生物试剂行业国内领先的科技公司之一</t>
  </si>
  <si>
    <t>新冠检测,抗原检测,肝炎,重组蛋白,CRO,猴痘,生物安全,生物医药</t>
  </si>
  <si>
    <t>688520.SH</t>
  </si>
  <si>
    <t>神州细胞</t>
  </si>
  <si>
    <t>致力于研发具备差异化竞争优势生物药的创新型生物制药研发公司</t>
  </si>
  <si>
    <t>创新药,抗肿瘤,生物疫苗,重组蛋白,HPV疫苗,生物医药,新冠治疗</t>
  </si>
  <si>
    <t>002581.SZ</t>
  </si>
  <si>
    <t>未名医药</t>
  </si>
  <si>
    <t>恩经复是世界上第一支获准正式用于临床的神经生长因子药品</t>
  </si>
  <si>
    <t>生物疫苗,肝炎,新型杀菌剂,生物医药,超级真菌</t>
  </si>
  <si>
    <t>603590.SH</t>
  </si>
  <si>
    <t>康辰药业</t>
  </si>
  <si>
    <t>中国本土的创新药研发企业</t>
  </si>
  <si>
    <t>知识产权保护,创新药,专精特新,猴痘</t>
  </si>
  <si>
    <t>301080.SZ</t>
  </si>
  <si>
    <t>百普赛斯</t>
  </si>
  <si>
    <t>致力于提供靶向治疗药物研发过程中所需的靶点抗原及其他关键试剂和相关服务</t>
  </si>
  <si>
    <t>新冠检测,专精特新,抗原检测,重组蛋白</t>
  </si>
  <si>
    <t>300683.SZ</t>
  </si>
  <si>
    <t>海特生物</t>
  </si>
  <si>
    <t>国家一类新药金路捷——注射用鼠神经生长因子为龙头产品</t>
  </si>
  <si>
    <t>中医药,创新药,新冠检测,乙肝治疗,CRO,生物医药,新冠治疗,新冠特效药,抗癌</t>
  </si>
  <si>
    <t>688062.SH</t>
  </si>
  <si>
    <t>迈威生物</t>
  </si>
  <si>
    <t>创新型生物制药企业</t>
  </si>
  <si>
    <t>创新药,生物医药,新冠治疗,重组蛋白</t>
  </si>
  <si>
    <t>300239.SZ</t>
  </si>
  <si>
    <t>东宝生物</t>
  </si>
  <si>
    <t>专业的生物制品国家级高新技术企业</t>
  </si>
  <si>
    <t>胶原蛋白,年报预增,鱼蛋白,专精特新,人造肉,医美,保健品,化肥,饲料,抗肿瘤</t>
  </si>
  <si>
    <t>300485.SZ</t>
  </si>
  <si>
    <t>赛升药业</t>
  </si>
  <si>
    <t>在生物生化药物研发方面具有较强的实力</t>
  </si>
  <si>
    <t>中医药,医疗器械,重组蛋白,熊去氧胆酸,新冠治疗,抗癌,新冠检测,抗原检测,生物疫苗,肝炎,生物医药,辅助生殖,抗肿瘤</t>
  </si>
  <si>
    <t>688687.SH</t>
  </si>
  <si>
    <t>凯因科技</t>
  </si>
  <si>
    <t>国内首家成功开发出丙肝高治愈率泛基因型全口服药物组合的医药企业</t>
  </si>
  <si>
    <t>生物医药,肝炎,新冠治疗</t>
  </si>
  <si>
    <t>000518.SZ</t>
  </si>
  <si>
    <t>四环生物</t>
  </si>
  <si>
    <t>主要产品EPO注射液、注射用白介素-2的市场认可度高</t>
  </si>
  <si>
    <t>肝炎,医疗器械,体外诊断,登革热,肾透析,干细胞,生物医药,医保目录,抗癌</t>
  </si>
  <si>
    <t>002693.SZ</t>
  </si>
  <si>
    <t>双成药业</t>
  </si>
  <si>
    <t>多肽仿制药制剂领先者，主导产品注射用胸腺法新（商品名“基泰”）市占率国内居前</t>
  </si>
  <si>
    <t>阿尔茨海默,抗肿瘤,肝炎,多肽药,仿制药,海南自贸区,CRO,辅助生殖,医保目录,抗癌</t>
  </si>
  <si>
    <t>430047.BJ</t>
  </si>
  <si>
    <t>诺思兰德</t>
  </si>
  <si>
    <t>眼科医疗,重组蛋白</t>
  </si>
  <si>
    <t>688488.SH</t>
  </si>
  <si>
    <t>艾迪药业</t>
  </si>
  <si>
    <t>国内创新药物研发的优秀企业之一</t>
  </si>
  <si>
    <t>创新药,抗艾滋病,仿制药,生物医药,新冠治疗,医保目录</t>
  </si>
  <si>
    <t>301166.SZ</t>
  </si>
  <si>
    <t>优宁维</t>
  </si>
  <si>
    <t>国内提供抗体产品最全面的企业之一</t>
  </si>
  <si>
    <t>细胞免疫治疗,新冠检测,抗原检测,熊去氧胆酸,重组蛋白,千金藤素,猴痘</t>
  </si>
  <si>
    <t>837344.BJ</t>
  </si>
  <si>
    <t>三元基因</t>
  </si>
  <si>
    <t>主要产品重组人基因工程α1b干扰素是中国第一个具有独立知识产权的基因工程一类新药</t>
  </si>
  <si>
    <t>688336.SH</t>
  </si>
  <si>
    <t>三生国健</t>
  </si>
  <si>
    <t>中国第一批专注于抗体药物的创新型生物医药企业</t>
  </si>
  <si>
    <t>年报预增,创新药,单抗,生物医药,重组蛋白</t>
  </si>
  <si>
    <t>688136.SH</t>
  </si>
  <si>
    <t>科兴制药</t>
  </si>
  <si>
    <t>国内生物制药领域产业化研究头部企业</t>
  </si>
  <si>
    <t>生物疫苗,新冠治疗,肝炎,新冠特效药</t>
  </si>
  <si>
    <t>688137.SH</t>
  </si>
  <si>
    <t>近岸蛋白</t>
  </si>
  <si>
    <t>专注于重组蛋白应用解决方案，可实现从蛋白质原料到应用技术开发的全产业链创新支持</t>
  </si>
  <si>
    <t>抗原检测,CRO,重组蛋白</t>
  </si>
  <si>
    <t>603456.SH</t>
  </si>
  <si>
    <t>九洲药业</t>
  </si>
  <si>
    <t>主营中枢神经类、非甾留体类、抗感染类和降糖类等药物的研发</t>
  </si>
  <si>
    <t>辉瑞,创新药,CRO,生物医药,新冠治疗,MSCI</t>
  </si>
  <si>
    <t>000739.SZ</t>
  </si>
  <si>
    <t>普洛药业</t>
  </si>
  <si>
    <t>横店集团的医药产业产融结合平台</t>
  </si>
  <si>
    <t>辉瑞,创新药,抗艾滋病,高血压药,新冠治疗,超级真菌,猪瘟疫情,盐野义,抗癌,流感,禽流感,医保目录,MSCI</t>
  </si>
  <si>
    <t>002399.SZ</t>
  </si>
  <si>
    <t>海普瑞</t>
  </si>
  <si>
    <t>全球产销规模最大的肝素钠原料药生产企业</t>
  </si>
  <si>
    <t>年报预增,创新药,生物疫苗,肝素,肾透析,多肽药,人民币贬值受益,生物医药</t>
  </si>
  <si>
    <t>600216.SH</t>
  </si>
  <si>
    <t>浙江医药</t>
  </si>
  <si>
    <t>维生素、抗耐药菌抗生素、喹诺酮产品重要的生产基地</t>
  </si>
  <si>
    <t>创新药,青蒿素,防辐射,抗癌,储能,钠离子电池,疟疾,维生素,辅助生殖,医保目录,医疗改革</t>
  </si>
  <si>
    <t>002099.SZ</t>
  </si>
  <si>
    <t>海翔药业</t>
  </si>
  <si>
    <t>国内少有具备制剂出口欧盟资质的企业</t>
  </si>
  <si>
    <t>染料,兽药,生物疫苗,肝炎,创新药,医疗改革,生物医药,仿制药一致性评价</t>
  </si>
  <si>
    <t>000756.SZ</t>
  </si>
  <si>
    <t>新华制药</t>
  </si>
  <si>
    <t>山东国资委旗下，亚洲最大的解热镇痛类药物生产出口商，多个品种国内市占率第一</t>
  </si>
  <si>
    <t>阿尔茨海默,辅助生殖,医美,熊去氧胆酸,生物安全,仿制药,新冠治疗,国企改革,新冠特效药,新零售,阿里巴巴,肝炎,兽药,山东国企改革,地方国企改革,流感,幽门螺杆菌,医疗改革,维生素,医药电商,医保目录,仿制药一致性评价</t>
  </si>
  <si>
    <t>688690.SH</t>
  </si>
  <si>
    <t>纳微科技</t>
  </si>
  <si>
    <t>世界色谱行业的领军企业之一</t>
  </si>
  <si>
    <t>专精特新,新材料</t>
  </si>
  <si>
    <t>300765.SZ</t>
  </si>
  <si>
    <t>新诺威</t>
  </si>
  <si>
    <t>公司“果维康”商标为中国驰名商标，产品为维生素C含片和咖啡因</t>
  </si>
  <si>
    <t>年报预增,维生素,保健品</t>
  </si>
  <si>
    <t>603229.SH</t>
  </si>
  <si>
    <t>奥翔药业</t>
  </si>
  <si>
    <t>主产特色原料药及医药中间体</t>
  </si>
  <si>
    <t>年报预增,生物医药,肝炎,新冠特效药</t>
  </si>
  <si>
    <t>688166.SH</t>
  </si>
  <si>
    <t>博瑞医药</t>
  </si>
  <si>
    <t>在肿瘤靶向治疗和免疫治疗领域以及脂肪肝和糖尿病治疗取得了突破</t>
  </si>
  <si>
    <t>瑞德西韦,生物医药,新冠治疗,流感</t>
  </si>
  <si>
    <t>300401.SZ</t>
  </si>
  <si>
    <t>花园生物</t>
  </si>
  <si>
    <t>全球知名的维生素D3、胆固醇及羊毛脂系列产品制造商</t>
  </si>
  <si>
    <t>专精特新,高血压药,维生素,人民币贬值受益</t>
  </si>
  <si>
    <t>605507.SH</t>
  </si>
  <si>
    <t>国邦医药</t>
  </si>
  <si>
    <t>全球化学药品制造产业链的重要参与者，中国医药工业百强企业</t>
  </si>
  <si>
    <t>宠物经济,幽门螺杆菌,兽药</t>
  </si>
  <si>
    <t>603520.SH</t>
  </si>
  <si>
    <t>司太立</t>
  </si>
  <si>
    <t>国内规模最大、品种最全的非离子型碘造影剂产品生产企业</t>
  </si>
  <si>
    <t>生物医药,专精特新</t>
  </si>
  <si>
    <t>688356.SH</t>
  </si>
  <si>
    <t>键凯科技</t>
  </si>
  <si>
    <t>致力于医用药用聚乙二醇产业化的高新技术企业</t>
  </si>
  <si>
    <t>300497.SZ</t>
  </si>
  <si>
    <t>富祥药业</t>
  </si>
  <si>
    <t>β-内酰胺类酶抑制剂和碳青霉烯类产品的重要供应商</t>
  </si>
  <si>
    <t>瑞德西韦,辉瑞,抗艾滋病,肝炎,锂电池,CRO,猴痘,人民币贬值受益,生物医药,新冠治疗,有机硅</t>
  </si>
  <si>
    <t>603538.SH</t>
  </si>
  <si>
    <t>美诺华</t>
  </si>
  <si>
    <t>国内出口欧洲特色原料药品种最多的企业之一</t>
  </si>
  <si>
    <t>年报预增,新冠检测,肝炎,人民币贬值受益,新冠治疗,辅助生殖,新冠特效药</t>
  </si>
  <si>
    <t>300702.SZ</t>
  </si>
  <si>
    <t>天宇股份</t>
  </si>
  <si>
    <t>全球规模最大、品种最为齐全的沙坦类抗高血压药物原料药及中间体生产企业之一</t>
  </si>
  <si>
    <t>高血压药,感知氧气,新冠特效药,新冠治疗</t>
  </si>
  <si>
    <t>300267.SZ</t>
  </si>
  <si>
    <t>尔康制药</t>
  </si>
  <si>
    <t>是国内品种最全、规模最大的专业药用辅料生产企业之一</t>
  </si>
  <si>
    <t>中医药,幽门螺杆菌,维生素,消毒剂,超级真菌,医药电商,NMN,锂电原料</t>
  </si>
  <si>
    <t>301089.SZ</t>
  </si>
  <si>
    <t>拓新药业</t>
  </si>
  <si>
    <t>国内最早工业化生产胞苷的企业，多年来胞苷合成工艺一直处于市场的领先地位</t>
  </si>
  <si>
    <t>年报预增,肝炎,猴痘,新冠治疗,新冠特效药</t>
  </si>
  <si>
    <t>300381.SZ</t>
  </si>
  <si>
    <t>溢多利</t>
  </si>
  <si>
    <t>我国第一家饲用酶制剂生产企业，国内最大的饲用酶制剂生产商</t>
  </si>
  <si>
    <t>横琴新区,燃料乙醇,饲料</t>
  </si>
  <si>
    <t>300636.SZ</t>
  </si>
  <si>
    <t>同和药业</t>
  </si>
  <si>
    <t>化学原料药和医药中间体，药品涵盖消化、神经、解热等多种类型</t>
  </si>
  <si>
    <t>830946.BJ</t>
  </si>
  <si>
    <t>森萱医药</t>
  </si>
  <si>
    <t>生产的二氧五环产品属于锂电池电解液上游溶剂</t>
  </si>
  <si>
    <t>生物医药,新冠治疗,国企改革,地方国企改革,新冠特效药</t>
  </si>
  <si>
    <t>603351.SH</t>
  </si>
  <si>
    <t>威尔药业</t>
  </si>
  <si>
    <t>专注于药用辅料及合成润滑油基础油产品</t>
  </si>
  <si>
    <t>300452.SZ</t>
  </si>
  <si>
    <t>山河药辅</t>
  </si>
  <si>
    <t>中国化学制药行业药用辅料优秀产品品牌</t>
  </si>
  <si>
    <t>中医药,仿制药,专精特新,新冠治疗</t>
  </si>
  <si>
    <t>002365.SZ</t>
  </si>
  <si>
    <t>永安药业</t>
  </si>
  <si>
    <t>全球最大的牛磺酸生产基地</t>
  </si>
  <si>
    <t>大消费,石墨烯,证金持股,化妆护肤品,基建工程,保健品,氢能源,跨境电商,节能环保,石墨电极,一带一路</t>
  </si>
  <si>
    <t>300583.SZ</t>
  </si>
  <si>
    <t>赛托生物</t>
  </si>
  <si>
    <t>应用基因工程技术和微生物转化技术制造甾体药物原料的企业</t>
  </si>
  <si>
    <t>生物医药,熊去氧胆酸,辅助生殖,肝炎</t>
  </si>
  <si>
    <t>000952.SZ</t>
  </si>
  <si>
    <t>广济药业</t>
  </si>
  <si>
    <t>全球主要的维生素B2供应商之一，具备一定的国际竞争力</t>
  </si>
  <si>
    <t>湖北国企改革,地方国企改革,流感,维生素,生物医药,国企改革,医保目录,医疗改革</t>
  </si>
  <si>
    <t>000953.SZ</t>
  </si>
  <si>
    <t>河化股份</t>
  </si>
  <si>
    <t>广西重点化肥骨干企业和河池市目前唯一一家上市公司</t>
  </si>
  <si>
    <t>硫磺,化肥,新冠治疗,新冠特效药,尿素</t>
  </si>
  <si>
    <t>605116.SH</t>
  </si>
  <si>
    <t>奥锐特</t>
  </si>
  <si>
    <t>国内出口特色原料药较多的企业之一</t>
  </si>
  <si>
    <t>抗艾滋病,肝炎,乙肝治疗,仿制药,人民币贬值受益,生物医药,新冠治疗,辅助生殖,抗癌</t>
  </si>
  <si>
    <t>301211.SZ</t>
  </si>
  <si>
    <t>亨迪药业</t>
  </si>
  <si>
    <t>全球主要的布洛芬原料药和右旋布洛芬原料药生产厂商之一</t>
  </si>
  <si>
    <t>肝炎,流感,高血压药,人民币贬值受益,生物医药,新冠治疗,仿制药一致性评价</t>
  </si>
  <si>
    <t>300966.SZ</t>
  </si>
  <si>
    <t>共同药业</t>
  </si>
  <si>
    <t>公司是国内甾体药物起始物料领域最大的供应商之一</t>
  </si>
  <si>
    <t>生物医药,辅助生殖,熊去氧胆酸</t>
  </si>
  <si>
    <t>603235.SH</t>
  </si>
  <si>
    <t>天新药业</t>
  </si>
  <si>
    <t>国内单体维生素领军企业。维生素B6和维生素B1产品市占率全球领先，并获得欧盟CEP认证</t>
  </si>
  <si>
    <t>维生素,人民币贬值受益</t>
  </si>
  <si>
    <t>605177.SH</t>
  </si>
  <si>
    <t>东亚药业</t>
  </si>
  <si>
    <t>属第三代头孢菌素的头孢唑肟钠中间体是公司现有主导产品之一</t>
  </si>
  <si>
    <t>生物医药,年报预增</t>
  </si>
  <si>
    <t>301065.SZ</t>
  </si>
  <si>
    <t>本立科技</t>
  </si>
  <si>
    <t>在喹诺酮原料药关键中间体领域具备较强的竞争优势</t>
  </si>
  <si>
    <t>共同富裕示范区</t>
  </si>
  <si>
    <t>301258.SZ</t>
  </si>
  <si>
    <t>富士莱</t>
  </si>
  <si>
    <t>肌肽系列产品、磷脂酰胆碱系列产品出口占比，国内排名第一</t>
  </si>
  <si>
    <t>医美,人民币贬值受益,外贸受益,保健品</t>
  </si>
  <si>
    <t>301277.SZ</t>
  </si>
  <si>
    <t>新天地</t>
  </si>
  <si>
    <t>手性医药中间体生产商，主要生产左旋对羟基苯甘氨酸系列产品，其中D酸产品的产量全球第二</t>
  </si>
  <si>
    <t>CRO,生物医药,流感</t>
  </si>
  <si>
    <t>430478.BJ</t>
  </si>
  <si>
    <t>峆一药业</t>
  </si>
  <si>
    <t>主营高级医药中间体、原料药</t>
  </si>
  <si>
    <t>833230.BJ</t>
  </si>
  <si>
    <t>欧康医药</t>
  </si>
  <si>
    <t>专注于槲皮素、芦丁等植物提取物的国家级专精特新“小巨人”</t>
  </si>
  <si>
    <t>873167.BJ</t>
  </si>
  <si>
    <t>新赣江</t>
  </si>
  <si>
    <t>葡萄糖酸钙原料药国内市占率第一</t>
  </si>
  <si>
    <t>仿制药一致性评价,创新药,胰岛素,高血压药,同花顺漂亮100,仿制药,单抗,感知氧气,抗癌,细胞免疫治疗,眼科医疗,证金持股,央视财经50,医疗改革,生物医药,医保目录,MSCI</t>
  </si>
  <si>
    <t>002294.SZ</t>
  </si>
  <si>
    <t>信立泰</t>
  </si>
  <si>
    <t>心血管类药物领军企业</t>
  </si>
  <si>
    <t>仿制药一致性评价,创新药,医疗器械,高血压药,多肽药,仿制药,抗癌,证金持股,生物医药,MSCI</t>
  </si>
  <si>
    <t>600079.SH</t>
  </si>
  <si>
    <t>人福医药</t>
  </si>
  <si>
    <t>在神经系统用药、生育调节药、两性健康业务等领域具备领先地位</t>
  </si>
  <si>
    <t>中医药,养老金持股,避孕套,熊去氧胆酸,医疗器械,国产伟哥,高血压药,仿制药,民营医院,抗癌,年报预增,肝炎,生物疫苗,医疗改革,维生素,芬太尼,医保目录,武汉金改</t>
  </si>
  <si>
    <t>002422.SZ</t>
  </si>
  <si>
    <t>科伦药业</t>
  </si>
  <si>
    <t>输液系列药品的知名研发企业</t>
  </si>
  <si>
    <t>瑞德西韦,创新药,抗肿瘤,熊去氧胆酸,医疗器械,仿制药,单抗,新冠治疗,超级真菌,板蓝根,抗癌,肝炎,流感,肾透析,幽门螺杆菌,禽流感,生物医药,医保目录,MSCI,仿制药一致性评价</t>
  </si>
  <si>
    <t>600521.SH</t>
  </si>
  <si>
    <t>华海药业</t>
  </si>
  <si>
    <t>形成了中间体、原料药、制剂一体化的完整产业链</t>
  </si>
  <si>
    <t>辉瑞,仿制药一致性评价,创新药,抗艾滋病,宝能系,高血压药,单抗,仿制药,新冠治疗,新冠特效药,年报预增,细胞免疫治疗,生物医药,医保目录,MSCI</t>
  </si>
  <si>
    <t>603707.SH</t>
  </si>
  <si>
    <t>健友股份</t>
  </si>
  <si>
    <t>以肝素全系列产品为主，协同心血管药、抗肿瘤药等领域</t>
  </si>
  <si>
    <t>肝素,MSCI</t>
  </si>
  <si>
    <t>600380.SH</t>
  </si>
  <si>
    <t>健康元</t>
  </si>
  <si>
    <t>主营化学制剂、化学原料药、诊断试剂及设备、保健品的公司</t>
  </si>
  <si>
    <t>创新药,养老金持股,腾讯,单抗,保健品,互联网银行,新冠检测,抗原检测,新冠疫苗,健康中国,猴痘,医保目录,MSCI,医疗改革</t>
  </si>
  <si>
    <t>300558.SZ</t>
  </si>
  <si>
    <t>贝达药业</t>
  </si>
  <si>
    <t>聚焦于恶性肿瘤、糖尿病、心脑血管病等疾病的用药</t>
  </si>
  <si>
    <t>创新药,抗肿瘤,基因测序,眼科医疗,生物医药,医保目录,MSCI,抗癌</t>
  </si>
  <si>
    <t>000513.SZ</t>
  </si>
  <si>
    <t>丽珠集团</t>
  </si>
  <si>
    <t>在抗肿瘤、辅助生殖、消化道、精神及神经等用药领域具备优势</t>
  </si>
  <si>
    <t>仿制药一致性评价,宠物经济,中医药,创新药,基因测序,单抗,新冠治疗,横琴新区,新冠检测,抗原检测,生物疫苗,生物医药,流感,新冠疫苗,猴痘,辅助生殖,医保目录,MSCI</t>
  </si>
  <si>
    <t>002262.SZ</t>
  </si>
  <si>
    <t>恩华药业</t>
  </si>
  <si>
    <t>主要从事中枢神经类药物及心脑血管类药物的研发</t>
  </si>
  <si>
    <t>阿尔茨海默,新冠检测,互联网医疗,体外诊断,猴痘,芬太尼,医药电商,仿制药一致性评价</t>
  </si>
  <si>
    <t>600062.SH</t>
  </si>
  <si>
    <t>华润双鹤</t>
  </si>
  <si>
    <t>全国最大的输液供应基地、中国领先的全合成抗菌药生产基地</t>
  </si>
  <si>
    <t>埃博拉,熊去氧胆酸,高血压药,儿童医药医疗,青蒿素,仿制药,新冠治疗,国企改革,新冠特效药,央企国企改革,蒙脱石散,肝素,地方国企改革,流感,疟疾,医疗改革,生物医药,医保目录,MSCI,NMN,仿制药一致性评价</t>
  </si>
  <si>
    <t>002675.SZ</t>
  </si>
  <si>
    <t>东诚药业</t>
  </si>
  <si>
    <t>肝素钠及硫酸软骨素远销欧盟、美洲、亚太等30多个国家和地区</t>
  </si>
  <si>
    <t>创新药,抗肿瘤,养老,千金藤素,抗癌,年报预增,细胞免疫治疗,专精特新,肝素,肾透析,幽门螺杆菌,生物医药</t>
  </si>
  <si>
    <t>002773.SZ</t>
  </si>
  <si>
    <t>康弘药业</t>
  </si>
  <si>
    <t>在中枢神经系统、消化系统、眼科等领域拥有特色产品</t>
  </si>
  <si>
    <t>年报预增,中医药,创新药,眼科医疗,生物医药,医保目录</t>
  </si>
  <si>
    <t>002332.SZ</t>
  </si>
  <si>
    <t>仙琚制药</t>
  </si>
  <si>
    <t>国内规模最大、品种最为齐全的甾体药物生产厂家</t>
  </si>
  <si>
    <t>创新药,地方国企改革,毛发医疗,生物医药,辅助生殖,国企改革</t>
  </si>
  <si>
    <t>688321.SH</t>
  </si>
  <si>
    <t>微芯生物</t>
  </si>
  <si>
    <t>自主研发出中国唯一治疗外周T细胞淋巴瘤的药物西达本胺片</t>
  </si>
  <si>
    <t>创新药,抗肿瘤,生物医药,医保目录</t>
  </si>
  <si>
    <t>600267.SH</t>
  </si>
  <si>
    <t>海正药业</t>
  </si>
  <si>
    <t>领先的原料药生产商，中国最大的抗生素、抗肿瘤药物生产商之一</t>
  </si>
  <si>
    <t>宠物经济,银屑病,创新药,胰岛素,抗肿瘤,阿糖胞苷,医美,青蒿素,仿制药,单抗,超级真菌,国企改革,浙江国企改革,猪瘟疫情,动物疫苗,抗癌,地方国企改革,流感,禽流感,生物医药,医保目录,MSCI,仿制药一致性评价,医疗改革</t>
  </si>
  <si>
    <t>002653.SZ</t>
  </si>
  <si>
    <t>海思科</t>
  </si>
  <si>
    <t>我国高端肠外营养药领域的领导企业之一</t>
  </si>
  <si>
    <t>银屑病,创新药,医疗器械,高血压药,仿制药,抗癌,乙肝治疗,生物医药,医保目录,仿制药一致性评价</t>
  </si>
  <si>
    <t>002019.SZ</t>
  </si>
  <si>
    <t>亿帆医药</t>
  </si>
  <si>
    <t>主导泛酸系列产品，是拥有独家产品数量较多的国内医药企业之一</t>
  </si>
  <si>
    <t>中医药,银屑病,创新药,胰岛素,新材料,新冠治疗,可降解塑料,肝炎,光伏,维生素,生物医药,医保目录,MSCI</t>
  </si>
  <si>
    <t>600420.SH</t>
  </si>
  <si>
    <t>国药现代</t>
  </si>
  <si>
    <t>国内颇具优势的缓释药技术产品生产厂家</t>
  </si>
  <si>
    <t>中医药,化妆护肤品,医美,儿童医药医疗,超级真菌,国企改革,动物疫苗,抗癌,央企国企改革,生物医药,肝炎,地方国企改革,流感,幽门螺杆菌,毛发医疗,维生素,健康中国,芬太尼,辅助生殖,医保目录,NMN,仿制药一致性评价</t>
  </si>
  <si>
    <t>002004.SZ</t>
  </si>
  <si>
    <t>华邦健康</t>
  </si>
  <si>
    <t>国内皮肤病用药及抗结核药物领域龙头企业</t>
  </si>
  <si>
    <t>中医药,旅游,两江新区,新材料,医美,三胎,干细胞,草甘膦,细胞免疫治疗,互联网医疗,毛发医疗,健康中国,仿制药一致性评价,小额贷款,锂电原料,草地贪夜蛾防治,银屑病,新冠治疗,抗癌,氟化工,北交所,新型杀菌剂,生物医药,民营医院</t>
  </si>
  <si>
    <t>600812.SH</t>
  </si>
  <si>
    <t>华北制药</t>
  </si>
  <si>
    <t>抗体生物技术药物技术水平及进度处于国内行业领先地位</t>
  </si>
  <si>
    <t>儿童医药医疗,单抗,雄安新区,国企改革,保健品,生物医药,肝炎,眼科医疗,肝素,生物疫苗,证金持股,地方国企改革,流感,MERS,乙肝治疗,医疗改革,维生素,工业4.0,化肥,医保目录,狂犬病,仿制药一致性评价</t>
  </si>
  <si>
    <t>688091.SH</t>
  </si>
  <si>
    <t>上海谊众</t>
  </si>
  <si>
    <t>国内改良型新药的创新先锋企业</t>
  </si>
  <si>
    <t>创新药,抗肿瘤</t>
  </si>
  <si>
    <t>000915.SZ</t>
  </si>
  <si>
    <t>华特达因</t>
  </si>
  <si>
    <t>以环保和医药产业为主营业务</t>
  </si>
  <si>
    <t>污水处理,儿童医药医疗,三胎,国企改革,脱硫脱硝,蒙脱石散,山东国企改革,地方国企改革,流感,废气处理,消毒剂,生物医药,医保目录</t>
  </si>
  <si>
    <t>300573.SZ</t>
  </si>
  <si>
    <t>兴齐眼药</t>
  </si>
  <si>
    <t>专注于眼科药物领域，已构建“全系列，多品种”的眼科药物产品</t>
  </si>
  <si>
    <t>养老金持股,眼科医疗,医保目录</t>
  </si>
  <si>
    <t>002755.SZ</t>
  </si>
  <si>
    <t>奥赛康</t>
  </si>
  <si>
    <t>国内最大的质子泵抑制剂（PPI）注射剂生产企业之一</t>
  </si>
  <si>
    <t>创新药,流感,幽门螺杆菌,生物医药,医保目录,仿制药一致性评价,抗肿瘤</t>
  </si>
  <si>
    <t>300630.SZ</t>
  </si>
  <si>
    <t>普利制药</t>
  </si>
  <si>
    <t>专业从事化学药物制剂研发、生产和销售的高新技术企业</t>
  </si>
  <si>
    <t>生物医药,宝能系,高血压药,海南自贸区,猴痘,仿制药一致性评价</t>
  </si>
  <si>
    <t>002020.SZ</t>
  </si>
  <si>
    <t>京新药业</t>
  </si>
  <si>
    <t>国内最大氟喹诺酮类药物生产基地</t>
  </si>
  <si>
    <t>阿尔茨海默,中医药,医疗器械,仿制药,抗癌,肝炎,眼科医疗,共同富裕示范区,生物医药,医保目录,仿制药一致性评价</t>
  </si>
  <si>
    <t>300233.SZ</t>
  </si>
  <si>
    <t>金城医药</t>
  </si>
  <si>
    <t>国内最大的头孢抗生素侧链中间体生产厂商</t>
  </si>
  <si>
    <t>仿制药一致性评价,石墨烯,创新药,埃博拉,高血压药,新冠治疗,新冠特效药,年报预增,蒙脱石散,肝炎,眼科医疗,禽流感,新型烟草,工业大麻</t>
  </si>
  <si>
    <t>600664.SH</t>
  </si>
  <si>
    <t>哈药股份</t>
  </si>
  <si>
    <t>拥有“哈药、三精、世一堂、盖中盖、护彤”五件驰名商标</t>
  </si>
  <si>
    <t>中医药,振兴东北,养老,新冠治疗,超级真菌,保健品,蒙脱石散,中朝贸易区,肝炎,流感,工业大麻,黑龙江自贸区,医保目录,仿制药一致性评价,医疗改革</t>
  </si>
  <si>
    <t>000597.SZ</t>
  </si>
  <si>
    <t>东北制药</t>
  </si>
  <si>
    <t>拥有化学原料药、化学制剂、医药商业、医药工程、生物医药等业务</t>
  </si>
  <si>
    <t>中医药,抗艾滋病,振兴东北,超级真菌,抗癌,年报预增,流感,禽流感,维生素,生物医药,辅助生殖,医保目录,仿制药一致性评价,医疗改革</t>
  </si>
  <si>
    <t>300199.SZ</t>
  </si>
  <si>
    <t>翰宇药业</t>
  </si>
  <si>
    <t>国内多肽药物龙头企业</t>
  </si>
  <si>
    <t>创新药,口罩,粤港澳大湾区,多肽药,三胎,新冠治疗,新冠特效药,细胞免疫治疗,新冠检测,抗原检测,肝炎,互联网医疗,智能医疗,流感,工业大麻,乙肝治疗,幽门螺杆菌,新冠疫苗,猴痘,辅助生殖,医保目录,NMN,仿制药一致性评价</t>
  </si>
  <si>
    <t>000813.SZ</t>
  </si>
  <si>
    <t>德展健康</t>
  </si>
  <si>
    <t>国产调/降血脂药物龙头企业</t>
  </si>
  <si>
    <t>大消费,创新药,口罩,化妆护肤品,医美,仿制药,CRO,国企改革,生物疫苗,地方国企改革,工业大麻,HPV疫苗,NMN,仿制药一致性评价</t>
  </si>
  <si>
    <t>688266.SH</t>
  </si>
  <si>
    <t>泽璟制药</t>
  </si>
  <si>
    <t>主营对肿瘤、血液、肝胆疾病新药的研发，在全球已申请100多项专利</t>
  </si>
  <si>
    <t>创新药,抗肿瘤,新冠治疗</t>
  </si>
  <si>
    <t>300158.SZ</t>
  </si>
  <si>
    <t>振东制药</t>
  </si>
  <si>
    <t>主导产品岩舒注射液，是癌症的辅助治疗药物</t>
  </si>
  <si>
    <t>中医药,创新药,埃博拉,抗肿瘤,乡村振兴,仿制药,新冠治疗,农业种植,抗癌,胶原蛋白,肝炎,土地流转,流感,维生素,毛发医疗,医保目录,仿制药一致性评价</t>
  </si>
  <si>
    <t>603367.SH</t>
  </si>
  <si>
    <t>辰欣药业</t>
  </si>
  <si>
    <t>多种化学制剂药物纳入国家基本药物目录</t>
  </si>
  <si>
    <t>生物医药,肝素,医保目录,流感,仿制药一致性评价,抗肿瘤</t>
  </si>
  <si>
    <t>600789.SH</t>
  </si>
  <si>
    <t>鲁抗医药</t>
  </si>
  <si>
    <t>国家重要的抗生素研发、生产基地</t>
  </si>
  <si>
    <t>阿尔茨海默,埃博拉,登革热,寨卡病毒,超级真菌,国企改革,年报预增,蒙脱石散,兽药,肝炎,山东国企改革,地方国企改革,西尼罗病毒,流感,MERS,禽流感,消毒剂,生物医药,医保目录,仿制药一致性评价,医疗改革</t>
  </si>
  <si>
    <t>300723.SZ</t>
  </si>
  <si>
    <t>一品红</t>
  </si>
  <si>
    <t>在儿童用药、慢病用药领域具有较强竞争力</t>
  </si>
  <si>
    <t>生物疫苗,肝炎,粤港澳大湾区,流感,儿童医药医疗,三胎,猴痘,医保目录,板蓝根</t>
  </si>
  <si>
    <t>002435.SZ</t>
  </si>
  <si>
    <t>长江健康</t>
  </si>
  <si>
    <t>从事医药制造业务及机械制造业务的企业</t>
  </si>
  <si>
    <t>中医药,创新药,电梯,医美,长三角一体化,三胎,新冠特效药,超级真菌,板蓝根,盐野义,柔性屏,纳米抗擦墨,流感,幽门螺杆菌,辅助生殖,仿制药一致性评价</t>
  </si>
  <si>
    <t>603676.SH</t>
  </si>
  <si>
    <t>卫信康</t>
  </si>
  <si>
    <t>国内肠外营养药物龙头企业</t>
  </si>
  <si>
    <t>儿童医药医疗,年报预增,仿制药,维生素,生物医药,医保目录</t>
  </si>
  <si>
    <t>600200.SH</t>
  </si>
  <si>
    <t>江苏吴中</t>
  </si>
  <si>
    <t>涵盖基因药物、化学药物与现代中药为一体的完整产业链</t>
  </si>
  <si>
    <t>中医药,创新药,医美,仿制药,核污染防治,新冠治疗,抗癌,肝炎,流感,幽门螺杆菌,猴痘,辅助生殖,医保目录,仿制药一致性评价</t>
  </si>
  <si>
    <t>300705.SZ</t>
  </si>
  <si>
    <t>九典制药</t>
  </si>
  <si>
    <t>主营药品制剂、原料药、药用辅料及植物提取物四大类</t>
  </si>
  <si>
    <t>熊去氧胆酸,仿制药一致性评价</t>
  </si>
  <si>
    <t>002550.SZ</t>
  </si>
  <si>
    <t>千红制药</t>
  </si>
  <si>
    <t>国内生化制药行业多糖类和蛋白酶类药品的知名生产企业</t>
  </si>
  <si>
    <t>年报预增,新冠检测,抗原检测,肝炎,肝素,熊去氧胆酸,生物医药,仿制药一致性评价,抗癌</t>
  </si>
  <si>
    <t>000566.SZ</t>
  </si>
  <si>
    <t>海南海药</t>
  </si>
  <si>
    <t>具备从中间体到原料药再到化学制剂的全产业链生产技术与能力</t>
  </si>
  <si>
    <t>中医药,创新药,口罩,海南旅游岛,抗肿瘤,医疗器械,仿制药,海南自贸区,国企改革,三沙,抗癌,央企国企改革,细胞免疫治疗,互联网医疗,地方国企改革,民营医院,小额贷款</t>
  </si>
  <si>
    <t>002437.SZ</t>
  </si>
  <si>
    <t>誉衡药业</t>
  </si>
  <si>
    <t>在心脑血管、营养、抗肿瘤、糖尿病等用药领域具有一定优势</t>
  </si>
  <si>
    <t>创新药,基因测序,阿糖胞苷,互联网保险,多肽药,单抗,抗癌,肝炎,互联网金融,维生素,黑龙江自贸区,生物医药,民营医院</t>
  </si>
  <si>
    <t>300204.SZ</t>
  </si>
  <si>
    <t>舒泰神</t>
  </si>
  <si>
    <t>生物制品的研发、生产和销售的制药公司，聚乙二醇类产品第一品牌</t>
  </si>
  <si>
    <t>乙肝治疗,多肽药,创新药,单抗,生物医药,新冠治疗,新冠特效药</t>
  </si>
  <si>
    <t>300255.SZ</t>
  </si>
  <si>
    <t>常山药业</t>
  </si>
  <si>
    <t>从事肝素原料药和肝素制剂药品研发生产的龙头企业</t>
  </si>
  <si>
    <t>创新药,肝素,化妆护肤品,医美,国产伟哥,多肽药,仿制药,雄安新区,生物医药,医保目录,抗肿瘤</t>
  </si>
  <si>
    <t>300110.SZ</t>
  </si>
  <si>
    <t>华仁药业</t>
  </si>
  <si>
    <t>拥有国内最大的非PVC软袋输液单体工厂</t>
  </si>
  <si>
    <t>口罩,化妆护肤品,医美,医疗器械,高血压药,国企改革,电子商务,新冠检测,抗原检测,肝炎,地方国企改革,肾透析,猴痘,医药电商,医保目录</t>
  </si>
  <si>
    <t>688553.SH</t>
  </si>
  <si>
    <t>汇宇制药</t>
  </si>
  <si>
    <t>注射用阿扎胞苷产品视同通过一致性评价的国内两家首仿企业之一</t>
  </si>
  <si>
    <t>创新药,仿制药一致性评价</t>
  </si>
  <si>
    <t>688578.SH</t>
  </si>
  <si>
    <t>艾力斯</t>
  </si>
  <si>
    <t>专注于肿瘤治疗领域的创新药企业</t>
  </si>
  <si>
    <t>年报预增,创新药,抗肿瘤,生物医药</t>
  </si>
  <si>
    <t>600488.SH</t>
  </si>
  <si>
    <t>津药药业</t>
  </si>
  <si>
    <t>亚洲最大的甾体皮质激素类药物科研、生产、出口基地</t>
  </si>
  <si>
    <t>滨海新区,生物医药,余额宝,辅助生殖,医保目录,仿制药一致性评价</t>
  </si>
  <si>
    <t>000931.SZ</t>
  </si>
  <si>
    <t>中关村</t>
  </si>
  <si>
    <t>生物医药主要产品在各自领域具有较强的市场竞争力</t>
  </si>
  <si>
    <t>创新药,黄光裕,高血压药,养老,雄安新区,北交所,蒙脱石散,中朝贸易区,北京自贸区,京津冀一体化,健康中国,生物医药,医保目录</t>
  </si>
  <si>
    <t>002940.SZ</t>
  </si>
  <si>
    <t>昂利康</t>
  </si>
  <si>
    <t>拥有完整的制药业务产业链，在化学制药领域积累了一批核心技术</t>
  </si>
  <si>
    <t>共同富裕示范区,幽门螺杆菌,高血压药,仿制药一致性评价</t>
  </si>
  <si>
    <t>300436.SZ</t>
  </si>
  <si>
    <t>广生堂</t>
  </si>
  <si>
    <t>国内专注于肝脏健康领域的医药企业</t>
  </si>
  <si>
    <t>创新药,新冠检测,基因测序,肝炎,抗肝癌,熊去氧胆酸,乙肝治疗,生物医药,新冠治疗,辅助生殖,新冠特效药,仿制药一致性评价,抗癌</t>
  </si>
  <si>
    <t>600851.SH</t>
  </si>
  <si>
    <t>海欣股份</t>
  </si>
  <si>
    <t>集纺织服装、医药、金融投资和工业地产为一体的多元化投资集团</t>
  </si>
  <si>
    <t>细胞免疫治疗,创新药,生物疫苗,证金持股,熊去氧胆酸,抗癌</t>
  </si>
  <si>
    <t>002793.SZ</t>
  </si>
  <si>
    <t>罗欣药业</t>
  </si>
  <si>
    <t>中国制药工业百强企业、中国十大最具成长力药企</t>
  </si>
  <si>
    <t>中医药,蒙脱石散,互联网医疗,医疗器械,流感,幽门螺杆菌,仿制药,生物医药,医药电商,民营医院,仿制药一致性评价,抗肿瘤</t>
  </si>
  <si>
    <t>300111.SZ</t>
  </si>
  <si>
    <t>向日葵</t>
  </si>
  <si>
    <t>国内少数具有自主技术并能规模生产太阳能电池片及组件的光伏企业</t>
  </si>
  <si>
    <t>生物医药,高血压药,分布式发电</t>
  </si>
  <si>
    <t>603811.SH</t>
  </si>
  <si>
    <t>诚意药业</t>
  </si>
  <si>
    <t>全球医药产业中一个重要的原料药供应商</t>
  </si>
  <si>
    <t>抗癌,中医药,肝炎,医疗器械,流感,新冠治疗,超级真菌,抗肿瘤</t>
  </si>
  <si>
    <t>000766.SZ</t>
  </si>
  <si>
    <t>通化金马</t>
  </si>
  <si>
    <t>巩固中成药优势基础上，完善了化学药、生物药和创新药的研发体系</t>
  </si>
  <si>
    <t>抗癌,中医药,阿尔茨海默,创新药,肝炎,抗肝癌,医保目录,民营医院,工业大麻,医疗改革</t>
  </si>
  <si>
    <t>000788.SZ</t>
  </si>
  <si>
    <t>北大医药</t>
  </si>
  <si>
    <t>西部地区最重要的医药原料药生产及出口创汇企业</t>
  </si>
  <si>
    <t>抗癌,高校,冷链物流,两江新区,医疗器械,维生素,成渝特区,人脑工程,医药电商,医保目录,民营医院,仿制药一致性评价,医疗改革</t>
  </si>
  <si>
    <t>002393.SZ</t>
  </si>
  <si>
    <t>力生制药</t>
  </si>
  <si>
    <t>天津国资委旗下，多个品种进入国家医保目录和国家基本药物目录</t>
  </si>
  <si>
    <t>仿制药一致性评价,中医药,专精特新,肝炎,地方国企改革,流感,天津国企改革,高血压药,滨海新区,新冠治疗,核污染防治,国企改革,防辐射</t>
  </si>
  <si>
    <t>600624.SH</t>
  </si>
  <si>
    <t>复旦复华</t>
  </si>
  <si>
    <t>确立了以软件开发、生物医药、园区房产为核心的科技产业体系</t>
  </si>
  <si>
    <t>微电子,仿制药,国企改革,抗癌,上海国企改革,新冠检测,国产软件,抗原检测,肝炎,地方国企改革,海洋油污清理,物业管理,生物医药,仿制药一致性评价</t>
  </si>
  <si>
    <t>000919.SZ</t>
  </si>
  <si>
    <t>金陵药业</t>
  </si>
  <si>
    <t>南京国资委旗下，拥有“脉络宁注射液”专利、“桂冠”商标，控股三家综合性医院和一家医养结合机构</t>
  </si>
  <si>
    <t>中医药,南京国企改革,互联网医疗,医美,医疗器械,地方国企改革,江苏国企改革,养老,高压氧舱,国企改革,医保目录,民营医院,医疗改革</t>
  </si>
  <si>
    <t>603669.SH</t>
  </si>
  <si>
    <t>灵康药业</t>
  </si>
  <si>
    <t>主导产品涵盖肠外营养、抗感染和消化系统药，市场份额行业前列</t>
  </si>
  <si>
    <t>生物医药,民营医院,医保目录,流感,仿制药一致性评价</t>
  </si>
  <si>
    <t>688658.SH</t>
  </si>
  <si>
    <t>悦康药业</t>
  </si>
  <si>
    <t>以高端化学药为主导的大型医药企业集团</t>
  </si>
  <si>
    <t>中医药,创新药,幽门螺杆菌,仿制药,新冠治疗,仿制药一致性评价</t>
  </si>
  <si>
    <t>300434.SZ</t>
  </si>
  <si>
    <t>金石亚药</t>
  </si>
  <si>
    <t>新型复合管道行业和大面积真空磁控溅射技术领域处于国内领先地位</t>
  </si>
  <si>
    <t>地下管网,中医药,蒙脱石散,年报预增,PPP,流感,生物医药,仿制药一致性评价</t>
  </si>
  <si>
    <t>300194.SZ</t>
  </si>
  <si>
    <t>福安药业</t>
  </si>
  <si>
    <t>主要从事抗生素原料药及制剂的研发和生产</t>
  </si>
  <si>
    <t>仿制药一致性评价,抗艾滋病,抗肿瘤,仿制药,抗癌,生物医药,肝炎,幽门螺杆菌,猴痘,医保目录,工业大麻</t>
  </si>
  <si>
    <t>600613.SH</t>
  </si>
  <si>
    <t>神奇制药</t>
  </si>
  <si>
    <t>神奇品牌有超过30年的历史，中国驰名商标，药品批准文号143个</t>
  </si>
  <si>
    <t>浦东前滩,中医药,抗肿瘤,浦东新区,生物医药,超级真菌,医保目录,抗癌</t>
  </si>
  <si>
    <t>688176.SH</t>
  </si>
  <si>
    <t>亚虹医药</t>
  </si>
  <si>
    <t>专注于泌尿生殖系统肿瘤及其它重大疾病领域的全球化创新药公司</t>
  </si>
  <si>
    <t>创新药,生物医药,抗肿瘤</t>
  </si>
  <si>
    <t>600774.SH</t>
  </si>
  <si>
    <t>汉商集团</t>
  </si>
  <si>
    <t>在武汉市拥有众多的商场，购物中心及百货店</t>
  </si>
  <si>
    <t>新零售,中医药,创新药,武汉自贸区,新材料,医美,医疗器械,流感,幽门螺杆菌,三胎,健康中国,新冠治疗,辅助生殖</t>
  </si>
  <si>
    <t>002923.SZ</t>
  </si>
  <si>
    <t>润都股份</t>
  </si>
  <si>
    <t>拥有新药盐酸去甲乌药碱，为心脏负荷试验药物，产品生产线丰富</t>
  </si>
  <si>
    <t>创新药,抗肿瘤,肝炎,医疗器械,流感,高血压药,幽门螺杆菌,青蒿素,医保目录,仿制药一致性评价,新型烟草</t>
  </si>
  <si>
    <t>688331.SH</t>
  </si>
  <si>
    <t>荣昌生物</t>
  </si>
  <si>
    <t>主打产品泰它西普用于治疗系统性红斑狼疮，是全球系统性红斑狼疮治疗领域的重大突破</t>
  </si>
  <si>
    <t>688513.SH</t>
  </si>
  <si>
    <t>苑东生物</t>
  </si>
  <si>
    <t>国内技术领先的高端化学药制造企业</t>
  </si>
  <si>
    <t>300016.SZ</t>
  </si>
  <si>
    <t>北陆药业</t>
  </si>
  <si>
    <t>国内医药对比剂行业领跑者</t>
  </si>
  <si>
    <t>中医药,创新药,专精特新,基因测序,独角兽,生物医药,医保目录,仿制药一致性评价,抗肿瘤</t>
  </si>
  <si>
    <t>300006.SZ</t>
  </si>
  <si>
    <t>莱美药业</t>
  </si>
  <si>
    <t>具有国际领先的纳米药物技术和国内领先水平的药物制备技术</t>
  </si>
  <si>
    <t>国企改革,抗癌,知识产权保护,细胞免疫治疗,肝炎,眼科医疗,互联网医疗,地方国企改革,幽门螺杆菌,医疗改革,生物医药,辅助生殖,医保目录,仿制药一致性评价</t>
  </si>
  <si>
    <t>600513.SH</t>
  </si>
  <si>
    <t>联环药业</t>
  </si>
  <si>
    <t>具有有效的泌尿系统药、抗组胺药和心血管药</t>
  </si>
  <si>
    <t>埃博拉,化妆护肤品,地方国企改革,流感,江苏国企改革,国产伟哥,高血压药,禽流感,寨卡病毒,国企改革,医保目录</t>
  </si>
  <si>
    <t>000153.SZ</t>
  </si>
  <si>
    <t>丰原药业</t>
  </si>
  <si>
    <t>安徽省规模最大的医药企业</t>
  </si>
  <si>
    <t>口罩,抗肝癌,眼科医疗,代糖,肝素,流感,高血压药,金改,生物医药,新冠治疗,医保目录,抗癌</t>
  </si>
  <si>
    <t>688428.SH</t>
  </si>
  <si>
    <t>诺诚健华</t>
  </si>
  <si>
    <t>核心产品奥布替尼为抗肿瘤和自身免疫性疾病的创新药。全球著名结构生物学家施一公博士担任公司科学顾问委员会主席</t>
  </si>
  <si>
    <t>688221.SH</t>
  </si>
  <si>
    <t>前沿生物</t>
  </si>
  <si>
    <t>聚焦长效多肽领域的新药研发，中国艾滋病新药的领军企业</t>
  </si>
  <si>
    <t>创新药,抗艾滋病,生物医药,新冠治疗,新冠特效药</t>
  </si>
  <si>
    <t>300086.SZ</t>
  </si>
  <si>
    <t>康芝药业</t>
  </si>
  <si>
    <t>国内领先的儿童大健康企业，主营儿童药、婴童健康用品，拥有儿童药品种30多个</t>
  </si>
  <si>
    <t>中医药,口罩,儿童医药医疗,三胎,两会,海南自贸区,新冠治疗,超级真菌,板蓝根,三沙,蒙脱石散,肝炎,流感,幽门螺杆菌,消毒剂,生物医药,辅助生殖,仿制药一致性评价</t>
  </si>
  <si>
    <t>688505.SH</t>
  </si>
  <si>
    <t>复旦张江</t>
  </si>
  <si>
    <t>公司多次承担“国家重点科技项目（攻关）计划”等国家级专项</t>
  </si>
  <si>
    <t>603168.SH</t>
  </si>
  <si>
    <t>莎普爱思</t>
  </si>
  <si>
    <t>芐达赖氨酸滴眼液在白内障药物市场中处于行业前列</t>
  </si>
  <si>
    <t>中医药,三胎,生物医药,眼科医疗,民营医院</t>
  </si>
  <si>
    <t>688506.SH</t>
  </si>
  <si>
    <t>百利天恒</t>
  </si>
  <si>
    <t>全麻药丙泊酚国内市占率排名居前，黄芪颗粒国内样本医院中市占率第一</t>
  </si>
  <si>
    <t>中医药,创新药</t>
  </si>
  <si>
    <t>002370.SZ</t>
  </si>
  <si>
    <t>亚太药业</t>
  </si>
  <si>
    <t>从事透皮控释系统、抗感染、心血管、降糖类、肝炎类等药物研发</t>
  </si>
  <si>
    <t>仿制药一致性评价,创新药,肝炎,幽门螺杆菌,仿制药,猴痘,新冠治疗,医保目录,工业大麻</t>
  </si>
  <si>
    <t>000908.SZ</t>
  </si>
  <si>
    <t>景峰医药</t>
  </si>
  <si>
    <t>产品涵盖心脑血管、肿瘤、骨科、儿科、妇科等领域</t>
  </si>
  <si>
    <t>中医药,创新药,基因测序,医美,医疗器械,国产伟哥,儿童医药医疗,仿制药,抗癌,债转股(AMC),眼科医疗,肝素,互联网医疗,消毒剂,健康中国,生物医药,医保目录,仿制药一致性评价,抗肿瘤</t>
  </si>
  <si>
    <t>688566.SH</t>
  </si>
  <si>
    <t>吉贝尔</t>
  </si>
  <si>
    <t>专业从事化学药品制剂、中成药制剂、原料药的研产销的医药高新技术企业</t>
  </si>
  <si>
    <t>中医药,创新药,肝炎,眼科医疗,熊去氧胆酸,高血压药,生物医药,医保目录</t>
  </si>
  <si>
    <t>003020.SZ</t>
  </si>
  <si>
    <t>立方制药</t>
  </si>
  <si>
    <t>安徽省知名制药企业</t>
  </si>
  <si>
    <t>高血压药,中医药,肝炎,眼科医疗,医药电商,医保目录,仿制药一致性评价</t>
  </si>
  <si>
    <t>688189.SH</t>
  </si>
  <si>
    <t>南新制药</t>
  </si>
  <si>
    <t>集药品研产销于一体的创新型制药企业</t>
  </si>
  <si>
    <t>创新药,地方国企改革,流感,湖南国企改革,仿制药,禽流感,国企改革,仿制药一致性评价</t>
  </si>
  <si>
    <t>002900.SZ</t>
  </si>
  <si>
    <t>哈三联</t>
  </si>
  <si>
    <t>东北地区首家生产聚丙烯安瓿注射剂的企业</t>
  </si>
  <si>
    <t>创新药,化妆护肤品,医美,医疗器械,高血压药,仿制药,消毒剂,仿制药一致性评价,黑龙江自贸区</t>
  </si>
  <si>
    <t>688799.SH</t>
  </si>
  <si>
    <t>华纳药厂</t>
  </si>
  <si>
    <t>公司铋剂产品线在国内具备一定的优势</t>
  </si>
  <si>
    <t>中医药,专精特新,蒙脱石散,肝炎,高血压药,幽门螺杆菌</t>
  </si>
  <si>
    <t>601089.SH</t>
  </si>
  <si>
    <t>福元医药</t>
  </si>
  <si>
    <t>国内创新型仿制药领先企业，拥有多款首仿药，复方α-酮酸片市场份额国内厂商第一</t>
  </si>
  <si>
    <t>创新药,辅助生殖,医疗器械,高血压药,猴痘,仿制药一致性评价</t>
  </si>
  <si>
    <t>301301.SZ</t>
  </si>
  <si>
    <t>川宁生物</t>
  </si>
  <si>
    <t>国内乃至全球抗生素中间体市场的主要供应企业</t>
  </si>
  <si>
    <t>年报预增,熊去氧胆酸</t>
  </si>
  <si>
    <t>002826.SZ</t>
  </si>
  <si>
    <t>易明医药</t>
  </si>
  <si>
    <t>致力于糖尿病、心血管等老年慢性病症治疗及妇科产科领域核心产品的开发研究</t>
  </si>
  <si>
    <t>中医药,蒙脱石散,仿制药,医保目录,仿制药一致性评价</t>
  </si>
  <si>
    <t>688382.SH</t>
  </si>
  <si>
    <t>益方生物</t>
  </si>
  <si>
    <t>创新药研发企业，聚焦于肿瘤、代谢疾病等重大疾病领域</t>
  </si>
  <si>
    <t>301263.SZ</t>
  </si>
  <si>
    <t>泰恩康</t>
  </si>
  <si>
    <t>以自产医药产品和代理运营医药产品共同发展的综合性医药公司</t>
  </si>
  <si>
    <t>瑞德西韦,中医药,口罩,眼科医疗,医疗器械,仿制药,毛发医疗,新冠治疗,医药电商,抗肿瘤</t>
  </si>
  <si>
    <t>688192.SH</t>
  </si>
  <si>
    <t>迪哲医药</t>
  </si>
  <si>
    <t>具备全球竞争力的创新驱动型生物医药公司</t>
  </si>
  <si>
    <t>创新药</t>
  </si>
  <si>
    <t>301130.SZ</t>
  </si>
  <si>
    <t>西点药业</t>
  </si>
  <si>
    <t>集科研、生产、销售于一体的制药企业</t>
  </si>
  <si>
    <t>中医药,肝炎,乙肝治疗,猴痘,三胎,维生素,生物医药</t>
  </si>
  <si>
    <t>300584.SZ</t>
  </si>
  <si>
    <t>海辰药业</t>
  </si>
  <si>
    <t>配备了国内先进的科研设备及分析仪器，完善的化学药研发体系</t>
  </si>
  <si>
    <t>创新药,肝炎,锂电池,熊去氧胆酸,幽门螺杆菌,猴痘,生物医药,新冠治疗,新冠特效药,医保目录,仿制药一致性评价</t>
  </si>
  <si>
    <t>688197.SH</t>
  </si>
  <si>
    <t>首药控股</t>
  </si>
  <si>
    <t>临床研究阶段的小分子创新药生产企业，专注于抗肿瘤创新药的研发</t>
  </si>
  <si>
    <t>688117.SH</t>
  </si>
  <si>
    <t>圣诺生物</t>
  </si>
  <si>
    <t>国内少数几家能够规模化生产多种多肽原料药的企业之一</t>
  </si>
  <si>
    <t>中俄贸易,三胎,生物医药,CRO,辅助生殖</t>
  </si>
  <si>
    <t>832735.BJ</t>
  </si>
  <si>
    <t>德源药业</t>
  </si>
  <si>
    <t>国内首家申报盐酸吡格列酮片一致性评价的医药公司</t>
  </si>
  <si>
    <t>300254.SZ</t>
  </si>
  <si>
    <t>仟源医药</t>
  </si>
  <si>
    <t>全国青霉素市场和半合成青霉素复方制剂市场前列</t>
  </si>
  <si>
    <t>中医药,创新药,基因测序,医疗器械,体外诊断,养老,三胎,新冠治疗,新冠特效药,蒙脱石散,新冠检测,肝炎,维生素,生物医药,医保目录,仿制药一致性评价</t>
  </si>
  <si>
    <t>688302.SH</t>
  </si>
  <si>
    <t>海创药业</t>
  </si>
  <si>
    <t>国内较早进行PROTAC靶向蛋白降解的创新药企业</t>
  </si>
  <si>
    <t>创新药,生物医药,新冠治疗</t>
  </si>
  <si>
    <t>688373.SH</t>
  </si>
  <si>
    <t>盟科药业</t>
  </si>
  <si>
    <t>抗耐药菌新药领域领先企业，生产出首个国产原研下一代恶唑烷酮类抗菌新药康替唑胺</t>
  </si>
  <si>
    <t>002898.SZ</t>
  </si>
  <si>
    <t>赛隆药业</t>
  </si>
  <si>
    <t>拥有GSP（赛隆药业）、GMP（岳阳赛隆）认证资质的医药企业</t>
  </si>
  <si>
    <t>横琴新区,创新药,肝炎,医美,医疗器械,高血压药,幽门螺杆菌,仿制药一致性评价</t>
  </si>
  <si>
    <t>832566.BJ</t>
  </si>
  <si>
    <t>梓橦宫</t>
  </si>
  <si>
    <t>“梓橦宫”品牌为“中华老字号”</t>
  </si>
  <si>
    <t>中医药,抗癌</t>
  </si>
  <si>
    <t>301075.SZ</t>
  </si>
  <si>
    <t>多瑞医药</t>
  </si>
  <si>
    <t>公司已成为血浆代用品晶体液细分领域的领先企业</t>
  </si>
  <si>
    <t>儿童医药医疗,生物医药</t>
  </si>
  <si>
    <t>688247.SH</t>
  </si>
  <si>
    <t>宣泰医药</t>
  </si>
  <si>
    <t>主营高端仿制药</t>
  </si>
  <si>
    <t>上海国企改革,生物医药,地方国企改革,熊去氧胆酸,人民币贬值受益,CRO,国企改革</t>
  </si>
  <si>
    <t>300628.SZ</t>
  </si>
  <si>
    <t>亿联网络</t>
  </si>
  <si>
    <t>沪深300,深证100,创业300</t>
  </si>
  <si>
    <t>SIP话机市场占有率为全球第一</t>
  </si>
  <si>
    <t>超清视频,云通信,MSCI,云办公</t>
  </si>
  <si>
    <t>603236.SH</t>
  </si>
  <si>
    <t>移远通信</t>
  </si>
  <si>
    <t>全球物联网模组龙头，蜂窝物联网模块出货量全球第一，深度布局车载模组</t>
  </si>
  <si>
    <t>5G,联想,车联网,年报预增,物联网</t>
  </si>
  <si>
    <t>688100.SH</t>
  </si>
  <si>
    <t>威胜信息</t>
  </si>
  <si>
    <t>提供物联网综合应用解决方案，曾被国家能源局授予“科技进步奖”</t>
  </si>
  <si>
    <t>智慧城市,专精特新,阿里巴巴,芯片,电力物联网,能源互联网,腾讯,充电桩,智能电网,物联网</t>
  </si>
  <si>
    <t>300627.SZ</t>
  </si>
  <si>
    <t>华测导航</t>
  </si>
  <si>
    <t>中国北斗高精度卫星导航领域领先企业之一</t>
  </si>
  <si>
    <t>无人机,芯片,卫星导航,长三角一体化,无人驾驶</t>
  </si>
  <si>
    <t>300638.SZ</t>
  </si>
  <si>
    <t>广和通</t>
  </si>
  <si>
    <t>全球领先的无线通信模块及解决方案提供商</t>
  </si>
  <si>
    <t>5G,车联网,专精特新,阿里巴巴,养老金持股,移动支付,区块链,物联网感知层,智能电网,物联网,边缘计算</t>
  </si>
  <si>
    <t>603118.SH</t>
  </si>
  <si>
    <t>共进股份</t>
  </si>
  <si>
    <t>国内大型的宽带通讯终端生产商</t>
  </si>
  <si>
    <t>5G,智能家居,F5G,物联网平台层,宽带中国,基因测序,传感器,芯片,医疗器械,汽车电子,物联网,芯片封装测试,智能医疗,通信基站,物联网应用层,人民币贬值受益,虚拟现实</t>
  </si>
  <si>
    <t>600775.SH</t>
  </si>
  <si>
    <t>南京熊猫</t>
  </si>
  <si>
    <t>爱立信重要的全球供应中心之一</t>
  </si>
  <si>
    <t>无人机,新基建,工业机器人,电子信息,国企改革,智能交通,央企国企改革,智慧城市,机器人,通信基站,地方国企改革,军工,工业4.0,轨道交通</t>
  </si>
  <si>
    <t>603083.SH</t>
  </si>
  <si>
    <t>剑桥科技</t>
  </si>
  <si>
    <t>外销为主的ICT终端设备制造商，主要客户已基本涵盖了下游全球主要的通信设备提供商</t>
  </si>
  <si>
    <t>5G,智能家居,F5G,年报预增,宽带中国,共封装光学（CPO）,新基建,WiFi 6,人民币贬值受益,物联网,华为,工业互联网,边缘计算</t>
  </si>
  <si>
    <t>688027.SH</t>
  </si>
  <si>
    <t>国盾量子</t>
  </si>
  <si>
    <t>全球领先的量子通信设备制造商和量子安全解决方案供应商</t>
  </si>
  <si>
    <t>专精特新,量子科技,国企改革,芯片,军工</t>
  </si>
  <si>
    <t>002017.SZ</t>
  </si>
  <si>
    <t>东信和平</t>
  </si>
  <si>
    <t>中国电科旗下，专注于身份识别与数据安全管理业务，在智能卡领域有明显竞争优势</t>
  </si>
  <si>
    <t>5G,中俄贸易,NFC,移动支付,新基建,物联网传输层,电子信息,物联网,国企改革,信创,央企国企改革,横琴新区,年报预增,安防,数字货币,数据安全,金融信息服务,移动金融,金融IC</t>
  </si>
  <si>
    <t>600198.SH</t>
  </si>
  <si>
    <t>大唐电信</t>
  </si>
  <si>
    <t>在集成电路设计领域，公司在可信识别芯片领域保持国内领先地位</t>
  </si>
  <si>
    <t>换芯,微电子,芯片,移动支付,卫星导航,物联网,智能穿戴,一带一路,央企国企改革,汽车芯片,集成电路,数据安全,网络安全,云计算,金融IC,5G,三网融合,IPV6,智能终端,农业信息化,电子书,国企改革,车联网,银联,智慧城市,大数据,地方国企改革,元器件,5G主设备,智慧政务,NFC,芯片设计,新兴板</t>
  </si>
  <si>
    <t>003031.SZ</t>
  </si>
  <si>
    <t>中瓷电子</t>
  </si>
  <si>
    <t>公司电子陶瓷外壳类产品是高端半导体元器件中实现内部芯片与外部电路连接的重要桥梁</t>
  </si>
  <si>
    <t>5G,中国电科系,芯片,汽车电子,氮化镓,国企改革,央企国企改革,地方国企改革,军工,国产替代,第三代半导体,华为</t>
  </si>
  <si>
    <t>300205.SZ</t>
  </si>
  <si>
    <t>天喻信息</t>
  </si>
  <si>
    <t>主要研制面向金融和通信行业的金融终端、金融IC卡、SIM卡</t>
  </si>
  <si>
    <t>5G,华为鲲鹏,换芯,指纹技术,数字中国,NFC,移动支付,物联网传输层,区块链,电子信息,指纹支付,物联网,银联,专精特新,国产软件,互联网金融,数字货币,网络安全,TMT,ETC,金融信息服务,金融IC,华为</t>
  </si>
  <si>
    <t>002104.SZ</t>
  </si>
  <si>
    <t>恒宝股份</t>
  </si>
  <si>
    <t>从事智能卡、安全数字化、物联网、大数据、区块链的服务商</t>
  </si>
  <si>
    <t>换芯,电子身份证,NFC,移动支付,国产操作系统,区块链储备,物联网传输层,区块链,电子信息,物联网,年报预增,中非合作,互联网金融,数字货币,数据安全,电子标签,智慧政务,ETC,金融科技,金融信息服务,移动金融,金融IC,华为</t>
  </si>
  <si>
    <t>003040.SZ</t>
  </si>
  <si>
    <t>楚天龙</t>
  </si>
  <si>
    <t>国内最具规模的智能卡及其综合安全解决方案的提供商之一</t>
  </si>
  <si>
    <t>年报预增,电子身份证,数字货币,数据安全,移动支付,数字经济,智慧政务,金融科技,冬奥会,金融IC</t>
  </si>
  <si>
    <t>300590.SZ</t>
  </si>
  <si>
    <t>移为通信</t>
  </si>
  <si>
    <t>业界领先的无线物联网设备和解决方案提供商</t>
  </si>
  <si>
    <t>5G,智能交通,车联网,芯片,卫星导航,物联网应用层,电子标签,食品安全,物联网感知层,人民币贬值受益,物联网,无人驾驶,工业互联网,智能物流</t>
  </si>
  <si>
    <t>300504.SZ</t>
  </si>
  <si>
    <t>天邑股份</t>
  </si>
  <si>
    <t>国内领先的光通信和移动通信产品及服务综合供应商</t>
  </si>
  <si>
    <t>5G,F5G,超清视频,WiFi 6,物联网传输层,VR设备,虚拟现实,物联网,华为,边缘计算</t>
  </si>
  <si>
    <t>002908.SZ</t>
  </si>
  <si>
    <t>德生科技</t>
  </si>
  <si>
    <t>国内社保服务行业的优质供应商</t>
  </si>
  <si>
    <t>鸿蒙,电子身份证,数字中国,乡村振兴,移动支付,区块链,电子信息,冬奥会,智慧城市,疫情监测,大数据,数字货币,人工智能,数字经济,职业教育,智慧政务,人力资源服务,农村电商,数据确权,金融IC</t>
  </si>
  <si>
    <t>603803.SH</t>
  </si>
  <si>
    <t>瑞斯康达</t>
  </si>
  <si>
    <t>国内光纤通信接入设备的领军企业</t>
  </si>
  <si>
    <t>5G,F5G,共封装光学（CPO）,芯片,WiFi 6,智能电网,物联网,工业互联网,边缘计算</t>
  </si>
  <si>
    <t>300689.SZ</t>
  </si>
  <si>
    <t>澄天伟业</t>
  </si>
  <si>
    <t>专业生产智能卡和提供综合制卡服务的高新技术企业</t>
  </si>
  <si>
    <t>年报预增,金融IC,芯片</t>
  </si>
  <si>
    <t>688159.SH</t>
  </si>
  <si>
    <t>有方科技</t>
  </si>
  <si>
    <t>主营无线通信模块及系统通信解决方案，旗下多个产品技术被认定为业界首创</t>
  </si>
  <si>
    <t>5G,车联网,水利,专精特新,智能电网,物联网</t>
  </si>
  <si>
    <t>600355.SH</t>
  </si>
  <si>
    <t>精伦电子</t>
  </si>
  <si>
    <t>智能控制产品拥有技术优势，缝制机械数控系统行业排名第一</t>
  </si>
  <si>
    <t>机器视觉,在线教育,人脸识别,物联网平台层,智能电视,电子身份证,东湖高新园区,新基建,OLED,国产操作系统,电子信息,物联网,语音技术,机器人,国产软件,人工智能,数字电视,云计算</t>
  </si>
  <si>
    <t>300615.SZ</t>
  </si>
  <si>
    <t>欣天科技</t>
  </si>
  <si>
    <t>移动通信产业中射频金属元器件及射频结构件领域国家高新技术企业</t>
  </si>
  <si>
    <t>5G,年报预增,新能源汽车,航空航天,新基建,射频器,华为,基站射频</t>
  </si>
  <si>
    <t>301191.SZ</t>
  </si>
  <si>
    <t>菲菱科思</t>
  </si>
  <si>
    <t>一直专注于网络设备领域的研发，掌握了网络设备制造服务商的核心技术</t>
  </si>
  <si>
    <t>数据中心,5G,F5G,小米,安防,芯片,新基建,华为</t>
  </si>
  <si>
    <t>832149.BJ</t>
  </si>
  <si>
    <t>利尔达</t>
  </si>
  <si>
    <t>主营集成电路增值分销、物联网模块</t>
  </si>
  <si>
    <t>上证180</t>
  </si>
  <si>
    <t>600487.SH</t>
  </si>
  <si>
    <t>亨通光电</t>
  </si>
  <si>
    <t>国内光通信、通信电缆、电力电缆产品最齐全的综合性线缆公司</t>
  </si>
  <si>
    <t>光纤光缆,宽带中国,太赫兹,芯片,能源互联网,长三角一体化,量子科技,物联网,一带一路,海上风电,新能源,网络安全,军工,华为,MSCI,5G,F5G,6G,共封装光学（CPO）,柔性直流输电,光纤,特高压,风电,智慧城市,大数据,海洋经济,海工装备,工业4.0</t>
  </si>
  <si>
    <t>601869.SH</t>
  </si>
  <si>
    <t>长飞光纤</t>
  </si>
  <si>
    <t>全球光纤光缆行业的领先企业，已深耕光通信领域多年</t>
  </si>
  <si>
    <t>5G,年报预增,光纤光缆,集成电路,超清视频,芯片,第三代半导体,工业互联网</t>
  </si>
  <si>
    <t>000070.SZ</t>
  </si>
  <si>
    <t>特发信息</t>
  </si>
  <si>
    <t>公司业务覆盖光纤光缆、智能网络及军工信息化等领域</t>
  </si>
  <si>
    <t>光纤光缆,宽带中国,芯片,新基建,东数西算（算力）,一带一路,人工智能,军工,云计算,国资云,华为,5G,数据中心,6G,共封装光学（CPO）,无人机,广东国企改革,粤港澳大湾区,光纤,IPV6,特高压,国企改革,信创,智慧城市,大数据,航空航天,深圳国企改革,地方国企改革,抖音,智能电网</t>
  </si>
  <si>
    <t>002491.SZ</t>
  </si>
  <si>
    <t>通鼎互联</t>
  </si>
  <si>
    <t>基于传统的光纤光缆业务，构建了光通信产业较为完整的产业链</t>
  </si>
  <si>
    <t>5G,光纤光缆,宽带中国,大数据,光纤,网络安全,长三角一体化,独角兽</t>
  </si>
  <si>
    <t>600105.SH</t>
  </si>
  <si>
    <t>永鼎股份</t>
  </si>
  <si>
    <t>由单一通信线缆制造商发展成了通信全产业链覆盖的业界领先企业</t>
  </si>
  <si>
    <t>5G,光纤光缆,宽带中国,芯片,长三角一体化,电子信息,超导,一带一路,年报预增,新能源汽车,专精特新,大数据,华为汽车,网络安全,华为</t>
  </si>
  <si>
    <t>000836.SZ</t>
  </si>
  <si>
    <t>富通信息</t>
  </si>
  <si>
    <t>国内主要的光纤预制棒、光纤和光缆专业供应商</t>
  </si>
  <si>
    <t>5G,激光,光纤光缆,环渤海,光纤,光伏,TMT,滨海新区</t>
  </si>
  <si>
    <t>603042.SH</t>
  </si>
  <si>
    <t>华脉科技</t>
  </si>
  <si>
    <t>专注为电信运营商，主设备商和网络集成商提供一流的通信网络连接</t>
  </si>
  <si>
    <t>数据中心,5G,F5G,光纤光缆,人工智能,WiFi 6,物联网,边缘计算</t>
  </si>
  <si>
    <t>000586.SZ</t>
  </si>
  <si>
    <t>汇源通信</t>
  </si>
  <si>
    <t>拥有世界先进水平的中心管式异型铠装光缆和带状光缆两项国家专利</t>
  </si>
  <si>
    <t>5G,脱硫脱硝,光纤光缆,专精特新,安防,电子信息,TMT,成渝特区,特高压</t>
  </si>
  <si>
    <t>300563.SZ</t>
  </si>
  <si>
    <t>神宇股份</t>
  </si>
  <si>
    <t>已掌握了射频同轴电缆生产的多个核心技术</t>
  </si>
  <si>
    <t>5G,医疗器械,芯片,消费电子,新基建,卫星导航,汽车电子,EDR,专精特新,新能源汽车,航空航天,数字经济,军工,WiFi 6,虚拟现实,国产替代,苹果,华为</t>
  </si>
  <si>
    <t>300913.SZ</t>
  </si>
  <si>
    <t>兆龙互连</t>
  </si>
  <si>
    <t>中国通信标准化协会全权会员；数据电缆国家标准起草单位</t>
  </si>
  <si>
    <t>5G,机器视觉,机器人,人民币贬值受益</t>
  </si>
  <si>
    <t>688143.SH</t>
  </si>
  <si>
    <t>长盈通</t>
  </si>
  <si>
    <t>国家级专精特新“小巨人”，主营光纤陀螺核心器件光纤环及特种光纤等</t>
  </si>
  <si>
    <t>专精特新,航空航天</t>
  </si>
  <si>
    <t>宽带中国,养老金持股,芯片,消费电子,同花顺漂亮100,东数西算（算力）,物联网,虚拟运营商,智能穿戴,边缘计算,新能源汽车,国产软件,锂电池,人工智能,网络安全,数字经济,TMT,云计算,富媒体,MSCI,5G,三网融合,数据中心,6G,国产操作系统,IPV6,电子信息,汽车电子,智能终端,网络切片,智慧城市,证金持股,京东,5G主设备,国家科技大会,虚拟现实</t>
  </si>
  <si>
    <t>300308.SZ</t>
  </si>
  <si>
    <t>中际旭创</t>
  </si>
  <si>
    <t>全球领先的光模块解决方案提供商，2021年全球光模块供应商TOP1</t>
  </si>
  <si>
    <t>数据中心,5G,F5G,共封装光学（CPO）,光纤,芯片,云计算,人民币贬值受益,MSCI</t>
  </si>
  <si>
    <t>600498.SH</t>
  </si>
  <si>
    <t>烽火通信</t>
  </si>
  <si>
    <t>国内光纤光缆龙头企业</t>
  </si>
  <si>
    <t>5G,三网融合,6G,宽带中国,光纤光缆,太空望远镜,芯片,东湖高新园区,专网通信,光纤,IPV6,电子信息,国企改革,网络切片,央企国企改革,大数据,地方国企改革,网络安全,5G主设备,黑洞,云计算,武汉光谷,MSCI</t>
  </si>
  <si>
    <t>300394.SZ</t>
  </si>
  <si>
    <t>天孚通信</t>
  </si>
  <si>
    <t>光纤连接细分市场龙头</t>
  </si>
  <si>
    <t>5G,宽带中国,专精特新,共封装光学（CPO）,光纤,华为</t>
  </si>
  <si>
    <t>002281.SZ</t>
  </si>
  <si>
    <t>光迅科技</t>
  </si>
  <si>
    <t>主要从事光通信领域内光电子器件的开发及制造</t>
  </si>
  <si>
    <t>5G,F5G,6G,共封装光学（CPO）,宽带中国,芯片,东湖高新园区,光纤,量子科技,国企改革,央企国企改革,地方国企改革,云计算,武汉光谷,华为</t>
  </si>
  <si>
    <t>300502.SZ</t>
  </si>
  <si>
    <t>新易盛</t>
  </si>
  <si>
    <t>领先的光模块解决方案与服务提供商</t>
  </si>
  <si>
    <t>5G,共封装光学（CPO）,人民币贬值受益</t>
  </si>
  <si>
    <t>002396.SZ</t>
  </si>
  <si>
    <t>星网锐捷</t>
  </si>
  <si>
    <t>我国企业级网络通讯系统设备及终端设备的主流厂商</t>
  </si>
  <si>
    <t>空铁WIFI,在线教育,宽带中国,移动支付,网络直播,智能路由器,美团,物联网,网络安全,云计算,富媒体,国产替代,华为,MSCI,5G,智能家居,数据中心,F5G,共封装光学（CPO）,腾讯音乐,数字中国,IPV6,电子信息,国企改革,网络切片,车联网,证金持股,数字货币,地方国企改革,5G主设备,WiFi 6,文化传媒,国家科技大会</t>
  </si>
  <si>
    <t>002583.SZ</t>
  </si>
  <si>
    <t>海能达</t>
  </si>
  <si>
    <t>研制对讲机终端、集群系统等专业无线通信设备的龙头企业</t>
  </si>
  <si>
    <t>5G,中俄贸易,6G,物联网平台层,宽带中国,口罩,专网通信,卫星导航,区块链,电子信息,汽车电子,物联网,骨传导,智慧城市,反恐,安防,互联网金融,黑洞,俄乌冲突,人民币贬值受益</t>
  </si>
  <si>
    <t>300134.SZ</t>
  </si>
  <si>
    <t>大富科技</t>
  </si>
  <si>
    <t>国内领先的移动通信基站射频器件、射频结构件的提供商</t>
  </si>
  <si>
    <t>5G,石墨烯,在线教育,消费电子,电子信息,新型烟草,小米,基站射频,特斯拉,AIGC,人工智能,OLED材料,工业母机,元宇宙,虚拟现实,苹果,华为</t>
  </si>
  <si>
    <t>002897.SZ</t>
  </si>
  <si>
    <t>意华股份</t>
  </si>
  <si>
    <t>连接器及其组件产品研发、生产和销售处于行业领先地位</t>
  </si>
  <si>
    <t>5G,6G,新能源汽车,养老金持股,富士康,华为汽车,光伏,比亚迪,人民币贬值受益,无人驾驶,华为,新型烟草</t>
  </si>
  <si>
    <t>000851.SZ</t>
  </si>
  <si>
    <t>高鸿股份</t>
  </si>
  <si>
    <t>面向企业信息化的物联网和融合通信服务商</t>
  </si>
  <si>
    <t>在线教育,蚂蚁金服,物联网,无人驾驶,边缘计算,电子商务,央企国企改革,国产软件,人工智能,网络安全,电子标签,云计算,华为,数据中心,物流电商平台,乡村振兴,互联网保险,国产操作系统,百度,IPV6,区块链,电子信息,物联网感知层,工业互联网,信创,智慧城市,车联网,大数据,京东</t>
  </si>
  <si>
    <t>603421.SH</t>
  </si>
  <si>
    <t>鼎信通讯</t>
  </si>
  <si>
    <t>专注于电力线载波通信技术和总线通信技术的基础理论研究</t>
  </si>
  <si>
    <t>虚拟电厂,芯片,MCU芯片,电力物联网,物联网应用层,充电桩,智能电网,物联网,消防装备</t>
  </si>
  <si>
    <t>300620.SZ</t>
  </si>
  <si>
    <t>光库科技</t>
  </si>
  <si>
    <t>专业从事光纤器件的设计、研发、生产、销售及服务的高新技术企业</t>
  </si>
  <si>
    <t>5G,广东国企改革,芯片,光纤,量子科技,3D打印,国企改革,珠海国企改革,无人驾驶,激光,横琴新区,地方国企改革,激光器</t>
  </si>
  <si>
    <t>002194.SZ</t>
  </si>
  <si>
    <t>武汉凡谷</t>
  </si>
  <si>
    <t>专注于滤波器领域20多年，在业内处于龙头地位</t>
  </si>
  <si>
    <t>5G,东湖高新园区,电子信息,汽车电子,射频器,基站射频,通信基站,军工,职业教育,武汉光谷,华为</t>
  </si>
  <si>
    <t>300548.SZ</t>
  </si>
  <si>
    <t>博创科技</t>
  </si>
  <si>
    <t>光通信领域集成光电子器件技术领先的企业</t>
  </si>
  <si>
    <t>5G,F5G,长三角一体化,共封装光学（CPO）,专精特新,芯片,华为</t>
  </si>
  <si>
    <t>300570.SZ</t>
  </si>
  <si>
    <t>太辰光</t>
  </si>
  <si>
    <t>光器件的研发、生产和销售的高科技企业</t>
  </si>
  <si>
    <t>5G,年报预增,人民币贬值受益,芯片,光纤</t>
  </si>
  <si>
    <t>688313.SH</t>
  </si>
  <si>
    <t>仕佳光子</t>
  </si>
  <si>
    <t>国内先进的光电子核心芯片供应商</t>
  </si>
  <si>
    <t>数据中心,5G,F5G,共封装光学（CPO）,芯片,光纤</t>
  </si>
  <si>
    <t>300565.SZ</t>
  </si>
  <si>
    <t>科信技术</t>
  </si>
  <si>
    <t>国内少数同时具备电池系统、电源系统等网络能源核心软硬件自主研发生产能力的企业，子公司生产了业内首款2U100Ah电芯</t>
  </si>
  <si>
    <t>5G,数据中心,锂电池,储能,5G主设备,智慧灯杆,物联网,边缘计算</t>
  </si>
  <si>
    <t>002792.SZ</t>
  </si>
  <si>
    <t>通宇通讯</t>
  </si>
  <si>
    <t>业界少有的同时具备基站天线和滤波器集成化设计技术的公司</t>
  </si>
  <si>
    <t>5G,F5G,6G,共封装光学（CPO）,卫星导航,汽车电子,射频器,无人驾驶,基站射频,年报预增,通信基站,华为汽车,基站天线,储能,WiFi 6,毫米波雷达,华为</t>
  </si>
  <si>
    <t>300698.SZ</t>
  </si>
  <si>
    <t>万马科技</t>
  </si>
  <si>
    <t>产品包含通信网络配线及信息化机柜产品和医疗信息化产品两大类</t>
  </si>
  <si>
    <t>5G,数据中心,智慧城市,车联网,年报预增,智能医疗,互联网医疗,物联网应用层,物联网</t>
  </si>
  <si>
    <t>002296.SZ</t>
  </si>
  <si>
    <t>辉煌科技</t>
  </si>
  <si>
    <t>大交通互联网基础设施产品和服务供应商，向飞机、高铁提供WiFi系统</t>
  </si>
  <si>
    <t>空铁WIFI,互联网彩票,地震,高铁,河南自贸区,新基建,铁路基建,卫星导航,区块链,高端装备,信创,工业互联网,智能交通,专精特新,安防,储能,轨道交通,大飞机</t>
  </si>
  <si>
    <t>688387.SH</t>
  </si>
  <si>
    <t>信科移动</t>
  </si>
  <si>
    <t>为数不多的具备同时提供移动通信设备与服务的国产厂商，5G标准的引领者和核心专利的主要拥有者</t>
  </si>
  <si>
    <t>5G,央企国企改革,6G,人工智能,国企改革</t>
  </si>
  <si>
    <t>002796.SZ</t>
  </si>
  <si>
    <t>世嘉科技</t>
  </si>
  <si>
    <t>国内精密箱体行业领先企业，生产的滤波器和天线主要应用在室外的移动通信宏基站</t>
  </si>
  <si>
    <t>5G,6G,电梯,通信基站,医疗器械,储能,军工,射频器</t>
  </si>
  <si>
    <t>835640.BJ</t>
  </si>
  <si>
    <t>富士达</t>
  </si>
  <si>
    <t>高端射频连接器国产龙头企业</t>
  </si>
  <si>
    <t>5G,央企国企改革,中航系,国企改革</t>
  </si>
  <si>
    <t>301165.SZ</t>
  </si>
  <si>
    <t>锐捷网络</t>
  </si>
  <si>
    <t>福建国资委旗下，在交换机、无线产品、云桌面、IT 运维管理等多个领域位居国内市场前列</t>
  </si>
  <si>
    <t>数据中心,共封装光学（CPO）,阿里巴巴,地方国企改革,网络安全,数字经济,福建自贸区,腾讯,国资云,国企改革</t>
  </si>
  <si>
    <t>002902.SZ</t>
  </si>
  <si>
    <t>铭普光磁</t>
  </si>
  <si>
    <t>产品一直供货给深圳海思半导体和海思光电子</t>
  </si>
  <si>
    <t>5G,F5G,数据中心,共封装光学（CPO）,芯片,消费电子,汽车电子,充电桩,电子商务,新能源汽车,储能,元器件,数字经济,光伏,第三代半导体,华为</t>
  </si>
  <si>
    <t>688668.SH</t>
  </si>
  <si>
    <t>鼎通科技</t>
  </si>
  <si>
    <t>专注于高速通讯连接器和汽车连接器研产销的高新技术企业</t>
  </si>
  <si>
    <t>5G,年报预增,新能源汽车</t>
  </si>
  <si>
    <t>688618.SH</t>
  </si>
  <si>
    <t>三旺通信</t>
  </si>
  <si>
    <t>国内较早从事工业互联网通信产品的公司之一</t>
  </si>
  <si>
    <t>专精特新,边缘计算,芯片,工业互联网</t>
  </si>
  <si>
    <t>688182.SH</t>
  </si>
  <si>
    <t>灿勤科技</t>
  </si>
  <si>
    <t>元器件技术国产化进程中的领头企业</t>
  </si>
  <si>
    <t>5G,专精特新,国家大基金持股,WiFi 6,卫星导航,华为</t>
  </si>
  <si>
    <t>300710.SZ</t>
  </si>
  <si>
    <t>万隆光电</t>
  </si>
  <si>
    <t>国内有线电视网络传输设备领域连续综合排名前列</t>
  </si>
  <si>
    <t>5G,拼多多,宽带中国,阿里巴巴,芯片,光纤,广播电视,手机游戏,文化传媒,电子竞技,富媒体</t>
  </si>
  <si>
    <t>688205.SH</t>
  </si>
  <si>
    <t>德科立</t>
  </si>
  <si>
    <t>光模块厂商，最大客户为中兴通讯</t>
  </si>
  <si>
    <t>5G,共封装光学（CPO）,专精特新</t>
  </si>
  <si>
    <t>301205.SZ</t>
  </si>
  <si>
    <t>联特科技</t>
  </si>
  <si>
    <t>光模块制造商</t>
  </si>
  <si>
    <t>5G,数据中心,共封装光学（CPO）,芯片,人民币贬值受益,芯片设计</t>
  </si>
  <si>
    <t>301419.SZ</t>
  </si>
  <si>
    <t>阿莱德</t>
  </si>
  <si>
    <t>高分子材料通信设备零部件供应商，进入了下游通信市场前五大企业中四家的供应链体系</t>
  </si>
  <si>
    <t>600776.SH</t>
  </si>
  <si>
    <t>东方通信</t>
  </si>
  <si>
    <t>集通信和金融电子网络于一体的行业应用整体解决方案提供商</t>
  </si>
  <si>
    <t>5G,央企国企改革,机器人,地方国企改革,网络安全,专网通信,电子信息,国企改革,信创</t>
  </si>
  <si>
    <t>300183.SZ</t>
  </si>
  <si>
    <t>东软载波</t>
  </si>
  <si>
    <t>电力线载波通信行业的领军企业</t>
  </si>
  <si>
    <t>智能家居,广东国企改革,芯片,国产操作系统,电力物联网,能源互联网,物联网传输层,物联网感知层,物联网,国企改革,小米,边缘计算,知识产权保护,集成电路,央视财经50,地方国企改革,MCU芯片,智能电网,苹果,华为</t>
  </si>
  <si>
    <t>300353.SZ</t>
  </si>
  <si>
    <t>东土科技</t>
  </si>
  <si>
    <t>中国工业互联网核心标准的主要起草单位</t>
  </si>
  <si>
    <t>宽带中国,EDA,芯片,物联网,工业母机,边缘计算,智能交通,虚拟电厂,工控信息安全,机器人,汽车芯片,军工,物联网应用层,国产替代,华为,5G,数据中心,机器视觉,无人机,国产操作系统,汽车电子,雄安新区,工业互联网,工业4.0,风电,信创,军民融合,智慧城市,年报预增,大数据,智能制造,智能电网,芯片设计</t>
  </si>
  <si>
    <t>600345.SH</t>
  </si>
  <si>
    <t>长江通信</t>
  </si>
  <si>
    <t>国家光电子信息产业基地"武汉-中国光谷"的骨干企业之一</t>
  </si>
  <si>
    <t>5G,光纤光缆,宽带中国,东湖高新园区,光纤,卫星导航,国企改革,智能交通,央企国企改革,年报预增,武汉自贸区,地方国企改革,VR设备,武汉光谷</t>
  </si>
  <si>
    <t>300213.SZ</t>
  </si>
  <si>
    <t>佳讯飞鸿</t>
  </si>
  <si>
    <t>提供智慧指挥调度系统及全面解决方案的服务商</t>
  </si>
  <si>
    <t>地震,无人机,高铁,元宇宙,百度,冬奥会,独角兽,物联网,一带一路,工业互联网,边缘计算,军民融合,智慧城市,专精特新,机器人,人工智能,军工,物联网应用层,跨境电商,云计算,富媒体,区块链应用,轨道交通,华为</t>
  </si>
  <si>
    <t>688283.SH</t>
  </si>
  <si>
    <t>坤恒顺维</t>
  </si>
  <si>
    <t>在高端无线电测试仿真领域具有较强的竞争能力</t>
  </si>
  <si>
    <t>5G,年报预增,专精特新,军工</t>
  </si>
  <si>
    <t>300711.SZ</t>
  </si>
  <si>
    <t>广哈通信</t>
  </si>
  <si>
    <t>主营数字与多媒体指挥调度系统及相关产品，占据领先地位</t>
  </si>
  <si>
    <t>5G,军民融合,人脸识别,广东国企改革,地方国企改革,人工智能,专网通信,军工,国企改革</t>
  </si>
  <si>
    <t>300414.SZ</t>
  </si>
  <si>
    <t>中光防雷</t>
  </si>
  <si>
    <t>雷电防护行业领先企业;建立了较为完善的军工业务运行体系</t>
  </si>
  <si>
    <t>5G,轨道交通,专精特新,无人机,高压快充,新基建,军工,华为,基站射频</t>
  </si>
  <si>
    <t>688080.SH</t>
  </si>
  <si>
    <t>映翰通</t>
  </si>
  <si>
    <t>提供工业物联网通信及“云+端”整体解决方案</t>
  </si>
  <si>
    <t>智能汽车,云计算,智能电网,物联网,边缘计算,工业互联网</t>
  </si>
  <si>
    <t>688418.SH</t>
  </si>
  <si>
    <t>震有科技</t>
  </si>
  <si>
    <t>国际领先的综合通信设备供应商</t>
  </si>
  <si>
    <t>5G,卫星导航,智慧城市,军工</t>
  </si>
  <si>
    <t>688292.SH</t>
  </si>
  <si>
    <t>浩瀚深度</t>
  </si>
  <si>
    <t>网络智能化解决方案核心供应商，中国移动为公司第一大客户</t>
  </si>
  <si>
    <t>831961.BJ</t>
  </si>
  <si>
    <t>创远信科</t>
  </si>
  <si>
    <t>我国高端无线通信测试仪器行业的代表性企业</t>
  </si>
  <si>
    <t>5G,车联网,专精特新,军工</t>
  </si>
  <si>
    <t>872374.BJ</t>
  </si>
  <si>
    <t>云里物里</t>
  </si>
  <si>
    <t>专注于物联网传感器的国家级专精特新“小巨人”企业</t>
  </si>
  <si>
    <t>5G,空铁WIFI,智能家居,6G,物联网平台层,宽带中国,移动支付,物联网传输层,区块链,量子科技,冬奥会,物联网,国企改革,央企国企改革,大数据,通信基站,地方国企改革,数据安全,电信业整合,国资云,区块链应用,MSCI</t>
  </si>
  <si>
    <t>数据中心,5G,6G,网络电视,宽带中国,物联网,国企改革,央企国企改革,大数据,地方国企改革,云计算,国资云</t>
  </si>
  <si>
    <t>5G,央企国企改革,6G,世界杯,超清视频,杭州亚运会,电子竞技,元宇宙,虚拟数字人,国企改革</t>
  </si>
  <si>
    <t>002544.SZ</t>
  </si>
  <si>
    <t>普天科技</t>
  </si>
  <si>
    <t>轨道交通专网通信系统稳居国内第一，具备军工国企背景</t>
  </si>
  <si>
    <t>5G,中国电科系,数据中心,卫星导航,IPV6,雄安新区,国企改革,边缘计算,央企国企改革,军民融合,智慧城市,网络安全,军工,元器件,云计算,轨道交通,华为</t>
  </si>
  <si>
    <t>002123.SZ</t>
  </si>
  <si>
    <t>梦网科技</t>
  </si>
  <si>
    <t>构建IM云、视讯云、物联云、可信通信云一体化的企业云通信服务生态</t>
  </si>
  <si>
    <t>5G,数据中心,鸿蒙,元宇宙,超清视频,区块链,冬奥会,物联网,ChatGPT,数字货币,光伏,云计算,云通信,富媒体,华为</t>
  </si>
  <si>
    <t>002467.SZ</t>
  </si>
  <si>
    <t>二六三</t>
  </si>
  <si>
    <t>面向中小企业和商务人士的虚拟运营通信服务商，已服务了15万+企业，超700万企业用户，用户包括海外华人</t>
  </si>
  <si>
    <t>数据中心,在线教育,元宇宙,网络直播,物联网传输层,区块链,电子信息,SAAS,物联网,VR平台,VPN,信创,小米,网红经济,虚拟现实,web3.0,AIGC,人工智能,数字经济,网络安全,电信业整合,云计算,云通信,人民币贬值受益,云办公,富媒体,虚拟数字人</t>
  </si>
  <si>
    <t>002929.SZ</t>
  </si>
  <si>
    <t>润建股份</t>
  </si>
  <si>
    <t>通信网络管维领域规模最大的民营企业，具备数字化核心能力的新能源服务公司</t>
  </si>
  <si>
    <t>数据中心,5G,无人机,电力物联网,区块链,雄安新区,信创,边缘计算,工业互联网,虚拟电厂,网络切片,大数据,储能,光伏,云计算,虚拟现实,华为</t>
  </si>
  <si>
    <t>300113.SZ</t>
  </si>
  <si>
    <t>顺网科技</t>
  </si>
  <si>
    <t>国内网吧渠道内最为强大及成熟的互联网娱乐平台之一</t>
  </si>
  <si>
    <t>元宇宙,国产操作系统,网络直播,腾讯,电子竞技,电子信息,云游戏,广告营销,东数西算（算力）,边缘计算,web3.0,AIGC,互联网金融,手机游戏,文化传媒,云计算,NFT,虚拟数字人,数据确权</t>
  </si>
  <si>
    <t>002115.SZ</t>
  </si>
  <si>
    <t>三维通信</t>
  </si>
  <si>
    <t>国内主流的移动通信网络建设供应商及移动互联网信息综合服务商</t>
  </si>
  <si>
    <t>王者荣耀,5G,6G,卫星导航,腾讯,电子信息,广告营销,智慧灯杆,网红经济,快手,通信基站,共同富裕示范区,抖音,文化传媒,TMT,华为</t>
  </si>
  <si>
    <t>603220.SH</t>
  </si>
  <si>
    <t>中贝通信</t>
  </si>
  <si>
    <t>从事通信网络技术服务的高新技术企业，业务以通信网络建设为主</t>
  </si>
  <si>
    <t>5G,智能交通,智慧城市,雷达,共享单车,储能,充电桩</t>
  </si>
  <si>
    <t>300081.SZ</t>
  </si>
  <si>
    <t>恒信东方</t>
  </si>
  <si>
    <t>围绕“艺术创意+视觉技术”战略，专注于数字创意产业领域</t>
  </si>
  <si>
    <t>VR游戏,在线教育,数字视觉,数字水印,幼儿教育,三胎,动漫,ChatGPT,易信,机器人,web3.0,数字乡村,虚拟现实,AIGC,人工智能,数字经济,文化传媒,元宇宙,虚拟数字人,数据确权,华为</t>
  </si>
  <si>
    <t>300578.SZ</t>
  </si>
  <si>
    <t>会畅通讯</t>
  </si>
  <si>
    <t>目前国内最大的企业级多方通信服务商之一</t>
  </si>
  <si>
    <t>5G,数据中心,在线教育,超清视频,国产操作系统,虚拟数字人,东数西算（算力）,SAAS,信创,大数据,web3.0,云计算,元宇宙,虚拟现实,华为,云办公</t>
  </si>
  <si>
    <t>300292.SZ</t>
  </si>
  <si>
    <t>吴通控股</t>
  </si>
  <si>
    <t>国内领先的通信射频连接系统专业供应商</t>
  </si>
  <si>
    <t>5G,数字营销,宽带中国,光纤,新基建,智能路由器,汽车电子,物联网,汽车热管理,ChatGPT,电子商务,车联网,新能源汽车,抖音,跨境电商,文化传媒,富媒体</t>
  </si>
  <si>
    <t>300513.SZ</t>
  </si>
  <si>
    <t>恒实科技</t>
  </si>
  <si>
    <t>领先的通信规划设计院之一，国家电网用电信息采集合格芯片供应商</t>
  </si>
  <si>
    <t>5G,智能家居,数字孪生,乡村振兴,芯片,电力物联网,能源互联网,物联网,虚拟电厂,数字乡村,国产软件,大数据,机器人,智能电网,虚拟现实,华为</t>
  </si>
  <si>
    <t>300603.SZ</t>
  </si>
  <si>
    <t>立昂技术</t>
  </si>
  <si>
    <t>以信息技术服务为主营业务的高新技术企业</t>
  </si>
  <si>
    <t>数据中心,物联网平台层,新疆振兴,电子车牌,商汤科技,独角兽,东数西算（算力）,物联网,一带一路,VPN,边缘计算,智能交通,智慧城市,网红经济,数字乡村,大数据,安防,人工智能,数字经济,数字阅读,抖音,文化传媒,云计算,ETC,时空大数据,华为</t>
  </si>
  <si>
    <t>300310.SZ</t>
  </si>
  <si>
    <t>宜通世纪</t>
  </si>
  <si>
    <t>国内领先的通信技术服务商</t>
  </si>
  <si>
    <t>5G,车联网,物联网平台层,通信基站,互联网医疗,网络安全,电信业整合,物联网,华为,工业互联网,边缘计算</t>
  </si>
  <si>
    <t>002148.SZ</t>
  </si>
  <si>
    <t>北纬科技</t>
  </si>
  <si>
    <t>围绕物联网、手机游戏和移动转售三大核心业务的互联网企业</t>
  </si>
  <si>
    <t>无人机,芯片,电子信息,虚拟运营商,物联网,动漫,车联网,北交所,手机游戏,抖音,TMT,云通信</t>
  </si>
  <si>
    <t>300560.SZ</t>
  </si>
  <si>
    <t>中富通</t>
  </si>
  <si>
    <t>第三方通信网络管理服务提供商</t>
  </si>
  <si>
    <t>5G,机器视觉,宽带中国,电子身份证,数字中国,乡村振兴,新基建,东数西算（算力）,物联网,农业信息化,一带一路,边缘计算,智慧城市,疫情监测,数字乡村,国产软件,安防,军工,区块链应用,垃圾分类,华为</t>
  </si>
  <si>
    <t>603322.SH</t>
  </si>
  <si>
    <t>超讯通信</t>
  </si>
  <si>
    <t>集通信网络建设、网络维护和网络优化于一体的综合通信技术服务商</t>
  </si>
  <si>
    <t>5G,数据中心,粤港澳大湾区,芯片,移动支付,充电桩,物联网,智慧停车,边缘计算,镍氢电池,智慧城市,云计算,华为,智能物流,智能表</t>
  </si>
  <si>
    <t>603602.SH</t>
  </si>
  <si>
    <t>纵横通信</t>
  </si>
  <si>
    <t>国内高新技术综合通信服务区域性提供商</t>
  </si>
  <si>
    <t>5G,通信基站,华为</t>
  </si>
  <si>
    <t>300211.SZ</t>
  </si>
  <si>
    <t>亿通科技</t>
  </si>
  <si>
    <t>主要从事广播电视设备制造的国家高新技术企业</t>
  </si>
  <si>
    <t>三网融合,芯片设计,人工智能,血氧仪,传感器,芯片</t>
  </si>
  <si>
    <t>300025.SZ</t>
  </si>
  <si>
    <t>华星创业</t>
  </si>
  <si>
    <t>网优服务时间最久、业务规模最大的第三方专业公司之一</t>
  </si>
  <si>
    <t>5G,数字孪生,杭州亚运会,云计算,电子信息,边缘计算,华为</t>
  </si>
  <si>
    <t>300050.SZ</t>
  </si>
  <si>
    <t>世纪鼎利</t>
  </si>
  <si>
    <t>深耕"通信及物联网、职业教育"双主营业务</t>
  </si>
  <si>
    <t>5G,在线教育,工业机器人,物联网感知层,物联网,工业互联网,边缘计算,澳交所,横琴新区,融资租赁,机器人,大数据,通信基站,职业教育,云计算,华为海思,人力资源服务,苹果</t>
  </si>
  <si>
    <t>300597.SZ</t>
  </si>
  <si>
    <t>吉大通信</t>
  </si>
  <si>
    <t>国内领先的通信网络技术服务商</t>
  </si>
  <si>
    <t>5G,高校,军工,边缘计算</t>
  </si>
  <si>
    <t>603559.SH</t>
  </si>
  <si>
    <t>中通国脉</t>
  </si>
  <si>
    <t>通信网路工程服务及通信网路维护服务行业领先水平</t>
  </si>
  <si>
    <t>数据中心,5G,时空大数据</t>
  </si>
  <si>
    <t>300921.SZ</t>
  </si>
  <si>
    <t>南凌科技</t>
  </si>
  <si>
    <t>通信行业领先的专用网络服务提供商</t>
  </si>
  <si>
    <t>数据中心,智慧党建,区块链,东数西算（算力）,一带一路,VPN,信创,大数据,阿里巴巴,数据安全,网络安全,数字经济,智慧政务,云计算,华为</t>
  </si>
  <si>
    <t>603206.SH</t>
  </si>
  <si>
    <t>嘉环科技</t>
  </si>
  <si>
    <t>公司为通信技术服务商，拥有覆盖全国31个省份的综合信息通信技术服务平台</t>
  </si>
  <si>
    <t>5G,智能交通,智慧城市,高校,轨道交通,国产软件,数字经济,职业教育,智慧政务,智慧灯杆,华为</t>
  </si>
  <si>
    <t>300959.SZ</t>
  </si>
  <si>
    <t>线上线下</t>
  </si>
  <si>
    <t>中国领先的移动互联网运营支撑服务商</t>
  </si>
  <si>
    <t>抖音,富媒体,广告营销</t>
  </si>
  <si>
    <t>301139.SZ</t>
  </si>
  <si>
    <t>元道通信</t>
  </si>
  <si>
    <t>排名靠前的全国性、综合型通信技术服务企业</t>
  </si>
  <si>
    <t>智能交通,智慧城市,车联网,机器人,国产软件,通信基站,人工智能,数字经济,华为</t>
  </si>
  <si>
    <t>301380.SZ</t>
  </si>
  <si>
    <t>挖金客</t>
  </si>
  <si>
    <t>主营移动互联网应用技术和信息服务</t>
  </si>
  <si>
    <t>数据安全</t>
  </si>
  <si>
    <t>838924.BJ</t>
  </si>
  <si>
    <t>广脉科技</t>
  </si>
  <si>
    <t>专业从事通信网络技术服务的高新技术企业</t>
  </si>
  <si>
    <t>603156.SH</t>
  </si>
  <si>
    <t>养元饮品</t>
  </si>
  <si>
    <t>我国核桃饮料生产规模最大的企业</t>
  </si>
  <si>
    <t>大消费,网络直播,MSCI</t>
  </si>
  <si>
    <t>605499.SH</t>
  </si>
  <si>
    <t>东鹏饮料</t>
  </si>
  <si>
    <t>国内能量饮料市场销售规模第一的民族品牌</t>
  </si>
  <si>
    <t>大消费,新零售,养老金持股,粤港澳大湾区,杭州亚运会,网络直播,保健品</t>
  </si>
  <si>
    <t>000848.SZ</t>
  </si>
  <si>
    <t>承德露露</t>
  </si>
  <si>
    <t>全国最大的杏仁露生产企业</t>
  </si>
  <si>
    <t>大消费,新零售,电子商务,央视财经50</t>
  </si>
  <si>
    <t>603711.SH</t>
  </si>
  <si>
    <t>香飘飘</t>
  </si>
  <si>
    <t>成长于固体杯装奶茶领域，进军液体奶茶领域</t>
  </si>
  <si>
    <t>抖音,大消费,社区团购,共同富裕示范区,休闲零食</t>
  </si>
  <si>
    <t>600300.SH</t>
  </si>
  <si>
    <t>维维股份</t>
  </si>
  <si>
    <t>中国豆奶行业的开创者</t>
  </si>
  <si>
    <t>电子商务,大消费,粮食,地方国企改革,江苏国企改革,抖音小店,生态农业,乳业,国企改革</t>
  </si>
  <si>
    <t>600189.SH</t>
  </si>
  <si>
    <t>泉阳泉</t>
  </si>
  <si>
    <t>国内知名的矿泉水生产商、吉林最大的绿化工程企业</t>
  </si>
  <si>
    <t>园林开发,纤维板,大消费,电子商务,白银,土地流转,地方国企改革,振兴东北,吉林国企改革,林场改革,国企改革,中朝贸易区,胶合板,美丽中国,碳中和</t>
  </si>
  <si>
    <t>600962.SH</t>
  </si>
  <si>
    <t>国投中鲁</t>
  </si>
  <si>
    <t>国投集团旗下，产销规模全球前列、中国第一的浓缩苹果汁生产商，外销为主</t>
  </si>
  <si>
    <t>大消费,央企国企改革,国投系,人民币贬值受益,国企改革,地方国企改革</t>
  </si>
  <si>
    <t>605337.SH</t>
  </si>
  <si>
    <t>李子园</t>
  </si>
  <si>
    <t>国内知名的含乳饮料品牌</t>
  </si>
  <si>
    <t>乳业,电子商务,新零售,共同富裕示范区</t>
  </si>
  <si>
    <t>605388.SH</t>
  </si>
  <si>
    <t>均瑶健康</t>
  </si>
  <si>
    <t>隶属于国内知名企业均瑶集团，拥有知名乳酸菌品牌“味动力”</t>
  </si>
  <si>
    <t>大消费,幽门螺杆菌,三胎,乳业,白酒,休闲零食</t>
  </si>
  <si>
    <t>605198.SH</t>
  </si>
  <si>
    <t>安德利</t>
  </si>
  <si>
    <t>世界浓缩果汁主要生产与供应商之一</t>
  </si>
  <si>
    <t>大消费,乡村振兴</t>
  </si>
  <si>
    <t>300997.SZ</t>
  </si>
  <si>
    <t>欢乐家</t>
  </si>
  <si>
    <t>欢乐家水果罐头及椰子汁市场占有率较高，拥有较高的市场知名度</t>
  </si>
  <si>
    <t>乳业,大消费,无人零售,拼多多,乡村振兴,粤港澳大湾区,休闲零食,网络直播,抖音小店,电子商务,新零售,网红经济,京东,抖音,广东自贸区</t>
  </si>
  <si>
    <t>002568.SZ</t>
  </si>
  <si>
    <t>百润股份</t>
  </si>
  <si>
    <t>国内预调鸡尾酒行业市占率第一，拥有知名品牌“RIO(锐澳)”</t>
  </si>
  <si>
    <t>电子商务,新零售,鸡尾酒,超级品牌,长三角一体化,抖音小店,调味品,MSCI</t>
  </si>
  <si>
    <t>000869.SZ</t>
  </si>
  <si>
    <t>张裕A</t>
  </si>
  <si>
    <t>国内葡萄酒行业龙头企业</t>
  </si>
  <si>
    <t>超级品牌,山东国企改革,贸易战受益股,国企改革</t>
  </si>
  <si>
    <t>600059.SH</t>
  </si>
  <si>
    <t>古越龙山</t>
  </si>
  <si>
    <t>绍兴黄酒龙头企业之一</t>
  </si>
  <si>
    <t>白酒,地方国企改革,杭州亚运会,国企改革,浙江国企改革</t>
  </si>
  <si>
    <t>600084.SH</t>
  </si>
  <si>
    <t>中葡股份</t>
  </si>
  <si>
    <t>国内领先的集葡萄种植、加工、贸易一体的大型葡萄酒上市企业</t>
  </si>
  <si>
    <t>新疆振兴,乡村振兴,白酒,新疆旅游,农业种植</t>
  </si>
  <si>
    <t>601579.SH</t>
  </si>
  <si>
    <t>会稽山</t>
  </si>
  <si>
    <t>全国运营历史最悠久的黄酒企业之一，位居黄酒行业前三位</t>
  </si>
  <si>
    <t>大消费,新零售,共同富裕示范区,白酒,杭州亚运会</t>
  </si>
  <si>
    <t>600238.SH</t>
  </si>
  <si>
    <t>海南椰岛</t>
  </si>
  <si>
    <t>已将"椰岛"品牌建设成为中国保健酒行业中的领军品牌之一</t>
  </si>
  <si>
    <t>大消费,免税店,互联网彩票,海南旅游岛,养老,海南自贸区,保健品,三沙,电子商务,新零售,专精特新,白酒,跨境电商</t>
  </si>
  <si>
    <t>600616.SH</t>
  </si>
  <si>
    <t>金枫酒业</t>
  </si>
  <si>
    <t>黄酒行业三家上市公司之一，上海商超渠道中市场占有率达50%</t>
  </si>
  <si>
    <t>上海国企改革,国企改革,地方国企改革</t>
  </si>
  <si>
    <t>603779.SH</t>
  </si>
  <si>
    <t>威龙股份</t>
  </si>
  <si>
    <t>国内最早进行有机酿酒葡萄生产与加工关键技术的研究、企业之一</t>
  </si>
  <si>
    <t>杭州亚运会,贸易战受益股</t>
  </si>
  <si>
    <t>600543.SH</t>
  </si>
  <si>
    <t>莫高股份</t>
  </si>
  <si>
    <t>莫高系列葡萄酒类生产、批发，中国驰名商标</t>
  </si>
  <si>
    <t>可降解塑料,甘肃国企改革,乡村振兴,地方国企改革,贸易战受益股,国企改革,农业种植</t>
  </si>
  <si>
    <t>000729.SZ</t>
  </si>
  <si>
    <t>燕京啤酒</t>
  </si>
  <si>
    <t>产销量排名前列的国产啤酒生产商</t>
  </si>
  <si>
    <t>年报预增,啤酒,世界杯,地方国企改革,冬奥会,国企改革,MSCI</t>
  </si>
  <si>
    <t>002461.SZ</t>
  </si>
  <si>
    <t>珠江啤酒</t>
  </si>
  <si>
    <t>全国知名的啤酒制造企业，拥有中国最大的啤酒酿造中心</t>
  </si>
  <si>
    <t>新零售,啤酒,世界杯,南沙新区,广东国企改革,地方国企改革,国企改革</t>
  </si>
  <si>
    <t>600573.SH</t>
  </si>
  <si>
    <t>惠泉啤酒</t>
  </si>
  <si>
    <t>福建省知名的啤酒名牌</t>
  </si>
  <si>
    <t>大消费,世界杯,啤酒,国企改革,厄尔尼诺,地方国企改革</t>
  </si>
  <si>
    <t>000929.SZ</t>
  </si>
  <si>
    <t>兰州黄河</t>
  </si>
  <si>
    <t>西北地区最大的啤酒及啤酒原料生产企业，拥有知名品牌“黄河”</t>
  </si>
  <si>
    <t>兰新白试验区,污水处理,啤酒,兰州自贸区</t>
  </si>
  <si>
    <t>大消费,超级品牌,同花顺漂亮100,国企改革,黔中经济区,央视财经50,白酒,地方国企改革,贵州国企改革,MSCI</t>
  </si>
  <si>
    <t>大消费,超级品牌,循环经济,同花顺漂亮100,成渝特区,国企改革,电子商务,新零售,证金持股,白酒,地方国企改革,MSCI</t>
  </si>
  <si>
    <t>大消费,超级品牌,同花顺漂亮100,成渝特区,国企改革,证金持股,白酒,地方国企改革,MSCI</t>
  </si>
  <si>
    <t>大消费,白酒,地方国企改革,同花顺漂亮100,山西国企改革,国企改革,MSCI</t>
  </si>
  <si>
    <t>大消费,超级品牌,证金持股,白酒,地方国企改革,国企改革,MSCI</t>
  </si>
  <si>
    <t>大消费,鸡尾酒,央视财经50,白酒,地方国企改革,国企改革,MSCI</t>
  </si>
  <si>
    <t>深证200</t>
  </si>
  <si>
    <t>600779.SH</t>
  </si>
  <si>
    <t>水井坊</t>
  </si>
  <si>
    <t>主营“水井坊”系列高档白酒，川酒六朵金花之一</t>
  </si>
  <si>
    <t>鸡尾酒,基因疗法,白酒,成渝特区,MSCI</t>
  </si>
  <si>
    <t>600559.SH</t>
  </si>
  <si>
    <t>老白干酒</t>
  </si>
  <si>
    <t>国内白酒生产骨干企业，老白干香型酒生产规模最大的企业</t>
  </si>
  <si>
    <t>年报预增,白酒,地方国企改革,国企改革,MSCI</t>
  </si>
  <si>
    <t>000860.SZ</t>
  </si>
  <si>
    <t>顺鑫农业</t>
  </si>
  <si>
    <t>拥有牛栏山品牌白酒，同时是北京地区最大的安全猪肉生产基地</t>
  </si>
  <si>
    <t>猪肉收储,白酒,地方国企改革,冬奥会,猪肉,国企改革,MSCI</t>
  </si>
  <si>
    <t>600199.SH</t>
  </si>
  <si>
    <t>金种子酒</t>
  </si>
  <si>
    <t>安徽省知名白酒企业，拥有"金种子"、"醉三秋"两个中国驰名商标</t>
  </si>
  <si>
    <t>国企改革,白酒,地方国企改革</t>
  </si>
  <si>
    <t>603919.SH</t>
  </si>
  <si>
    <t>金徽酒</t>
  </si>
  <si>
    <t>甘肃省内生产规模最大和经营业绩最好的白酒生产企业之一</t>
  </si>
  <si>
    <t>消费金融,白酒</t>
  </si>
  <si>
    <t>600197.SH</t>
  </si>
  <si>
    <t>伊力特</t>
  </si>
  <si>
    <t>“伊力”牌系列白酒在新疆地区具有极高的知名度和忠诚度</t>
  </si>
  <si>
    <t>大消费,养老金持股,新疆建设兵团,白酒,地方国企改革,国企改革</t>
  </si>
  <si>
    <t>600696.SH</t>
  </si>
  <si>
    <t>岩石股份</t>
  </si>
  <si>
    <t>战略转型聚焦白酒行业，获赠控股股东酱香型白酒资产</t>
  </si>
  <si>
    <t>融资租赁,白酒</t>
  </si>
  <si>
    <t>002646.SZ</t>
  </si>
  <si>
    <t>天佑德酒</t>
  </si>
  <si>
    <t>我国青稞酒行业龙头企业</t>
  </si>
  <si>
    <t>粮食,虚拟数字人,白酒</t>
  </si>
  <si>
    <t>603517.SH</t>
  </si>
  <si>
    <t>绝味食品</t>
  </si>
  <si>
    <t>休闲卤制食品行业市占率第一、营业额第一、门店数量第一</t>
  </si>
  <si>
    <t>休闲零食,MSCI</t>
  </si>
  <si>
    <t>002557.SZ</t>
  </si>
  <si>
    <t>洽洽食品</t>
  </si>
  <si>
    <t>坚果炒货行业的领军企业</t>
  </si>
  <si>
    <t>电子商务,牛羊肉,休闲零食,乳业,MSCI</t>
  </si>
  <si>
    <t>603866.SH</t>
  </si>
  <si>
    <t>桃李面包</t>
  </si>
  <si>
    <t>国内知名的“中央工厂+批发”式烘焙食品生产企业</t>
  </si>
  <si>
    <t>603043.SH</t>
  </si>
  <si>
    <t>广州酒家</t>
  </si>
  <si>
    <t>以经营传统粤菜驰名</t>
  </si>
  <si>
    <t>电子商务,广东国企改革,地方国企改革,预制菜,国企改革</t>
  </si>
  <si>
    <t>603719.SH</t>
  </si>
  <si>
    <t>良品铺子</t>
  </si>
  <si>
    <t>品牌在国内休闲食品市场上已具有较高的知名度和美誉度</t>
  </si>
  <si>
    <t>大消费,新零售,电子商务,网红经济</t>
  </si>
  <si>
    <t>002847.SZ</t>
  </si>
  <si>
    <t>盐津铺子</t>
  </si>
  <si>
    <t>我国最具影响力、产品品类最齐全的小品类休闲食品企业之一</t>
  </si>
  <si>
    <t>电子商务,年报预增,养老金持股,休闲零食</t>
  </si>
  <si>
    <t>300783.SZ</t>
  </si>
  <si>
    <t>三只松鼠</t>
  </si>
  <si>
    <t>国内知名的休闲零食电商品牌，主营坚果、干果系列产品</t>
  </si>
  <si>
    <t>IP,大消费,新零售,网红经济,电子商务,专精特新,宠物经济,休闲零食,网络直播,食品安全,三胎</t>
  </si>
  <si>
    <t>300973.SZ</t>
  </si>
  <si>
    <t>立高食品</t>
  </si>
  <si>
    <t>烘焙食品行业领先民族品牌</t>
  </si>
  <si>
    <t>000716.SZ</t>
  </si>
  <si>
    <t>黑芝麻</t>
  </si>
  <si>
    <t>黑芝麻糊类、饮品类食品行业龙头</t>
  </si>
  <si>
    <t>电子商务,粮食,网红经济,新能源汽车,锂电池,乡村振兴,储能,跨境电商,一带一路,农业种植</t>
  </si>
  <si>
    <t>603777.SH</t>
  </si>
  <si>
    <t>来伊份</t>
  </si>
  <si>
    <t>国内销售规模、拥有门店数量领先的休闲食品连锁经营企业之一</t>
  </si>
  <si>
    <t>大消费,电子商务,新零售,社区团购,年报预增,白酒,休闲零食,盲盒,智能物流</t>
  </si>
  <si>
    <t>002695.SZ</t>
  </si>
  <si>
    <t>煌上煌</t>
  </si>
  <si>
    <t>专注于酱卤肉制品及佐餐凉菜快捷消费食品的开发、生产和销售</t>
  </si>
  <si>
    <t>社区团购,冷链物流,休闲零食,预制菜</t>
  </si>
  <si>
    <t>603886.SH</t>
  </si>
  <si>
    <t>元祖股份</t>
  </si>
  <si>
    <t>中国烘焙食品行业的龙头企业之一</t>
  </si>
  <si>
    <t>新零售,大消费,台湾,长三角一体化</t>
  </si>
  <si>
    <t>603697.SH</t>
  </si>
  <si>
    <t>有友食品</t>
  </si>
  <si>
    <t>泡卤风味休闲食品的研发、生产和销售，主打产品泡椒凤爪</t>
  </si>
  <si>
    <t>预制菜,大消费,电子商务,休闲零食</t>
  </si>
  <si>
    <t>002991.SZ</t>
  </si>
  <si>
    <t>甘源食品</t>
  </si>
  <si>
    <t>国内领先的豆类休闲食品品牌</t>
  </si>
  <si>
    <t>大消费,新零售,电子商务,网络直播,社区团购,抖音小店,休闲零食</t>
  </si>
  <si>
    <t>002956.SZ</t>
  </si>
  <si>
    <t>西麦食品</t>
  </si>
  <si>
    <t>热食，冷食的燕麦食品市场占有率前列</t>
  </si>
  <si>
    <t>有机食品,大消费,新零售,电子商务</t>
  </si>
  <si>
    <t>003000.SZ</t>
  </si>
  <si>
    <t>劲仔食品</t>
  </si>
  <si>
    <t>鱼类零食龙头企业，拥有主打产品“劲仔”深海小鱼，休闲豆制品行业前十</t>
  </si>
  <si>
    <t>电子商务,网络直播,社区团购,抖音小店,一带一路,休闲零食</t>
  </si>
  <si>
    <t>002582.SZ</t>
  </si>
  <si>
    <t>好想你</t>
  </si>
  <si>
    <t>中国红枣龙头企业</t>
  </si>
  <si>
    <t>大消费,旅游,新疆振兴,人造肉,乡村振兴,休闲零食,网络直播,特色小镇,抖音小店,农业种植,电子商务,新零售,网红经济,社区团购,快手,红枣,职业教育,预制菜,抖音,村镇银行,智能物流</t>
  </si>
  <si>
    <t>002820.SZ</t>
  </si>
  <si>
    <t>桂发祥</t>
  </si>
  <si>
    <t>传统特色及其他休闲食品领域老字号企业</t>
  </si>
  <si>
    <t>电子商务,新零售,大消费,天津自贸区,地方国企改革,休闲零食,天津国企改革,预制菜,网络直播,物业管理,抖音小店,国企改革</t>
  </si>
  <si>
    <t>605339.SH</t>
  </si>
  <si>
    <t>南侨食品</t>
  </si>
  <si>
    <t>国内烘焙油脂市场领导者品牌之一</t>
  </si>
  <si>
    <t>大消费</t>
  </si>
  <si>
    <t>001219.SZ</t>
  </si>
  <si>
    <t>青岛食品</t>
  </si>
  <si>
    <t>“青食”产品畅销全国，远销海外，在国内外市场具有较高的知名度和美誉度</t>
  </si>
  <si>
    <t>大消费,电子商务,新零售,三胎,国企改革,地方国企改革,休闲零食</t>
  </si>
  <si>
    <t>603057.SH</t>
  </si>
  <si>
    <t>紫燕食品</t>
  </si>
  <si>
    <t>国内最大的佐餐卤制食品企业</t>
  </si>
  <si>
    <t>预制菜,大消费,冷链物流</t>
  </si>
  <si>
    <t>大消费,超级品牌,小额贷款,同花顺漂亮100,两会,三胎,乳粉,新零售,证金持股,央视财经50,乳业,MSCI</t>
  </si>
  <si>
    <t>600882.SH</t>
  </si>
  <si>
    <t>妙可蓝多</t>
  </si>
  <si>
    <t>国内少数同时掌握原制奶酪和再制奶酪生产技术的企业</t>
  </si>
  <si>
    <t>乳业,蜱虫,乳粉</t>
  </si>
  <si>
    <t>600597.SH</t>
  </si>
  <si>
    <t>光明乳业</t>
  </si>
  <si>
    <t>国内排名第三的乳制品企业，市场重点在华东，主打新鲜乳品</t>
  </si>
  <si>
    <t>冷链物流,超级品牌,三胎,两会,国企改革,上海国企改革,新零售,中澳自贸区,社区团购,地方国企改革,乳业,进口博览会</t>
  </si>
  <si>
    <t>002946.SZ</t>
  </si>
  <si>
    <t>新乳业</t>
  </si>
  <si>
    <t>拥有发展低温乳制品、发挥区域性乳制品企业的优势</t>
  </si>
  <si>
    <t>新零售,乳业</t>
  </si>
  <si>
    <t>600429.SH</t>
  </si>
  <si>
    <t>三元股份</t>
  </si>
  <si>
    <t>在乳制品行业拥有良好的品牌、奶源、质量、研发与生产技术优势</t>
  </si>
  <si>
    <t>三胎,乳业,国企改革,地方国企改革,乳粉</t>
  </si>
  <si>
    <t>002570.SZ</t>
  </si>
  <si>
    <t>贝因美</t>
  </si>
  <si>
    <t>国内知名婴幼儿奶粉企业之一</t>
  </si>
  <si>
    <t>新零售,电子商务,网红经济,大消费,NFT,三胎,两会,乳业,乳粉</t>
  </si>
  <si>
    <t>600419.SH</t>
  </si>
  <si>
    <t>天润乳业</t>
  </si>
  <si>
    <t>新疆饲草料资源丰富，拥有较好的区位优势以及“天润”等品牌</t>
  </si>
  <si>
    <t>造纸转暖,养老金持股,新疆振兴,新疆建设兵团,地方国企改革,两会,乳业,国企改革</t>
  </si>
  <si>
    <t>002329.SZ</t>
  </si>
  <si>
    <t>皇氏集团</t>
  </si>
  <si>
    <t>集乳业、影视、信息大数据服务于一体的综合性公司</t>
  </si>
  <si>
    <t>绿色电力,啤酒,乡村振兴,商汤科技,TOPCON电池,两会,SAAS,电子商务,智慧城市,富媒体,跨境电商,光伏,乳业,钙钛矿电池</t>
  </si>
  <si>
    <t>002732.SZ</t>
  </si>
  <si>
    <t>燕塘乳业</t>
  </si>
  <si>
    <t>燕塘乳业属于区域性城市型乳制品龙头企业</t>
  </si>
  <si>
    <t>电子商务,央企国企改革,大消费,冷链物流,统一大市场,养老金持股,乡村振兴,粤港澳大湾区,三胎,乳业,国企改革</t>
  </si>
  <si>
    <t>002910.SZ</t>
  </si>
  <si>
    <t>庄园牧场</t>
  </si>
  <si>
    <t>甘肃国资委旗下，被认定为“国家学生饮用奶定点生产企业”</t>
  </si>
  <si>
    <t>生态农业,甘肃国企改革,乳业,国企改革,地方国企改革</t>
  </si>
  <si>
    <t>002719.SZ</t>
  </si>
  <si>
    <t>麦趣尔</t>
  </si>
  <si>
    <t>中国焙烤食品糖制品工业协会的理事单位</t>
  </si>
  <si>
    <t>新疆振兴,乳业</t>
  </si>
  <si>
    <t>300106.SZ</t>
  </si>
  <si>
    <t>西部牧业</t>
  </si>
  <si>
    <t>位于我国三大牧区之一的新疆，拥有国内连续的科研成果</t>
  </si>
  <si>
    <t>乳业,牛羊肉,新疆振兴,新疆建设兵团,西部开发,地方国企改革,三胎,奶牛养殖,家庭农场,国企改革,饲料,乳粉</t>
  </si>
  <si>
    <t>300915.SZ</t>
  </si>
  <si>
    <t>海融科技</t>
  </si>
  <si>
    <t>我国植脂奶油行业标准的起草单位之一</t>
  </si>
  <si>
    <t>605300.SH</t>
  </si>
  <si>
    <t>佳禾食品</t>
  </si>
  <si>
    <t>国内最早进入植脂末行业的企业之一</t>
  </si>
  <si>
    <t>大消费,代糖,电子商务</t>
  </si>
  <si>
    <t>300898.SZ</t>
  </si>
  <si>
    <t>熊猫乳品</t>
  </si>
  <si>
    <t>目前中国规模较大的炼乳生产企业</t>
  </si>
  <si>
    <t>大消费,电子商务,乳业</t>
  </si>
  <si>
    <t>001318.SZ</t>
  </si>
  <si>
    <t>阳光乳业</t>
  </si>
  <si>
    <t>江西本土最大的乳制品生产企业</t>
  </si>
  <si>
    <t>电子商务,大消费,冷链物流,三胎,乳业</t>
  </si>
  <si>
    <t>300892.SZ</t>
  </si>
  <si>
    <t>品渥食品</t>
  </si>
  <si>
    <t>专注进口食品品牌运营</t>
  </si>
  <si>
    <t>大消费,新零售,电子商务,社区团购,啤酒,网络直播,乳业</t>
  </si>
  <si>
    <t>605179.SH</t>
  </si>
  <si>
    <t>一鸣食品</t>
  </si>
  <si>
    <t>农业产业化国家重点龙头企业</t>
  </si>
  <si>
    <t>乳业,电子商务,长三角一体化,冷链物流,共同富裕示范区</t>
  </si>
  <si>
    <t>002726.SZ</t>
  </si>
  <si>
    <t>龙大美食</t>
  </si>
  <si>
    <t>肉食品屠宰与深加工行业的龙头企业</t>
  </si>
  <si>
    <t>预制菜,网络直播,猪肉,饲料</t>
  </si>
  <si>
    <t>600073.SH</t>
  </si>
  <si>
    <t>上海梅林</t>
  </si>
  <si>
    <t>午餐肉和蜂蜜在国内市占率第一，大白兔奶糖深受老百姓欢迎</t>
  </si>
  <si>
    <t>上海国企改革,大消费,年报预增,牛羊肉,地方国企改革,预制菜,进口博览会,猪肉,国企改革</t>
  </si>
  <si>
    <t>002840.SZ</t>
  </si>
  <si>
    <t>华统股份</t>
  </si>
  <si>
    <t>国内少数几家拥有完整产业链的畜禽屠宰加工企业</t>
  </si>
  <si>
    <t>养鸡,冷链物流,预制菜,光伏,猪肉,饲料,碳中和</t>
  </si>
  <si>
    <t>002330.SZ</t>
  </si>
  <si>
    <t>得利斯</t>
  </si>
  <si>
    <t>“得利斯”牌低温肉制品连续多年全国市场同类产品销量第一名</t>
  </si>
  <si>
    <t>预制菜,电子商务,新零售,大消费,冷链物流,网红经济,猪肉</t>
  </si>
  <si>
    <t>002515.SZ</t>
  </si>
  <si>
    <t>金字火腿</t>
  </si>
  <si>
    <t>金华火腿行业龙头企业，旗下食品城是浙江冷冻食品的集散中心</t>
  </si>
  <si>
    <t>预制菜,网红经济,涉矿,共同富裕示范区,人造肉</t>
  </si>
  <si>
    <t>301116.SZ</t>
  </si>
  <si>
    <t>益客食品</t>
  </si>
  <si>
    <t>大型禽类食品龙头企业</t>
  </si>
  <si>
    <t>宠物经济,大消费,养鸡,乡村振兴,休闲零食,预制菜,饲料</t>
  </si>
  <si>
    <t>605567.SH</t>
  </si>
  <si>
    <t>春雪食品</t>
  </si>
  <si>
    <t>公司具有鸡肉深加工产业链集约化系统管控能力，在行业具有较大影响力</t>
  </si>
  <si>
    <t>预制菜,饲料,新零售,养鸡</t>
  </si>
  <si>
    <t>300146.SZ</t>
  </si>
  <si>
    <t>汤臣倍健</t>
  </si>
  <si>
    <t>中国膳食营养补充剂领导品牌和标杆企业，3A信用等级企业</t>
  </si>
  <si>
    <t>基因测序,智能医疗,粤港澳大湾区,维生素,医药电商,迪士尼,保健品,MSCI</t>
  </si>
  <si>
    <t>002626.SZ</t>
  </si>
  <si>
    <t>金达威</t>
  </si>
  <si>
    <t>A股营养健康全产业链龙头，辅酶Q10全球第一、VD3全球前三、VA全球前六的生产商，K2、NMN原料设计产能全球前列</t>
  </si>
  <si>
    <t>NMN,化妆护肤品,医美,维生素,人民币贬值受益,新冠治疗,保健品,MSCI,抗癌</t>
  </si>
  <si>
    <t>002216.SZ</t>
  </si>
  <si>
    <t>三全食品</t>
  </si>
  <si>
    <t>国内速冻食品行业的龙头</t>
  </si>
  <si>
    <t>超级品牌,海底捞,预制菜</t>
  </si>
  <si>
    <t>600381.SH</t>
  </si>
  <si>
    <t>青海春天</t>
  </si>
  <si>
    <t>冬虫夏草产业化龙头企业</t>
  </si>
  <si>
    <t>中医药,涉矿,生物医药,白酒,冬虫夏草</t>
  </si>
  <si>
    <t>000639.SZ</t>
  </si>
  <si>
    <t>西王食品</t>
  </si>
  <si>
    <t>中国最大的玉米胚芽油生产基地</t>
  </si>
  <si>
    <t>新零售,阿里巴巴,NMN,体育产业,有机食品,维生素,健康中国,食用油,保健品</t>
  </si>
  <si>
    <t>001215.SZ</t>
  </si>
  <si>
    <t>千味央厨</t>
  </si>
  <si>
    <t>公司是国内最早为B端市场提供速冻面米制品解决方案的供应商之一</t>
  </si>
  <si>
    <t>600530.SH</t>
  </si>
  <si>
    <t>交大昂立</t>
  </si>
  <si>
    <t>中国保健品十大最具公信力品牌</t>
  </si>
  <si>
    <t>电子商务,幽门螺杆菌,高校,养老,保健品</t>
  </si>
  <si>
    <t>605338.SH</t>
  </si>
  <si>
    <t>巴比食品</t>
  </si>
  <si>
    <t>中国包子第一股,拥有知名早餐连锁品牌"巴比馒头"</t>
  </si>
  <si>
    <t>预制菜,大消费,电子商务</t>
  </si>
  <si>
    <t>300791.SZ</t>
  </si>
  <si>
    <t>仙乐健康</t>
  </si>
  <si>
    <t>全球主要的营养保健食品合同开发与制造商之一</t>
  </si>
  <si>
    <t>维生素,保健品,养老金持股</t>
  </si>
  <si>
    <t>002702.SZ</t>
  </si>
  <si>
    <t>海欣食品</t>
  </si>
  <si>
    <t>国内速冻鱼糜制品主要生产企业之一，中国驰名商标</t>
  </si>
  <si>
    <t>预制菜,大消费,社区团购,海底捞</t>
  </si>
  <si>
    <t>605089.SH</t>
  </si>
  <si>
    <t>味知香</t>
  </si>
  <si>
    <t>行业领先的半成品菜生产企业之一</t>
  </si>
  <si>
    <t>预制菜,大消费,长三角一体化,冷链物流</t>
  </si>
  <si>
    <t>603536.SH</t>
  </si>
  <si>
    <t>惠发食品</t>
  </si>
  <si>
    <t>中国农产品市场畅销品牌</t>
  </si>
  <si>
    <t>603237.SH</t>
  </si>
  <si>
    <t>五芳斋</t>
  </si>
  <si>
    <t>中华老字号品牌，A股粽子第一股</t>
  </si>
  <si>
    <t>大消费,新零售,电子商务,共同富裕示范区,京东,预制菜,长三角一体化,抖音小店</t>
  </si>
  <si>
    <t>603102.SH</t>
  </si>
  <si>
    <t>百合股份</t>
  </si>
  <si>
    <t>在营养保健食品领域已具备较强的竞争力</t>
  </si>
  <si>
    <t>电子商务,维生素,化妆护肤品,保健品,NMN</t>
  </si>
  <si>
    <t>833429.BJ</t>
  </si>
  <si>
    <t>康比特</t>
  </si>
  <si>
    <t>主营运动营养食品和大众营养食品</t>
  </si>
  <si>
    <t>839273.BJ</t>
  </si>
  <si>
    <t>一致魔芋</t>
  </si>
  <si>
    <t>A股首家魔芋相关上市公司，主营魔芋粉、魔芋食品和魔芋美妆用品</t>
  </si>
  <si>
    <t>836826.BJ</t>
  </si>
  <si>
    <t>盖世食品</t>
  </si>
  <si>
    <t>预制凉菜第一股</t>
  </si>
  <si>
    <t>大消费,超级品牌,证金持股,同花顺漂亮100,调味品,MSCI</t>
  </si>
  <si>
    <t>600298.SH</t>
  </si>
  <si>
    <t>安琪酵母</t>
  </si>
  <si>
    <t>公司是亚洲第一、全球第三大酵母公司</t>
  </si>
  <si>
    <t>人造肉,国企改革,保健品,调味品,地方国企改革,工业大麻,湖北国企改革,NMN,MSCI</t>
  </si>
  <si>
    <t>600872.SH</t>
  </si>
  <si>
    <t>中炬高新</t>
  </si>
  <si>
    <t>上证180,中证1000</t>
  </si>
  <si>
    <t>调味品行业领先企业，拥有“厨邦、美味鲜”两大品牌</t>
  </si>
  <si>
    <t>稀土永磁,粤港澳大湾区,小额再贷款,调味品,MSCI,小额贷款</t>
  </si>
  <si>
    <t>603027.SH</t>
  </si>
  <si>
    <t>千禾味业</t>
  </si>
  <si>
    <t>西部地区规模最大的酱油、食醋生产企业</t>
  </si>
  <si>
    <t>调味品,MSCI</t>
  </si>
  <si>
    <t>002507.SZ</t>
  </si>
  <si>
    <t>涪陵榨菜</t>
  </si>
  <si>
    <t>中国最大的榨菜加工企业，榨菜腌菜制品全国市场占有率第一</t>
  </si>
  <si>
    <t>大消费,电子商务,超级品牌,重庆国企改革,地方国企改革,国企改革,调味品,MSCI</t>
  </si>
  <si>
    <t>603317.SH</t>
  </si>
  <si>
    <t>天味食品</t>
  </si>
  <si>
    <t>川味复合调味料的研发、生产和销售，中国驰名商标</t>
  </si>
  <si>
    <t>年报预增,调味品</t>
  </si>
  <si>
    <t>600305.SH</t>
  </si>
  <si>
    <t>恒顺醋业</t>
  </si>
  <si>
    <t>“四大名醋”之首镇江香醋的代表，唯一A股上市老字号醋业公司</t>
  </si>
  <si>
    <t>大消费,超级品牌,地方国企改革,国企改革,调味品,MSCI</t>
  </si>
  <si>
    <t>600186.SH</t>
  </si>
  <si>
    <t>莲花健康</t>
  </si>
  <si>
    <t>我国最大的味精和谷朊粉生产与出口基地</t>
  </si>
  <si>
    <t>大消费,粮食,新零售,土壤修复,人造肉,调味品,味精</t>
  </si>
  <si>
    <t>002650.SZ</t>
  </si>
  <si>
    <t>加加食品</t>
  </si>
  <si>
    <t>综合实力位居国内调味品行业前列</t>
  </si>
  <si>
    <t>新零售,调味品</t>
  </si>
  <si>
    <t>603755.SH</t>
  </si>
  <si>
    <t>日辰股份</t>
  </si>
  <si>
    <t>国内复合调味品行业的知名企业</t>
  </si>
  <si>
    <t>预制菜,大消费,调味品</t>
  </si>
  <si>
    <t>603696.SH</t>
  </si>
  <si>
    <t>安记食品</t>
  </si>
  <si>
    <t>主营调味品的研发、生产和销售，行业领先企业</t>
  </si>
  <si>
    <t>调味品</t>
  </si>
  <si>
    <t>002495.SZ</t>
  </si>
  <si>
    <t>佳隆股份</t>
  </si>
  <si>
    <t>公司鸡粉、鸡精销售量合计居行业前列</t>
  </si>
  <si>
    <t>大消费,债转股(AMC),调味品,味精</t>
  </si>
  <si>
    <t>300908.SZ</t>
  </si>
  <si>
    <t>仲景食品</t>
  </si>
  <si>
    <t>国内香菇酱品类的开创者</t>
  </si>
  <si>
    <t>大消费,网络直播,乡村振兴,调味品,农业种植</t>
  </si>
  <si>
    <t>603170.SH</t>
  </si>
  <si>
    <t>宝立食品</t>
  </si>
  <si>
    <t>食品调味料供应商</t>
  </si>
  <si>
    <t>预制菜,调味品</t>
  </si>
  <si>
    <t>831726.BJ</t>
  </si>
  <si>
    <t>朱老六</t>
  </si>
  <si>
    <t>腐乳龙头企业</t>
  </si>
  <si>
    <t>600938.SH</t>
  </si>
  <si>
    <t>中国海油</t>
  </si>
  <si>
    <t>国内最大的海上原油及天然气生产商</t>
  </si>
  <si>
    <t>油气开采,国企改革,一带一路,风电,海上风电,央企国企改革,年报预增,地方国企改革,天然气,页岩气</t>
  </si>
  <si>
    <t>600777.SH</t>
  </si>
  <si>
    <t>新潮能源</t>
  </si>
  <si>
    <t>在美国拥有两处高价值的油田资产</t>
  </si>
  <si>
    <t>油品改革,年报预增,海底隧道,油气开采,赛马,俄乌冲突,天然气,人民币贬值受益,页岩气</t>
  </si>
  <si>
    <t>603393.SH</t>
  </si>
  <si>
    <t>新天然气</t>
  </si>
  <si>
    <t>新疆地区的城市燃气供应商之一</t>
  </si>
  <si>
    <t>新疆振兴,西部开发,俄乌冲突,天然气,煤层气</t>
  </si>
  <si>
    <t>000968.SZ</t>
  </si>
  <si>
    <t>蓝焰控股</t>
  </si>
  <si>
    <t>主营煤矿瓦斯治理及煤层气勘探、开发与利用业务</t>
  </si>
  <si>
    <t>年报预增,地方国企改革,俄乌冲突,抗寒,天然气,山西国企改革,国企改革,煤层气,稀缺煤</t>
  </si>
  <si>
    <t>300483.SZ</t>
  </si>
  <si>
    <t>首华燃气</t>
  </si>
  <si>
    <t>中国园艺用品业内第一个国际品牌</t>
  </si>
  <si>
    <t>俄乌冲突,天然气,室外经济,露营经济,美丽中国</t>
  </si>
  <si>
    <t>600968.SH</t>
  </si>
  <si>
    <t>海油发展</t>
  </si>
  <si>
    <t>海洋石油生产服务 、FPSO生产技术服务等综合类采掘服务企业</t>
  </si>
  <si>
    <t>LNG动力船,航运,卫星导航,碳交易,国企改革,风电,碳中和,央企国企改革,年报预增,机器人,锂电池,储能,氢能源,天然气,节能减排</t>
  </si>
  <si>
    <t>600871.SH</t>
  </si>
  <si>
    <t>石化油服</t>
  </si>
  <si>
    <t>中国最大的石油工程和油田技术综合服务提供商</t>
  </si>
  <si>
    <t>油品改革,两桶油改革,地热能,可燃冰,雄安新区,国企改革,碳中和,央企国企改革,年报预增,地方国企改革,海工装备,俄乌冲突,天然气,页岩气</t>
  </si>
  <si>
    <t>600583.SH</t>
  </si>
  <si>
    <t>海油工程</t>
  </si>
  <si>
    <t>我国惟一承揽海洋石油、天然气开发工程建设项目的总承包公司</t>
  </si>
  <si>
    <t>环渤海,油价上调,高端装备,油气开采,国企改革,一带一路,央企国企改革,年报预增,地方国企改革,海工装备,天然气,滨海新区,MSCI</t>
  </si>
  <si>
    <t>600339.SH</t>
  </si>
  <si>
    <t>中油工程</t>
  </si>
  <si>
    <t>中国领先、全球先进的石油工程建设企业</t>
  </si>
  <si>
    <t>中俄贸易,地下管网,期货,两桶油改革,新疆振兴,国企改革,甲乙酮,一带一路,碳中和,央企国企改革,新能源,氢能源,天然气</t>
  </si>
  <si>
    <t>603619.SH</t>
  </si>
  <si>
    <t>中曼石油</t>
  </si>
  <si>
    <t>国内最具实力的民营钻井工程大包服务承包商和石油装备制造商</t>
  </si>
  <si>
    <t>年报预增,俄乌冲突,天然气,人民币贬值受益,油气开采,一带一路</t>
  </si>
  <si>
    <t>300191.SZ</t>
  </si>
  <si>
    <t>潜能恒信</t>
  </si>
  <si>
    <t>提供油气勘探过程中的地震数据处理解释服务的高新技术企业</t>
  </si>
  <si>
    <t>地震,油品升级,可燃冰,页岩气,俄乌冲突,天然气,油页岩,油气开采</t>
  </si>
  <si>
    <t>603727.SH</t>
  </si>
  <si>
    <t>博迈科</t>
  </si>
  <si>
    <t>面向海洋油气工程、液化天然气工厂和矿业提供专业模块EPC服务</t>
  </si>
  <si>
    <t>中俄贸易,俄乌冲突,天然气,人民币贬值受益,油气开采</t>
  </si>
  <si>
    <t>002554.SZ</t>
  </si>
  <si>
    <t>惠博普</t>
  </si>
  <si>
    <t>国内油气田地面系统装备领域的知名企业</t>
  </si>
  <si>
    <t>地下管网,碳交易,湖南国企改革,油气开采,国企改革,一带一路,碳中和,地方国企改革,油气装备,氢能源,俄乌冲突,光伏,节能环保,天然气,人民币贬值受益,油页岩,煤层气,垃圾分类</t>
  </si>
  <si>
    <t>300157.SZ</t>
  </si>
  <si>
    <t>恒泰艾普</t>
  </si>
  <si>
    <t>油气勘探开发的大型现代高科技硬件和软件服务商</t>
  </si>
  <si>
    <t>数据中心,地震,无人机,地热能,可燃冰,供应链金融,能源互联网,高端装备,雄安新区,东数西算（算力）,油气开采,一带一路,边缘计算,大数据,油气装备,人工智能,军工,氢能源,俄乌冲突,云计算,天然气,虚拟现实,页岩气,煤层气</t>
  </si>
  <si>
    <t>300164.SZ</t>
  </si>
  <si>
    <t>通源石油</t>
  </si>
  <si>
    <t>公司美国控股子公司TWG是北美射孔领域龙头企</t>
  </si>
  <si>
    <t>年报预增,油气装备,页岩气,俄乌冲突,天然气,人民币贬值受益,油气开采,煤层气,一带一路</t>
  </si>
  <si>
    <t>002207.SZ</t>
  </si>
  <si>
    <t>准油股份</t>
  </si>
  <si>
    <t>新疆唯一的大中型储油罐机械清洗等新兴石油技术服务提供商</t>
  </si>
  <si>
    <t>油品改革,俄乌冲突,新疆发展,新疆振兴,油气开采,页岩气</t>
  </si>
  <si>
    <t>002828.SZ</t>
  </si>
  <si>
    <t>贝肯能源</t>
  </si>
  <si>
    <t>国内规模较大的一体化钻井工程技术服务商</t>
  </si>
  <si>
    <t>新疆振兴,西部开发,页岩气,俄乌冲突,天然气,油气开采,一带一路</t>
  </si>
  <si>
    <t>002629.SZ</t>
  </si>
  <si>
    <t>仁智股份</t>
  </si>
  <si>
    <t>西南地区市场占有率较高的油田环保技术服务提供商</t>
  </si>
  <si>
    <t>油品改革,俄乌冲突,天然气,页岩气,油气开采</t>
  </si>
  <si>
    <t>603223.SH</t>
  </si>
  <si>
    <t>恒通股份</t>
  </si>
  <si>
    <t>是国内LNG贸易物流行业的领先企业</t>
  </si>
  <si>
    <t>节能环保,天然气,油气运输仓储</t>
  </si>
  <si>
    <t>000096.SZ</t>
  </si>
  <si>
    <t>广聚能源</t>
  </si>
  <si>
    <t>深圳市和珠江三角洲地区成品油及液化石油气的主要经销者之一</t>
  </si>
  <si>
    <t>油品改革,深圳国企改革,广东国企改革,地方国企改革,国企改革,粤港澳大湾区</t>
  </si>
  <si>
    <t>600387.SH</t>
  </si>
  <si>
    <t>海越能源</t>
  </si>
  <si>
    <t>陕西铜川国资委旗下，主营成品油零售及石化业务，是我国华北地区行业内经营资质较为齐备的公司之一</t>
  </si>
  <si>
    <t>丙烷脱氢,液化气,钒电池,海航系,透明工厂,国企改革,甲乙酮,锂电池,地方国企改革,丙烯,燃料乙醇</t>
  </si>
  <si>
    <t>000554.SZ</t>
  </si>
  <si>
    <t>泰山石油</t>
  </si>
  <si>
    <t>公司是中国石化旗下最大的成品油销售公司</t>
  </si>
  <si>
    <t>油品改革,央企国企改革,两桶油改革,可燃冰,油价上调,氢能源,地方国企改革,俄乌冲突,光伏,天然气,充电桩,国企改革</t>
  </si>
  <si>
    <t>603353.SH</t>
  </si>
  <si>
    <t>和顺石油</t>
  </si>
  <si>
    <t>获国家商务部批准取得成品油批发资质的石油企业</t>
  </si>
  <si>
    <t>俄乌冲突</t>
  </si>
  <si>
    <t>001316.SZ</t>
  </si>
  <si>
    <t>润贝航科</t>
  </si>
  <si>
    <t>亚洲首家航材分销商上市公司，航空油料分销领域市占率国内居前，深度参与国产商用大飞机项目</t>
  </si>
  <si>
    <t>航空航天,国产替代,航空发动机,消毒剂,通用航空,大飞机</t>
  </si>
  <si>
    <t>油品改革,西气东输,两桶油改革,油价上调,油气管网,中巴经济走廊,油气开采,国企改革,一带一路,央企国企改革,年报预增,中非合作,聚丙烯,地方国企改革,俄乌冲突,天然气,页岩气,煤层气,MSCI</t>
  </si>
  <si>
    <t>油品改革,两桶油改革,可燃冰,油价上调,油气管网,油气开采,国企改革,一带一路,央企国企改革,聚丙烯,证金持股,地方国企改革,氢能源,天然气,页岩气,MSCI</t>
  </si>
  <si>
    <t>PET铜箔,大连自贸区,新材料,锂电隔膜,涤纶,振兴东北,同花顺漂亮100,PTA,可降解塑料,东北亚经贸中心,锂电池,MSCI,煤化工</t>
  </si>
  <si>
    <t>油品改革,甲醇,涤纶,POE胶膜,光伏,同花顺漂亮100,PTA,MSCI</t>
  </si>
  <si>
    <t>600688.SH</t>
  </si>
  <si>
    <t>上海石化</t>
  </si>
  <si>
    <t>中国最大的炼油化工一体化、高度综合的现代化石油化工企业之一</t>
  </si>
  <si>
    <t>油品改革,两桶油改革,航运,国企改革,央企国企改革,聚丙烯,地方国企改革,氢能源,碳纤维,燃料电池,MSCI,线型</t>
  </si>
  <si>
    <t>002408.SZ</t>
  </si>
  <si>
    <t>齐翔腾达</t>
  </si>
  <si>
    <t>国内规模最大的甲乙酮生产企业</t>
  </si>
  <si>
    <t>可降解塑料,MTBE,环氧丙烷,油品升级,氢能源,丙烯,橡胶,甲乙酮</t>
  </si>
  <si>
    <t>000059.SZ</t>
  </si>
  <si>
    <t>华锦股份</t>
  </si>
  <si>
    <t>兵工集团旗下的发展军民融合石油化工与精细化工产业的平台</t>
  </si>
  <si>
    <t>油品改革,养老金持股,尿素,振兴东北,国企改革,油价下调,央企国企改革,沥青,聚丙烯,中兵系,地方国企改革,石墨电极,化肥</t>
  </si>
  <si>
    <t>002221.SZ</t>
  </si>
  <si>
    <t>东华能源</t>
  </si>
  <si>
    <t>拥有大型液化石油气冷冻储运批发基地的合资企业</t>
  </si>
  <si>
    <t>丙烷脱氢,西气东输,口罩,油品升级,循环经济,液化气,燃料电池,贸易战受益股,聚丙烯,新能源,氢能源,丙烯,俄乌冲突,天然气,碳纤维,页岩气</t>
  </si>
  <si>
    <t>000819.SZ</t>
  </si>
  <si>
    <t>岳阳兴长</t>
  </si>
  <si>
    <t>公司是中南地区最大的MTBE生产企业</t>
  </si>
  <si>
    <t>MTBE,央企国企改革,口罩,聚丙烯,液化气,地方国企改革,POE胶膜,消毒剂,国企改革,洞庭湖生态经济区</t>
  </si>
  <si>
    <t>300055.SZ</t>
  </si>
  <si>
    <t>万邦达</t>
  </si>
  <si>
    <t>国内领先的工业水处理专业服务商.</t>
  </si>
  <si>
    <t>污水处理,固废处理,新材料,盐湖提锂,膜材料,节能环保,雄安新区,美丽中国,PPP,医疗废物处理,煤化工</t>
  </si>
  <si>
    <t>002986.SZ</t>
  </si>
  <si>
    <t>宇新股份</t>
  </si>
  <si>
    <t>华南地区最大的LPG深加工企业</t>
  </si>
  <si>
    <t>可降解塑料,国六标准、国六排放、国六,年报预增</t>
  </si>
  <si>
    <t>000698.SZ</t>
  </si>
  <si>
    <t>沈阳化工</t>
  </si>
  <si>
    <t>中国化工集团旗下，主营聚醚、糊树脂、丙烯酸及脂等</t>
  </si>
  <si>
    <t>央企国企改革,线型,地方国企改革,POE胶膜,振兴东北,消毒剂,丙烯酸,国企改革,盐酸,PVC</t>
  </si>
  <si>
    <t>002476.SZ</t>
  </si>
  <si>
    <t>宝莫股份</t>
  </si>
  <si>
    <t>国内大型聚丙烯酰胺供应商之一</t>
  </si>
  <si>
    <t>年报预增,聚丙烯,海岛整治修复,污水处理,黄金,节能环保,海洋油污清理</t>
  </si>
  <si>
    <t>600800.SH</t>
  </si>
  <si>
    <t>渤海化学</t>
  </si>
  <si>
    <t>城市一卡通公共交通智能终端和系统集成的行业领军者</t>
  </si>
  <si>
    <t>换芯,环渤海,芯片,电子信息,国企改革,环氧丙烷,天津自贸区,地方国企改革,天津国企改革,丙烯,滨海新区,丙烯酸,金融IC,工业大麻</t>
  </si>
  <si>
    <t>603798.SH</t>
  </si>
  <si>
    <t>康普顿</t>
  </si>
  <si>
    <t>国内最早采用自动化生产的润滑油企业之一</t>
  </si>
  <si>
    <t>车用尿素,燃料电池,氢能源,尾气治理</t>
  </si>
  <si>
    <t>000985.SZ</t>
  </si>
  <si>
    <t>大庆华科</t>
  </si>
  <si>
    <t>国内较大的聚丙烯，精制C5，C9石油树脂，精制乙腈产品的生产企业</t>
  </si>
  <si>
    <t>油品改革,央企国企改革,两桶油改革,聚丙烯,地方国企改革,振兴东北,国企改革,黑龙江自贸区</t>
  </si>
  <si>
    <t>300135.SZ</t>
  </si>
  <si>
    <t>宝利国际</t>
  </si>
  <si>
    <t>东地区生产、销售专业沥青产品的龙头企业，核心技术国内领先</t>
  </si>
  <si>
    <t>中俄贸易,沥青,航空航天,新疆振兴,新材料,油品升级,基建工程,公路建设,俄乌冲突,通用航空,一带一路</t>
  </si>
  <si>
    <t>000637.SZ</t>
  </si>
  <si>
    <t>茂化实华</t>
  </si>
  <si>
    <t>长期从事石化产业，生产经营管理基础较扎实，石化产品种类多</t>
  </si>
  <si>
    <t>油品改革,聚丙烯,旅游,油品升级,液化气,油价上调,碳中和,尾气治理,线型</t>
  </si>
  <si>
    <t>600506.SH</t>
  </si>
  <si>
    <t>香梨股份</t>
  </si>
  <si>
    <t>林果业种植和果品销售优质企业、拥有良好的生产种植基地</t>
  </si>
  <si>
    <t>央企国企改革,新能源汽车,新疆振兴,土地流转,乡村振兴,新疆旅游,农垦改革,国企改革,农业种植</t>
  </si>
  <si>
    <t>300839.SZ</t>
  </si>
  <si>
    <t>博汇股份</t>
  </si>
  <si>
    <t>全球高端特种油品原料供应商</t>
  </si>
  <si>
    <t>年报预增,专精特新,新材料,智能制造,锂电原料,氢能源</t>
  </si>
  <si>
    <t>300012.SZ</t>
  </si>
  <si>
    <t>华测检测</t>
  </si>
  <si>
    <t>国内民营第三方检测的龙头企业</t>
  </si>
  <si>
    <t>基因测序,塑化剂,体外诊断,食品安全,PM2.5,CRO,现代服务业,碳中和,电子商务,新冠检测,废气处理,土壤修复,环境监测</t>
  </si>
  <si>
    <t>002243.SZ</t>
  </si>
  <si>
    <t>力合科创</t>
  </si>
  <si>
    <t>深圳国资委旗下，形成“科创服务+新材料”业务模式，拥有富勒烯碳纳米材料工程实验室</t>
  </si>
  <si>
    <t>数据中心,石墨烯,冷链物流,广东国企改革,富勒烯,芯片,铝离子电池,食品包装,国企改革,迪士尼,可降解塑料,大数据,深圳国企改革,锂电池,抗病毒面料,地方国企改革,数字经济,碳基材料,物业管理</t>
  </si>
  <si>
    <t>300416.SZ</t>
  </si>
  <si>
    <t>苏试试验</t>
  </si>
  <si>
    <t>中国仪器仪表协会常务理事单位，致力于环境试验设备的研发和生产</t>
  </si>
  <si>
    <t>专精特新,特斯拉,集成电路,芯片,军工,寒武纪,中芯国际,华为</t>
  </si>
  <si>
    <t>002967.SZ</t>
  </si>
  <si>
    <t>广电计量</t>
  </si>
  <si>
    <t>全国化、综合性的国有第三方计量检测机构</t>
  </si>
  <si>
    <t>广东国企改革,地方国企改革,食品安全,节能环保,土壤修复,国企改革</t>
  </si>
  <si>
    <t>603060.SH</t>
  </si>
  <si>
    <t>国检集团</t>
  </si>
  <si>
    <t>国内建筑和装饰装修材料领域内极具规模的第三方检验认证服务机构</t>
  </si>
  <si>
    <t>央企国企改革,新冠检测,地方国企改革,光伏建筑一体化,碳交易,中材系,土壤修复,国企改革,节能减排,碳中和</t>
  </si>
  <si>
    <t>300662.SZ</t>
  </si>
  <si>
    <t>科锐国际</t>
  </si>
  <si>
    <t>国内领先的人力资源整体解决方案提供商</t>
  </si>
  <si>
    <t>人力资源服务,雄安新区,养老金持股</t>
  </si>
  <si>
    <t>600662.SH</t>
  </si>
  <si>
    <t>外服控股</t>
  </si>
  <si>
    <t>国内人力资源服务龙头企业</t>
  </si>
  <si>
    <t>旅游,网约车,共享经济,国企改革,迪士尼,智能交通,上海国企改革,统一大市场,阿里巴巴,地方国企改革,职业教育,智慧政务,人力资源服务,金融IC</t>
  </si>
  <si>
    <t>300797.SZ</t>
  </si>
  <si>
    <t>钢研纳克</t>
  </si>
  <si>
    <t>专业从事金属材料检测技术的研究、开发和应用的创新型企业</t>
  </si>
  <si>
    <t>央企国企改革,新能源汽车,稀土永磁,地方国企改革,职业教育,食品安全,国企改革,一带一路,大飞机</t>
  </si>
  <si>
    <t>600826.SH</t>
  </si>
  <si>
    <t>兰生股份</t>
  </si>
  <si>
    <t>全国外经贸系统第一家股票上市公司</t>
  </si>
  <si>
    <t>上海国企改革,证金持股,地方国企改革,西尼罗病毒,霍乱,生物医药,国企改革,进口博览会</t>
  </si>
  <si>
    <t>300215.SZ</t>
  </si>
  <si>
    <t>电科院</t>
  </si>
  <si>
    <t>全国性的独立第三方综合电器检测机构</t>
  </si>
  <si>
    <t>新基建,军民融合,分布式发电,柔性直流输电,智能电网,特高压,军工</t>
  </si>
  <si>
    <t>300887.SZ</t>
  </si>
  <si>
    <t>谱尼测试</t>
  </si>
  <si>
    <t>国内民营第三方检测机构中的领军企业</t>
  </si>
  <si>
    <t>5G,口罩,基因测序,体外诊断,食品安全,CRO,碳中和,新冠检测,新能源汽车,抗原检测,肝炎,特斯拉,军工,幽门螺杆菌,土壤修复,猴痘</t>
  </si>
  <si>
    <t>300795.SZ</t>
  </si>
  <si>
    <t>米奥会展</t>
  </si>
  <si>
    <t>打造“自主产权、自主品牌、独立运营”且布局全球的会展服务平台</t>
  </si>
  <si>
    <t>电子商务,大数据,人民币贬值受益,进口博览会,一带一路</t>
  </si>
  <si>
    <t>300572.SZ</t>
  </si>
  <si>
    <t>安车检测</t>
  </si>
  <si>
    <t>长期专注于机动车检测领域，领先于全国的技术优势</t>
  </si>
  <si>
    <t>智能交通,比亚迪,换电,尾气治理</t>
  </si>
  <si>
    <t>300860.SZ</t>
  </si>
  <si>
    <t>锋尚文化</t>
  </si>
  <si>
    <t>曾是国内新三板上市公司中第一家舞美设计师个人文化艺术公司</t>
  </si>
  <si>
    <t>世界杯,杭州亚运会,文化传媒,冬奥会,虚拟数字人,元宇宙,虚拟现实</t>
  </si>
  <si>
    <t>603183.SH</t>
  </si>
  <si>
    <t>建研院</t>
  </si>
  <si>
    <t>在工程检测、绿色建筑、建筑节能、新型建材等领域拥有核心竞争力</t>
  </si>
  <si>
    <t>建筑节能,装配式建筑,海绵城市,职业教育</t>
  </si>
  <si>
    <t>300962.SZ</t>
  </si>
  <si>
    <t>中金辐照</t>
  </si>
  <si>
    <t>国内外知名的合约灭菌、辐照技术服务连锁企业</t>
  </si>
  <si>
    <t>央企国企改革,健康中国,国企改革,地方国企改革</t>
  </si>
  <si>
    <t>300938.SZ</t>
  </si>
  <si>
    <t>信测标准</t>
  </si>
  <si>
    <t>国内首家商业运营的第三方检测机构</t>
  </si>
  <si>
    <t>理想汽车,军工,比亚迪,环境监测,小米,华为</t>
  </si>
  <si>
    <t>300942.SZ</t>
  </si>
  <si>
    <t>易瑞生物</t>
  </si>
  <si>
    <t>国内食品安全快速检测行业的领先企业</t>
  </si>
  <si>
    <t>专精特新,新冠检测,抗原检测,医疗器械,粤港澳大湾区,体外诊断,流感,食品安全,猴痘</t>
  </si>
  <si>
    <t>301169.SZ</t>
  </si>
  <si>
    <t>零点有数</t>
  </si>
  <si>
    <t>中国领先的数据分析与决策支持服务机构之一</t>
  </si>
  <si>
    <t>数字乡村,大数据,数据交易中心,人工智能,数字经济,智慧政务,冬奥会,云办公,元宇宙,数据确权,一带一路,信创</t>
  </si>
  <si>
    <t>301115.SZ</t>
  </si>
  <si>
    <t>建科股份</t>
  </si>
  <si>
    <t>聚焦建设工程与环境保护领域的技术服务企业</t>
  </si>
  <si>
    <t>新型城镇化,芯片,碳中和,节能环保,芯片设计</t>
  </si>
  <si>
    <t>301306.SZ</t>
  </si>
  <si>
    <t>西测测试</t>
  </si>
  <si>
    <t>国内军用装备和民用飞机第三方检测龙头，工信部“专精特新”小巨人企业</t>
  </si>
  <si>
    <t>专精特新,大飞机,军工</t>
  </si>
  <si>
    <t>003008.SZ</t>
  </si>
  <si>
    <t>开普检测</t>
  </si>
  <si>
    <t>拥有多种产品的国家产品质量监督检验中心资质</t>
  </si>
  <si>
    <t>柔性直流输电,充电桩,太阳能,换电,特高压</t>
  </si>
  <si>
    <t>301228.SZ</t>
  </si>
  <si>
    <t>实朴检测</t>
  </si>
  <si>
    <t>以土壤和地下水为专业特色的第三方检测机构</t>
  </si>
  <si>
    <t>新冠检测,节能环保,食品安全,土壤修复</t>
  </si>
  <si>
    <t>301289.SZ</t>
  </si>
  <si>
    <t>国缆检测</t>
  </si>
  <si>
    <t>国内最早、产品范围最广、综合实力最强的线缆第三方检测服务机构之一</t>
  </si>
  <si>
    <t>特高压,上海国企改革,6G,地方国企改革,成飞,核电,国企改革,风电</t>
  </si>
  <si>
    <t>873122.BJ</t>
  </si>
  <si>
    <t>中纺标</t>
  </si>
  <si>
    <t>中纺院旗下，国内较早开展纺织品检验检测业务的机构之一</t>
  </si>
  <si>
    <t>央企国企改革,国企改革</t>
  </si>
  <si>
    <t>871753.BJ</t>
  </si>
  <si>
    <t>天纺标</t>
  </si>
  <si>
    <t>天津国资委旗下，综合性第三方检验检测服务公司</t>
  </si>
  <si>
    <t>国企改革,地方国企改革,天津国企改革</t>
  </si>
  <si>
    <t>600158.SH</t>
  </si>
  <si>
    <t>中体产业</t>
  </si>
  <si>
    <t>体育产业资源的整合者，主营体育地产开发、赛事运营、场馆运营</t>
  </si>
  <si>
    <t>在线教育,互联网彩票,体育产业,冬奥会,冰雪产业,国企改革,冬奥纪念品,在线旅游,足球,央企国企改革,体育用品,世界杯,赛马,杭州亚运会,文化传媒</t>
  </si>
  <si>
    <t>002858.SZ</t>
  </si>
  <si>
    <t>力盛体育</t>
  </si>
  <si>
    <t>中国领先的汽车运动运营服务商，全民健身及数字体育的领跑者</t>
  </si>
  <si>
    <t>在线教育,大数据,web3.0,人工智能,数字经济,体育产业,健康中国,NFT,虚拟现实</t>
  </si>
  <si>
    <t>600258.SH</t>
  </si>
  <si>
    <t>首旅酒店</t>
  </si>
  <si>
    <t>主营业务是酒店运营、酒店管理、景区运营</t>
  </si>
  <si>
    <t>大消费,环球主题公园,中概股回归,旅游,养老金持股,北京国企改革,国企改革,在线旅游,电子商务,阿里巴巴,地方国企改革,京津冀一体化,住房租赁,MSCI</t>
  </si>
  <si>
    <t>000428.SZ</t>
  </si>
  <si>
    <t>华天酒店</t>
  </si>
  <si>
    <t>湖南省首家五星级酒店，湖南省酒店业龙头，省属重要接待基地</t>
  </si>
  <si>
    <t>旅游,地方国企改革,职业教育,预制菜,湖南国企改革,养老,国企改革</t>
  </si>
  <si>
    <t>601007.SH</t>
  </si>
  <si>
    <t>金陵饭店</t>
  </si>
  <si>
    <t>全国50家最佳星级饭店，多次成功接待党和国家领导人及外国总统</t>
  </si>
  <si>
    <t>旅游,地方国企改革,江苏国企改革,预制菜,养老,物业管理,国企改革</t>
  </si>
  <si>
    <t>000610.SZ</t>
  </si>
  <si>
    <t>西安旅游</t>
  </si>
  <si>
    <t>西安曲江管委会旗下，主营商贸、旅行社、酒店业务，参股西安红土创投</t>
  </si>
  <si>
    <t>社区团购,西咸新区,旅游,地方国企改革,抖音,网络直播,西安自贸区,陕西自贸区,国企改革,在线旅游,一带一路</t>
  </si>
  <si>
    <t>301073.SZ</t>
  </si>
  <si>
    <t>君亭酒店</t>
  </si>
  <si>
    <t>中国中高端精选酒店品牌</t>
  </si>
  <si>
    <t>预制菜,杭州亚运会,旅游,共同富裕示范区</t>
  </si>
  <si>
    <t>000721.SZ</t>
  </si>
  <si>
    <t>西安饮食</t>
  </si>
  <si>
    <t>旗下拥有众多“中华老字号”特色餐饮品牌店</t>
  </si>
  <si>
    <t>新零售,社区团购,西咸新区,室外经济,地方国企改革,职业教育,预制菜,西安自贸区,独角兽,陕西自贸区,美团,国企改革</t>
  </si>
  <si>
    <t>002186.SZ</t>
  </si>
  <si>
    <t>全聚德</t>
  </si>
  <si>
    <t>北京国资委旗下的烤鸭龙头，中华百年老字号企业</t>
  </si>
  <si>
    <t>新零售,电子商务,环球主题公园,白酒,地方国企改革,预制菜,北京国企改革,国企改革</t>
  </si>
  <si>
    <t>605108.SH</t>
  </si>
  <si>
    <t>同庆楼</t>
  </si>
  <si>
    <t>安徽餐饮老字号</t>
  </si>
  <si>
    <t>600054.SH</t>
  </si>
  <si>
    <t>黄山旅游</t>
  </si>
  <si>
    <t>黄山5A级景区的垄断性旅游企业</t>
  </si>
  <si>
    <t>大消费,旅游,国企改革,地方国企改革</t>
  </si>
  <si>
    <t>002033.SZ</t>
  </si>
  <si>
    <t>丽江股份</t>
  </si>
  <si>
    <t>立足丽江，辐射滇西北及云南的综合性旅游集团</t>
  </si>
  <si>
    <t>婚庆,旅游,露营经济</t>
  </si>
  <si>
    <t>603136.SH</t>
  </si>
  <si>
    <t>天目湖</t>
  </si>
  <si>
    <t>天目湖旅游景区的开发管理和经营</t>
  </si>
  <si>
    <t>000888.SZ</t>
  </si>
  <si>
    <t>峨眉山A</t>
  </si>
  <si>
    <t>四川省龙头旅游企业，拥有峨眉山国家5A级景区资源</t>
  </si>
  <si>
    <t>大数据,旅游,央视财经50,地方国企改革,智慧政务,成渝特区,NFT,国企改革,在线旅游</t>
  </si>
  <si>
    <t>300859.SZ</t>
  </si>
  <si>
    <t>西域旅游</t>
  </si>
  <si>
    <t>新疆首家旅游开发股份制企业</t>
  </si>
  <si>
    <t>旅游,新疆振兴,新疆旅游,地方国企改革,国企改革,在线旅游</t>
  </si>
  <si>
    <t>603199.SH</t>
  </si>
  <si>
    <t>九华旅游</t>
  </si>
  <si>
    <t>九华山地区主要从事酒店经营的旅游公司</t>
  </si>
  <si>
    <t>电子商务,旅游,在线旅游,安徽国企改革,地方国企改革,国企改革</t>
  </si>
  <si>
    <t>000978.SZ</t>
  </si>
  <si>
    <t>桂林旅游</t>
  </si>
  <si>
    <t>桂林市最大的上市旅游企业集团，拥有桂林大量的景区资源</t>
  </si>
  <si>
    <t>腾讯,东盟自贸区,旅游,在线旅游,国企改革,地方国企改革</t>
  </si>
  <si>
    <t>600749.SH</t>
  </si>
  <si>
    <t>西藏旅游</t>
  </si>
  <si>
    <t>西藏本土第一家上市企业</t>
  </si>
  <si>
    <t>文化传媒,露营经济,旅游</t>
  </si>
  <si>
    <t>000430.SZ</t>
  </si>
  <si>
    <t>张家界</t>
  </si>
  <si>
    <t>公司是张家界市内最大旅游集团</t>
  </si>
  <si>
    <t>虚拟导游,腾讯,旅游,微信,国企改革,地方国企改革,村镇银行</t>
  </si>
  <si>
    <t>603099.SH</t>
  </si>
  <si>
    <t>长白山</t>
  </si>
  <si>
    <t>长白山保护开发区最大的旅游客运公司</t>
  </si>
  <si>
    <t>国企改革,地方国企改革,网约车,旅游</t>
  </si>
  <si>
    <t>002159.SZ</t>
  </si>
  <si>
    <t>三特索道</t>
  </si>
  <si>
    <t>以旅游客运索道为核心的运营公司</t>
  </si>
  <si>
    <t>露营经济,旅游</t>
  </si>
  <si>
    <t>300144.SZ</t>
  </si>
  <si>
    <t>宋城演艺</t>
  </si>
  <si>
    <t>从事主题公园和旅游文化演艺的大型民营旅游企业</t>
  </si>
  <si>
    <t>旅游,网络视频,网络直播,电子竞技,VR平台,动漫,共同富裕示范区,音乐产业,手机游戏,文化传媒,元宇宙,虚拟现实,MSCI</t>
  </si>
  <si>
    <t>002059.SZ</t>
  </si>
  <si>
    <t>云南旅游</t>
  </si>
  <si>
    <t>云南省为数不多的综合性旅游上市公司</t>
  </si>
  <si>
    <t>央企国企改革,虚拟现实,旅游,REITs,地方国企改革,网约车,元宇宙,虚拟数字人,国企改革,美丽中国</t>
  </si>
  <si>
    <t>600706.SH</t>
  </si>
  <si>
    <t>曲江文旅</t>
  </si>
  <si>
    <t>西安曲江管委会旗下，运营管理“西安大雁塔-大唐芙蓉园”、西安城墙景区、大明宫国家遗址公园等5A级景区</t>
  </si>
  <si>
    <t>婚庆,西咸新区,旅游,露营经济,地方国企改革,数字经济,体育产业,西安自贸区,陕西自贸区,国企改革,一带一路</t>
  </si>
  <si>
    <t>600593.SH</t>
  </si>
  <si>
    <t>大连圣亚</t>
  </si>
  <si>
    <t>大连地区具备较完整产业链的旅游公司，拥有海洋馆，公园等资源</t>
  </si>
  <si>
    <t>IP,东北亚经贸中心,旅游,大连自贸区,振兴东北,国企改革,村镇银行</t>
  </si>
  <si>
    <t>600138.SH</t>
  </si>
  <si>
    <t>中青旅</t>
  </si>
  <si>
    <t>国内领先的综合旅游服务商</t>
  </si>
  <si>
    <t>大消费,旅游,网络游戏,国企改革,在线旅游,电子商务,央企国企改革,五一出境游,露营经济,消费金融,虚拟导游</t>
  </si>
  <si>
    <t>000524.SZ</t>
  </si>
  <si>
    <t>岭南控股</t>
  </si>
  <si>
    <t>旅游和酒店为主的企业，线下销售网络涵盖近400家营业网点</t>
  </si>
  <si>
    <t>免税店,旅游,广东国企改革,南沙新区,广州旅游,粤港澳大湾区,露营经济,地方国企改革,预制菜,广东自贸区,国企改革,在线旅游</t>
  </si>
  <si>
    <t>002707.SZ</t>
  </si>
  <si>
    <t>众信旅游</t>
  </si>
  <si>
    <t>我国出境旅游专业运营商</t>
  </si>
  <si>
    <t>免税店,大数据,旅游,阿里巴巴,互联网金融,露营经济,区块链,在线旅游</t>
  </si>
  <si>
    <t>002607.SZ</t>
  </si>
  <si>
    <t>中公教育</t>
  </si>
  <si>
    <t>从事公务员、事业单位、教师招录面授培训，行业排名第一</t>
  </si>
  <si>
    <t>在线教育,超级品牌,职业教育,MSCI</t>
  </si>
  <si>
    <t>002093.SZ</t>
  </si>
  <si>
    <t>国脉科技</t>
  </si>
  <si>
    <t>5G、物联网技术综合解决方案服务提供商，具有完整的电信服务产业链，全资举办了福州理工学院</t>
  </si>
  <si>
    <t>5G,6G,物联网平台层,海峡两岸,数字中国,医疗器械,养老,电子信息,物联网,高校,智能医疗,数字经济,职业教育,TMT,云计算,数据确权,华为</t>
  </si>
  <si>
    <t>600880.SH</t>
  </si>
  <si>
    <t>博瑞传播</t>
  </si>
  <si>
    <t>拥有中国西部最大的专业投递网络，代理发行成都两大报商报和日报</t>
  </si>
  <si>
    <t>在线教育,网络直播,腾讯,电子竞技,数字出版示范,网络游戏,国企改革,知识产权保护,新媒体,平面媒体,虚拟现实,AIGC,四川国企改革,地方国企改革,数字经济,手机游戏,抖音,跨境电商,文化传媒,TMT,NFT,虚拟数字人,数据确权,小额贷款</t>
  </si>
  <si>
    <t>603377.SH</t>
  </si>
  <si>
    <t>东方时尚</t>
  </si>
  <si>
    <t>主营业务是机动车驾驶培训，逐步向汽车后市场</t>
  </si>
  <si>
    <t>虚拟现实,驾驶培训,职业教育</t>
  </si>
  <si>
    <t>600636.SH</t>
  </si>
  <si>
    <t>国新文化</t>
  </si>
  <si>
    <t>教育视频录播龙头，投资华晟经世切入职业教育领域</t>
  </si>
  <si>
    <t>央企国企改革,在线教育,地方国企改革,人工智能,超清视频,职业教育,东数西算（算力）,国企改革</t>
  </si>
  <si>
    <t>300359.SZ</t>
  </si>
  <si>
    <t>全通教育</t>
  </si>
  <si>
    <t>从事家校互动信息服务的专业运营机构</t>
  </si>
  <si>
    <t>横琴新区,在线教育,三胎,华为,职业教育</t>
  </si>
  <si>
    <t>300688.SZ</t>
  </si>
  <si>
    <t>创业黑马</t>
  </si>
  <si>
    <t>国内创业服务领域的先行者之一</t>
  </si>
  <si>
    <t>知识产权保护,在线教育,北交所,web3.0,元宇宙,职业教育,区块链,北京自贸区,独角兽,人力资源服务,SAAS</t>
  </si>
  <si>
    <t>600730.SH</t>
  </si>
  <si>
    <t>中国高科</t>
  </si>
  <si>
    <t>由北京大学、复旦大学等全国著名高校共同发起，教育及物业租赁业</t>
  </si>
  <si>
    <t>高校,在线教育,机器人,职业教育,物业管理,医疗机器人,国企改革,信创</t>
  </si>
  <si>
    <t>002621.SZ</t>
  </si>
  <si>
    <t>美吉姆</t>
  </si>
  <si>
    <t>聚焦早教服务，子公司楷德教育是国内低龄留学服务领域知名教育咨询机构</t>
  </si>
  <si>
    <t>东北亚经贸中心,在线教育,大连自贸区,幼儿教育,三胎,托育服务</t>
  </si>
  <si>
    <t>003032.SZ</t>
  </si>
  <si>
    <t>传智教育</t>
  </si>
  <si>
    <t>主营IT技术培训，举办了宿迁传智互联网中等职业技术学校</t>
  </si>
  <si>
    <t>年报预增,在线教育,鸿蒙,ChatGPT,华为,职业教育</t>
  </si>
  <si>
    <t>600661.SH</t>
  </si>
  <si>
    <t>昂立教育</t>
  </si>
  <si>
    <t>主营教育培训，覆盖K12教育、职业教育、国际教育、幼儿教育等</t>
  </si>
  <si>
    <t>央企国企改革,在线教育,职业教育,K12教育</t>
  </si>
  <si>
    <t>002638.SZ</t>
  </si>
  <si>
    <t>勤上股份</t>
  </si>
  <si>
    <t>实现半导体照明产品与教育的双主业布局</t>
  </si>
  <si>
    <t>杭州亚运会,智慧城市,智能终端,智慧灯杆,节能照明,职业教育</t>
  </si>
  <si>
    <t>002659.SZ</t>
  </si>
  <si>
    <t>凯文教育</t>
  </si>
  <si>
    <t>主营业务为教育及教育相关产业</t>
  </si>
  <si>
    <t>在线教育,地方国企改革,数字经济,职业教育,体育产业,腾讯,K12教育,冰雪产业,北京国企改革,国企改革</t>
  </si>
  <si>
    <t>300010.SZ</t>
  </si>
  <si>
    <t>豆神教育</t>
  </si>
  <si>
    <t>在语文学习、高考升学、智慧校园等教育领域的领先企业</t>
  </si>
  <si>
    <t>在线教育,幼儿教育,抖音,网络直播,托育服务,PPP,信创</t>
  </si>
  <si>
    <t>000526.SZ</t>
  </si>
  <si>
    <t>学大教育</t>
  </si>
  <si>
    <t>首创了个性化"一对一"教育辅导模式和体系，十年以上的行业经验</t>
  </si>
  <si>
    <t>体育产业,在线教育,高校,紫光系,职业教育</t>
  </si>
  <si>
    <t>300192.SZ</t>
  </si>
  <si>
    <t>科德教育</t>
  </si>
  <si>
    <t>我国环保胶印油墨行业的龙头企业之一，业务涵盖教育培训</t>
  </si>
  <si>
    <t>在线教育,节能环保,K12教育,新材料,石墨烯油墨,职业教育</t>
  </si>
  <si>
    <t>605098.SH</t>
  </si>
  <si>
    <t>行动教育</t>
  </si>
  <si>
    <t>国内主要的企业管理培训和咨询机构之一</t>
  </si>
  <si>
    <t>在线教育,职业教育</t>
  </si>
  <si>
    <t>600455.SH</t>
  </si>
  <si>
    <t>博通股份</t>
  </si>
  <si>
    <t>主营业务为计算机信息、高等教育等业务，城市学院国内前列</t>
  </si>
  <si>
    <t>国企改革,地方国企改革,国产软件,职业教育</t>
  </si>
  <si>
    <t>002505.SZ</t>
  </si>
  <si>
    <t>鹏都农牧</t>
  </si>
  <si>
    <t>全球现代农业食品资源集成商和价值链增值服务商</t>
  </si>
  <si>
    <t>牛羊肉,乡村振兴,大豆,电子商务,粮食,阿里巴巴,猪肉收储,家禽养殖,乳业,饲料</t>
  </si>
  <si>
    <t>002091.SZ</t>
  </si>
  <si>
    <t>江苏国泰</t>
  </si>
  <si>
    <t>国内锂离子电池电解液行业龙头企业</t>
  </si>
  <si>
    <t>新材料,江苏国企改革,宁德时代,国企改革,电解液,新能源汽车,锂电池,固态电池,超级电容,人民币贬值受益,有机硅</t>
  </si>
  <si>
    <t>601028.SH</t>
  </si>
  <si>
    <t>玉龙股份</t>
  </si>
  <si>
    <t>焊接钢管的专业生产公司，中国驰名商标</t>
  </si>
  <si>
    <t>地下管网,西气东输,正极材料,钒电池,油气管网,黄金,中巴经济走廊,国企改革,一带一路,锂电池,山东国企改革,地方国企改革,天然气管道,储能,煤层气</t>
  </si>
  <si>
    <t>600058.SH</t>
  </si>
  <si>
    <t>五矿发展</t>
  </si>
  <si>
    <t>国内领先的金属矿业（以钢筋、铁矿石为主）流通服务商</t>
  </si>
  <si>
    <t>互联网钢铁,电子商务,小金属,央企国企改革,涉矿,地方国企改革,国企改革,铬铁,铁矿石</t>
  </si>
  <si>
    <t>600710.SH</t>
  </si>
  <si>
    <t>苏美达</t>
  </si>
  <si>
    <t>国机集团控股企业，专注于供应链运营、单机产品贸易等业务</t>
  </si>
  <si>
    <t>污水处理,固废处理,航运,乡村振兴,光伏建筑一体化,国企改革,一带一路,美丽中国,工业互联网,可降解塑料,央企国企改革,机器人,新能源汽车,地方国企改革,服务机器人,储能,军工,光伏,土壤修复,马歇尔计划</t>
  </si>
  <si>
    <t>600981.SH</t>
  </si>
  <si>
    <t>汇鸿集团</t>
  </si>
  <si>
    <t>纺织服装、浆纸板材、船舶机电等商品进出口居于行业领先地位</t>
  </si>
  <si>
    <t>中俄贸易,冷链物流,期货,口罩,江苏国企改革,蚂蚁金服,三胎,危废处理,国企改革,统一大市场,室外经济,地方国企改革,预制菜,跨境电商,人民币贬值受益</t>
  </si>
  <si>
    <t>600278.SH</t>
  </si>
  <si>
    <t>东方创业</t>
  </si>
  <si>
    <t>在货物贸易和现代物流方面具备较强综合实力和竞争力</t>
  </si>
  <si>
    <t>上海国企改革,物流电商平台,航运,自由贸易港,医疗器械,地方国企改革,人民币贬值受益,迪士尼,进口博览会,国企改革</t>
  </si>
  <si>
    <t>000626.SZ</t>
  </si>
  <si>
    <t>远大控股</t>
  </si>
  <si>
    <t>大宗商品贸易，生物农药，油脂全产业链布局</t>
  </si>
  <si>
    <t>粮食,统一大市场,生态农业,乡村振兴,农业种植,棕榈油</t>
  </si>
  <si>
    <t>000151.SZ</t>
  </si>
  <si>
    <t>中成股份</t>
  </si>
  <si>
    <t>主营成套设备与技术进出口，业务主要集中在亚非拉国家，已成为国投集团旗下环保产业投建营上市平台</t>
  </si>
  <si>
    <t>中俄贸易,固废处理,新材料,国企改革,一带一路,央企国企改革,中非合作,基建工程,地方国企改革,北京自贸区,人民币贬值受益,京津冀一体化,马歇尔计划</t>
  </si>
  <si>
    <t>600725.SH</t>
  </si>
  <si>
    <t>云维股份</t>
  </si>
  <si>
    <t>多年从事煤焦化产品生产经营管理，荣获湖北市场畅销产品</t>
  </si>
  <si>
    <t>云南国企改革,涉矿,焦煤,国企改革,甲醛,地方国企改革,煤化工</t>
  </si>
  <si>
    <t>600287.SH</t>
  </si>
  <si>
    <t>江苏舜天</t>
  </si>
  <si>
    <t>江苏省出口名牌，较大的商品流通企业</t>
  </si>
  <si>
    <t>期货,地方国企改革,江苏国企改革,金改,人民币贬值受益,国企改革</t>
  </si>
  <si>
    <t>600128.SH</t>
  </si>
  <si>
    <t>弘业股份</t>
  </si>
  <si>
    <t>全国最早的外贸及文化行业上市公司之一</t>
  </si>
  <si>
    <t>知识产权保护,期货,地方国企改革,江苏国企改革,跨境电商,金改,黄金,人民币贬值受益,化肥,国企改革,互联网期货</t>
  </si>
  <si>
    <t>600647.SH</t>
  </si>
  <si>
    <t>同达创业</t>
  </si>
  <si>
    <t>投资与管理的综合类公司，涉及贸易、装修工程、快餐领域</t>
  </si>
  <si>
    <t>债转股(AMC),央企国企改革,数字电视,国企改革</t>
  </si>
  <si>
    <t>002072.SZ</t>
  </si>
  <si>
    <t>凯瑞德</t>
  </si>
  <si>
    <t>国内高档装饰面料和服装面料的主要生产商</t>
  </si>
  <si>
    <t>600250.SH</t>
  </si>
  <si>
    <t>南纺股份</t>
  </si>
  <si>
    <t>南京市属老牌外贸企业，进出口贸易为公司传统主业</t>
  </si>
  <si>
    <t>新零售,南京国企改革,旅游,地方国企改革,江苏国企改革,跨境电商,养老,人民币贬值受益,外贸受益,国企改革,商超百货</t>
  </si>
  <si>
    <t>300755.SZ</t>
  </si>
  <si>
    <t>华致酒行</t>
  </si>
  <si>
    <t>辐射全国的酒类连锁销售企业</t>
  </si>
  <si>
    <t>新零售</t>
  </si>
  <si>
    <t>000829.SZ</t>
  </si>
  <si>
    <t>天音控股</t>
  </si>
  <si>
    <t>具有强大销售网络的手机分销商，移动转售业务牌照齐全</t>
  </si>
  <si>
    <t>拼多多,互联网彩票,广东国企改革,粤港澳大湾区,百度,网络直播,独角兽,智能终端,虚拟运营商,国企改革,web3.0,深圳国企改革,华为汽车,地方国企改革,抖音,新型烟草,虚拟现实,数据确权,苹果,华为</t>
  </si>
  <si>
    <t>002416.SZ</t>
  </si>
  <si>
    <t>爱施德</t>
  </si>
  <si>
    <t>国内领先的移动通信产品和数码产品分销商</t>
  </si>
  <si>
    <t>三星,网络直播,征信,区块链,虚拟运营商,新零售,阿里巴巴,锂电池,互联网金融,金融科技,新型烟草,虚拟现实,苹果,华为,小额贷款</t>
  </si>
  <si>
    <t>301078.SZ</t>
  </si>
  <si>
    <t>孩子王</t>
  </si>
  <si>
    <t>公司在国内母婴零售行业中位居前列</t>
  </si>
  <si>
    <t>电子商务,新零售,百度,跨境电商,三胎,托育服务</t>
  </si>
  <si>
    <t>603214.SH</t>
  </si>
  <si>
    <t>爱婴室</t>
  </si>
  <si>
    <t>国内首家自建仓储物流中心的母婴连锁企业，为孕前至6岁婴幼儿家庭提供全品类母婴用品及服务</t>
  </si>
  <si>
    <t>新零售,电子商务,腾讯,三胎,长三角一体化,托育服务,幼儿教育</t>
  </si>
  <si>
    <t>300622.SZ</t>
  </si>
  <si>
    <t>博士眼镜</t>
  </si>
  <si>
    <t>国内眼镜连锁零售第一股，旗下拥有定位不同的四大品牌</t>
  </si>
  <si>
    <t>虚拟现实,眼科医疗,华为</t>
  </si>
  <si>
    <t>300022.SZ</t>
  </si>
  <si>
    <t>吉峰科技</t>
  </si>
  <si>
    <t>国内农机连锁销售龙头企业</t>
  </si>
  <si>
    <t>电子商务,乡村振兴,成渝特区,农村电商,农机,三农,工业大麻</t>
  </si>
  <si>
    <t>600655.SH</t>
  </si>
  <si>
    <t>豫园股份</t>
  </si>
  <si>
    <t>旗下拥有老庙黄金、南翔小笼等中华老字号的产业品牌资源</t>
  </si>
  <si>
    <t>宠物经济,大消费,中医药,小金属,化妆护肤品,蚂蚁金服,体育产业,黄金,冰雪产业,培育钻石,迪士尼,新零售,黄金租赁,白酒,MSCI</t>
  </si>
  <si>
    <t>600415.SH</t>
  </si>
  <si>
    <t>小商品城</t>
  </si>
  <si>
    <t>义乌国资委旗下，全球最大的小商品集散地，拥有支付牌照</t>
  </si>
  <si>
    <t>中俄贸易,跨境支付（CIPS）,国企改革,双十一,电子商务,互联网银行,统一大市场,阿里巴巴,网红经济,物流电商平台,室外经济,共同富裕示范区,地方国企改革,消费金融,跨境电商,金改,健康中国,MSCI</t>
  </si>
  <si>
    <t>601828.SH</t>
  </si>
  <si>
    <t>美凯龙</t>
  </si>
  <si>
    <t>国内最大的家居装饰及家具零售商场运营商</t>
  </si>
  <si>
    <t>新零售,腾讯,进口博览会</t>
  </si>
  <si>
    <t>000785.SZ</t>
  </si>
  <si>
    <t>居然之家</t>
  </si>
  <si>
    <t>湖北区域市场老牌零售企业，中国连锁百强企业</t>
  </si>
  <si>
    <t>新零售,智能家居,免税店,武汉自贸区,阿里巴巴,蚂蚁金服,移动购物,预制菜,商超百货,武汉金改,智能物流</t>
  </si>
  <si>
    <t>000061.SZ</t>
  </si>
  <si>
    <t>农产品流通行业的标杆企业</t>
  </si>
  <si>
    <t>冷链物流,广东国企改革,乡村振兴,网络直播,区块链,食品安全,家庭农场,余额宝,国企改革,大运会,电子商务,新零售,统一大市场,数字乡村,深圳国企改革,证金持股,地方国企改革,农村电商,物流电商平台</t>
  </si>
  <si>
    <t>600790.SH</t>
  </si>
  <si>
    <t>轻纺城</t>
  </si>
  <si>
    <t>以中国轻纺城市场营业用房的开发、租赁和物业管理为主业</t>
  </si>
  <si>
    <t>电子商务,年报预增,地方国企改革,跨境电商,国企改革,浙江国企改革</t>
  </si>
  <si>
    <t>000058.SZ</t>
  </si>
  <si>
    <t>深赛格</t>
  </si>
  <si>
    <t>深圳国资委旗下，国内乃至亚洲规模领先的综合类电子专业市场</t>
  </si>
  <si>
    <t>广东国企改革,太阳能,光伏建筑一体化,卫星导航,小额再贷款,电子竞技,国企改革,电子商务,深圳国企改革,地方国企改革,新能源,光伏玻璃,光伏,物业管理,华为</t>
  </si>
  <si>
    <t>600738.SH</t>
  </si>
  <si>
    <t>丽尚国潮</t>
  </si>
  <si>
    <t>经营百货零售业为主的大型商贸企业集团</t>
  </si>
  <si>
    <t>新零售,电子商务,快手,免税店,兰州自贸区,地方国企改革,兰新白试验区,跨境电商,国企改革</t>
  </si>
  <si>
    <t>002344.SZ</t>
  </si>
  <si>
    <t>海宁皮城</t>
  </si>
  <si>
    <t>海宁中国皮革城是全球最具规模、中国最具影响力的皮革专业市场</t>
  </si>
  <si>
    <t>网络直播,长三角一体化,特色小镇,养老,国企改革,电子商务,网红经济,互联网金融,室外经济,地方国企改革,健康中国,民营医院</t>
  </si>
  <si>
    <t>000861.SZ</t>
  </si>
  <si>
    <t>海印股份</t>
  </si>
  <si>
    <t>公司地处华南地区，有区域商业物业行业龙头地位</t>
  </si>
  <si>
    <t>免税店,小额贷款,网络直播,共享汽车,充电桩,共享经济,类稀土,动力电池回收,新零售,涉矿,融资租赁,新能源汽车,互联网金融,消费金融,物业管理,广东自贸区,物流电商平台</t>
  </si>
  <si>
    <t>000882.SZ</t>
  </si>
  <si>
    <t>华联股份</t>
  </si>
  <si>
    <t>中国最大的零售企业集团之一</t>
  </si>
  <si>
    <t>新零售,一元股,横琴新区,互联网金融,影视娱乐,网络直播,文化传媒,北京自贸区,物业管理,京津冀一体化</t>
  </si>
  <si>
    <t>000056.SZ</t>
  </si>
  <si>
    <t>皇庭国际</t>
  </si>
  <si>
    <t>以不动产运营管理为主要业务</t>
  </si>
  <si>
    <t>新零售,融资租赁,租售同权,芯片,小额再贷款,物业管理,林场改革,商超百货,智能物流</t>
  </si>
  <si>
    <t>002818.SZ</t>
  </si>
  <si>
    <t>富森美</t>
  </si>
  <si>
    <t>成都地区的知名装饰建材家居流通服务商</t>
  </si>
  <si>
    <t>电子商务,智能家居,网红经济,新零售,军工</t>
  </si>
  <si>
    <t>600113.SH</t>
  </si>
  <si>
    <t>浙江东日</t>
  </si>
  <si>
    <t>拥有全国最早建成的专业灯具市场之一</t>
  </si>
  <si>
    <t>中俄贸易,冷链物流,统一大市场,共同富裕示范区,地方国企改革,预制菜,长三角一体化,国企改革,浙江国企改革</t>
  </si>
  <si>
    <t>000007.SZ</t>
  </si>
  <si>
    <t>全新好</t>
  </si>
  <si>
    <t>物业管理和房屋租赁业稳定发展</t>
  </si>
  <si>
    <t>粤港澳大湾区,口罩,金融科技</t>
  </si>
  <si>
    <t>600605.SH</t>
  </si>
  <si>
    <t>汇通能源</t>
  </si>
  <si>
    <t>在蒙西地区布局风电项目，上海市中心城区持有多数低成本房产</t>
  </si>
  <si>
    <t>物业管理</t>
  </si>
  <si>
    <t>300947.SZ</t>
  </si>
  <si>
    <t>德必集团</t>
  </si>
  <si>
    <t>创意产业园区龙头</t>
  </si>
  <si>
    <t>网络直播,物业管理,元宇宙</t>
  </si>
  <si>
    <t>603682.SH</t>
  </si>
  <si>
    <t>锦和商管</t>
  </si>
  <si>
    <t>多个项目被认定为“国家文化产业示范基地”</t>
  </si>
  <si>
    <t>室外经济,物业管理</t>
  </si>
  <si>
    <t>大消费,免税店,海南旅游岛,同花顺漂亮100,国企改革,电子商务,央企国企改革,奢侈品,证金持股,五一出境游,地方国企改革,MSCI</t>
  </si>
  <si>
    <t>601933.SH</t>
  </si>
  <si>
    <t>永辉超市</t>
  </si>
  <si>
    <t>以经营生鲜为特色，以卖场、社区超市为核心业态的商业零售龙头</t>
  </si>
  <si>
    <t>大消费,乡村振兴,腾讯,便利店,新零售,社区团购,统一大市场,京东,预制菜,跨境电商,商超百货,MSCI</t>
  </si>
  <si>
    <t>600859.SH</t>
  </si>
  <si>
    <t>王府井</t>
  </si>
  <si>
    <t>已形成集百货、奥特莱斯、购物中心和超市四大业态协同发展格局</t>
  </si>
  <si>
    <t>环球主题公园,免税店,奥运会,冬奥会,北京国企改革,冬奥纪念品,国企改革,电子商务,便利店,新零售,微信,地方国企改革,抖音,北京自贸区,MSCI</t>
  </si>
  <si>
    <t>600827.SH</t>
  </si>
  <si>
    <t>百联股份</t>
  </si>
  <si>
    <t>主营超市、建材、百货等业务，拥有“联华”和“华联”品牌</t>
  </si>
  <si>
    <t>大消费,免税店,浦东新区,象牙加工销售,国企改革,迪士尼,浦东前滩,电子商务,便利店,上海国企改革,新零售,阿里巴巴,地方国企改革,商超百货,MSCI</t>
  </si>
  <si>
    <t>600729.SH</t>
  </si>
  <si>
    <t>重庆百货</t>
  </si>
  <si>
    <t>拥有重庆百货、新世纪百货、商社电器和商社汽贸等著名品牌</t>
  </si>
  <si>
    <t>新零售,重庆自贸区,两江新区,互联网金融,宝能系,证金持股,消费金融,成渝特区,商超百货</t>
  </si>
  <si>
    <t>000501.SZ</t>
  </si>
  <si>
    <t>武商集团</t>
  </si>
  <si>
    <t>湖北省最大的综合性商业零售及批发企业</t>
  </si>
  <si>
    <t>免税店,国企改革,一带一路,电子商务,新零售,社区团购,武汉自贸区,白酒,露营经济,地方国企改革,消费金融,预制菜,商超百货,武汉金改,物流电商平台</t>
  </si>
  <si>
    <t>600861.SH</t>
  </si>
  <si>
    <t>北京城乡</t>
  </si>
  <si>
    <t>二十多年商业零售经验，北京城乡中国商业名牌企业</t>
  </si>
  <si>
    <t>新零售,商超百货,旅游,人力资源服务,北京国企改革,地方国企改革,国企改革</t>
  </si>
  <si>
    <t>603708.SH</t>
  </si>
  <si>
    <t>家家悦</t>
  </si>
  <si>
    <t>立足于山东省内，以大卖场和综合超市为主体的零售渠道商</t>
  </si>
  <si>
    <t>新零售,电子商务,社区团购,养老金持股,乡村振兴,预制菜,商超百货</t>
  </si>
  <si>
    <t>002356.SZ</t>
  </si>
  <si>
    <t>赫美集团</t>
  </si>
  <si>
    <t>电子式电能计量仪表研发、制造的专业制造商</t>
  </si>
  <si>
    <t>电子商务,互联网金融,移动支付,跨境电商,铝离子电池,智能电网</t>
  </si>
  <si>
    <t>002419.SZ</t>
  </si>
  <si>
    <t>天虹股份</t>
  </si>
  <si>
    <t>国内拥有百货商场数量最多的连锁百货企业之一</t>
  </si>
  <si>
    <t>无人零售,数字营销,养老金持股,新疆振兴,乡村振兴,供应链金融,粤港澳大湾区,网络直播,腾讯,国企改革,农业种植,电子商务,便利店,央企国企改革,统一大市场,粮食,新零售,中航系,REITs,白酒,地方国企改革,预制菜,移动购物,跨境电商,商超百货</t>
  </si>
  <si>
    <t>600828.SH</t>
  </si>
  <si>
    <t>茂业商业</t>
  </si>
  <si>
    <t>商品丰富的百货零售企业，呼和浩特零售市场处于行业龙头地位</t>
  </si>
  <si>
    <t>新零售,信托,金改,成渝特区,成都天府新区</t>
  </si>
  <si>
    <t>002697.SZ</t>
  </si>
  <si>
    <t>红旗连锁</t>
  </si>
  <si>
    <t>主营业务为便利超市的连锁经营</t>
  </si>
  <si>
    <t>无人零售,免税店,腾讯,大运会,电子商务,新零售,便利店,移动购物,预制菜,跨境电商</t>
  </si>
  <si>
    <t>601116.SH</t>
  </si>
  <si>
    <t>三江购物</t>
  </si>
  <si>
    <t>第二大股东为阿里巴巴泽泰，致力于打造互联网时代新零售的社区生鲜超市，业务以宁波地区为主</t>
  </si>
  <si>
    <t>电子商务,新零售,年报预增,社区团购,阿里巴巴,共同富裕示范区,预制菜,商超百货</t>
  </si>
  <si>
    <t>600814.SH</t>
  </si>
  <si>
    <t>杭州解百</t>
  </si>
  <si>
    <t>杭州市知名的百货零售企业集团</t>
  </si>
  <si>
    <t>新零售,共享经济,共同富裕示范区,地方国企改革,体育产业,杭州亚运会,共享医院,国企改革,浙江国企改革,商超百货</t>
  </si>
  <si>
    <t>600694.SH</t>
  </si>
  <si>
    <t>大商股份</t>
  </si>
  <si>
    <t>拥有百货、超市、家电连锁等业态的大型综合性百货公司</t>
  </si>
  <si>
    <t>电子商务,东北亚经贸中心,新零售,免税店,大连自贸区,证金持股,环渤海,振兴东北,中朝贸易区,商超百货</t>
  </si>
  <si>
    <t>600280.SH</t>
  </si>
  <si>
    <t>中央商场</t>
  </si>
  <si>
    <t>“中华老字号”百货企业</t>
  </si>
  <si>
    <t>移动购物,电子商务,新零售,便利店,预制菜,商超百货</t>
  </si>
  <si>
    <t>002336.SZ</t>
  </si>
  <si>
    <t>人人乐</t>
  </si>
  <si>
    <t>西安曲江管委会旗下，中国30强零售连锁企业品牌之一</t>
  </si>
  <si>
    <t>电子商务,新零售,室外经济,地方国企改革,粤港澳大湾区,预制菜,跨境电商,广东自贸区,国企改革,商超百货</t>
  </si>
  <si>
    <t>002277.SZ</t>
  </si>
  <si>
    <t>友阿股份</t>
  </si>
  <si>
    <t>湖南省区域性百货零售龙头企业</t>
  </si>
  <si>
    <t>大消费,免税店,互联网彩票,乡村振兴,网络直播,腾讯,工业机器人,抖音小店,便利店,新零售,融资租赁,机器人,奢侈品,微信,证金持股,互联网金融,村镇银行,移动购物,跨境电商,农村电商,商超百货,NMN,小额贷款</t>
  </si>
  <si>
    <t>002251.SZ</t>
  </si>
  <si>
    <t>步步高</t>
  </si>
  <si>
    <t>湖南省连锁零售龙头企业</t>
  </si>
  <si>
    <t>免税店,冷链物流,移动支付,双十一,电子商务,新零售,统一大市场,REITs,消费金融,预制菜,移动购物,跨境电商,商超百货,智能物流</t>
  </si>
  <si>
    <t>601010.SH</t>
  </si>
  <si>
    <t>文峰股份</t>
  </si>
  <si>
    <t>江苏省领先的零售企业之一，南通市最大的零售企业</t>
  </si>
  <si>
    <t>徐翔</t>
  </si>
  <si>
    <t>600628.SH</t>
  </si>
  <si>
    <t>新世界</t>
  </si>
  <si>
    <t>率先在中华商业第一街试行股份制的从事百货、物业、餐饮的商业企业</t>
  </si>
  <si>
    <t>中医药,旅游,医疗器械,网络直播,国企改革,迪士尼,新零售,电子商务,上海国企改革,证金持股,地方国企改革,抖音,物业管理,健康中国,医药电商,商超百货</t>
  </si>
  <si>
    <t>601366.SH</t>
  </si>
  <si>
    <t>利群股份</t>
  </si>
  <si>
    <t>以商业物流、商业零售为主业的大型商业集团</t>
  </si>
  <si>
    <t>预制菜,新零售,跨境电商,腾讯,冷链物流,社区团购</t>
  </si>
  <si>
    <t>600327.SH</t>
  </si>
  <si>
    <t>大东方</t>
  </si>
  <si>
    <t>大东方百货、"东方汽车"、"中华老字号三凤桥食品"拥有品牌优势</t>
  </si>
  <si>
    <t>新零售,社区团购,养老金持股,新材料,信托,预制菜,三胎,生物医药,民营医院</t>
  </si>
  <si>
    <t>002561.SZ</t>
  </si>
  <si>
    <t>徐家汇</t>
  </si>
  <si>
    <t>上海徐汇区国资委旗下唯一上市公司，主营百货，下属主要门店处于上海市级商业中心的黄金地段</t>
  </si>
  <si>
    <t>新零售,电子商务,明星参股,上海国企改革,社区团购,地方国企改革,移动购物,长三角一体化,国企改革,商超百货</t>
  </si>
  <si>
    <t>000417.SZ</t>
  </si>
  <si>
    <t>合肥百货</t>
  </si>
  <si>
    <t>安徽省唯一的商业上市公司</t>
  </si>
  <si>
    <t>冷链物流,合肥迪士尼,国企改革,新零售,统一大市场,证金持股,室外经济,地方国企改革,消费金融,预制菜,跨境电商,安徽国企改革,商超百货</t>
  </si>
  <si>
    <t>600785.SH</t>
  </si>
  <si>
    <t>新华百货</t>
  </si>
  <si>
    <t>宁夏经营历史最悠久的零售企业</t>
  </si>
  <si>
    <t>大消费,新零售,年报预增,商超百货,智能物流</t>
  </si>
  <si>
    <t>600824.SH</t>
  </si>
  <si>
    <t>益民集团</t>
  </si>
  <si>
    <t>旗下拥有"古今内衣"、"天宝龙凤"、"东方典当"等沪上知名品牌商标</t>
  </si>
  <si>
    <t>新零售,上海国企改革,旅游,地方国企改革,黄金,养老,三胎,国企改革</t>
  </si>
  <si>
    <t>002187.SZ</t>
  </si>
  <si>
    <t>广百股份</t>
  </si>
  <si>
    <t>广州国资委旗下的本地百货零售企业</t>
  </si>
  <si>
    <t>电子商务,新零售,广东国企改革,粤港澳大湾区,地方国企改革,预制菜,网络直播,农村电商,国企改革,商超百货</t>
  </si>
  <si>
    <t>600865.SH</t>
  </si>
  <si>
    <t>百大集团</t>
  </si>
  <si>
    <t>集百货业、酒店业、旅游业等为一体的综合性集团公司</t>
  </si>
  <si>
    <t>新零售,金改,共享医院,共享经济,信托,蚂蚁金服</t>
  </si>
  <si>
    <t>600693.SH</t>
  </si>
  <si>
    <t>东百集团</t>
  </si>
  <si>
    <t>福建省较大的百货零售为主的企业</t>
  </si>
  <si>
    <t>新零售,免税店,冷链物流,阿里巴巴,海峡两岸,统一大市场,网络直播,跨境电商,平潭免税区,商超百货</t>
  </si>
  <si>
    <t>000759.SZ</t>
  </si>
  <si>
    <t>中百集团</t>
  </si>
  <si>
    <t>武汉国资委旗下的湖北商超龙头，永辉超市为公司第二大股东</t>
  </si>
  <si>
    <t>冷链物流,免税店,乡村振兴,国企改革,双十一,一带一路,农业种植,可降解塑料,电子商务,便利店,新零售,统一大市场,社区团购,武汉自贸区,地方国企改革,预制菜,商超百货,智能物流</t>
  </si>
  <si>
    <t>000419.SZ</t>
  </si>
  <si>
    <t>通程控股</t>
  </si>
  <si>
    <t>立足湖南，为区域内综合功能最全的大型商业集团，长沙市国资委旗下仅有的几家上市平台之一</t>
  </si>
  <si>
    <t>新零售,地方国企改革,湖南国企改革,金改,国企改革,村镇银行</t>
  </si>
  <si>
    <t>601086.SH</t>
  </si>
  <si>
    <t>国芳集团</t>
  </si>
  <si>
    <t>甘、青、宁三省区的区域性企拥有领先市场地位的百货零售企业</t>
  </si>
  <si>
    <t>000715.SZ</t>
  </si>
  <si>
    <t>中兴商业</t>
  </si>
  <si>
    <t>“中兴”的金字招牌成为商业零售市场竞争中的核心优势之一</t>
  </si>
  <si>
    <t>新零售,商超百货</t>
  </si>
  <si>
    <t>600858.SH</t>
  </si>
  <si>
    <t>银座股份</t>
  </si>
  <si>
    <t>零售门店达46家</t>
  </si>
  <si>
    <t>新零售,电子商务,社区团购,山东国企改革,地方国企改革,环渤海,国企改革,商超百货</t>
  </si>
  <si>
    <t>600838.SH</t>
  </si>
  <si>
    <t>上海九百</t>
  </si>
  <si>
    <t>主营洗涤化工产品、商业地产、百货业</t>
  </si>
  <si>
    <t>新零售,上海国企改革,地方国企改革,国企改革,商超百货</t>
  </si>
  <si>
    <t>603101.SH</t>
  </si>
  <si>
    <t>汇嘉时代</t>
  </si>
  <si>
    <t>新疆内最大的商超连锁企业</t>
  </si>
  <si>
    <t>预制菜,新零售,室外经济,新疆振兴</t>
  </si>
  <si>
    <t>600857.SH</t>
  </si>
  <si>
    <t>宁波中百</t>
  </si>
  <si>
    <t>主营包括商业、房地产业、旅游饮食服务等行业的公司</t>
  </si>
  <si>
    <t>共同富裕示范区,徐翔,年报预增</t>
  </si>
  <si>
    <t>600712.SH</t>
  </si>
  <si>
    <t>南宁百货</t>
  </si>
  <si>
    <t>国家商务部评选的“中华老字号商店</t>
  </si>
  <si>
    <t>新零售,免税店,宝能系,乡村振兴,地方国企改革,职业教育,跨境电商,网络直播,东盟自贸区,生物医药,农村电商,国企改革,商超百货</t>
  </si>
  <si>
    <t>600697.SH</t>
  </si>
  <si>
    <t>欧亚集团</t>
  </si>
  <si>
    <t>吉林省的商业龙头企业之一，长春地区效益最好的百货门店之一</t>
  </si>
  <si>
    <t>中俄贸易,新零售,电子商务,大消费,免税店,养老金持股,室外经济,地方国企改革,预制菜,跨境电商,振兴东北,吉林国企改革,国企改革,中朝贸易区,商超百货</t>
  </si>
  <si>
    <t>600778.SH</t>
  </si>
  <si>
    <t>友好集团</t>
  </si>
  <si>
    <t>新疆地区老字号国有商业企业，旗下超市品牌在当地有着广泛的影响力</t>
  </si>
  <si>
    <t>新零售,免税店,新疆振兴,新疆旅游,一带一路</t>
  </si>
  <si>
    <t>000679.SZ</t>
  </si>
  <si>
    <t>大连友谊</t>
  </si>
  <si>
    <t>立足大连地区的零售企业</t>
  </si>
  <si>
    <t>新零售,东北亚经贸中心,腾讯,振兴东北,大连自贸区,象牙加工销售</t>
  </si>
  <si>
    <t>605188.SH</t>
  </si>
  <si>
    <t>国光连锁</t>
  </si>
  <si>
    <t>江西本土领先的连锁经营企业之一</t>
  </si>
  <si>
    <t>预制菜,电子商务,新零售,商超百货,智能物流</t>
  </si>
  <si>
    <t>002127.SZ</t>
  </si>
  <si>
    <t>南极电商</t>
  </si>
  <si>
    <t>从事品牌授权、电商生态综合服务，拥有丰富的电商运营经验</t>
  </si>
  <si>
    <t>化妆护肤品,网络直播,长三角一体化,三胎,广告营销,电子商务,新零售,融资租赁,网红经济,丝绸,露营经济,跨境电商,文化传媒,MSCI</t>
  </si>
  <si>
    <t>002640.SZ</t>
  </si>
  <si>
    <t>跨境通</t>
  </si>
  <si>
    <t>国内跨境电商龙头企业</t>
  </si>
  <si>
    <t>电子商务,网红经济,拼多多,互联网金融,工业大麻,跨境电商,三胎,无线耳机,小额贷款</t>
  </si>
  <si>
    <t>300792.SZ</t>
  </si>
  <si>
    <t>壹网壹创</t>
  </si>
  <si>
    <t>专注于快速消费品垂直领域的电子商务服务提供商</t>
  </si>
  <si>
    <t>电子商务,拼多多,阿里巴巴,AIGC,京东,抖音,跨境电商</t>
  </si>
  <si>
    <t>002280.SZ</t>
  </si>
  <si>
    <t>联络互动</t>
  </si>
  <si>
    <t>旗下电商平台Newegg立足北美，业务遍及50多个国家和地区</t>
  </si>
  <si>
    <t>口罩,无人机,供应链金融,国产操作系统,无线耳机,电子竞技,电子信息,贸易战受益股,区块链,独角兽,广告营销,智能穿戴,电子商务,互联网金融,影视娱乐,VR设备,跨境电商,文化传媒,人民币贬值受益,虚拟现实,住房租赁,智能物流,物流电商平台</t>
  </si>
  <si>
    <t>002803.SZ</t>
  </si>
  <si>
    <t>吉宏股份</t>
  </si>
  <si>
    <t>从事快速消费品包装领域及互联网广告业务，产品远销海外多地区</t>
  </si>
  <si>
    <t>口罩,医疗器械,元宇宙,区块链,网络游戏,环保包装,信创,ChatGPT,电子商务,网红经济,专精特新,web3.0,机器人,AIGC,白酒,福建自贸区,手机游戏,抖音,跨境电商,人民币贬值受益,NFT,数据确权,华为</t>
  </si>
  <si>
    <t>300518.SZ</t>
  </si>
  <si>
    <t>盛讯达</t>
  </si>
  <si>
    <t>从事手机游戏开发、销售以及游戏运营业务</t>
  </si>
  <si>
    <t>手机游戏,网红经济,网络游戏</t>
  </si>
  <si>
    <t>002315.SZ</t>
  </si>
  <si>
    <t>焦点科技</t>
  </si>
  <si>
    <t>跨境电商基础设施领先企业，为国内出口型中小企业提供电子商务服务20余年</t>
  </si>
  <si>
    <t>在线教育,互联网保险,跨境支付（CIPS）,电子信息,双十一,谷歌,家庭医生,信创,电子商务,智能医疗,AIGC,互联网金融,人工智能,跨境电商,云计算,虚拟现实</t>
  </si>
  <si>
    <t>601113.SH</t>
  </si>
  <si>
    <t>华鼎股份</t>
  </si>
  <si>
    <t>已形成差别化锦纶6长丝、跨境电商双主业发展模式</t>
  </si>
  <si>
    <t>氨纶,跨境电商,污水处理,锦纶</t>
  </si>
  <si>
    <t>300592.SZ</t>
  </si>
  <si>
    <t>华凯易佰</t>
  </si>
  <si>
    <t>主营跨境出口电商，致力于为全球客户提供高品质、高价值的中国商品和跨境电商综合服务</t>
  </si>
  <si>
    <t>AIGC,跨境电商,人民币贬值受益,元宇宙,虚拟现实,双十一,ChatGPT</t>
  </si>
  <si>
    <t>605136.SH</t>
  </si>
  <si>
    <t>丽人丽妆</t>
  </si>
  <si>
    <t>中国知名的线上化妆品营销零售服务商</t>
  </si>
  <si>
    <t>电子商务,新零售,拼多多,阿里巴巴,化妆护肤品,抖音,预制菜,网络直播,三胎</t>
  </si>
  <si>
    <t>300209.SZ</t>
  </si>
  <si>
    <t>有棵树</t>
  </si>
  <si>
    <t>公司的车辆远程管理信息服务是物联网在商业领域的典型运用</t>
  </si>
  <si>
    <t>电子商务,柔性屏,车联网,涉矿,智能汽车,物联网应用层,跨境电商,物联网,无人驾驶</t>
  </si>
  <si>
    <t>300464.SZ</t>
  </si>
  <si>
    <t>星徽股份</t>
  </si>
  <si>
    <t>专业精密金属连接件供应商，国家高新技术企业，广东省名牌产品</t>
  </si>
  <si>
    <t>电子商务,跨境电商,人民币贬值受益,工业4.0,露营经济,家用电器,无线耳机</t>
  </si>
  <si>
    <t>600539.SH</t>
  </si>
  <si>
    <t>狮头股份</t>
  </si>
  <si>
    <t>中西部区域性水泥厂商</t>
  </si>
  <si>
    <t>电子商务,宠物经济,跨境电商,污水处理,净水</t>
  </si>
  <si>
    <t>301110.SZ</t>
  </si>
  <si>
    <t>青木股份</t>
  </si>
  <si>
    <t>为品牌商在电商平台上提供品牌定位、商品规划、人群及流量运营等整体服务</t>
  </si>
  <si>
    <t>电子商务,宠物经济,数字营销,阿里巴巴,人工智能,抖音,网络直播,跨境电商,三胎</t>
  </si>
  <si>
    <t>003010.SZ</t>
  </si>
  <si>
    <t>若羽臣</t>
  </si>
  <si>
    <t>全球优质快消品品牌的电子商务综合服务商</t>
  </si>
  <si>
    <t>电子商务,新零售,宠物经济,拼多多,社区团购,虚拟现实,阿里巴巴,粤港澳大湾区,数字经济,抖音,网络直播,跨境电商,虚拟数字人</t>
  </si>
  <si>
    <t>301001.SZ</t>
  </si>
  <si>
    <t>凯淳股份</t>
  </si>
  <si>
    <t>天猫的五星级服务商，京东咨询服务和售后服务的双料亚军</t>
  </si>
  <si>
    <t>新零售,电子商务,网红经济,人工智能,数字经济,抖音,网络直播,跨境电商,虚拟数字人</t>
  </si>
  <si>
    <t>002078.SZ</t>
  </si>
  <si>
    <t>太阳纸业</t>
  </si>
  <si>
    <t>国内较有影响力的林浆纸一体化综合性造纸龙头企业</t>
  </si>
  <si>
    <t>造纸转暖,纸浆,代糖,食品包装,MSCI</t>
  </si>
  <si>
    <t>603733.SH</t>
  </si>
  <si>
    <t>仙鹤股份</t>
  </si>
  <si>
    <t>致力于各类特种纸，纸浆，纸制品和相应化学助剂的开发和生产</t>
  </si>
  <si>
    <t>养老金持股,固废处理,新材料,医疗器械,以纸代塑,快递,双胶纸,环保包装,纸浆,烟草,超级电容</t>
  </si>
  <si>
    <t>600963.SH</t>
  </si>
  <si>
    <t>岳阳林纸</t>
  </si>
  <si>
    <t>国内同时拥有上游林业资源和下游造纸业务的林纸一体化企业</t>
  </si>
  <si>
    <t>造纸转暖,污水处理,以纸代塑,碳交易,雄安新区,PPP,国企改革,园林开发,碳中和,央企国企改革,年报预增,纸浆,地方国企改革,诚通系,林场改革,工业大麻</t>
  </si>
  <si>
    <t>600567.SH</t>
  </si>
  <si>
    <t>山鹰国际</t>
  </si>
  <si>
    <t>国家大型造纸工业企业、国内特大型包装纸板生产企业之一</t>
  </si>
  <si>
    <t>造纸转暖,箱板纸,污水处理,水利,循环经济,以纸代塑,环保包装,纸浆,金改</t>
  </si>
  <si>
    <t>600966.SH</t>
  </si>
  <si>
    <t>博汇纸业</t>
  </si>
  <si>
    <t>产品远销东南亚等国家和地区</t>
  </si>
  <si>
    <t>造纸转暖,纸浆,以纸代塑,双胶纸</t>
  </si>
  <si>
    <t>000815.SZ</t>
  </si>
  <si>
    <t>美利云</t>
  </si>
  <si>
    <t>中国诚通旗下的造纸企业，拥有数据中心，拟并购苏州力神介入锂电池领域</t>
  </si>
  <si>
    <t>数据中心,造纸转暖,国资云,循环经济,东数西算（算力）,双胶纸,联想,国企改革,央企国企改革,涉矿,锂电池,地方国企改革,光伏,云计算,诚通系,华为</t>
  </si>
  <si>
    <t>000488.SZ</t>
  </si>
  <si>
    <t>晨鸣纸业</t>
  </si>
  <si>
    <t>中国造纸龙头企业，世界纸业10强</t>
  </si>
  <si>
    <t>造纸转暖,期货,污水处理,EDA,以纸代塑,区块链,双胶纸,国企改革,碳中和,圣诞节,涉矿,融资租赁,纸浆,地方国企改革,林场改革</t>
  </si>
  <si>
    <t>600433.SH</t>
  </si>
  <si>
    <t>冠豪高新</t>
  </si>
  <si>
    <t>我国首家大规模生产热敏传真纸及工艺最先进的无碳复写纸生产公司</t>
  </si>
  <si>
    <t>可降解塑料,造纸转暖,央企国企改革,纸浆,高岭土,年报预增,烟草,地方国企改革,氢能源,军工,诚通系,国企改革</t>
  </si>
  <si>
    <t>600308.SH</t>
  </si>
  <si>
    <t>华泰股份</t>
  </si>
  <si>
    <t>国内最大、市场占有率最高的新闻纸生产企业</t>
  </si>
  <si>
    <t>造纸转暖,环氧丙烷,纸浆,双氧水,烧碱,林场改革,环保包装</t>
  </si>
  <si>
    <t>600103.SH</t>
  </si>
  <si>
    <t>青山纸业</t>
  </si>
  <si>
    <t>是全国纸袋纸、牛皮箱板纸、高强瓦楞纸重点生产企业</t>
  </si>
  <si>
    <t>5G,福建土改,造纸转暖,纸浆,中医药,共封装光学（CPO）,海峡两岸,地方国企改革,林场改革,国企改革</t>
  </si>
  <si>
    <t>002235.SZ</t>
  </si>
  <si>
    <t>安妮股份</t>
  </si>
  <si>
    <t>从事版权业务为核心的知识产权服务业务</t>
  </si>
  <si>
    <t>造纸转暖,数字营销,互联网彩票,体育产业,腾讯,区块链,独角兽,动漫,IP,知识产权保护,web3.0,大数据,微信,福建自贸区,文化传媒,物业管理,NFT,区块链应用,数据确权</t>
  </si>
  <si>
    <t>603165.SH</t>
  </si>
  <si>
    <t>荣晟环保</t>
  </si>
  <si>
    <t>再生纸生产的龙头企业</t>
  </si>
  <si>
    <t>纸浆,污水处理,芯片,长三角一体化,光伏,节能环保,环保包装</t>
  </si>
  <si>
    <t>002067.SZ</t>
  </si>
  <si>
    <t>景兴纸业</t>
  </si>
  <si>
    <t>全国最大的专业生产牛皮箱板纸生产企业之一</t>
  </si>
  <si>
    <t>嘉兴土改,绿色电力,造纸转暖,箱板纸,循环经济,以纸代塑,长三角一体化,工业机器人,一带一路,松脂,纸浆,机器人,数字经济,托育服务</t>
  </si>
  <si>
    <t>605377.SH</t>
  </si>
  <si>
    <t>华旺科技</t>
  </si>
  <si>
    <t>中国最早从事于生产和销售装饰原纸的企业，成功跻身于全球装饰原纸行业前列</t>
  </si>
  <si>
    <t>精装修</t>
  </si>
  <si>
    <t>603863.SH</t>
  </si>
  <si>
    <t>松炀资源</t>
  </si>
  <si>
    <t>环保再生纸的研发、 生产及销售为一体的国家高新技术企业</t>
  </si>
  <si>
    <t>粤港澳大湾区,节能环保,循环经济</t>
  </si>
  <si>
    <t>002012.SZ</t>
  </si>
  <si>
    <t>凯恩股份</t>
  </si>
  <si>
    <t>高附加值纸基功能材料领军企业，全球电气用纸行业龙头，国内唯一能系列生产超级电容隔膜的厂家</t>
  </si>
  <si>
    <t>造纸转暖,新材料,以纸代塑,锌二氧化锰,碳中和,纸浆,氟化工,大数据,共同富裕示范区,烟草,互联网金融,储能,超级电容,新能源,数字经济,金融科技,村镇银行</t>
  </si>
  <si>
    <t>600356.SH</t>
  </si>
  <si>
    <t>恒丰纸业</t>
  </si>
  <si>
    <t>中国最大的卷烟配套用纸生产基地</t>
  </si>
  <si>
    <t>造纸转暖,中朝贸易区,纸浆,烟草,地方国企改革,振兴东北,食品包装,国企改革,环保包装,黑龙江自贸区</t>
  </si>
  <si>
    <t>002521.SZ</t>
  </si>
  <si>
    <t>齐峰新材</t>
  </si>
  <si>
    <t>我国装饰原纸行业少数掌握高档装饰原纸生产技术的龙头企业</t>
  </si>
  <si>
    <t>可降解塑料,造纸转暖,纸浆,胶合板</t>
  </si>
  <si>
    <t>600793.SH</t>
  </si>
  <si>
    <t>宜宾纸业</t>
  </si>
  <si>
    <t>全球首家研发出竹浆本色食品原纸的企业</t>
  </si>
  <si>
    <t>造纸转暖,纸浆,食品安全,国企改革,地方国企改革</t>
  </si>
  <si>
    <t>600235.SH</t>
  </si>
  <si>
    <t>民丰特纸</t>
  </si>
  <si>
    <t>主导产品卷烟纸、描图纸、电容器纸市场占有率均保持全国第一</t>
  </si>
  <si>
    <t>造纸转暖,纸浆,烟草,地方国企改革,长三角一体化,食品包装,国企改革</t>
  </si>
  <si>
    <t>605007.SH</t>
  </si>
  <si>
    <t>五洲特纸</t>
  </si>
  <si>
    <t>国内较大的食品包装纸生产企业之一、国内重要的格拉辛纸和描图纸生产企业</t>
  </si>
  <si>
    <t>共同富裕示范区,食品包装,以纸代塑</t>
  </si>
  <si>
    <t>605500.SH</t>
  </si>
  <si>
    <t>森林包装</t>
  </si>
  <si>
    <t>连续获得中国包装印刷企业百强</t>
  </si>
  <si>
    <t>共同富裕示范区,环保包装</t>
  </si>
  <si>
    <t>603398.SH</t>
  </si>
  <si>
    <t>沐邦高科</t>
  </si>
  <si>
    <t>邦宝牌益智玩具为广东省名牌产品，中外合资企业</t>
  </si>
  <si>
    <t>新零售,幼儿教育,医疗器械,TOPCON电池,光伏,盲盒,三胎</t>
  </si>
  <si>
    <t>002678.SZ</t>
  </si>
  <si>
    <t>珠江钢琴</t>
  </si>
  <si>
    <t>中国历史最悠久的钢琴民族自主品牌之一，中国乐器行业龙头企业</t>
  </si>
  <si>
    <t>新零售,在线教育,广东国企改革,音乐产业,幼儿教育,地方国企改革,人工智能,职业教育,赛马,数字经济,文化传媒,三胎,国企改革,小额贷款</t>
  </si>
  <si>
    <t>002301.SZ</t>
  </si>
  <si>
    <t>齐心集团</t>
  </si>
  <si>
    <t>办公文具专业制造商和供应商，国内B2B办公物资领域的领跑者，涉足云视频服务领域</t>
  </si>
  <si>
    <t>信创,在线教育,口罩,医疗器械,京东,数字经济,智慧政务,智慧党建,腾讯,云计算,云办公,SAAS,文具</t>
  </si>
  <si>
    <t>002348.SZ</t>
  </si>
  <si>
    <t>高乐股份</t>
  </si>
  <si>
    <t>公司GOLDLOK品牌市场知名度较高，玩具与互联网教育一体化经营</t>
  </si>
  <si>
    <t>IP,在线教育,圣诞节,固态电池,服务机器人,人工智能,盲盒,三胎,3D打印,迪士尼</t>
  </si>
  <si>
    <t>301101.SZ</t>
  </si>
  <si>
    <t>明月镜片</t>
  </si>
  <si>
    <t>国内领先的综合类眼镜镜片生产商</t>
  </si>
  <si>
    <t>电子商务,智能眼镜</t>
  </si>
  <si>
    <t>002103.SZ</t>
  </si>
  <si>
    <t>广博股份</t>
  </si>
  <si>
    <t>国内纸制品文具行业龙头企业</t>
  </si>
  <si>
    <t>王者荣耀,电子商务,快手,数字经济,滴滴,抖音,网络直播,文化传媒,跨境电商,人民币贬值受益,广告营销,虚拟现实,文具</t>
  </si>
  <si>
    <t>301011.SZ</t>
  </si>
  <si>
    <t>华立科技</t>
  </si>
  <si>
    <t>国内最大的商用游乐设备发行与运营综合服务商</t>
  </si>
  <si>
    <t>VR游戏,电子竞技,元宇宙,虚拟现实</t>
  </si>
  <si>
    <t>300220.SZ</t>
  </si>
  <si>
    <t>金运激光</t>
  </si>
  <si>
    <t>中小功率激光切割行业龙头企业</t>
  </si>
  <si>
    <t>激光,无人零售,NFT,超材料,数字水印,元宇宙,区块链,盲盒,激光器,3D打印,虚拟现实,数据确权</t>
  </si>
  <si>
    <t>300703.SZ</t>
  </si>
  <si>
    <t>创源股份</t>
  </si>
  <si>
    <t>已确立在时尚文教、休闲用品出口市场的领先地位</t>
  </si>
  <si>
    <t>宠物经济,口罩,体育产业,三胎,外贸受益,国企改革,浙江国企改革,电子商务,年报预增,体育用品,世界杯,平面媒体,共同富裕示范区,地方国企改革,跨境电商,文化传媒,人民币贬值受益,托育服务</t>
  </si>
  <si>
    <t>300329.SZ</t>
  </si>
  <si>
    <t>海伦钢琴</t>
  </si>
  <si>
    <t>全国乐器标准化中心钢琴国家标准的起草和修订者之一，钢琴销售在国内同行业中处于领先地位</t>
  </si>
  <si>
    <t>在线教育,音乐产业,幼儿教育,职业教育,网络直播,文化传媒,三胎,迪士尼</t>
  </si>
  <si>
    <t>300651.SZ</t>
  </si>
  <si>
    <t>金陵体育</t>
  </si>
  <si>
    <t>公司"金陵"品牌已具有较大的市场影响力和品牌美誉度</t>
  </si>
  <si>
    <t>体育产业,体育用品,世界杯,杭州亚运会</t>
  </si>
  <si>
    <t>002899.SZ</t>
  </si>
  <si>
    <t>英派斯</t>
  </si>
  <si>
    <t>国内健身器材行业的领先企业</t>
  </si>
  <si>
    <t>年报预增,体育用品,体育产业,冰雪产业,人民币贬值受益,健康中国,冬奥会,足球</t>
  </si>
  <si>
    <t>605080.SH</t>
  </si>
  <si>
    <t>浙江自然</t>
  </si>
  <si>
    <t>户外运动用品产品种类相对较齐全的企业之一。</t>
  </si>
  <si>
    <t>外贸受益,人民币贬值受益,养老金持股,共同富裕示范区,露营经济</t>
  </si>
  <si>
    <t>002862.SZ</t>
  </si>
  <si>
    <t>实丰文化</t>
  </si>
  <si>
    <t>汕头澄海智能玩具创意设计与制造产业基地"首批骨干企业之一</t>
  </si>
  <si>
    <t>宠物经济,电子商务,机器人,人工智能,手机游戏,跨境电商,光伏,三胎,人民币贬值受益,冬奥会,NFT</t>
  </si>
  <si>
    <t>605299.SH</t>
  </si>
  <si>
    <t>舒华体育</t>
  </si>
  <si>
    <t>北京冬奥会官方健身器材供应商，主营健身器材和展示架</t>
  </si>
  <si>
    <t>体育产业,冬奥会,健康中国,奥运会,华为</t>
  </si>
  <si>
    <t>001300.SZ</t>
  </si>
  <si>
    <t>三柏硕</t>
  </si>
  <si>
    <t>全国最大的蹦床生产企业，外销为主</t>
  </si>
  <si>
    <t>电子商务,体育用品,青岛自贸区,体育产业,跨境电商,人民币贬值受益,外贸受益,足球</t>
  </si>
  <si>
    <t>001222.SZ</t>
  </si>
  <si>
    <t>源飞宠物</t>
  </si>
  <si>
    <t>宠物牵引用具第一股</t>
  </si>
  <si>
    <t>宠物经济,电子商务,新零售,共同富裕示范区,跨境电商,人民币贬值受益,外贸受益,一带一路</t>
  </si>
  <si>
    <t>301335.SZ</t>
  </si>
  <si>
    <t>天元宠物</t>
  </si>
  <si>
    <t>综合型宠物产品提供商</t>
  </si>
  <si>
    <t>宠物经济,跨境电商</t>
  </si>
  <si>
    <t>002867.SZ</t>
  </si>
  <si>
    <t>周大生</t>
  </si>
  <si>
    <t>国内最具规模的珠宝品牌运营商之一</t>
  </si>
  <si>
    <t>电子商务,奢侈品,黄金,小额贷款</t>
  </si>
  <si>
    <t>600612.SH</t>
  </si>
  <si>
    <t>老凤祥</t>
  </si>
  <si>
    <t>老凤祥银楼已成为国内知名的金饰品连锁零售门店之一</t>
  </si>
  <si>
    <t>小金属,黄金,象牙加工销售,国企改革,白银,上海国企改革,奢侈品,黄金租赁,地方国企改革</t>
  </si>
  <si>
    <t>600916.SH</t>
  </si>
  <si>
    <t>中国黄金</t>
  </si>
  <si>
    <t>我国黄金珠宝销售领域知名的中央企业</t>
  </si>
  <si>
    <t>白银,电子商务,央企国企改革,地方国企改革,黄金,国企改革</t>
  </si>
  <si>
    <t>002345.SZ</t>
  </si>
  <si>
    <t>潮宏基</t>
  </si>
  <si>
    <t>国内珠宝首饰行业的的领先企业之一</t>
  </si>
  <si>
    <t>新零售,小金属,电子商务,奢侈品,网络直播,黄金,培育钻石,NFT,迪士尼</t>
  </si>
  <si>
    <t>605599.SH</t>
  </si>
  <si>
    <t>菜百股份</t>
  </si>
  <si>
    <t>公司在黄金珠宝首饰行业具有较高的市场认可度和品牌知名度</t>
  </si>
  <si>
    <t>电子商务,地方国企改革,网络直播,黄金,冬奥会,北京国企改革,冬奥纪念品,国企改革</t>
  </si>
  <si>
    <t>000026.SZ</t>
  </si>
  <si>
    <t>飞亚达</t>
  </si>
  <si>
    <t>中国著名钟表企业，被授予"中国钟表之王"称号</t>
  </si>
  <si>
    <t>电子商务,央企国企改革,中航系,奢侈品,中瑞自贸协定,地方国企改革,军工,国企改革,智能手表,智能穿戴</t>
  </si>
  <si>
    <t>002731.SZ</t>
  </si>
  <si>
    <t>萃华珠宝</t>
  </si>
  <si>
    <t>长江以北地区首饰业唯一的"中华老字号"企业</t>
  </si>
  <si>
    <t>锂电池,锂矿,黄金</t>
  </si>
  <si>
    <t>002721.SZ</t>
  </si>
  <si>
    <t>金一文化</t>
  </si>
  <si>
    <t>北京海淀区国资委旗下黄金珠宝饰品企业，收购卡尼小贷布局供应链金融</t>
  </si>
  <si>
    <t>小金属,黄金租赁,地方国企改革,杭州亚运会,黄金,冬奥会,抖音小店,3D打印,北京国企改革,冬奥纪念品,国企改革</t>
  </si>
  <si>
    <t>002574.SZ</t>
  </si>
  <si>
    <t>明牌珠宝</t>
  </si>
  <si>
    <t>公司拥有富于竞争力的珠宝品牌</t>
  </si>
  <si>
    <t>小金属,黄金租赁,奢侈品,HJT电池,租售同权,供应链金融,TOPCON电池,跨境电商,黄金,光伏,住房租赁</t>
  </si>
  <si>
    <t>600439.SH</t>
  </si>
  <si>
    <t>瑞贝卡</t>
  </si>
  <si>
    <t>我国最大的发制品生产和销售企业</t>
  </si>
  <si>
    <t>中非合作,跨境电商,人民币贬值受益,外贸受益</t>
  </si>
  <si>
    <t>600735.SH</t>
  </si>
  <si>
    <t>新华锦</t>
  </si>
  <si>
    <t>国际发制品知名企业，境内外拥有众多自主品牌</t>
  </si>
  <si>
    <t>澳交所,石墨烯,青岛自贸区,医疗器械,跨境电商,养老,三胎,人民币贬值受益,外贸受益,二手车</t>
  </si>
  <si>
    <t>603900.SH</t>
  </si>
  <si>
    <t>莱绅通灵</t>
  </si>
  <si>
    <t>钻石和翡翠等珠宝首饰产品的零售业务</t>
  </si>
  <si>
    <t>新零售,黄金,奢侈品</t>
  </si>
  <si>
    <t>301177.SZ</t>
  </si>
  <si>
    <t>迪阿股份</t>
  </si>
  <si>
    <t>主要从事珠宝首饰的品牌运营、定制销售和研发设计</t>
  </si>
  <si>
    <t>抖音,新零售,黄金</t>
  </si>
  <si>
    <t>000017.SZ</t>
  </si>
  <si>
    <t>深中华A</t>
  </si>
  <si>
    <t>生产阿米尼牌自行车、电动自行车</t>
  </si>
  <si>
    <t>新零售,白银,黄金,两轮车,锂电池,粤港澳大湾区</t>
  </si>
  <si>
    <t>300945.SZ</t>
  </si>
  <si>
    <t>曼卡龙</t>
  </si>
  <si>
    <t>浙江省内较为强势的珠宝品牌</t>
  </si>
  <si>
    <t>大消费,新零售,共同富裕示范区,元宇宙,杭州亚运会,黄金,培育钻石,NFT</t>
  </si>
  <si>
    <t>603992.SH</t>
  </si>
  <si>
    <t>松霖科技</t>
  </si>
  <si>
    <t>世界领先的厨房和浴室配件供应商</t>
  </si>
  <si>
    <t>C2M,智能家居,人民币贬值受益,外贸受益,全屋定制</t>
  </si>
  <si>
    <t>300729.SZ</t>
  </si>
  <si>
    <t>乐歌股份</t>
  </si>
  <si>
    <t>国内人体工学产品制造处于领先地位</t>
  </si>
  <si>
    <t>智能家居,外贸受益,人工智能,跨境电商,三胎,人民币贬值受益,健康中国</t>
  </si>
  <si>
    <t>603385.SH</t>
  </si>
  <si>
    <t>惠达卫浴</t>
  </si>
  <si>
    <t>为消费者提供一站式卫浴产品综合解决方案的企业</t>
  </si>
  <si>
    <t>智能家居,精装修,装配式建筑,冬奥会,雄安新区</t>
  </si>
  <si>
    <t>002084.SZ</t>
  </si>
  <si>
    <t>海鸥住工</t>
  </si>
  <si>
    <t>主营高档水暖器材和五金件，多家全球顶级品牌商的首选供应商，产品以外销为主</t>
  </si>
  <si>
    <t>智能家居,空气能热泵,人民币贬值受益,台湾,广州旅游</t>
  </si>
  <si>
    <t>301188.SZ</t>
  </si>
  <si>
    <t>力诺特玻</t>
  </si>
  <si>
    <t>专业的药用玻璃包材解决方案提供者</t>
  </si>
  <si>
    <t>玻璃,医疗器械</t>
  </si>
  <si>
    <t>002790.SZ</t>
  </si>
  <si>
    <t>瑞尔特</t>
  </si>
  <si>
    <t>全球水资源产品技术达到国际领先水平</t>
  </si>
  <si>
    <t>001322.SZ</t>
  </si>
  <si>
    <t>箭牌家居</t>
  </si>
  <si>
    <t>国内卫浴行业的头部企业，卫生陶瓷市占率居前</t>
  </si>
  <si>
    <t>智能家居,电子商务,新零售,抖音,网络直播,节能环保,华为</t>
  </si>
  <si>
    <t>002615.SZ</t>
  </si>
  <si>
    <t>哈尔斯</t>
  </si>
  <si>
    <t>收购百年瑞士品牌SIGG水具公司，是国际知名的高端水具品牌</t>
  </si>
  <si>
    <t>网红经济,民营金融,共同富裕示范区,露营经济,数字经济,网络直播,跨境电商,浦东新区,长三角一体化,人民币贬值受益,NFT,迪士尼,小额贷款</t>
  </si>
  <si>
    <t>301193.SZ</t>
  </si>
  <si>
    <t>家联科技</t>
  </si>
  <si>
    <t>全球塑料餐饮具制造行业的领先企业，全国生物基全降解日用塑料制品单项冠军产品的生产企业</t>
  </si>
  <si>
    <t>可降解塑料,年报预增,人民币贬值受益,外贸受益</t>
  </si>
  <si>
    <t>603615.SH</t>
  </si>
  <si>
    <t>茶花股份</t>
  </si>
  <si>
    <t>国内产品线最丰富、最具规模和品牌影响力的家居塑料用品生产商</t>
  </si>
  <si>
    <t>可降解塑料,电子商务,三胎</t>
  </si>
  <si>
    <t>002571.SZ</t>
  </si>
  <si>
    <t>德力股份</t>
  </si>
  <si>
    <t>国内日用玻璃器皿生产细分行业龙头</t>
  </si>
  <si>
    <t>IP,拼多多,新能源汽车,医疗器械,C2M,光伏玻璃,玻璃,光伏,网络游戏</t>
  </si>
  <si>
    <t>603021.SH</t>
  </si>
  <si>
    <t>山东华鹏</t>
  </si>
  <si>
    <t>"石岛"牌日用玻璃制品，国内设备装备水平和生产技术水平最高</t>
  </si>
  <si>
    <t>新材料,玻璃,地方国企改革,烧碱</t>
  </si>
  <si>
    <t>603838.SH</t>
  </si>
  <si>
    <t>四通股份</t>
  </si>
  <si>
    <t>国内行业少数同时提供日用、艺术、卫生等家居生活类陶瓷的企业</t>
  </si>
  <si>
    <t>陶瓷产品,循环经济,外贸受益</t>
  </si>
  <si>
    <t>603268.SH</t>
  </si>
  <si>
    <t>松发股份</t>
  </si>
  <si>
    <t>专业化、高品质日用瓷供应商</t>
  </si>
  <si>
    <t>陶瓷产品,在线教育,食品包装</t>
  </si>
  <si>
    <t>300163.SZ</t>
  </si>
  <si>
    <t>先锋新材</t>
  </si>
  <si>
    <t>建筑节能高分子复合材料研发生产的高新技术企业</t>
  </si>
  <si>
    <t>建筑节能,专精特新,人民币贬值受益,新材料</t>
  </si>
  <si>
    <t>603408.SH</t>
  </si>
  <si>
    <t>建霖家居</t>
  </si>
  <si>
    <t>荣获“国家级企业技术中心”、“国家级工业设计中心”等多个国家级荣誉</t>
  </si>
  <si>
    <t>智能家居,跨境电商,养老,人民币贬值受益,工业4.0,净水</t>
  </si>
  <si>
    <t>300640.SZ</t>
  </si>
  <si>
    <t>德艺文创</t>
  </si>
  <si>
    <t>国内主要的文化创意家居用品出口商之一</t>
  </si>
  <si>
    <t>年报预增,世界杯,盲盒,人民币贬值受益,虚拟现实</t>
  </si>
  <si>
    <t>300993.SZ</t>
  </si>
  <si>
    <t>玉马遮阳</t>
  </si>
  <si>
    <t>国内技术水平和销售规模领先的功能性遮阳材料综合型企业</t>
  </si>
  <si>
    <t>建筑节能,口罩,养老金持股,新材料,抗病毒面料,露营经济,跨境电商,人民币贬值受益,噪声防治</t>
  </si>
  <si>
    <t>605099.SH</t>
  </si>
  <si>
    <t>共创草坪</t>
  </si>
  <si>
    <t>人造草坪行业的全球龙头企业</t>
  </si>
  <si>
    <t>体育产业,足球,人民币贬值受益</t>
  </si>
  <si>
    <t>001211.SZ</t>
  </si>
  <si>
    <t>双枪科技</t>
  </si>
  <si>
    <t>厨房工具行业的领导企业之一</t>
  </si>
  <si>
    <t>电子商务,新零售,三胎,海底捞,露营经济</t>
  </si>
  <si>
    <t>001216.SZ</t>
  </si>
  <si>
    <t>华瓷股份</t>
  </si>
  <si>
    <t>国内最大的出口日用陶瓷生产商</t>
  </si>
  <si>
    <t>柔性直流输电,杭州亚运会,人民币贬值受益,冬奥会,NFT,特高压,冬奥纪念品,牙科医疗</t>
  </si>
  <si>
    <t>301055.SZ</t>
  </si>
  <si>
    <t>张小泉</t>
  </si>
  <si>
    <t>我国刀剪行业百年品牌，被商务部认定为第一批中华老字号</t>
  </si>
  <si>
    <t>电子商务,NFT,家用电器</t>
  </si>
  <si>
    <t>301004.SZ</t>
  </si>
  <si>
    <t>嘉益股份</t>
  </si>
  <si>
    <t>行业内较有影响力的专业不锈钢真空保温器皿制造商</t>
  </si>
  <si>
    <t>新零售,年报预增,C2M,三胎,人民币贬值受益,外贸受益</t>
  </si>
  <si>
    <t>001238.SZ</t>
  </si>
  <si>
    <t>浙江正特</t>
  </si>
  <si>
    <t>主营户外休闲家具及用品，主要外销并以欧美市场为主</t>
  </si>
  <si>
    <t>宠物经济,共同富裕示范区,露营经济,跨境电商,长三角一体化,人民币贬值受益,外贸受益</t>
  </si>
  <si>
    <t>605155.SH</t>
  </si>
  <si>
    <t>西大门</t>
  </si>
  <si>
    <t>国内功能性遮阳材料细分领域的龙头企业</t>
  </si>
  <si>
    <t>建筑节能,新材料</t>
  </si>
  <si>
    <t>831445.BJ</t>
  </si>
  <si>
    <t>龙竹科技</t>
  </si>
  <si>
    <t>国家林业产业化龙头企业</t>
  </si>
  <si>
    <t>301113.SZ</t>
  </si>
  <si>
    <t>雅艺科技</t>
  </si>
  <si>
    <t>火盆、气炉行在行业内具有较强的盈利能力和竞争力</t>
  </si>
  <si>
    <t>人民币贬值受益,露营经济</t>
  </si>
  <si>
    <t>603272.SH</t>
  </si>
  <si>
    <t>联翔股份</t>
  </si>
  <si>
    <t>A股首家墙布上市企业</t>
  </si>
  <si>
    <t>电子商务,长三角一体化,专精特新,工业4.0,共同富裕示范区</t>
  </si>
  <si>
    <t>603816.SH</t>
  </si>
  <si>
    <t>顾家家居</t>
  </si>
  <si>
    <t>全球最大的软体家居运营商之一</t>
  </si>
  <si>
    <t>大消费,电子商务,智能家居,恒大</t>
  </si>
  <si>
    <t>002572.SZ</t>
  </si>
  <si>
    <t>索菲亚</t>
  </si>
  <si>
    <t>中国定制衣柜行业的第一品牌</t>
  </si>
  <si>
    <t>电子商务,年报预增,奢侈品,养老金持股,全屋定制,虚拟现实,MSCI</t>
  </si>
  <si>
    <t>603008.SH</t>
  </si>
  <si>
    <t>喜临门</t>
  </si>
  <si>
    <t>专注于床垫、软床及其他家具产品的设计研发、生产和销售</t>
  </si>
  <si>
    <t>智能家居,电子商务</t>
  </si>
  <si>
    <t>603801.SH</t>
  </si>
  <si>
    <t>志邦家居</t>
  </si>
  <si>
    <t>主营产品为整体厨柜和定制衣柜</t>
  </si>
  <si>
    <t>全屋定制</t>
  </si>
  <si>
    <t>603208.SH</t>
  </si>
  <si>
    <t>江山欧派</t>
  </si>
  <si>
    <t>欧派品牌已成为国内知名的室内木门品牌</t>
  </si>
  <si>
    <t>002489.SZ</t>
  </si>
  <si>
    <t>浙江永强</t>
  </si>
  <si>
    <t>国内最大的户外休闲家具及用品ODM制造商</t>
  </si>
  <si>
    <t>旅游,C2M,体育产业,长三角一体化,外贸受益,独角兽,在线旅游,一带一路,电子商务,年报预增,共同富裕示范区,室外经济,露营经济,跨境电商,人民币贬值受益</t>
  </si>
  <si>
    <t>603848.SH</t>
  </si>
  <si>
    <t>好太太</t>
  </si>
  <si>
    <t>产品与服务涵盖智能晾晒、智能锁、智能电器等众多领域</t>
  </si>
  <si>
    <t>电子商务,智能家居,阿里巴巴</t>
  </si>
  <si>
    <t>603180.SH</t>
  </si>
  <si>
    <t>金牌厨柜</t>
  </si>
  <si>
    <t>国内高端整体厨柜及定制家居的专业服务商</t>
  </si>
  <si>
    <t>603313.SH</t>
  </si>
  <si>
    <t>梦百合</t>
  </si>
  <si>
    <t>国内记忆绵家居制品最大的龙头之一</t>
  </si>
  <si>
    <t>C2M,智能家居,跨境电商,人民币贬值受益,独角兽</t>
  </si>
  <si>
    <t>603661.SH</t>
  </si>
  <si>
    <t>恒林股份</t>
  </si>
  <si>
    <t>中国家具行业优秀企业、生产各种办公椅、沙发、按摩椅</t>
  </si>
  <si>
    <t>跨境电商,精装修,小米,人民币贬值受益</t>
  </si>
  <si>
    <t>600337.SH</t>
  </si>
  <si>
    <t>美克家居</t>
  </si>
  <si>
    <t>入选工信部“互联网+”在工业应用领域十大新锐案例的智能工厂</t>
  </si>
  <si>
    <t>电子商务,新疆振兴,C2M,消费金融,燃料电池,智能物流</t>
  </si>
  <si>
    <t>603818.SH</t>
  </si>
  <si>
    <t>曲美家居</t>
  </si>
  <si>
    <t>中高档民用家具的设计、生产和销售，接近30年的品牌历史</t>
  </si>
  <si>
    <t>养老金持股,工业4.0</t>
  </si>
  <si>
    <t>603898.SH</t>
  </si>
  <si>
    <t>好莱客</t>
  </si>
  <si>
    <t>中国整体衣柜领跑者</t>
  </si>
  <si>
    <t>智能家居,年报预增,网络直播,工业4.0,全屋定制</t>
  </si>
  <si>
    <t>002631.SZ</t>
  </si>
  <si>
    <t>德尔未来</t>
  </si>
  <si>
    <t>主营地板为主的家居产品，子公司烯成石墨烯是国内首家生产与销售石墨烯生长系统的企业</t>
  </si>
  <si>
    <t>智能家居,造纸转暖,柔性屏,石墨烯,C2M,碳基材料,长三角一体化,节能环保,核污染防治</t>
  </si>
  <si>
    <t>300616.SZ</t>
  </si>
  <si>
    <t>尚品宅配</t>
  </si>
  <si>
    <t>具有领先的全屋家具定制的优势</t>
  </si>
  <si>
    <t>电子商务,全屋定制,京东</t>
  </si>
  <si>
    <t>603600.SH</t>
  </si>
  <si>
    <t>永艺股份</t>
  </si>
  <si>
    <t>国内领先的座椅生产企业</t>
  </si>
  <si>
    <t>电子商务,年报预增,抖音,健康中国,抖音小店,智能制造,工业4.0,人民币贬值受益</t>
  </si>
  <si>
    <t>603326.SH</t>
  </si>
  <si>
    <t>我乐家居</t>
  </si>
  <si>
    <t>“我乐”品牌已成为定制家具行业的知名品牌</t>
  </si>
  <si>
    <t>603610.SH</t>
  </si>
  <si>
    <t>麒盛科技</t>
  </si>
  <si>
    <t>睡眠科技助力2022北京冬奥</t>
  </si>
  <si>
    <t>智能家居,大数据,鸿蒙,三胎,养老,人民币贬值受益,冬奥会</t>
  </si>
  <si>
    <t>002853.SZ</t>
  </si>
  <si>
    <t>皮阿诺</t>
  </si>
  <si>
    <t>主营定制厨柜、衣柜及配套家居产品的个性化定制和设计安装服务</t>
  </si>
  <si>
    <t>智能家居,电子商务,网红经济,粤港澳大湾区,恒大,C2M,精装修,全屋定制,物联网</t>
  </si>
  <si>
    <t>001323.SZ</t>
  </si>
  <si>
    <t>慕思股份</t>
  </si>
  <si>
    <t>慕思床垫国内市场销售排名第一</t>
  </si>
  <si>
    <t>电子商务,智能家居,养老金持股,京东,人工智能,物联网,华为</t>
  </si>
  <si>
    <t>603389.SH</t>
  </si>
  <si>
    <t>亚振家居</t>
  </si>
  <si>
    <t>唯一连续五届与世博会合作的长期家具供应商，中国驰名商标</t>
  </si>
  <si>
    <t>智能家居,培育钻石,金刚石（线）</t>
  </si>
  <si>
    <t>603709.SH</t>
  </si>
  <si>
    <t>中源家居</t>
  </si>
  <si>
    <t>多种类型沙发研发、设计、生产和销售，国家级绿色工厂</t>
  </si>
  <si>
    <t>跨境电商,养老,人民币贬值受益,外贸受益,工业互联网</t>
  </si>
  <si>
    <t>300749.SZ</t>
  </si>
  <si>
    <t>顶固集创</t>
  </si>
  <si>
    <t>"顶固"现已成为国内领先的定制家居品牌</t>
  </si>
  <si>
    <t>智能家居,工业4.0,全屋定制,人工智能,恒大</t>
  </si>
  <si>
    <t>301061.SZ</t>
  </si>
  <si>
    <t>匠心家居</t>
  </si>
  <si>
    <t>全球智能电动沙发、智能电动床行业重要ODM供应商</t>
  </si>
  <si>
    <t>智能家居,养老,人民币贬值受益</t>
  </si>
  <si>
    <t>603216.SH</t>
  </si>
  <si>
    <t>梦天家居</t>
  </si>
  <si>
    <t>家居行业高端木门领军企业</t>
  </si>
  <si>
    <t>电子商务,精装修,恒大</t>
  </si>
  <si>
    <t>605268.SH</t>
  </si>
  <si>
    <t>王力安防</t>
  </si>
  <si>
    <t>公司在锁具领域技术处于业内领先水平</t>
  </si>
  <si>
    <t>智能家居,电子商务,智能制造,安防,华为</t>
  </si>
  <si>
    <t>301227.SZ</t>
  </si>
  <si>
    <t>森鹰窗业</t>
  </si>
  <si>
    <t>主营定制化节能铝包木窗</t>
  </si>
  <si>
    <t>建筑节能,碳中和,装配式建筑,黑龙江自贸区</t>
  </si>
  <si>
    <t>301336.SZ</t>
  </si>
  <si>
    <t>趣睡科技</t>
  </si>
  <si>
    <t>专注自有品牌的互联网家居零售商，小米生态链企业之一</t>
  </si>
  <si>
    <t>智能家居,露营经济,小米</t>
  </si>
  <si>
    <t>834765.BJ</t>
  </si>
  <si>
    <t>美之高</t>
  </si>
  <si>
    <t>专业化提供收纳解决方案的综合服务商</t>
  </si>
  <si>
    <t>年报预增</t>
  </si>
  <si>
    <t>003012.SZ</t>
  </si>
  <si>
    <t>东鹏控股</t>
  </si>
  <si>
    <t>中国陶瓷十强企业</t>
  </si>
  <si>
    <t>新零售,石墨烯,粤港澳大湾区,精装修,冬奥会,虚拟数字人,陶瓷产品</t>
  </si>
  <si>
    <t>000910.SZ</t>
  </si>
  <si>
    <t>大亚圣象</t>
  </si>
  <si>
    <t>从事人造板和地板的生产销售业务</t>
  </si>
  <si>
    <t>养老金持股,精装修,林场改革</t>
  </si>
  <si>
    <t>002918.SZ</t>
  </si>
  <si>
    <t>蒙娜丽莎</t>
  </si>
  <si>
    <t>从事高品质建筑陶瓷产品的研发、生产和销售</t>
  </si>
  <si>
    <t>数据中心,杭州亚运会,精装修,陶瓷产品</t>
  </si>
  <si>
    <t>002162.SZ</t>
  </si>
  <si>
    <t>悦心健康</t>
  </si>
  <si>
    <t>主营瓷砖业务，兼营大健康产业，涉足医疗美容、辅助生殖、养老等领域</t>
  </si>
  <si>
    <t>医美,上海自贸区,精装修,养老,两会,健康中国,辅助生殖,牙科医疗,民营医院</t>
  </si>
  <si>
    <t>601996.SH</t>
  </si>
  <si>
    <t>丰林集团</t>
  </si>
  <si>
    <t>我国纤维板行业的骨干企业之一</t>
  </si>
  <si>
    <t>纤维板,GEP,土地流转,生态城乡,林场改革,胶合板,美丽中国</t>
  </si>
  <si>
    <t>002798.SZ</t>
  </si>
  <si>
    <t>帝欧家居</t>
  </si>
  <si>
    <t>专注生产高端卫生洁具和建筑陶瓷的企业</t>
  </si>
  <si>
    <t>智能家居,精装修,华为</t>
  </si>
  <si>
    <t>603226.SH</t>
  </si>
  <si>
    <t>菲林格尔</t>
  </si>
  <si>
    <t>主营强化、实木复合地板及全屋定制家居等产品的国家高新技术企业</t>
  </si>
  <si>
    <t>新零售,精装修</t>
  </si>
  <si>
    <t>301356.SZ</t>
  </si>
  <si>
    <t>天振股份</t>
  </si>
  <si>
    <t>主营新型PVC复合材料地板，主要境外销售</t>
  </si>
  <si>
    <t>人民币贬值受益</t>
  </si>
  <si>
    <t>003011.SZ</t>
  </si>
  <si>
    <t>海象新材</t>
  </si>
  <si>
    <t>曾评为“中国弹性地板行业十大品牌(片材类)”</t>
  </si>
  <si>
    <t>年报预增,长三角一体化,人民币贬值受益,共同富裕示范区</t>
  </si>
  <si>
    <t>603221.SH</t>
  </si>
  <si>
    <t>爱丽家居</t>
  </si>
  <si>
    <t>被中国建筑装饰装修材料协会评为“中国弹性地板行业十大品牌”</t>
  </si>
  <si>
    <t>人民币贬值受益,外贸受益</t>
  </si>
  <si>
    <t>002229.SZ</t>
  </si>
  <si>
    <t>鸿博股份</t>
  </si>
  <si>
    <t>致力于成为中国及全球彩票产业链的核心服务供应商</t>
  </si>
  <si>
    <t>互联网彩票,数字水印,体育产业,区块链,东数西算（算力）,ChatGPT,世界杯,web3.0,AIGC,人工智能,数字经济,云计算,元宇宙,虚拟数字人,金融IC</t>
  </si>
  <si>
    <t>002117.SZ</t>
  </si>
  <si>
    <t>东港股份</t>
  </si>
  <si>
    <t>领先的安全票证、电子发票、智能（IC）卡、RFID产品服务商</t>
  </si>
  <si>
    <t>人脸识别,拼多多,互联网彩票,换芯,电子身份证,蚂蚁金服,移动支付,区块链,物联网感知层,数据存储,物联网,ChatGPT,知识产权保护,电子发票,机器人,web3.0,世界杯,大数据,数字货币,数字经济,智慧政务,区块链应用,数据确权,金融IC</t>
  </si>
  <si>
    <t>600836.SH</t>
  </si>
  <si>
    <t>上海易连</t>
  </si>
  <si>
    <t>世界一流印刷设备的现代化企业</t>
  </si>
  <si>
    <t>造纸转暖,柔性屏,物联网,迪士尼</t>
  </si>
  <si>
    <t>000695.SZ</t>
  </si>
  <si>
    <t>滨海能源</t>
  </si>
  <si>
    <t>天津经济技术开发区（东区）唯一热力能源供应商</t>
  </si>
  <si>
    <t>环渤海,滨海新区</t>
  </si>
  <si>
    <t>002599.SZ</t>
  </si>
  <si>
    <t>盛通股份</t>
  </si>
  <si>
    <t>北京市优秀的全彩出版物综合印刷服务商</t>
  </si>
  <si>
    <t>机器视觉,在线教育,人脸识别,数字孪生,鸿蒙,幼儿教育,商汤科技,体育产业,工业机器人,三胎,食品包装,K12教育,抖音小店,物联网,语音技术,IP,电子商务,机器人,抗原检测,二维码识别,虚拟机器人,人工智能,抖音,跨境电商,文化传媒,新冠疫苗,北京自贸区,京津冀一体化,元宇宙,虚拟现实,云办公</t>
  </si>
  <si>
    <t>002831.SZ</t>
  </si>
  <si>
    <t>裕同科技</t>
  </si>
  <si>
    <t>纸质印刷包装产品的大型供应商</t>
  </si>
  <si>
    <t>可降解塑料,以纸代塑,人民币贬值受益,环保包装,MSCI</t>
  </si>
  <si>
    <t>002701.SZ</t>
  </si>
  <si>
    <t>奥瑞金</t>
  </si>
  <si>
    <t>以食品饮料金属包装产品为主的大型专业化企业</t>
  </si>
  <si>
    <t>啤酒,体育产业,食品包装,冰雪产业,足球,世界杯,APEC会议,债转股(AMC),预制菜,工业大麻</t>
  </si>
  <si>
    <t>300260.SZ</t>
  </si>
  <si>
    <t>新莱应材</t>
  </si>
  <si>
    <t>主营高纯不锈钢为母材的高洁净应用材料，国际同行业处于先进水平</t>
  </si>
  <si>
    <t>医药安全,光刻胶,塑化剂,芯片,OLED,芯片设备,食品安全,食品包装,年报预增,集成电路,台湾,生物医药,国产替代,中芯国际</t>
  </si>
  <si>
    <t>002191.SZ</t>
  </si>
  <si>
    <t>劲嘉股份</t>
  </si>
  <si>
    <t>烟标印制及相关包装材料行业的领军企业</t>
  </si>
  <si>
    <t>医药安全,蚂蚁金服,区块链,食品安全,食品包装,成渝特区,物联网,圣诞节,药品信息化追溯,烟草,电子标签,新型烟草</t>
  </si>
  <si>
    <t>600210.SH</t>
  </si>
  <si>
    <t>紫江企业</t>
  </si>
  <si>
    <t>国内规模最大、产品种类最齐全的包装材料上市公司</t>
  </si>
  <si>
    <t>可降解塑料,新兴板,锂电池,固态电池,节能环保,比亚迪,大飞机</t>
  </si>
  <si>
    <t>601515.SH</t>
  </si>
  <si>
    <t>东风股份</t>
  </si>
  <si>
    <t>国内印刷行业中从事烟标印刷较早的企业之一，市场上拥有高知名度</t>
  </si>
  <si>
    <t>口罩,PET铜箔,锂电池,烟草,医疗器械,新型烟草,宁德时代,疫苗存储,乳业,比亚迪,工业大麻</t>
  </si>
  <si>
    <t>601968.SH</t>
  </si>
  <si>
    <t>宝钢包装</t>
  </si>
  <si>
    <t>拥有国内研发水平领先的金属包装研发平台，先进的生产设备</t>
  </si>
  <si>
    <t>央企国企改革,食品包装,国企改革,地方国企改革</t>
  </si>
  <si>
    <t>002014.SZ</t>
  </si>
  <si>
    <t>永新股份</t>
  </si>
  <si>
    <t>国内领先的软包装产品及服务提供商</t>
  </si>
  <si>
    <t>新材料,圣诞节,供销社,线型</t>
  </si>
  <si>
    <t>603429.SH</t>
  </si>
  <si>
    <t>集友股份</t>
  </si>
  <si>
    <t>国内较早烟用接装纸专业生产厂商之一</t>
  </si>
  <si>
    <t>烟草,新型烟草</t>
  </si>
  <si>
    <t>002752.SZ</t>
  </si>
  <si>
    <t>昇兴股份</t>
  </si>
  <si>
    <t>中国最大的金属容器生产企业之一</t>
  </si>
  <si>
    <t>抖音</t>
  </si>
  <si>
    <t>002374.SZ</t>
  </si>
  <si>
    <t>中锐股份</t>
  </si>
  <si>
    <t>铝板复合型防伪印刷和防伪瓶盖等关联多元化的一条龙服务的专业厂家</t>
  </si>
  <si>
    <t>污水处理,白酒,海绵城市,区块链,PPP,园林开发,美丽中国</t>
  </si>
  <si>
    <t>000812.SZ</t>
  </si>
  <si>
    <t>陕西金叶</t>
  </si>
  <si>
    <t>烟草配套和教育产业领域积累了较为成熟的市场资源、核心专业技术</t>
  </si>
  <si>
    <t>在线教育,年报预增,烟草,信托,职业教育,物业管理,民营医院</t>
  </si>
  <si>
    <t>002951.SZ</t>
  </si>
  <si>
    <t>金时科技</t>
  </si>
  <si>
    <t>主营烟标，专业服务于大型烟草集团</t>
  </si>
  <si>
    <t>烟草,超级电容</t>
  </si>
  <si>
    <t>002228.SZ</t>
  </si>
  <si>
    <t>合兴包装</t>
  </si>
  <si>
    <t>专业化、规模化、一体化的综合包装企业</t>
  </si>
  <si>
    <t>圣诞节,数字水印,供应链金融,食品包装,工业4.0,环保包装,小米</t>
  </si>
  <si>
    <t>002565.SZ</t>
  </si>
  <si>
    <t>顺灏股份</t>
  </si>
  <si>
    <t>工业大麻概念龙头股</t>
  </si>
  <si>
    <t>造纸转暖,烟草,化妆护肤品,钠离子电池,新型烟草,土壤修复,生态农业,环保包装,一带一路,工业大麻</t>
  </si>
  <si>
    <t>000659.SZ</t>
  </si>
  <si>
    <t>珠海中富</t>
  </si>
  <si>
    <t>中国生产设备齐全、技术先进、规模最大的PET瓶专业生产企业之一</t>
  </si>
  <si>
    <t>横琴新区,粤港澳大湾区</t>
  </si>
  <si>
    <t>603687.SH</t>
  </si>
  <si>
    <t>大胜达</t>
  </si>
  <si>
    <t>长期合作的客户包含老板电器，苏泊尔，顺丰速运等世界500强</t>
  </si>
  <si>
    <t>数字孪生,纸浆,方舱医院,机器人,虚拟机器人,AIGC,烟草,共同富裕示范区,数字水印,人工智能,食品包装,杭州湾大湾区,物联网,ChatGPT</t>
  </si>
  <si>
    <t>603058.SH</t>
  </si>
  <si>
    <t>永吉股份</t>
  </si>
  <si>
    <t>从事烟标和其他包装印刷品的设计、生产和销售</t>
  </si>
  <si>
    <t>集成电路,烟草,工业大麻</t>
  </si>
  <si>
    <t>002303.SZ</t>
  </si>
  <si>
    <t>美盈森</t>
  </si>
  <si>
    <t>以瓦楞包装为主业的包装一体化解决方案提供商</t>
  </si>
  <si>
    <t>军民融合,人造肉,预制菜,区块链,工业4.0,台湾,环保包装,工业大麻</t>
  </si>
  <si>
    <t>002799.SZ</t>
  </si>
  <si>
    <t>环球印务</t>
  </si>
  <si>
    <t>作为中国领先的药品包装供应商之一</t>
  </si>
  <si>
    <t>快手,数字营销,新冠检测,大数据,地方国企改革,抖音,区块链,新冠疫苗,国企改革</t>
  </si>
  <si>
    <t>002735.SZ</t>
  </si>
  <si>
    <t>王子新材</t>
  </si>
  <si>
    <t>塑料包装行业率先获得双认证的企业，参与起草了多项国家包装标准</t>
  </si>
  <si>
    <t>可降解塑料,新能源汽车,医疗器械,储能,军工,无线充电,轨道交通,信创</t>
  </si>
  <si>
    <t>600076.SH</t>
  </si>
  <si>
    <t>康欣新材</t>
  </si>
  <si>
    <t>主营集装箱底板、环保板的生产</t>
  </si>
  <si>
    <t>新材料,土地流转,碳中和,地方国企改革,江苏国企改革,工业4.0,林场改革,国企改革</t>
  </si>
  <si>
    <t>603607.SH</t>
  </si>
  <si>
    <t>京华激光</t>
  </si>
  <si>
    <t>浙江、湖北中烟公司烟包盒皮细分市场中占有率居同行业前列</t>
  </si>
  <si>
    <t>知识产权保护,烟草,环保包装,专精特新</t>
  </si>
  <si>
    <t>301062.SZ</t>
  </si>
  <si>
    <t>上海艾录</t>
  </si>
  <si>
    <t>国内少数能为客户提供“工业用纸袋一体化包装解决方案”的企业之 一</t>
  </si>
  <si>
    <t>光伏,食品安全</t>
  </si>
  <si>
    <t>300501.SZ</t>
  </si>
  <si>
    <t>海顺新材</t>
  </si>
  <si>
    <t>专业从事直接接触药品的高阻隔包装材料研发、生产和销售</t>
  </si>
  <si>
    <t>辉瑞,抗原检测,锂电池,固态电池</t>
  </si>
  <si>
    <t>002969.SZ</t>
  </si>
  <si>
    <t>嘉美包装</t>
  </si>
  <si>
    <t>“嘉美”品牌被中国包装联合会认定为“中国包装优秀品牌”</t>
  </si>
  <si>
    <t>电子商务,食品包装,啤酒</t>
  </si>
  <si>
    <t>603499.SH</t>
  </si>
  <si>
    <t>翔港科技</t>
  </si>
  <si>
    <t>为日化、食品生产企业提供全方位的包装印刷服务</t>
  </si>
  <si>
    <t>化妆护肤品,工业互联网</t>
  </si>
  <si>
    <t>002836.SZ</t>
  </si>
  <si>
    <t>新宏泽</t>
  </si>
  <si>
    <t>业内优秀的专业烟标印刷整体服务供应商</t>
  </si>
  <si>
    <t>烟草,口罩,年报预增</t>
  </si>
  <si>
    <t>002846.SZ</t>
  </si>
  <si>
    <t>英联股份</t>
  </si>
  <si>
    <t>国家级专精特新“小巨人”，在干粉易开盖细分市场处于国内领先地位</t>
  </si>
  <si>
    <t>PET铜箔,专精特新,锂电池,固态电池,钠离子电池,智能制造,工业4.0,环保包装</t>
  </si>
  <si>
    <t>603022.SH</t>
  </si>
  <si>
    <t>新通联</t>
  </si>
  <si>
    <t>主要业务为从事轻型包装产品与重型包装产品的生产与销售</t>
  </si>
  <si>
    <t>年报预增,智能终端</t>
  </si>
  <si>
    <t>002787.SZ</t>
  </si>
  <si>
    <t>华源控股</t>
  </si>
  <si>
    <t>国内包装行业具有非常明显的技术比较优势</t>
  </si>
  <si>
    <t>长三角一体化,食品包装</t>
  </si>
  <si>
    <t>301198.SZ</t>
  </si>
  <si>
    <t>喜悦智行</t>
  </si>
  <si>
    <t>专业提供定制化可循环塑料包装整体解决方案的服务商</t>
  </si>
  <si>
    <t>特斯拉,节能环保,比亚迪,华为,智能物流</t>
  </si>
  <si>
    <t>300883.SZ</t>
  </si>
  <si>
    <t>龙利得</t>
  </si>
  <si>
    <t>国内包装行业的知名企业</t>
  </si>
  <si>
    <t>智能制造,烟草,环保包装</t>
  </si>
  <si>
    <t>301296.SZ</t>
  </si>
  <si>
    <t>新巨丰</t>
  </si>
  <si>
    <t>无菌包装厂商，主要向伊利等公司供货</t>
  </si>
  <si>
    <t>003003.SZ</t>
  </si>
  <si>
    <t>天元股份</t>
  </si>
  <si>
    <t>国内居于前列的一家大型综合性印刷包装企业</t>
  </si>
  <si>
    <t>可降解塑料,快递,跨境电商,冷链物流,节能环保,环保包装</t>
  </si>
  <si>
    <t>301223.SZ</t>
  </si>
  <si>
    <t>中荣股份</t>
  </si>
  <si>
    <t>主营折叠彩盒、礼盒等纸制印刷包装物</t>
  </si>
  <si>
    <t>电子商务,数字水印,烟草,数字经济,职业教育,3D打印,环保包装,小米,新型烟草</t>
  </si>
  <si>
    <t>003018.SZ</t>
  </si>
  <si>
    <t>金富科技</t>
  </si>
  <si>
    <t>国内最大的塑料防盗瓶盖供应商之一</t>
  </si>
  <si>
    <t>食品包装</t>
  </si>
  <si>
    <t>838163.BJ</t>
  </si>
  <si>
    <t>方大新材</t>
  </si>
  <si>
    <t>国内首家上市的快递物流非纸箱包装公司</t>
  </si>
  <si>
    <t>833075.BJ</t>
  </si>
  <si>
    <t>柏星龙</t>
  </si>
  <si>
    <t>主营以酒、化妆品为主的消费品的创意包装业务</t>
  </si>
  <si>
    <t>870204.BJ</t>
  </si>
  <si>
    <t>沪江材料</t>
  </si>
  <si>
    <t>872392.BJ</t>
  </si>
  <si>
    <t>佳合科技</t>
  </si>
  <si>
    <t>主营纸质包装与展示产品</t>
  </si>
  <si>
    <t>000998.SZ</t>
  </si>
  <si>
    <t>隆平高科</t>
  </si>
  <si>
    <t>研制、生产及销售农作物种子的农业产业化龙头企业</t>
  </si>
  <si>
    <t>超级稻,转基因,乡村振兴,国企改革,农业种植,棉,电子商务,粮食,央企国企改革,新疆发展,玉米,俄乌冲突,生态农业,三农,MSCI</t>
  </si>
  <si>
    <t>002041.SZ</t>
  </si>
  <si>
    <t>登海种业</t>
  </si>
  <si>
    <t>国内玉米种子繁育推广一体化龙头企业</t>
  </si>
  <si>
    <t>超级稻,转基因,乡村振兴,贸易战受益股,农垦改革,淀粉,农业种植,粮食,玉米,渤海粮仓,俄乌冲突,生态农业,三农,抗旱</t>
  </si>
  <si>
    <t>600313.SH</t>
  </si>
  <si>
    <t>农发种业</t>
  </si>
  <si>
    <t>主营种子、化肥、农药等农资产品的生产与销售，综合实力行业前列</t>
  </si>
  <si>
    <t>乡村振兴,转基因,贸易战受益股,农垦改革,国企改革,农业种植,棉,粮食,央企国企改革,油豆,年报预增,玉米,地方国企改革,化肥</t>
  </si>
  <si>
    <t>300087.SZ</t>
  </si>
  <si>
    <t>荃银高科</t>
  </si>
  <si>
    <t>集农作物种子科研、生产、国内外营销等业务于一体的高科技种业企业</t>
  </si>
  <si>
    <t>超级稻,农业供给侧改革,乡村振兴,转基因,国企改革,大豆,农业种植,棉,粮食,央企国企改革,玉米,地方国企改革,俄乌冲突,三农</t>
  </si>
  <si>
    <t>300189.SZ</t>
  </si>
  <si>
    <t>神农科技</t>
  </si>
  <si>
    <t>拥有国际领先的居于杂交水稻种业高端和核心地位的自主知识产权</t>
  </si>
  <si>
    <t>超级稻,乡村振兴,转基因,农垦改革,海南自贸区,水产品,农业种植,三沙,棉,粮食,玉米,土地流转,俄乌冲突,生态农业</t>
  </si>
  <si>
    <t>600354.SH</t>
  </si>
  <si>
    <t>敦煌种业</t>
  </si>
  <si>
    <t>产品包括种子、果蔬、食品、棉花，国家重点扶持的的产业</t>
  </si>
  <si>
    <t>超级稻,农业供给侧改革,甘肃国企改革,供销社,转基因,乡村振兴,贸易战受益股,国企改革,农业种植,棉,粮食,年报预增,玉米,地方国企改革,兰新白试验区,三农,抗旱</t>
  </si>
  <si>
    <t>600371.SH</t>
  </si>
  <si>
    <t>万向德农</t>
  </si>
  <si>
    <t>拥有当前推广面积最大的玉米品种"郑单958"的品种经营权</t>
  </si>
  <si>
    <t>超级稻,年报预增,农业供给侧改革,玉米,土豆,乡村振兴,转基因,贸易战受益股,黑龙江自贸区,农业种植,三农,抗旱,棉</t>
  </si>
  <si>
    <t>831087.BJ</t>
  </si>
  <si>
    <t>秋乐种业</t>
  </si>
  <si>
    <t>河南农科院旗下，主营玉米种子和花生种子</t>
  </si>
  <si>
    <t>粮食,河南国企改革,玉米,乡村振兴,地方国企改革,农业种植</t>
  </si>
  <si>
    <t>601118.SH</t>
  </si>
  <si>
    <t>海南橡胶</t>
  </si>
  <si>
    <t>中国最大的天然橡胶生产企业</t>
  </si>
  <si>
    <t>免税店,厄尔尼诺,乡村振兴,循环经济,聚土地,农垦改革,海南自贸区,橡胶,国企改革,农业种植,碳中和,可降解塑料,电子商务,三沙,地方国企改革,军工,赛马</t>
  </si>
  <si>
    <t>600108.SH</t>
  </si>
  <si>
    <t>亚盛集团</t>
  </si>
  <si>
    <t>我国当前最大规模的农艺种植基地</t>
  </si>
  <si>
    <t>啤酒,甘肃国企改革,乡村振兴,聚土地,农垦改革,家庭农场,国企改革,农业种植,粮食,油豆,涉矿,玉米,土地流转,土豆,红枣,代糖,地方国企改革,兰新白试验区,棉花种植,土地增值,抗旱</t>
  </si>
  <si>
    <t>002772.SZ</t>
  </si>
  <si>
    <t>众兴菌业</t>
  </si>
  <si>
    <t>北方主要菌菇生产商，金针菇日产能行业居前，双孢菇日产能行业第一</t>
  </si>
  <si>
    <t>年报预增,乡村振兴,西部开发,农业种植</t>
  </si>
  <si>
    <t>600359.SH</t>
  </si>
  <si>
    <t>新农开发</t>
  </si>
  <si>
    <t>新疆较大的液态奶、皮棉及种子生产企业</t>
  </si>
  <si>
    <t>新疆振兴,乡村振兴,农垦改革,国企改革,农业种植,乳粉,棉,粮食,土地流转,新疆建设兵团,地方国企改革,奶牛养殖,乳业,农村电商,棉花种植,抗旱</t>
  </si>
  <si>
    <t>300511.SZ</t>
  </si>
  <si>
    <t>雪榕生物</t>
  </si>
  <si>
    <t>国内食用菌生产企业龙头，食用菌总产能和金针菇产能均居全国首位</t>
  </si>
  <si>
    <t>海底捞,NMN,生物医药,人造肉,乡村振兴,保健品,农业种植</t>
  </si>
  <si>
    <t>600540.SH</t>
  </si>
  <si>
    <t>新赛股份</t>
  </si>
  <si>
    <t>具有先进的棉花加工技术，农业产业化高新技术企业</t>
  </si>
  <si>
    <t>冷链物流,新疆振兴,菜籽粕,乡村振兴,西部开发,贸易战受益股,国企改革,一带一路,农业种植,棉,建筑节能,粮食,风电,新疆建设兵团,地方国企改革,菜籽油,硅能源,棉花种植,低辐射玻璃（Low-E）</t>
  </si>
  <si>
    <t>300972.SZ</t>
  </si>
  <si>
    <t>万辰生物</t>
  </si>
  <si>
    <t>公司食用菌产能位于国内食用菌工厂化生产行业前列</t>
  </si>
  <si>
    <t>年报预增,乡村振兴,农业种植</t>
  </si>
  <si>
    <t>600883.SH</t>
  </si>
  <si>
    <t>博闻科技</t>
  </si>
  <si>
    <t>云南省较大的水泥粉磨与销售企业</t>
  </si>
  <si>
    <t>300970.SZ</t>
  </si>
  <si>
    <t>华绿生物</t>
  </si>
  <si>
    <t>公司是国内领先的食用菌工厂化生产企业之一</t>
  </si>
  <si>
    <t>000592.SZ</t>
  </si>
  <si>
    <t>平潭发展</t>
  </si>
  <si>
    <t>主营林产品加工业务和与平潭综合实验区开发项目的有关业务</t>
  </si>
  <si>
    <t>纤维板,免税店,海峡两岸,新材料,风沙治理,生态城乡,郭台铭,美丽中国,福建土改,恒大,福建自贸区,金改,林场改革,平潭免税区,民营医院,小额贷款</t>
  </si>
  <si>
    <t>000663.SZ</t>
  </si>
  <si>
    <t>永安林业</t>
  </si>
  <si>
    <t>拥有国际先进的纤维板自动化生产加工设备，经营森林资源128.6万亩</t>
  </si>
  <si>
    <t>纤维板,海峡两岸,风沙治理,碳交易,长江防护林,国企改革,美丽中国,碳中和,福建土改,央企国企改革,年报预增,土地流转,殡仪服务,地方国企改革,福建污染减排,林场改革</t>
  </si>
  <si>
    <t>002679.SZ</t>
  </si>
  <si>
    <t>福建金森</t>
  </si>
  <si>
    <t>农业产业化省级重点龙头企业，全国杉木商品材的最重要产区之一</t>
  </si>
  <si>
    <t>福建土改,纤维板,海峡两岸,地方国企改革,风沙治理,碳交易,生态城乡,林场改革,国企改革,美丽中国,碳中和</t>
  </si>
  <si>
    <t>600598.SH</t>
  </si>
  <si>
    <t>北大荒</t>
  </si>
  <si>
    <t>以种植水稻、玉米、大豆为主的大型农业集团</t>
  </si>
  <si>
    <t>农业供给侧改革,乡村振兴,有机食品,聚土地,振兴东北,区块链,农垦改革,贸易战受益股,黑龙江自贸区,国企改革,大豆,农业种植,电子商务,粮食,央企国企改革,玉米,土地流转,物流电商平台,俄乌冲突,生态农业,区块链应用,土地增值,MSCI</t>
  </si>
  <si>
    <t>601952.SH</t>
  </si>
  <si>
    <t>苏垦农发</t>
  </si>
  <si>
    <t>以自主经营种植基地为核心资源优势的国有大型农业企业</t>
  </si>
  <si>
    <t>农业供给侧改革,乡村振兴,江苏国企改革,农垦改革,食用油,国企改革,大豆,农业种植,粮食,玉米,土地流转,地方国企改革</t>
  </si>
  <si>
    <t>300094.SZ</t>
  </si>
  <si>
    <t>国联水产</t>
  </si>
  <si>
    <t>我国内地首家亦是唯一一家获准"供港活虾"企业</t>
  </si>
  <si>
    <t>新零售,网红经济,社区团购,海洋经济,水域改革,海底捞,预制菜,网络直播,东盟自贸区,人民币贬值受益,水产品,饲料</t>
  </si>
  <si>
    <t>600467.SH</t>
  </si>
  <si>
    <t>好当家</t>
  </si>
  <si>
    <t>全国最大的海参养殖企业</t>
  </si>
  <si>
    <t>海洋经济,水域改革,乡村振兴,白酒,流感,预制菜,水产品</t>
  </si>
  <si>
    <t>600257.SH</t>
  </si>
  <si>
    <t>大湖股份</t>
  </si>
  <si>
    <t>全国最大的以淡水鱼养殖为主营业务的上市公司</t>
  </si>
  <si>
    <t>电子商务,中医药,海洋经济,水域改革,互联网金融,白酒,预制菜,养老,健康中国,高压氧舱,水产品,民营医院</t>
  </si>
  <si>
    <t>000798.SZ</t>
  </si>
  <si>
    <t>中水渔业</t>
  </si>
  <si>
    <t>国内少数的远洋渔业上市公司，规模最大金枪鱼延绳钓捕捞船队</t>
  </si>
  <si>
    <t>央企国企改革,海洋经济,地方国企改革,预制菜,人民币贬值受益,国企改革,水产品</t>
  </si>
  <si>
    <t>600097.SH</t>
  </si>
  <si>
    <t>开创国际</t>
  </si>
  <si>
    <t>拥有二支中国最大的大洋性捕捞船队</t>
  </si>
  <si>
    <t>上海国企改革,海洋经济,地方国企改革,上海自贸区,预制菜,国企改革,水产品,进口博览会</t>
  </si>
  <si>
    <t>年报预增,乡村振兴,同花顺漂亮100,猪肉,饲料,MSCI</t>
  </si>
  <si>
    <t>乳业,养鸡,证金持股,预制菜,猪肉,家庭农场,MSCI</t>
  </si>
  <si>
    <t>002299.SZ</t>
  </si>
  <si>
    <t>圣农发展</t>
  </si>
  <si>
    <t>拥有肉鸡自繁自养自宰一体化的产业链</t>
  </si>
  <si>
    <t>养鸡,预制菜,食品安全,家禽养殖,三农,MSCI</t>
  </si>
  <si>
    <t>300761.SZ</t>
  </si>
  <si>
    <t>立华股份</t>
  </si>
  <si>
    <t>主营黄羽鸡、生猪、肉鹅的生产与销售业务，产业链一体化</t>
  </si>
  <si>
    <t>养鸡,食品安全,猪肉</t>
  </si>
  <si>
    <t>603477.SH</t>
  </si>
  <si>
    <t>巨星农牧</t>
  </si>
  <si>
    <t>集种猪、饲料、商品猪生产于一体的农业产业化经营企业</t>
  </si>
  <si>
    <t>养鸡,比亚迪,猪肉,饲料</t>
  </si>
  <si>
    <t>002458.SZ</t>
  </si>
  <si>
    <t>益生股份</t>
  </si>
  <si>
    <t>全国最大的祖代肉种鸡饲养企业</t>
  </si>
  <si>
    <t>养鸡,猪肉,乳业,家禽养殖</t>
  </si>
  <si>
    <t>002124.SZ</t>
  </si>
  <si>
    <t>天邦食品</t>
  </si>
  <si>
    <t>从事生猪养殖、饲料加工的的农牧龙头企业之一</t>
  </si>
  <si>
    <t>预制菜,禽流感,抖音小店,猪肉,水产品</t>
  </si>
  <si>
    <t>000735.SZ</t>
  </si>
  <si>
    <t>罗牛山</t>
  </si>
  <si>
    <t>根植海南的畜牧业龙头企业，同时涉足房地产、教育、冷链物流</t>
  </si>
  <si>
    <t>冷链物流,养鸡,海南旅游岛,乡村振兴,小额贷款,聚土地,农垦改革,海南自贸区,猪肉,三沙,动物疫苗,统一大市场,土地流转,职业教育,赛马,金改,生态农业,土地增值</t>
  </si>
  <si>
    <t>002157.SZ</t>
  </si>
  <si>
    <t>正邦科技</t>
  </si>
  <si>
    <t>构建了“饲料→兽药→种猪繁育→商品猪养殖”一体化农牧产业链</t>
  </si>
  <si>
    <t>猪肉,碳中和,三农,猪肉收储,鄱阳湖经济区,土地流转,光伏,饲料,MSCI</t>
  </si>
  <si>
    <t>002746.SZ</t>
  </si>
  <si>
    <t>仙坛股份</t>
  </si>
  <si>
    <t>从事肉鸡全产业链业务的农业产业化国家重点龙头企业</t>
  </si>
  <si>
    <t>养鸡,预制菜,饲料</t>
  </si>
  <si>
    <t>600965.SH</t>
  </si>
  <si>
    <t>福成股份</t>
  </si>
  <si>
    <t>肉类制品企业，拥有的"福成"品牌为中国驰名商标</t>
  </si>
  <si>
    <t>牛羊肉,殡仪服务,预制菜,土壤修复,家禽养殖</t>
  </si>
  <si>
    <t>600975.SH</t>
  </si>
  <si>
    <t>新五丰</t>
  </si>
  <si>
    <t>国内供港澳最大活畜出口商，农业产业化国家重点龙头企业</t>
  </si>
  <si>
    <t>饲料,地方国企改革,湖南国企改革,贸易战受益股,猪肉,国企改革,家禽养殖</t>
  </si>
  <si>
    <t>002234.SZ</t>
  </si>
  <si>
    <t>民和股份</t>
  </si>
  <si>
    <t>主营商品代肉鸡苗、商品代肉鸡的山东省农牧龙头企业</t>
  </si>
  <si>
    <t>电子商务,养鸡,生物质能发电,循环经济,预制菜,生态农业,家禽养殖</t>
  </si>
  <si>
    <t>001201.SZ</t>
  </si>
  <si>
    <t>东瑞股份</t>
  </si>
  <si>
    <t>内地供港活大猪前三大供应商之一、粤港澳大湾区“菜篮子”生产基地</t>
  </si>
  <si>
    <t>饲料,猪肉</t>
  </si>
  <si>
    <t>002982.SZ</t>
  </si>
  <si>
    <t>湘佳股份</t>
  </si>
  <si>
    <t>国家级农业产业化重点龙头企业</t>
  </si>
  <si>
    <t>电子商务,年报预增,冷链物流,养鸡,乡村振兴,预制菜,电机电控,猪肉,饲料</t>
  </si>
  <si>
    <t>300967.SZ</t>
  </si>
  <si>
    <t>晓鸣股份</t>
  </si>
  <si>
    <t>公司在中国蛋鸡制种行业中占有重要地位</t>
  </si>
  <si>
    <t>养鸡,乡村振兴</t>
  </si>
  <si>
    <t>605296.SH</t>
  </si>
  <si>
    <t>神农集团</t>
  </si>
  <si>
    <t>002556.SZ</t>
  </si>
  <si>
    <t>辉隆股份</t>
  </si>
  <si>
    <t>专业从事农资流通业务的企业</t>
  </si>
  <si>
    <t>供销社,医美,乡村振兴,磷化工,聚土地,农垦改革,家庭农场,农业信息化,电子商务,融资租赁,土地流转,毛发医疗,化肥,农村电商,农信社改革,土地增值,煤化工</t>
  </si>
  <si>
    <t>300021.SZ</t>
  </si>
  <si>
    <t>大禹节水</t>
  </si>
  <si>
    <t>在节水灌溉材料与工程、高标准农田建设方面处于行业领先地位</t>
  </si>
  <si>
    <t>数字孪生,水利,污水处理,水域改革,乡村振兴,雄安新区,PPP,美丽中国,数字乡村,REITs,土地流转,节能环保,生态农业,节水灌溉,华为,抗旱</t>
  </si>
  <si>
    <t>830964.BJ</t>
  </si>
  <si>
    <t>润农节水</t>
  </si>
  <si>
    <t>节水灌溉行业第一梯队公司</t>
  </si>
  <si>
    <t>600195.SH</t>
  </si>
  <si>
    <t>中牧股份</t>
  </si>
  <si>
    <t>国内最大的动物保健品、动物营养品生产企业</t>
  </si>
  <si>
    <t>国企改革,猪瘟疫情,动物疫苗,央企国企改革,兽药,地方国企改革,西尼罗病毒,流感,赛马,禽流感,医保目录,饲料</t>
  </si>
  <si>
    <t>600201.SH</t>
  </si>
  <si>
    <t>生物股份</t>
  </si>
  <si>
    <t>主营兽用疫苗制品，口蹄疫疫苗市场份额居国内动物疫苗行业第一</t>
  </si>
  <si>
    <t>动物疫苗,宠物经济,兽药,生物疫苗,养老金持股,流感,禽流感,生物安全,猪瘟疫情,MSCI</t>
  </si>
  <si>
    <t>603566.SH</t>
  </si>
  <si>
    <t>普莱柯</t>
  </si>
  <si>
    <t>兽用生物制品和化学药品研发、生产与销售的高新技术企业</t>
  </si>
  <si>
    <t>宠物经济,禽流感,生物医药,猪瘟疫情,动物疫苗</t>
  </si>
  <si>
    <t>603718.SH</t>
  </si>
  <si>
    <t>海利生物</t>
  </si>
  <si>
    <t>兽用生物制品的定点企业，动物重大疫情防治生产基地</t>
  </si>
  <si>
    <t>年报预增,新冠检测,基因测序,生物疫苗,抗原检测,医疗器械,体外诊断,猪瘟疫情,保健品,动物疫苗,抗癌</t>
  </si>
  <si>
    <t>300119.SZ</t>
  </si>
  <si>
    <t>瑞普生物</t>
  </si>
  <si>
    <t>兽用生物制品、制剂、原料药行业领先者</t>
  </si>
  <si>
    <t>宠物经济,饲料,兽药,生物疫苗,西尼罗病毒,霍乱,禽流感,滨海新区,猪瘟疫情,动物疫苗</t>
  </si>
  <si>
    <t>002868.SZ</t>
  </si>
  <si>
    <t>绿康生化</t>
  </si>
  <si>
    <t>专注于兽药研发、生产和销售的高新技术企业</t>
  </si>
  <si>
    <t>宠物经济,光伏,人民币贬值受益,兽药,郭台铭,POE胶膜</t>
  </si>
  <si>
    <t>002141.SZ</t>
  </si>
  <si>
    <t>贤丰控股</t>
  </si>
  <si>
    <t>中国本土企业中规模最大、技术领先的微细漆包线专业制造商</t>
  </si>
  <si>
    <t>澳交所,动物疫苗,横琴新区,年报预增,锂电池,盐湖提锂,粤港澳大湾区,新能源,钾肥,独角兽,广东自贸区,锂电原料</t>
  </si>
  <si>
    <t>002688.SZ</t>
  </si>
  <si>
    <t>金河生物</t>
  </si>
  <si>
    <t>全球规模最大的饲用金霉素生产厂商之一</t>
  </si>
  <si>
    <t>宠物经济,污水处理,兽药,代糖,禽流感,猪瘟疫情,饲料,动物疫苗</t>
  </si>
  <si>
    <t>688526.SH</t>
  </si>
  <si>
    <t>科前生物</t>
  </si>
  <si>
    <t>是国家发改委授予的“国家高新技术产业化示范工程”重点高新技术企业</t>
  </si>
  <si>
    <t>宠物经济,动物疫苗,体外诊断</t>
  </si>
  <si>
    <t>688098.SH</t>
  </si>
  <si>
    <t>申联生物</t>
  </si>
  <si>
    <t>国内猪口蹄疫合成肽疫苗市场，申联生物的销量一直领先</t>
  </si>
  <si>
    <t>猪瘟疫情,动物疫苗</t>
  </si>
  <si>
    <t>300871.SZ</t>
  </si>
  <si>
    <t>回盛生物</t>
  </si>
  <si>
    <t>专注于动物保健领域，湖北省兽药工程技术研究中心的依托单位</t>
  </si>
  <si>
    <t>宠物经济,兽药,饲料</t>
  </si>
  <si>
    <t>839729.BJ</t>
  </si>
  <si>
    <t>永顺生物</t>
  </si>
  <si>
    <t>猪瘟疫苗领域领先企业</t>
  </si>
  <si>
    <t>838275.BJ</t>
  </si>
  <si>
    <t>驱动力</t>
  </si>
  <si>
    <t>动物造血细分领域的龙头企业</t>
  </si>
  <si>
    <t>宠物经济,年报预增,猪肉,同花顺漂亮100,生态农业,国家科技大会,饲料,MSCI</t>
  </si>
  <si>
    <t>002385.SZ</t>
  </si>
  <si>
    <t>大北农</t>
  </si>
  <si>
    <t>国内最早从事畜禽、水产及牛羊预混饲料的企业之一</t>
  </si>
  <si>
    <t>超级稻,饲料,转基因,乡村振兴,移动支付,征信,猪肉,大豆,猪瘟疫情,农业种植,棉,动物疫苗,粮食,数字乡村,APEC会议,玉米,互联网金融,科技保险,预制菜,俄乌冲突,消毒剂,乳业,农村电商,三农,MSCI</t>
  </si>
  <si>
    <t>002100.SZ</t>
  </si>
  <si>
    <t>天康生物</t>
  </si>
  <si>
    <t>主营饲料和兽药，是新疆地区饲料生产规模最大的企业</t>
  </si>
  <si>
    <t>大消费,养鸡,新疆振兴,猪肉,物联网,国企改革,水产品,猪瘟疫情,动物疫苗,兽药,生物疫苗,玉米,新疆建设兵团,西尼罗病毒,禽流感,饲料</t>
  </si>
  <si>
    <t>603609.SH</t>
  </si>
  <si>
    <t>禾丰股份</t>
  </si>
  <si>
    <t>拥有饲料与生猪养殖、肉禽产业化、原料贸易等三大核心业务</t>
  </si>
  <si>
    <t>宠物经济,年报预增,养鸡,生态农业,猪肉,饲料</t>
  </si>
  <si>
    <t>000048.SZ</t>
  </si>
  <si>
    <t>京基智农</t>
  </si>
  <si>
    <t>涉及交通运输、自来水供应，房地产开发、物业管理，养殖等行业</t>
  </si>
  <si>
    <t>年报预增,养鸡,土地增值,猪肉,饲料</t>
  </si>
  <si>
    <t>002567.SZ</t>
  </si>
  <si>
    <t>唐人神</t>
  </si>
  <si>
    <t>致力于生猪产业链一体化经营</t>
  </si>
  <si>
    <t>养鸡,人造肉,预制菜,雄安新区,猪肉,饲料</t>
  </si>
  <si>
    <t>603363.SH</t>
  </si>
  <si>
    <t>傲农生物</t>
  </si>
  <si>
    <t>主营饲料、动保、养猪、原料贸易、农业互联网等产业的农牧企业</t>
  </si>
  <si>
    <t>兽药,冷链物流,贸易战受益股,猪肉,郭台铭,饲料</t>
  </si>
  <si>
    <t>603668.SH</t>
  </si>
  <si>
    <t>天马科技</t>
  </si>
  <si>
    <t>专业从事特种水产配合饲料研发、生产、销售的高新技术企业</t>
  </si>
  <si>
    <t>C2M,预制菜,年报预增,养鸡,饲料</t>
  </si>
  <si>
    <t>002891.SZ</t>
  </si>
  <si>
    <t>中宠股份</t>
  </si>
  <si>
    <t>全球宠物食品领域多元化品牌运营商</t>
  </si>
  <si>
    <t>宠物经济,人民币贬值受益</t>
  </si>
  <si>
    <t>002548.SZ</t>
  </si>
  <si>
    <t>金新农</t>
  </si>
  <si>
    <t>经营规模、销售额、市场占有率位居中国猪饲料生产企业前列</t>
  </si>
  <si>
    <t>猪肉,生态农业,家庭农场,饲料,移动支付</t>
  </si>
  <si>
    <t>300673.SZ</t>
  </si>
  <si>
    <t>佩蒂股份</t>
  </si>
  <si>
    <t>在宠物食品行业内具有较强的综合竞争力</t>
  </si>
  <si>
    <t>电子商务,宠物经济,年报预增,人民币贬值受益</t>
  </si>
  <si>
    <t>002696.SZ</t>
  </si>
  <si>
    <t>百洋股份</t>
  </si>
  <si>
    <t>罗非鱼水产食品提供商之一，全国最具影响力罗非鱼企业</t>
  </si>
  <si>
    <t>中俄贸易,污水处理,水域改革,化妆护肤品,乡村振兴,海南自贸区,国企改革,水产品,一带一路,胶原蛋白,年报预增,海洋经济,山东国企改革,地方国企改革,预制菜,垃圾分类,饲料</t>
  </si>
  <si>
    <t>001313.SZ</t>
  </si>
  <si>
    <t>粤海饲料</t>
  </si>
  <si>
    <t>水产饲料企业</t>
  </si>
  <si>
    <t>预制菜,海洋经济,乡村振兴,粤港澳大湾区,饲料</t>
  </si>
  <si>
    <t>000702.SZ</t>
  </si>
  <si>
    <t>正虹科技</t>
  </si>
  <si>
    <t>生产销售饲料产品行业龙头企业</t>
  </si>
  <si>
    <t>猪肉,阿里巴巴,国企改革,地方国企改革,饲料</t>
  </si>
  <si>
    <t>603151.SH</t>
  </si>
  <si>
    <t>邦基科技</t>
  </si>
  <si>
    <t>猪饲料厂商</t>
  </si>
  <si>
    <t>001366.SZ</t>
  </si>
  <si>
    <t>播恩集团</t>
  </si>
  <si>
    <t>主营猪饲料，专注于教槽料、乳猪料等猪幼小动物饲料</t>
  </si>
  <si>
    <t>832419.BJ</t>
  </si>
  <si>
    <t>路斯股份</t>
  </si>
  <si>
    <t>000930.SZ</t>
  </si>
  <si>
    <t>中粮科技</t>
  </si>
  <si>
    <t>以燃料乙醇、淀粉、柠檬酸为主导产品的农产品深加工企业</t>
  </si>
  <si>
    <t>菜籽粕,食用油,国企改革,可降解塑料,中粮系,央企国企改革,代糖,白酒,地方国企改革,中粮系国企改革,节能环保,燃料乙醇,生态农业,菜籽油,饲料</t>
  </si>
  <si>
    <t>600737.SH</t>
  </si>
  <si>
    <t>中粮糖业</t>
  </si>
  <si>
    <t>世界最大的番茄制品生产企业，我国食糖生产和进口的重要企业</t>
  </si>
  <si>
    <t>新疆振兴,厄尔尼诺,乡村振兴,国企改革,调味品,农业种植,中粮系,央企国企改革,中澳自贸区,番茄酱,白糖,地方国企改革,中粮系国企改革</t>
  </si>
  <si>
    <t>300138.SZ</t>
  </si>
  <si>
    <t>晨光生物</t>
  </si>
  <si>
    <t>中国最大的天然色素生产和销售企业</t>
  </si>
  <si>
    <t>代糖,海底捞,乡村振兴,工业大麻,调味品,NMN,农业种植</t>
  </si>
  <si>
    <t>002481.SZ</t>
  </si>
  <si>
    <t>双塔食品</t>
  </si>
  <si>
    <t>全国最大的豌豆蛋白生产企业，已研制“人造肉”新品</t>
  </si>
  <si>
    <t>人造肉,海底捞,渤海粮仓,地方国企改革,预制菜,燃料乙醇,人民币贬值受益,国企改革</t>
  </si>
  <si>
    <t>002661.SZ</t>
  </si>
  <si>
    <t>克明食品</t>
  </si>
  <si>
    <t>中国最大的挂面制造企业之一</t>
  </si>
  <si>
    <t>大消费,年报预增,面粉,猪肉,小额贷款</t>
  </si>
  <si>
    <t>002286.SZ</t>
  </si>
  <si>
    <t>保龄宝</t>
  </si>
  <si>
    <t>功能糖领域唯一的"中国名牌产品"称号，行业内领先企业</t>
  </si>
  <si>
    <t>大消费,代糖,厄尔尼诺,健康中国,生物医药,淀粉,饲料,调味品</t>
  </si>
  <si>
    <t>000911.SZ</t>
  </si>
  <si>
    <t>南宁糖业</t>
  </si>
  <si>
    <t>第一家满足可口可乐食品安全要求的糖业集团</t>
  </si>
  <si>
    <t>口罩,甘蔗废料利用,白糖,土地流转,厄尔尼诺,地方国企改革,东盟自贸区,国企改革,调味品</t>
  </si>
  <si>
    <t>300268.SZ</t>
  </si>
  <si>
    <t>佳沃食品</t>
  </si>
  <si>
    <t>国内掌握三文鱼上游稀缺优质资源的龙头企业</t>
  </si>
  <si>
    <t>大消费,联想,新零售,海底捞,预制菜,三胎,人民币贬值受益,淀粉</t>
  </si>
  <si>
    <t>600191.SH</t>
  </si>
  <si>
    <t>华资实业</t>
  </si>
  <si>
    <t>国内甜菜制糖企业唯一的上市公司</t>
  </si>
  <si>
    <t>粮食,甘蔗废料利用,白糖,调味品</t>
  </si>
  <si>
    <t>001338.SZ</t>
  </si>
  <si>
    <t>永顺泰</t>
  </si>
  <si>
    <t>广东国资委旗下，国内规模最大的麦芽制造商</t>
  </si>
  <si>
    <t>啤酒,广东国企改革,地方国企改革,国企改革</t>
  </si>
  <si>
    <t>003030.SZ</t>
  </si>
  <si>
    <t>祖名股份</t>
  </si>
  <si>
    <t>豆制品国家标准和国际标准的主要起草单位之一</t>
  </si>
  <si>
    <t>大消费,新零售,电子商务,宠物经济,社区团购,共同富裕示范区,人造肉,海底捞,休闲零食,杭州亚运会,抖音小店,大豆</t>
  </si>
  <si>
    <t>839371.BJ</t>
  </si>
  <si>
    <t>欧福蛋业</t>
  </si>
  <si>
    <t>主营蛋液、蛋粉等</t>
  </si>
  <si>
    <t>300999.SZ</t>
  </si>
  <si>
    <t>金龙鱼</t>
  </si>
  <si>
    <t>国民级粮油品牌,国内最大的农产品和食品加工企业之一</t>
  </si>
  <si>
    <t>大消费,超级品牌,白糖,预制菜,同花顺漂亮100,冬奥会,食用油,调味品,MSCI</t>
  </si>
  <si>
    <t>600811.SH</t>
  </si>
  <si>
    <t>东方集团</t>
  </si>
  <si>
    <t>主营粮油购销与加工，现代农业及健康食品产业是公司发展方向</t>
  </si>
  <si>
    <t>中俄贸易,电子身份证,人造肉,乡村振兴,供应链金融,新型城镇化,跨境支付（CIPS）,振兴东北,贸易战受益股,农业种植,电子商务,粮食,玉米,钾肥,预制菜,俄乌冲突,黑龙江自贸区,化肥</t>
  </si>
  <si>
    <t>000505.SZ</t>
  </si>
  <si>
    <t>京粮控股</t>
  </si>
  <si>
    <t>主营植物油加工及食品制造业务，旗下拥有古币、古船等知名品牌</t>
  </si>
  <si>
    <t>新零售,大消费,网红经济,粮食,地方国企改革,休闲零食,海南自贸区,北京国企改革,国企改革</t>
  </si>
  <si>
    <t>600127.SH</t>
  </si>
  <si>
    <t>金健米业</t>
  </si>
  <si>
    <t>中国粮食第一股</t>
  </si>
  <si>
    <t>乡村振兴,循环经济,湖南国企改革,食用油,国企改革,新零售,电子商务,粮食,面粉,玉米,地方国企改革,预制菜,俄乌冲突,乳业</t>
  </si>
  <si>
    <t>000019.SZ</t>
  </si>
  <si>
    <t>深粮控股</t>
  </si>
  <si>
    <t>深圳国资委控股的粮食供应链优质服务商</t>
  </si>
  <si>
    <t>粮食,电子商务,冷链物流,普洱茶,数字乡村,广东国企改革,深圳国企改革,地方国企改革,预制菜,一带一路,国企改革,调味品</t>
  </si>
  <si>
    <t>002852.SZ</t>
  </si>
  <si>
    <t>道道全</t>
  </si>
  <si>
    <t>全国放心粮油示范企业</t>
  </si>
  <si>
    <t>菜籽油,电子商务,食用油</t>
  </si>
  <si>
    <t>603182.SH</t>
  </si>
  <si>
    <t>嘉华股份</t>
  </si>
  <si>
    <t>国内知名的大豆深加工企业</t>
  </si>
  <si>
    <t>粮食,人造肉,大豆</t>
  </si>
  <si>
    <t>600251.SH</t>
  </si>
  <si>
    <t>冠农股份</t>
  </si>
  <si>
    <t>番茄、棉花具有一定的行业优势地位</t>
  </si>
  <si>
    <t>中俄贸易,新疆振兴,盐湖提锂,乡村振兴,新疆旅游,西部开发,硫酸钾,食品安全,国企改革,棉,涉矿,数字乡村,番茄酱,白糖,新疆建设兵团,地方国企改革,钾肥,化肥,农村电商,环境监测,棉花种植,国家科技大会,饲料</t>
  </si>
  <si>
    <t>603336.SH</t>
  </si>
  <si>
    <t>宏辉果蔬</t>
  </si>
  <si>
    <t>果蔬产品产业一体化的专业农产品服务商，中国果品行业先进单位</t>
  </si>
  <si>
    <t>新零售,电子商务,冷链物流,社区团购,乡村振兴,预制菜,贸易战受益股,农业种植</t>
  </si>
  <si>
    <t>300175.SZ</t>
  </si>
  <si>
    <t>朗源股份</t>
  </si>
  <si>
    <t>公司苹果及葡萄干出口量在国内同类型企业中均排名第一</t>
  </si>
  <si>
    <t>数据中心,油豆,期货,大数据,土豆,土地流转,休闲零食,数字经济,云计算,贸易战受益股,VPN,工业大麻,边缘计算</t>
  </si>
  <si>
    <t>832023.BJ</t>
  </si>
  <si>
    <t>田野股份</t>
  </si>
  <si>
    <t>中国领先的热带原料果汁加工企业，芒果浆产品市占率行业居前</t>
  </si>
  <si>
    <t>688363.SH</t>
  </si>
  <si>
    <t>华熙生物</t>
  </si>
  <si>
    <t>沪深300,上证180,科创50</t>
  </si>
  <si>
    <t>主营透明质酸等生物活性物质原料产品及生物医用材料终端产品</t>
  </si>
  <si>
    <t>化妆护肤品,医美</t>
  </si>
  <si>
    <t>000615.SZ</t>
  </si>
  <si>
    <t>奥园美谷</t>
  </si>
  <si>
    <t>坚持“美丽健康产业的材料商、科技商”的战略定位</t>
  </si>
  <si>
    <t>新材料,医美,粘胶短纤,消毒剂,雄安新区,健康中国,毛发医疗</t>
  </si>
  <si>
    <t>300957.SZ</t>
  </si>
  <si>
    <t>贝泰妮</t>
  </si>
  <si>
    <t>功能性护肤行业领域龙头之一</t>
  </si>
  <si>
    <t>三胎,化妆护肤品,医美,医疗器械</t>
  </si>
  <si>
    <t>600315.SH</t>
  </si>
  <si>
    <t>上海家化</t>
  </si>
  <si>
    <t>中国日化护理行业的支柱企业</t>
  </si>
  <si>
    <t>大消费,电子商务,化妆护肤品,三胎,消毒剂,MSCI</t>
  </si>
  <si>
    <t>603983.SH</t>
  </si>
  <si>
    <t>丸美股份</t>
  </si>
  <si>
    <t>“丸美”品牌国内化妆品品牌中市场占有率处于前列</t>
  </si>
  <si>
    <t>电子商务,化妆护肤品</t>
  </si>
  <si>
    <t>300740.SZ</t>
  </si>
  <si>
    <t>水羊股份</t>
  </si>
  <si>
    <t>从事面膜等护肤品的研发、生产与销售的电商企业</t>
  </si>
  <si>
    <t>电子商务,网红经济,拼多多,化妆护肤品,医美,跨境电商,毛发医疗</t>
  </si>
  <si>
    <t>300132.SZ</t>
  </si>
  <si>
    <t>青松股份</t>
  </si>
  <si>
    <t>我国林产化学工业龙头企业之一以及最大的松节油深加工企业</t>
  </si>
  <si>
    <t>松脂,福建基建,三胎,口罩,消毒剂,化妆护肤品,工业大麻</t>
  </si>
  <si>
    <t>603630.SH</t>
  </si>
  <si>
    <t>拉芳家化</t>
  </si>
  <si>
    <t>主营日用化学产品，拥有涵盖洗发水、沐浴露、香皂多个产品品牌</t>
  </si>
  <si>
    <t>新零售,电子商务,网红经济,网络直播,化妆护肤品,医美</t>
  </si>
  <si>
    <t>300856.SZ</t>
  </si>
  <si>
    <t>科思股份</t>
  </si>
  <si>
    <t>产品主销欧美地区，主要产品均占据了同类产品的较大市场份额</t>
  </si>
  <si>
    <t>化妆护肤品,年报预增,人民币贬值受益</t>
  </si>
  <si>
    <t>002094.SZ</t>
  </si>
  <si>
    <t>青岛金王</t>
  </si>
  <si>
    <t>亚洲第一、全球排名居前的蜡烛制品生产商，A股彩妆第一股</t>
  </si>
  <si>
    <t>电子商务,新零售,网红经济,青岛自贸区,化妆护肤品,跨境支付（CIPS）,C2M,中韩自贸区,腾讯,网络直播,跨境电商</t>
  </si>
  <si>
    <t>300955.SZ</t>
  </si>
  <si>
    <t>嘉亨家化</t>
  </si>
  <si>
    <t>公司成为多个国内外知名日化品牌的核心供应商</t>
  </si>
  <si>
    <t>三胎,化妆护肤品</t>
  </si>
  <si>
    <t>300849.SZ</t>
  </si>
  <si>
    <t>锦盛新材</t>
  </si>
  <si>
    <t>亚克力容器专业生产厂家</t>
  </si>
  <si>
    <t>可降解塑料,化妆护肤品,人民币贬值受益</t>
  </si>
  <si>
    <t>300886.SZ</t>
  </si>
  <si>
    <t>华业香料</t>
  </si>
  <si>
    <t>目前国内较大的内酯类食用香料生产商和供应商</t>
  </si>
  <si>
    <t>烟草</t>
  </si>
  <si>
    <t>002511.SZ</t>
  </si>
  <si>
    <t>中顺洁柔</t>
  </si>
  <si>
    <t>国内生活用纸行业第一梯队成员</t>
  </si>
  <si>
    <t>造纸转暖,纸浆,口罩,MSCI</t>
  </si>
  <si>
    <t>002919.SZ</t>
  </si>
  <si>
    <t>名臣健康</t>
  </si>
  <si>
    <t>主打品牌"蒂花之秀"、"美王"为"广东省著名商标"</t>
  </si>
  <si>
    <t>手机游戏,网络游戏,化妆护肤品</t>
  </si>
  <si>
    <t>000523.SZ</t>
  </si>
  <si>
    <t>广州浪奇</t>
  </si>
  <si>
    <t>参与制定中国洗衣凝珠行业标准</t>
  </si>
  <si>
    <t>新零售,啤酒,广东国企改革,白糖,土地流转,南沙新区,粤港澳大湾区,代糖,供应链金融,地方国企改革,消毒剂,广东自贸区,国企改革</t>
  </si>
  <si>
    <t>003006.SZ</t>
  </si>
  <si>
    <t>百亚股份</t>
  </si>
  <si>
    <t>旗下拥有“自由点”、“妮爽”、“好之”等多个品牌</t>
  </si>
  <si>
    <t>电子商务,网络直播,三胎</t>
  </si>
  <si>
    <t>600249.SH</t>
  </si>
  <si>
    <t>两面针</t>
  </si>
  <si>
    <t>口腔清洁护理用品工业协会副理事长单位，拥有丰富的中草药资源</t>
  </si>
  <si>
    <t>中医药,地方国企改革,流感,生物医药,国企改革</t>
  </si>
  <si>
    <t>603059.SH</t>
  </si>
  <si>
    <t>倍加洁</t>
  </si>
  <si>
    <t>主营业务为口腔清洁护理用品以及一次性卫生用品，检测能力国内领先</t>
  </si>
  <si>
    <t>电子商务,跨境电商,三胎,人民币贬值受益,健康中国</t>
  </si>
  <si>
    <t>605009.SH</t>
  </si>
  <si>
    <t>豪悦护理</t>
  </si>
  <si>
    <t>国内个人卫生护理用品领域的领先制造商</t>
  </si>
  <si>
    <t>养老,口罩,三胎,共同富裕示范区</t>
  </si>
  <si>
    <t>603238.SH</t>
  </si>
  <si>
    <t>诺邦股份</t>
  </si>
  <si>
    <t>国内水刺非织造材料行业处于领先水平，我国湿巾出口量排名第一名</t>
  </si>
  <si>
    <t>电子商务,三胎,人民币贬值受益</t>
  </si>
  <si>
    <t>300658.SZ</t>
  </si>
  <si>
    <t>延江股份</t>
  </si>
  <si>
    <t>产品主要应用于婴儿纸尿裤</t>
  </si>
  <si>
    <t>年报预增,三胎,口罩,人民币贬值受益</t>
  </si>
  <si>
    <t>001206.SZ</t>
  </si>
  <si>
    <t>依依股份</t>
  </si>
  <si>
    <t>国内较大的宠物垫和宠物尿裤生产厂商之一</t>
  </si>
  <si>
    <t>电子商务,宠物经济,三胎,口罩,人民币贬值受益,外贸受益,京津冀一体化</t>
  </si>
  <si>
    <t>301108.SZ</t>
  </si>
  <si>
    <t>洁雅股份</t>
  </si>
  <si>
    <t>国内领先的湿巾类产品专业制造商，全国湿巾出口量排名前五</t>
  </si>
  <si>
    <t>三胎,人民币贬值受益,外贸受益</t>
  </si>
  <si>
    <t>301009.SZ</t>
  </si>
  <si>
    <t>可靠股份</t>
  </si>
  <si>
    <t>中国成人失禁护理行业领军企业</t>
  </si>
  <si>
    <t>新零售,电子商务,宠物经济,口罩,专精特新,尿不湿,三胎,养老,人民币贬值受益</t>
  </si>
  <si>
    <t>301059.SZ</t>
  </si>
  <si>
    <t>金三江</t>
  </si>
  <si>
    <t>牙膏用二氧化硅行业龙头</t>
  </si>
  <si>
    <t>气凝胶</t>
  </si>
  <si>
    <t>油价上调,同花顺漂亮100,国企改革,央企国企改革,聚丙烯,动力煤,煤炭,证金持股,央视财经50,地方国企改革,抗寒,新疆电源项目,MSCI,煤化工</t>
  </si>
  <si>
    <t>年报预增,煤炭,证金持股,地方国企改革,同花顺漂亮100,陕西自贸区,国企改革,MSCI,稀缺煤</t>
  </si>
  <si>
    <t>MSCI,油价上调,同花顺漂亮100,稀缺资源,国企改革,煤化工,甲醇,年报预增,涉矿,融资租赁,醋酸,动力煤,山东国企改革,煤炭,地方国企改革,抗寒,村镇银行,稀缺煤</t>
  </si>
  <si>
    <t>600348.SH</t>
  </si>
  <si>
    <t>华阳股份</t>
  </si>
  <si>
    <t>山西省三大无烟煤生产商之一，原煤产量居全国前列</t>
  </si>
  <si>
    <t>超超临界发电,碳纤维,国企改革,煤化工,年报预增,煤炭,优先股,地方国企改革,储能,钠离子电池,光伏,山西国企改革,煤层气,MSCI,稀缺煤</t>
  </si>
  <si>
    <t>600985.SH</t>
  </si>
  <si>
    <t>淮北矿业</t>
  </si>
  <si>
    <t>主营以炼焦精煤、动力煤为主的煤炭采选和以焦炭为主的煤化工</t>
  </si>
  <si>
    <t>甲醇,民爆,煤炭,地方国企改革,焦炭,安徽国企改革,国企改革,煤化工</t>
  </si>
  <si>
    <t>600546.SH</t>
  </si>
  <si>
    <t>山煤国际</t>
  </si>
  <si>
    <t>打造了国内领先的煤炭集成（供应链）服务体系</t>
  </si>
  <si>
    <t>涉矿,超超临界发电,煤炭,航运,HJT电池,地方国企改革,光伏,山西国企改革,国企改革,物流电商平台</t>
  </si>
  <si>
    <t>002128.SZ</t>
  </si>
  <si>
    <t>电投能源</t>
  </si>
  <si>
    <t>煤炭销售在东北褐煤企业中已经处于优势地位</t>
  </si>
  <si>
    <t>绿色电力,中电投合并,养老金持股,国企改革,风电,央企国企改革,有色铝,动力煤,煤炭,地方国企改革,抗寒,光伏,抗旱</t>
  </si>
  <si>
    <t>601666.SH</t>
  </si>
  <si>
    <t>平煤股份</t>
  </si>
  <si>
    <t>主营业务为煤炭开采、洗选加工、销售</t>
  </si>
  <si>
    <t>年报预增,动力煤,煤炭,证金持股,地方国企改革,河南国企改革,国企改革,MSCI,稀缺煤</t>
  </si>
  <si>
    <t>000937.SZ</t>
  </si>
  <si>
    <t>冀中能源</t>
  </si>
  <si>
    <t>拥有优良的炼焦煤资源，地处河北，煤炭运输优势明显</t>
  </si>
  <si>
    <t>雄安新区,国企改革,PVC,年报预增,玻璃纤维,稀缺煤,动力煤,煤炭,地方国企改革,铁矿石,焦煤,MSCI,煤化工</t>
  </si>
  <si>
    <t>601001.SH</t>
  </si>
  <si>
    <t>晋控煤业</t>
  </si>
  <si>
    <t>以开采优质动力煤闻名，是国内最有品牌认知度的煤种</t>
  </si>
  <si>
    <t>高岭土,动力煤,煤炭,地方国企改革,山西国企改革,国企改革</t>
  </si>
  <si>
    <t>600395.SH</t>
  </si>
  <si>
    <t>盘江股份</t>
  </si>
  <si>
    <t>贵州省煤炭行业的龙头企业</t>
  </si>
  <si>
    <t>超超临界发电,循环经济,国企改革,黔中经济区,年报预增,煤炭,白酒,地方国企改革,新能源,抗寒,光伏,贵州国企改革,焦煤,煤层气,稀缺煤</t>
  </si>
  <si>
    <t>600123.SH</t>
  </si>
  <si>
    <t>兰花科创</t>
  </si>
  <si>
    <t>地处全国最大无烟煤产区沁水煤田腹地</t>
  </si>
  <si>
    <t>煤化工,甲醇,动力煤,煤炭,地方国企改革,尿素,车用尿素,稀缺资源,国企改革,稀缺煤</t>
  </si>
  <si>
    <t>600403.SH</t>
  </si>
  <si>
    <t>大有能源</t>
  </si>
  <si>
    <t>河南地区主要从事煤炭开采的企业</t>
  </si>
  <si>
    <t>河南国企改革,煤炭,国企改革,地方国企改革</t>
  </si>
  <si>
    <t>601918.SH</t>
  </si>
  <si>
    <t>新集能源</t>
  </si>
  <si>
    <t>从事煤炭开采、洗选和火力发电的公司</t>
  </si>
  <si>
    <t>央企国企改革,动力煤,超超临界发电,煤炭,地方国企改革,国企改革,煤化工</t>
  </si>
  <si>
    <t>600971.SH</t>
  </si>
  <si>
    <t>恒源煤电</t>
  </si>
  <si>
    <t>从事煤炭开采、洗选、运输、销售等业务</t>
  </si>
  <si>
    <t>年报预增,动力煤,融资租赁,煤炭,地方国企改革,油价上调,安徽国企改革,国企改革</t>
  </si>
  <si>
    <t>600508.SH</t>
  </si>
  <si>
    <t>上海能源</t>
  </si>
  <si>
    <t>以煤炭、铝锭、电力为主导产业的综合性能源企业</t>
  </si>
  <si>
    <t>绿色电力,央企国企改革,年报预增,涉矿,有色铝,超超临界发电,煤炭,地方国企改革,新能源,铝材加工,稀缺资源,国企改革</t>
  </si>
  <si>
    <t>601101.SH</t>
  </si>
  <si>
    <t>昊华能源</t>
  </si>
  <si>
    <t>国内五大无烟煤生产基地和最大的无烟煤出口企业之一</t>
  </si>
  <si>
    <t>甲醇,煤炭,地方国企改革,北京国企改革,国企改革,稀缺煤,煤化工</t>
  </si>
  <si>
    <t>000552.SZ</t>
  </si>
  <si>
    <t>靖远煤电</t>
  </si>
  <si>
    <t>主营煤炭采掘、火力发电的煤电一体化发展企业</t>
  </si>
  <si>
    <t>甘肃国企改革,超超临界发电,尿素,国企改革,白银,甲醇,年报预增,涉矿,动力煤,煤炭,地方国企改革,兰新白试验区,天然气,化肥,煤化工</t>
  </si>
  <si>
    <t>600121.SH</t>
  </si>
  <si>
    <t>郑州煤电</t>
  </si>
  <si>
    <t>独立研发的煤炭生产技术特点在全国处于领先水平</t>
  </si>
  <si>
    <t>有色铝,动力煤,煤炭,地方国企改革,河南国企改革,稀缺资源,国企改革</t>
  </si>
  <si>
    <t>600758.SH</t>
  </si>
  <si>
    <t>辽宁能源</t>
  </si>
  <si>
    <t>辽宁省及周边钢铁企业运距最短的大型煤炭供应商</t>
  </si>
  <si>
    <t>电力改革,年报预增,煤炭,地方国企改革,辽宁国企改革,振兴东北,国企改革,煤层气,风电</t>
  </si>
  <si>
    <t>600397.SH</t>
  </si>
  <si>
    <t>安源煤业</t>
  </si>
  <si>
    <t>江西省唯一的大型能源集团下属的A股上市企业</t>
  </si>
  <si>
    <t>涉矿,地方国企改革,煤炭,国企改革,煤层气,循环经济</t>
  </si>
  <si>
    <t>000723.SZ</t>
  </si>
  <si>
    <t>美锦能源</t>
  </si>
  <si>
    <t>拥有从煤炭、焦化、天然气到氢燃料电池汽车的完整产业链体系</t>
  </si>
  <si>
    <t>污水处理,工业机器人,冬奥会,粗苯,新能源整车,LNG加气站,煤化工,稀缺煤,汽车制造,新能源汽车,机器人,动力煤,煤炭,超级电容,焦炭,氢能源,天然气,焦煤,燃料电池,MSCI</t>
  </si>
  <si>
    <t>600740.SH</t>
  </si>
  <si>
    <t>山西焦化</t>
  </si>
  <si>
    <t>中国最大的冶金焦生产和出口企业之一</t>
  </si>
  <si>
    <t>甲醇,年报预增,煤炭,循环经济,油价上调,焦炭,地方国企改革,山西国企改革,国企改革,煤化工</t>
  </si>
  <si>
    <t>600997.SH</t>
  </si>
  <si>
    <t>开滦股份</t>
  </si>
  <si>
    <t>主营煤炭开采和原煤洗选加工的企业</t>
  </si>
  <si>
    <t>甲醇,涉矿,动力煤,煤炭,地方国企改革,焦炭,国企改革,稀缺煤,煤化工</t>
  </si>
  <si>
    <t>601015.SH</t>
  </si>
  <si>
    <t>陕西黑猫</t>
  </si>
  <si>
    <t>我国煤焦化循环经济领域的领先企业</t>
  </si>
  <si>
    <t>甲醇,污水处理,煤炭,循环经济,尿素,焦炭,天然气,陕西自贸区,粗苯,煤化工</t>
  </si>
  <si>
    <t>603113.SH</t>
  </si>
  <si>
    <t>金能科技</t>
  </si>
  <si>
    <t>主要产品有焦炭、炭黑、白炭黑、山梨酸及山梨酸钾、对甲基苯酚等</t>
  </si>
  <si>
    <t>炭黑,粗苯,煤化工,甲醇,聚丙烯,煤炭,白炭黑,氢能源,焦炭,光伏</t>
  </si>
  <si>
    <t>601011.SH</t>
  </si>
  <si>
    <t>宝泰隆</t>
  </si>
  <si>
    <t>拓展石墨烯、石墨烯海绵、磷酸铁锂、锂电材料、页岩气等产业项目</t>
  </si>
  <si>
    <t>石墨烯,新材料,循环经济,粗苯,煤化工,甲醇,煤炭,锂电池,负极材料,氢能源,焦炭,碳基材料,石墨电极,黑龙江自贸区</t>
  </si>
  <si>
    <t>600792.SH</t>
  </si>
  <si>
    <t>云煤能源</t>
  </si>
  <si>
    <t>云南省大型的焦炭生产与焦化工企业之一</t>
  </si>
  <si>
    <t>云南国企改革,甲醇,硫酸铵,煤炭,地方国企改革,焦炭,石墨电极,国企改革,粗苯,煤化工</t>
  </si>
  <si>
    <t>600408.SH</t>
  </si>
  <si>
    <t>安泰集团</t>
  </si>
  <si>
    <t>山西省焦化行业龙头企业之一</t>
  </si>
  <si>
    <t>抗寒,煤化工,煤炭,焦炭</t>
  </si>
  <si>
    <t>600066.SH</t>
  </si>
  <si>
    <t>宇通客车</t>
  </si>
  <si>
    <t>国内客车行业市场占有率第一，国际客车主流供应商之一</t>
  </si>
  <si>
    <t>校车,冷链物流,河南自贸区,中原经济区,无人驾驶,新能源整车,汽车制造,新能源汽车,世界杯,证金持股,新能源,燃料电池,LNG汽车,MSCI</t>
  </si>
  <si>
    <t>000957.SZ</t>
  </si>
  <si>
    <t>中通客车</t>
  </si>
  <si>
    <t>山东国资委旗下，拥有国内最完备的节能与新能源客车产品型谱，有多款燃料电池客车</t>
  </si>
  <si>
    <t>中俄贸易,新能源物流车,校车,汽车制造,方舱医院,新能源汽车,太阳能,新能源整车,地方国企改革,燃料电池,无人驾驶,国企改革</t>
  </si>
  <si>
    <t>000868.SZ</t>
  </si>
  <si>
    <t>安凯客车</t>
  </si>
  <si>
    <t>国内较早研发和批量生产运营新能源客车的整车企业</t>
  </si>
  <si>
    <t>校车,燃料电池,PPP,国企改革,无人驾驶,新能源整车,融资租赁,汽车制造,新能源汽车,锂电池,华为汽车,地方国企改革,安徽国企改革,华为</t>
  </si>
  <si>
    <t>600686.SH</t>
  </si>
  <si>
    <t>金龙汽车</t>
  </si>
  <si>
    <t>以大、中、轻型客车的制造与销售为主导产业</t>
  </si>
  <si>
    <t>校车,口罩,平潭免税区,百度,国企改革,无人驾驶,新能源整车,汽车制造,新能源汽车,方舱医院,世界杯,室外经济,地方国企改革,燃料电池</t>
  </si>
  <si>
    <t>600213.SH</t>
  </si>
  <si>
    <t>亚星客车</t>
  </si>
  <si>
    <t>公司拥有“亚星”和“扬子”两个品牌覆盖公交、公路、旅游等市场</t>
  </si>
  <si>
    <t>校车,汽车制造,新能源汽车,山东国企改革,地方国企改革,燃料电池,国企改革,新能源整车</t>
  </si>
  <si>
    <t>600418.SH</t>
  </si>
  <si>
    <t>江淮汽车</t>
  </si>
  <si>
    <t>集商用车、乘用车及动力总成于一体的综合型汽车厂商，蔚来汽车的主要代工厂，与大众有新能源车合作</t>
  </si>
  <si>
    <t>百度,蔚来汽车,国企改革,无人驾驶,工业互联网,新能源整车,新能源汽车,汽车制造,室外经济,华为汽车,地方国企改革,安徽国企改革,华为</t>
  </si>
  <si>
    <t>600166.SH</t>
  </si>
  <si>
    <t>福田汽车</t>
  </si>
  <si>
    <t>重要的商用车生产企业之一，轻型卡车、大中型和轻型客车优势明显</t>
  </si>
  <si>
    <t>冷链物流,百度,冬奥会,北京国企改革,国企改革,无人驾驶,工业互联网,新能源整车,智能交通,车联网,智慧城市,汽车制造,新能源汽车,大数据,APEC会议,室外经济,华为汽车,地方国企改革,氢能源,军工,燃料电池,LNG汽车,华为</t>
  </si>
  <si>
    <t>000951.SZ</t>
  </si>
  <si>
    <t>中国重汽</t>
  </si>
  <si>
    <t>我国最大的重型汽车生产基地</t>
  </si>
  <si>
    <t>冷链物流,环渤海,冬奥会,国企改革,无人驾驶,汽车制造,新能源汽车,地方国企改革,氢能源,燃料电池,MSCI</t>
  </si>
  <si>
    <t>000800.SZ</t>
  </si>
  <si>
    <t>一汽解放</t>
  </si>
  <si>
    <t>中国一汽集团旗下，国内重卡行业领先企业</t>
  </si>
  <si>
    <t>央企国企改革,国企改革,新能源汽车,汽车制造,地方国企改革,军工,燃料电池,中朝贸易区,华为</t>
  </si>
  <si>
    <t>600006.SH</t>
  </si>
  <si>
    <t>东风汽车</t>
  </si>
  <si>
    <t>中国最大的轻型商用车生产基地</t>
  </si>
  <si>
    <t>新能源物流车,央企国企改革,汽车制造,新能源汽车,室外经济,华为汽车,智能汽车,燃料电池,无人驾驶,国企改革</t>
  </si>
  <si>
    <t>301039.SZ</t>
  </si>
  <si>
    <t>中集车辆</t>
  </si>
  <si>
    <t>全球半挂车与专用车高端制造领导者</t>
  </si>
  <si>
    <t>新能源物流车,央企国企改革,集装箱,冷链物流,统一大市场,高端装备,冬奥会,工业4.0,无人驾驶,华为,智能物流</t>
  </si>
  <si>
    <t>000550.SZ</t>
  </si>
  <si>
    <t>江铃汽车</t>
  </si>
  <si>
    <t>轻型商用车的行业领导者，坚持“JMC和福特”双品牌战略</t>
  </si>
  <si>
    <t>国企改革,无人驾驶,新能源整车,年报预增,汽车制造,新能源汽车,室外经济,鄱阳湖经济区,华为汽车,地方国企改革,燃料电池</t>
  </si>
  <si>
    <t>600375.SH</t>
  </si>
  <si>
    <t>汉马科技</t>
  </si>
  <si>
    <t>国内最大的罐式专用汽车生产企业之一</t>
  </si>
  <si>
    <t>汽车制造,新能源汽车,换电,军工,安徽自贸区,燃料电池,垃圾分类,安徽城镇化</t>
  </si>
  <si>
    <t>600841.SH</t>
  </si>
  <si>
    <t>动力新科</t>
  </si>
  <si>
    <t>国家特大型高新技术企业，七十多年历史，柴油机行业领先企业</t>
  </si>
  <si>
    <t>上海国企改革,汽车制造,新能源汽车,换电,地方国企改革,氢能源,燃料电池,国企改革</t>
  </si>
  <si>
    <t>超级品牌,锂矿,芯片,智能汽车,磷酸铁锂,同花顺漂亮100,无人驾驶,汽车制造,新能源汽车,锂电池,储能,新能源,光伏,锂电制造,轨道交通,MSCI,大消费,IGBT,口罩,盐湖提锂,汽车电商,比亚迪,新能源整车,车联网,年报预增,证金持股,电动汽车,3D玻璃</t>
  </si>
  <si>
    <t>超级品牌,智能汽车,燃料电池,同花顺漂亮100,宁德时代,共享经济,无人驾驶,上海国企改革,动力电池回收,汽车制造,新能源汽车,华为汽车,华为,MSCI,大消费,IGBT,电机电控,共享汽车,贸易战受益股,国企改革,足球,新能源整车,央视财经50,地方国企改革,电动汽车,汽车电商</t>
  </si>
  <si>
    <t>贸易战受益股,雄安新区,同花顺漂亮100,宁德时代,无人驾驶,新能源整车,汽车制造,新能源汽车,证金持股,燃料电池,MSCI</t>
  </si>
  <si>
    <t>重庆自贸区,两江新区,智能汽车,网约车,宁德时代,共享经济,无人驾驶,央企国企改革,新能源汽车,汽车制造,中兵系,华为汽车,新能源,MSCI,成渝特区,国企改革,新能源整车,车联网,年报预增,证金持股,地方国企改革,超级电容,俄乌冲突,电动汽车,燃料电池</t>
  </si>
  <si>
    <t>600733.SH</t>
  </si>
  <si>
    <t>北汽蓝谷</t>
  </si>
  <si>
    <t>知名的新能源汽车与核心零部件企业</t>
  </si>
  <si>
    <t>百度,北京国企改革,国企改革,无人驾驶,北汽新能源,新能源整车,动力电池回收,新能源汽车,汽车芯片,换电,固态电池,华为汽车,地方国企改革,燃料电池,华为,MSCI</t>
  </si>
  <si>
    <t>000980.SZ</t>
  </si>
  <si>
    <t>众泰汽车</t>
  </si>
  <si>
    <t>国内较早进入新能源汽车领域的车企，曾连续两年亏损超百亿</t>
  </si>
  <si>
    <t>融资租赁,新能源汽车,汽车制造</t>
  </si>
  <si>
    <t>000572.SZ</t>
  </si>
  <si>
    <t>海马汽车</t>
  </si>
  <si>
    <t>汽车及发动机领域信息数据掌握及生产技术方面具备相对优势</t>
  </si>
  <si>
    <t>海南旅游岛,智能汽车,共享汽车,充电桩,海南自贸区,共享经济,无人驾驶,三沙,新能源整车,车联网,汽车制造,新能源汽车,氢能源,燃料电池</t>
  </si>
  <si>
    <t>玻璃</t>
  </si>
  <si>
    <t>底盘</t>
  </si>
  <si>
    <t>发动机</t>
  </si>
  <si>
    <t>综合/座椅/车灯</t>
  </si>
  <si>
    <t>601799.SH</t>
  </si>
  <si>
    <t>星宇股份</t>
  </si>
  <si>
    <t>车灯</t>
  </si>
  <si>
    <t>我国主要的汽车灯具总成制造商和设计方案提供商之一</t>
  </si>
  <si>
    <t>车联网,汽车电子,物联网,无人驾驶,MSCI</t>
  </si>
  <si>
    <t>601058.SH</t>
  </si>
  <si>
    <t>赛轮轮胎</t>
  </si>
  <si>
    <t>轮胎</t>
  </si>
  <si>
    <t>轮胎龙头企业，产品畅销全球</t>
  </si>
  <si>
    <t>青岛自贸区,绿色轮胎,东盟自贸区,MSCI</t>
  </si>
  <si>
    <t>601966.SH</t>
  </si>
  <si>
    <t>玲珑轮胎</t>
  </si>
  <si>
    <t>内销、出口两个市场均衡发展的汽车轮胎制造商</t>
  </si>
  <si>
    <t>汽车制造,体育产业,比亚迪,MSCI</t>
  </si>
  <si>
    <t>603596.SH</t>
  </si>
  <si>
    <t>伯特利</t>
  </si>
  <si>
    <t>刹车</t>
  </si>
  <si>
    <t>国内汽车制动领域的龙头</t>
  </si>
  <si>
    <t>603305.SH</t>
  </si>
  <si>
    <t>旭升集团</t>
  </si>
  <si>
    <t>压铸</t>
  </si>
  <si>
    <t>致力于新能源汽车和汽车轻量化领域，特斯拉、蔚来的一级供应商</t>
  </si>
  <si>
    <t>年报预增,新能源汽车,特斯拉,蔚来汽车,宁德时代,一体化压铸</t>
  </si>
  <si>
    <t>603786.SH</t>
  </si>
  <si>
    <t>科博达</t>
  </si>
  <si>
    <t>汽车智能、节能电子部件的系统方案提供商</t>
  </si>
  <si>
    <t>专精特新,新能源汽车,汽车电子,比亚迪,国六标准、国六排放、国六</t>
  </si>
  <si>
    <t>600933.SH</t>
  </si>
  <si>
    <t>爱柯迪</t>
  </si>
  <si>
    <t>专业生产铝合金精密压铸件的汽车零部件供应商</t>
  </si>
  <si>
    <t>年报预增,汽车制造,新能源汽车,一体化压铸,工业4.0</t>
  </si>
  <si>
    <t>600699.SH</t>
  </si>
  <si>
    <t>均胜电子</t>
  </si>
  <si>
    <t>在汽车安全和汽车电子领域已成为全球顶级供应商</t>
  </si>
  <si>
    <t>高压快充,理想汽车,智能汽车,工业机器人,无线充电,汽车电子,充电桩,蔚来汽车,比亚迪,汽车热管理,无人驾驶,EDR,车联网,机器人,新能源汽车,特斯拉,元器件,华为,MSCI</t>
  </si>
  <si>
    <t>603179.SH</t>
  </si>
  <si>
    <t>新泉股份</t>
  </si>
  <si>
    <t>饰件</t>
  </si>
  <si>
    <t>国内领先的汽车饰件整体解决方案提供商</t>
  </si>
  <si>
    <t>年报预增,特斯拉,汽车制造,新能源汽车,比亚迪</t>
  </si>
  <si>
    <t>002472.SZ</t>
  </si>
  <si>
    <t>双环传动</t>
  </si>
  <si>
    <t>传动</t>
  </si>
  <si>
    <t>传动用齿轮及齿轮零件的生产与销售的龙头企业</t>
  </si>
  <si>
    <t>年报预增,机器人,高铁,新能源汽车,特斯拉,国六标准、国六排放、国六,工业机器人,高端装备,宁德时代,减速器,小额贷款</t>
  </si>
  <si>
    <t>000581.SZ</t>
  </si>
  <si>
    <t>威孚高科</t>
  </si>
  <si>
    <t>尾气</t>
  </si>
  <si>
    <t>无锡国资委旗下，汽车尾气净化龙头，我国自主品牌乘用车市场催化剂、商用柴油车的尾气催化剂市占率第一</t>
  </si>
  <si>
    <t>养老金持股,油品升级,江苏国企改革,芯片,毫米波雷达,电机电控,尾气治理,PM2.5,汽车热管理,国企改革,新能源汽车,汽车芯片,集成电路,国六标准、国六排放、国六,地方国企改革,氢能源,废气处理,节能环保,燃料电池,节能减排,MSCI</t>
  </si>
  <si>
    <t>000887.SZ</t>
  </si>
  <si>
    <t>中鼎股份</t>
  </si>
  <si>
    <t>全球汽车零部件行业100强，汽车橡胶零部件市占率国内第一，空气悬挂系统行业前三，发动机及新能源汽车电池热管理管路总成产品优秀供应商</t>
  </si>
  <si>
    <t>无人机,高铁,医疗器械,智能汽车,汽车电子,宁德时代,充电桩,蔚来汽车,汽车热管理,新能源汽车,特斯拉,军工,军用无人机,电动汽车,燃料电池</t>
  </si>
  <si>
    <t>300432.SZ</t>
  </si>
  <si>
    <t>富临精工</t>
  </si>
  <si>
    <t>创业板50,深证700,创业300,中证1000</t>
  </si>
  <si>
    <t>国内具有较高影响力的主要汽车发动机精密零部件供应商之一</t>
  </si>
  <si>
    <t>正极材料,锂矿,盐湖提锂,磷酸铁锂,比亚迪,宁德时代,汽车热管理,年报预增,新能源汽车,锂电池,华为汽车,毫米波雷达,华为,减速器</t>
  </si>
  <si>
    <t>603730.SH</t>
  </si>
  <si>
    <t>岱美股份</t>
  </si>
  <si>
    <t>内饰</t>
  </si>
  <si>
    <t>在汽车遮阳板细分市场居于领先地位</t>
  </si>
  <si>
    <t>特斯拉,新能源汽车,蔚来汽车</t>
  </si>
  <si>
    <t>603997.SH</t>
  </si>
  <si>
    <t>继峰股份</t>
  </si>
  <si>
    <t>主营乘用车座椅头枕及扶手的汽车零部件制造商</t>
  </si>
  <si>
    <t>特斯拉,新能源汽车,理想汽车</t>
  </si>
  <si>
    <t>002906.SZ</t>
  </si>
  <si>
    <t>华阳集团</t>
  </si>
  <si>
    <t>汽车电子行业龙头</t>
  </si>
  <si>
    <t>胎压监测,粤港澳大湾区,芯片,智能汽车,百度,汽车电子,宁德时代,比亚迪,无人驾驶,节能照明,横琴新区,车联网,特斯拉,华为汽车,恒大,毫米波雷达</t>
  </si>
  <si>
    <t>000559.SZ</t>
  </si>
  <si>
    <t>万向钱潮</t>
  </si>
  <si>
    <t>国内主要的独立汽车系统零部件专业生产基地之一</t>
  </si>
  <si>
    <t>芯片,电机电控,比亚迪,北汽新能源,工业互联网,军工,MCU芯片,电动汽车,工业4.0</t>
  </si>
  <si>
    <t>603348.SH</t>
  </si>
  <si>
    <t>文灿股份</t>
  </si>
  <si>
    <t>主营汽车用铝合金压铸件</t>
  </si>
  <si>
    <t>年报预增,特斯拉,新能源汽车,比亚迪,蔚来汽车,一体化压铸</t>
  </si>
  <si>
    <t>002085.SZ</t>
  </si>
  <si>
    <t>万丰奥威</t>
  </si>
  <si>
    <t>轮毂</t>
  </si>
  <si>
    <t>镁合金深加工业务全球领导者，全球最大的铝合金轮毂生产基地</t>
  </si>
  <si>
    <t>无人机,航空发动机,一体化压铸,蔚来汽车,比亚迪,通用航空,北汽新能源,碳中和,年报预增,汽车制造,新能源汽车,特斯拉,航空航天,小鹏汽车,恒大,节能环保,碳纤维,MSCI</t>
  </si>
  <si>
    <t>002434.SZ</t>
  </si>
  <si>
    <t>万里扬</t>
  </si>
  <si>
    <t>变速箱</t>
  </si>
  <si>
    <t>国内领先的车辆变速器制造商</t>
  </si>
  <si>
    <t>绿色电力,高端装备,比亚迪,一体化压铸,虚拟电厂,汽车制造,新能源汽车,储能,减速器</t>
  </si>
  <si>
    <t>603306.SH</t>
  </si>
  <si>
    <t>华懋科技</t>
  </si>
  <si>
    <t>安全气囊</t>
  </si>
  <si>
    <t>汽车安全气囊布的生产硬件方面在同行业处于先进水平</t>
  </si>
  <si>
    <t>特斯拉,汽车制造,光刻胶,比亚迪</t>
  </si>
  <si>
    <t>300428.SZ</t>
  </si>
  <si>
    <t>立中集团</t>
  </si>
  <si>
    <t>中国最大的中间合金生产企业之一，部分产品技术指标国际先进水平</t>
  </si>
  <si>
    <t>新材料,金属回收,稀土永磁,一体化压铸,蔚来汽车,比亚迪,特斯拉,汽车制造,有色铝,专精特新,锂电池,新能源汽车,钠离子电池,军工</t>
  </si>
  <si>
    <t>002101.SZ</t>
  </si>
  <si>
    <t>广东鸿图</t>
  </si>
  <si>
    <t>国内少有的自研免热合金材料的压铸龙头，一体化压铸成型技术全球领先，成功下线国产最大尺寸6800T超大型一体化铝合金压铸结构件</t>
  </si>
  <si>
    <t>5G,粤港澳大湾区,一体化压铸,蔚来汽车,宁德时代,汽车电子,比亚迪,国企改革,横琴新区,年报预增,新能源汽车,特斯拉,华为汽车,地方国企改革,华为</t>
  </si>
  <si>
    <t>601163.SH</t>
  </si>
  <si>
    <t>三角轮胎</t>
  </si>
  <si>
    <t>中国轮胎产业的领军企业</t>
  </si>
  <si>
    <t>胎压监测,大飞机,军工</t>
  </si>
  <si>
    <t>000981.SZ</t>
  </si>
  <si>
    <t>山子股份</t>
  </si>
  <si>
    <t>专注于汽车变速器领域的全球知名自动变速器独立制造商</t>
  </si>
  <si>
    <t>一元股,汽车制造,新能源汽车,跨境电商,高端装备,蔚来汽车,物业管理,物联网,减速器</t>
  </si>
  <si>
    <t>002984.SZ</t>
  </si>
  <si>
    <t>森麒麟</t>
  </si>
  <si>
    <t>轮胎行业智能制造标杆企业</t>
  </si>
  <si>
    <t>机器人,人民币贬值受益,工业4.0,大飞机</t>
  </si>
  <si>
    <t>002126.SZ</t>
  </si>
  <si>
    <t>银轮股份</t>
  </si>
  <si>
    <t>热管理</t>
  </si>
  <si>
    <t>全球新能源汽车热管理产品种类最全的供应商，国内汽车热管理行业龙头，热交换器销量连续十多年保持国内第一</t>
  </si>
  <si>
    <t>超级高铁,养老金持股,智能汽车,量子科技,尾气治理,宁德时代,透明工厂,比亚迪,汽车热管理,工业互联网,年报预增,新能源汽车,特斯拉,国六标准、国六排放、国六,华为汽车,储能,氢能源,废气处理,燃料电池,小额贷款</t>
  </si>
  <si>
    <t>002537.SZ</t>
  </si>
  <si>
    <t>海联金汇</t>
  </si>
  <si>
    <t>智能制造、金融科技双主营，拥有第三方支付牌照，自主研发的“仪表板横梁”市占率国内居前</t>
  </si>
  <si>
    <t>冷链物流,粤港澳大湾区,蚂蚁金服,移动支付,跨境支付（CIPS）,电机电控,区块链,比亚迪,NFT,青岛自贸区,新能源汽车,特斯拉,区块链底层,华为汽车,互联网金融,数字货币,京东,金融科技,富媒体,区块链应用</t>
  </si>
  <si>
    <t>002239.SZ</t>
  </si>
  <si>
    <t>奥特佳</t>
  </si>
  <si>
    <t>主营汽车空调压缩机产品和汽车空调系统产品</t>
  </si>
  <si>
    <t>涉矿,特斯拉,新能源汽车,华为汽车,储能,恒大,理想汽车,蔚来汽车,宁德时代,比亚迪,汽车热管理,北汽新能源</t>
  </si>
  <si>
    <t>603358.SH</t>
  </si>
  <si>
    <t>华达科技</t>
  </si>
  <si>
    <t>国内最具发展潜力的轿车总成件制造基地</t>
  </si>
  <si>
    <t>胎压监测,特斯拉,汽车制造,新能源汽车,集成电路,一体化压铸,宁德时代,工业4.0,中芯国际</t>
  </si>
  <si>
    <t>002190.SZ</t>
  </si>
  <si>
    <t>成飞集成</t>
  </si>
  <si>
    <t>中国汽车覆盖件模具重点骨干企业</t>
  </si>
  <si>
    <t>央企国企改革,中航系,专精特新,无人机,新能源汽车,锂电池,储能,军工,成飞,成渝特区,国企改革,大飞机</t>
  </si>
  <si>
    <t>000901.SZ</t>
  </si>
  <si>
    <t>航天科技</t>
  </si>
  <si>
    <t>航天科工集团旗下的航天飞行器和汽车电子产品制造公司</t>
  </si>
  <si>
    <t>中俄贸易,无人机,传感器,卫星导航,振兴东北,汽车电子,黑龙江自贸区,物联网,国企改革,无人驾驶,工业互联网,央企国企改革,军民融合,车联网,航空航天,太空经济,地方国企改革,军工,航天系,智能电网</t>
  </si>
  <si>
    <t>603197.SH</t>
  </si>
  <si>
    <t>保隆科技</t>
  </si>
  <si>
    <t>轮胎压力监测系统（TPMS）行业龙头</t>
  </si>
  <si>
    <t>胎压监测,特斯拉,新能源汽车,传感器,汽车电子,蔚来汽车,无人驾驶</t>
  </si>
  <si>
    <t>000030.SZ</t>
  </si>
  <si>
    <t>富奥股份</t>
  </si>
  <si>
    <t>吉林国资委控股的汽车零部件制造商</t>
  </si>
  <si>
    <t>汽车电子,宁德时代,比亚迪,汽车热管理,国企改革,新能源汽车,换电,证金持股,地方国企改革,吉林国企改革</t>
  </si>
  <si>
    <t>002048.SZ</t>
  </si>
  <si>
    <t>宁波华翔</t>
  </si>
  <si>
    <t>国内汽车内饰件龙头企业</t>
  </si>
  <si>
    <t>特斯拉,恒大,汽车电子,蔚来汽车,宁德时代</t>
  </si>
  <si>
    <t>603013.SH</t>
  </si>
  <si>
    <t>亚普股份</t>
  </si>
  <si>
    <t>燃油系统</t>
  </si>
  <si>
    <t>从事(主要是乘用车)汽车燃油系统的汽车零部件制造企业</t>
  </si>
  <si>
    <t>央企国企改革,国投系,汽车制造,新能源汽车,专精特新,氢能源,比亚迪,燃料电池,国企改革</t>
  </si>
  <si>
    <t>603035.SH</t>
  </si>
  <si>
    <t>常熟汽饰</t>
  </si>
  <si>
    <t>国内乘用车内饰件主要供应商之一</t>
  </si>
  <si>
    <t>特斯拉,新能源汽车,理想汽车,小鹏汽车,恒大,蔚来汽车,无人驾驶</t>
  </si>
  <si>
    <t>600480.SH</t>
  </si>
  <si>
    <t>凌云股份</t>
  </si>
  <si>
    <t>掌握了高强度、轻量化汽车零部件的核心技术</t>
  </si>
  <si>
    <t>地下管网,西气东输,高铁,水利,比亚迪,雄安新区,宁德时代,国企改革,央企国企改革,特斯拉,新能源汽车,中兵系,地方国企改革,京津冀一体化,燃料电池</t>
  </si>
  <si>
    <t>002488.SZ</t>
  </si>
  <si>
    <t>金固股份</t>
  </si>
  <si>
    <t>中国较大的钢制滚型车轮制造企业</t>
  </si>
  <si>
    <t>汽车关税下调,新能源汽车,智能汽车,比亚迪,独角兽,二手车</t>
  </si>
  <si>
    <t>600523.SH</t>
  </si>
  <si>
    <t>贵航股份</t>
  </si>
  <si>
    <t>中国汽车零部件行业的骨干企业之一，是航空工业集团的成员单位</t>
  </si>
  <si>
    <t>央企国企改革,中航系,私人飞机,地方国企改革,恒大,军工,高端装备,通用航空,国企改革,华为</t>
  </si>
  <si>
    <t>600742.SH</t>
  </si>
  <si>
    <t>一汽富维</t>
  </si>
  <si>
    <t>国内重要汽车零部件生产基地</t>
  </si>
  <si>
    <t>新能源汽车,传感器,地方国企改革,智能汽车,振兴东北,吉林国企改革,国企改革,中朝贸易区</t>
  </si>
  <si>
    <t>002965.SZ</t>
  </si>
  <si>
    <t>祥鑫科技</t>
  </si>
  <si>
    <t>精密冲压模具和金属结构件一体化解决方案提供商</t>
  </si>
  <si>
    <t>5G,年报预增,特斯拉,新能源汽车,华为汽车,粤港澳大湾区,小鹏汽车,储能,光伏,蔚来汽车,宁德时代,比亚迪,汽车热管理,华为</t>
  </si>
  <si>
    <t>000589.SZ</t>
  </si>
  <si>
    <t>贵州轮胎</t>
  </si>
  <si>
    <t>目前国内商用轮胎规格品种较为齐全的轮胎制造企业之一</t>
  </si>
  <si>
    <t>胎压监测,地方国企改革,军工,贵州国企改革,橡胶,国企改革</t>
  </si>
  <si>
    <t>002547.SZ</t>
  </si>
  <si>
    <t>春兴精工</t>
  </si>
  <si>
    <t>通讯系统设备、汽车等精密铝合金结构件制造商，通信结构件及射频器件业务规模行业领先</t>
  </si>
  <si>
    <t>5G,芯片,消费电子,一体化压铸,充电桩,射频器,基站射频,铀矿,柔性屏,融资租赁,新能源汽车,特斯拉,储能,军工,光伏,工业4.0,3D玻璃,华为</t>
  </si>
  <si>
    <t>601500.SH</t>
  </si>
  <si>
    <t>通用股份</t>
  </si>
  <si>
    <t>中国卡车轮胎替换市场的领军企业之一</t>
  </si>
  <si>
    <t>新材料,橡胶,一带一路</t>
  </si>
  <si>
    <t>002662.SZ</t>
  </si>
  <si>
    <t>京威股份</t>
  </si>
  <si>
    <t>具有国际水准的汽车内外饰件、关键功能件及智能电子系统制造商</t>
  </si>
  <si>
    <t>新材料,理想汽车,蔚来汽车,新能源整车,年报预增,特斯拉,新能源汽车,锂电池,小鹏汽车,恒大,储能,燃料电池</t>
  </si>
  <si>
    <t>002283.SZ</t>
  </si>
  <si>
    <t>天润工业</t>
  </si>
  <si>
    <t>生产发动机曲轴的汽车零部件制造商</t>
  </si>
  <si>
    <t>汽车制造,机器人,工业机器人,高端装备,工业4.0</t>
  </si>
  <si>
    <t>002664.SZ</t>
  </si>
  <si>
    <t>信质集团</t>
  </si>
  <si>
    <t>全球领先的汽车发电机定子生产企业</t>
  </si>
  <si>
    <t>扁线电机,特斯拉,新能源汽车,电机电控,汽车电子,宁德时代,比亚迪,华为</t>
  </si>
  <si>
    <t>002284.SZ</t>
  </si>
  <si>
    <t>亚太股份</t>
  </si>
  <si>
    <t>国内汽车制动系统专业龙头企业，布局了自动驾驶产业</t>
  </si>
  <si>
    <t>车联网,胎压监测,新能源汽车,华为汽车,智能汽车,汽车电子,比亚迪,毫米波雷达,无人驾驶</t>
  </si>
  <si>
    <t>000816.SZ</t>
  </si>
  <si>
    <t>智慧农业</t>
  </si>
  <si>
    <t>外销为主的内燃机及终端产品生产商，深耕农业机械化领域</t>
  </si>
  <si>
    <t>农业信息化,小金属,涉矿,数字乡村,盐湖提锂,乡村振兴,小额贷款,人民币贬值受益,农村电商,农机</t>
  </si>
  <si>
    <t>000903.SZ</t>
  </si>
  <si>
    <t>云内动力</t>
  </si>
  <si>
    <t>中国内燃机行业排头兵企业</t>
  </si>
  <si>
    <t>云南国企改革,人脸识别,新能源汽车,国六标准、国六排放、国六,乡村振兴,地方国企改革,移动支付,氢能源,燃料电池,汽车电子,充电桩,国企改革,农机</t>
  </si>
  <si>
    <t>300258.SZ</t>
  </si>
  <si>
    <t>精锻科技</t>
  </si>
  <si>
    <t>齿轮</t>
  </si>
  <si>
    <t>主营汽车精锻齿轮及其他精密锻件，已涉及新能源汽车领域</t>
  </si>
  <si>
    <t>特斯拉,新能源汽车,汽车电子</t>
  </si>
  <si>
    <t>000700.SZ</t>
  </si>
  <si>
    <t>模塑科技</t>
  </si>
  <si>
    <t>保险杠、防擦条等汽车装饰件的生产销售行业处于领先地位</t>
  </si>
  <si>
    <t>特斯拉,小米,恒大,蔚来汽车,民营医院,北汽新能源</t>
  </si>
  <si>
    <t>002516.SZ</t>
  </si>
  <si>
    <t>旷达科技</t>
  </si>
  <si>
    <t>布局打造国内最优质的SAW滤波器公司，国内汽车内饰面料行业龙头企业</t>
  </si>
  <si>
    <t>5G,汽车芯片,太阳能,抗病毒面料,新能源,芯片,光伏,汽车电子,合成革,国产替代,射频器</t>
  </si>
  <si>
    <t>603758.SH</t>
  </si>
  <si>
    <t>秦安股份</t>
  </si>
  <si>
    <t>汽车发动机核心零部件的研发、生产及销售，重庆市高新技术企业</t>
  </si>
  <si>
    <t>年报预增,新能源汽车</t>
  </si>
  <si>
    <t>002703.SZ</t>
  </si>
  <si>
    <t>浙江世宝</t>
  </si>
  <si>
    <t>转向系统</t>
  </si>
  <si>
    <t>国内众多汽车转向系统的配套商</t>
  </si>
  <si>
    <t>汽车制造,新能源汽车,比亚迪,无人驾驶</t>
  </si>
  <si>
    <t>002454.SZ</t>
  </si>
  <si>
    <t>松芝股份</t>
  </si>
  <si>
    <t>大中型客车空调行业的龙头</t>
  </si>
  <si>
    <t>冷链物流,世界杯,新能源汽车,储能,蔚来汽车,宁德时代,比亚迪,汽车热管理,轨道交通,华为</t>
  </si>
  <si>
    <t>600609.SH</t>
  </si>
  <si>
    <t>金杯汽车</t>
  </si>
  <si>
    <t>整车</t>
  </si>
  <si>
    <t>国内最大的轻型客车制造企业之一</t>
  </si>
  <si>
    <t>振兴东北,汽车制造,国企改革,地方国企改革,辽宁国企改革</t>
  </si>
  <si>
    <t>603809.SH</t>
  </si>
  <si>
    <t>豪能股份</t>
  </si>
  <si>
    <t>主营汽车变速器用同步器组件，、拥有专业生产优势及优质客户</t>
  </si>
  <si>
    <t>专精特新,汽车制造,高铁,新能源汽车,航空发动机,航空航天,理想汽车,军工,比亚迪,成飞,成渝特区,蔚来汽车,大飞机</t>
  </si>
  <si>
    <t>603701.SH</t>
  </si>
  <si>
    <t>德宏股份</t>
  </si>
  <si>
    <t>发电机</t>
  </si>
  <si>
    <t>公司在商用车配套发电机市场均处于国内同行业领先地位</t>
  </si>
  <si>
    <t>新能源汽车,乡村振兴,稀土永磁,地方国企改革,储能,节能环保,汽车电子,国企改革,浙江国企改革,农机</t>
  </si>
  <si>
    <t>300580.SZ</t>
  </si>
  <si>
    <t>贝斯特</t>
  </si>
  <si>
    <t>精密零部件</t>
  </si>
  <si>
    <t>主营各类精密零部件及工装夹具产品，拥有优质的客户资源</t>
  </si>
  <si>
    <t>机器人,新能源汽车,航空航天,特斯拉,集成电路,华为汽车,工业机器人,比亚迪,工业4.0,燃料电池,轨道交通</t>
  </si>
  <si>
    <t>603239.SH</t>
  </si>
  <si>
    <t>浙江仙通</t>
  </si>
  <si>
    <t>高硬度橡胶、低密度海绵生产技术已达到国内领先水平</t>
  </si>
  <si>
    <t>比亚迪,新能源汽车,国企改革,浙江国企改革,地方国企改革</t>
  </si>
  <si>
    <t>002536.SZ</t>
  </si>
  <si>
    <t>飞龙股份</t>
  </si>
  <si>
    <t>水泵</t>
  </si>
  <si>
    <t>汽车水泵市场占有率常年保持第一</t>
  </si>
  <si>
    <t>无人机,芯片,理想汽车,工业机器人,汽车电子,蔚来汽车,比亚迪,汽车热管理,特斯拉,新能源汽车,机器人,人工智能,军工,军用无人机,人民币贬值受益,燃料电池</t>
  </si>
  <si>
    <t>603166.SH</t>
  </si>
  <si>
    <t>福达股份</t>
  </si>
  <si>
    <t>离合器</t>
  </si>
  <si>
    <t>国内汽车离合器及发动机锻钢曲轴主要生产企业之一</t>
  </si>
  <si>
    <t>汽车制造,新能源汽车,专精特新,比亚迪,理想汽车</t>
  </si>
  <si>
    <t>002766.SZ</t>
  </si>
  <si>
    <t>索菱股份</t>
  </si>
  <si>
    <t>珠三角经济区最具规模和实力的CID系统生产厂家之一，具有20多年行业经验</t>
  </si>
  <si>
    <t>车联网,胎压监测,无人驾驶,人工智能,智能汽车</t>
  </si>
  <si>
    <t>603917.SH</t>
  </si>
  <si>
    <t>合力科技</t>
  </si>
  <si>
    <t>掌握了大型精密铸造工艺设计和铸造模具复杂结构设计技术</t>
  </si>
  <si>
    <t>长三角一体化,一体化压铸,蔚来汽车,新能源汽车,智能制造,轨道交通</t>
  </si>
  <si>
    <t>002590.SZ</t>
  </si>
  <si>
    <t>万安科技</t>
  </si>
  <si>
    <t>致力于汽车制动系统零部件的研发和制造</t>
  </si>
  <si>
    <t>车联网,年报预增,新能源汽车,小鹏汽车,理想汽车,军工,无线充电,汽车电子,蔚来汽车,独角兽,比亚迪,毫米波雷达,无人驾驶</t>
  </si>
  <si>
    <t>600698.SH</t>
  </si>
  <si>
    <t>湖南天雁</t>
  </si>
  <si>
    <t>兵装集团旗下、长安汽车集团控股的国内最早生产车用涡轮增压器的企业，主营增压器和气门</t>
  </si>
  <si>
    <t>央企国企改革,新能源汽车,高铁,中兵系,国六标准、国六排放、国六,地方国企改革,汽车热管理,节能减排,国企改革</t>
  </si>
  <si>
    <t>603085.SH</t>
  </si>
  <si>
    <t>天成自控</t>
  </si>
  <si>
    <t>工程机械座椅国家标准的起草单位之一</t>
  </si>
  <si>
    <t>三胎,新能源汽车,航空航天,比亚迪,工业4.0</t>
  </si>
  <si>
    <t>603633.SH</t>
  </si>
  <si>
    <t>徕木股份</t>
  </si>
  <si>
    <t>连接器、屏蔽罩为主的精密电子元件行业国内领先企业</t>
  </si>
  <si>
    <t>汽车电子,新能源汽车,宁德时代,比亚迪,中芯国际,华为,消费电子</t>
  </si>
  <si>
    <t>300304.SZ</t>
  </si>
  <si>
    <t>云意电气</t>
  </si>
  <si>
    <t>国内领先的车用整流器和调节器生产企业</t>
  </si>
  <si>
    <t>胎压监测,横琴新区,专精特新,新能源汽车,集成电路,传感器,理想汽车,芯片,电机电控,光伏,汽车电子,比亚迪,无人驾驶</t>
  </si>
  <si>
    <t>300745.SZ</t>
  </si>
  <si>
    <t>欣锐科技</t>
  </si>
  <si>
    <t>电源</t>
  </si>
  <si>
    <t>专注于新能源汽车车载电源领域的国家高新技术企业</t>
  </si>
  <si>
    <t>碳化硅,高压快充,新能源汽车,小鹏汽车,比亚迪,燃料电池,北汽新能源</t>
  </si>
  <si>
    <t>002813.SZ</t>
  </si>
  <si>
    <t>路畅科技</t>
  </si>
  <si>
    <t>汽车信息化、智能化、网络化的全面供应商</t>
  </si>
  <si>
    <t>百度,车联网,胎压监测,机械装备,机器人,无人驾驶,智能汽车</t>
  </si>
  <si>
    <t>688280.SH</t>
  </si>
  <si>
    <t>精进电动</t>
  </si>
  <si>
    <t>新能源汽车电驱动系统国内领军企业之一</t>
  </si>
  <si>
    <t>专精特新,新能源汽车,比亚迪,小鹏汽车,北汽新能源</t>
  </si>
  <si>
    <t>300681.SZ</t>
  </si>
  <si>
    <t>英搏尔</t>
  </si>
  <si>
    <t>国内中低速电动车辆的电控系统技术引领者和重要供应商</t>
  </si>
  <si>
    <t>横琴新区,IGBT,新能源汽车,MCU芯片,北汽新能源</t>
  </si>
  <si>
    <t>603158.SH</t>
  </si>
  <si>
    <t>腾龙股份</t>
  </si>
  <si>
    <t>公司拥有国际先进水平的全套生产设备和检测设备</t>
  </si>
  <si>
    <t>空气能热泵,理想汽车,质子交换膜,蔚来汽车,汽车电子,比亚迪,汽车热管理,北汽新能源,特斯拉,新能源汽车,专精特新,华为汽车,小鹏汽车,氢能源,节能环保,燃料电池</t>
  </si>
  <si>
    <t>002510.SZ</t>
  </si>
  <si>
    <t>天汽模</t>
  </si>
  <si>
    <t>中国汽车覆盖件模具骨干企业，入选特斯拉一级供应商</t>
  </si>
  <si>
    <t>军民融合,特斯拉,新能源汽车,小鹏汽车,恒大,军工,大飞机,理想汽车,蔚来汽车,京津冀一体化,滨海新区,比亚迪,北汽新能源</t>
  </si>
  <si>
    <t>600218.SH</t>
  </si>
  <si>
    <t>全柴动力</t>
  </si>
  <si>
    <t>国内主要的中小功率柴油机研发与制造基地</t>
  </si>
  <si>
    <t>国六标准、国六排放、国六,乡村振兴,地方国企改革,质子交换膜,氢能源,燃料电池,农机,国企改革</t>
  </si>
  <si>
    <t>603949.SH</t>
  </si>
  <si>
    <t>雪龙集团</t>
  </si>
  <si>
    <t>国内商用车冷却风扇总成行业的领导者，首批国家高新技术企业</t>
  </si>
  <si>
    <t>专精特新,新能源汽车,国六标准、国六排放、国六,乡村振兴,军工,节能环保,汽车热管理,农机</t>
  </si>
  <si>
    <t>000599.SZ</t>
  </si>
  <si>
    <t>青岛双星</t>
  </si>
  <si>
    <t>主要产品双星轮胎被评为"十大民族品牌"</t>
  </si>
  <si>
    <t>电子商务,军民融合,石墨烯,青岛自贸区,山东国企改革,地方国企改革,军工,中韩自贸区,比亚迪,工业4.0,橡胶,国企改革</t>
  </si>
  <si>
    <t>300507.SZ</t>
  </si>
  <si>
    <t>苏奥传感</t>
  </si>
  <si>
    <t>国内汽车油位传感器领域技术先进、市场占有率较高的高新技术企业</t>
  </si>
  <si>
    <t>胎压监测,年报预增,新能源汽车,国六标准、国六排放、国六,华为汽车,传感器,芯片,理想汽车,比亚迪,汽车热管理</t>
  </si>
  <si>
    <t>002328.SZ</t>
  </si>
  <si>
    <t>新朋股份</t>
  </si>
  <si>
    <t>国内专业的机电产品零部件制造商</t>
  </si>
  <si>
    <t>特斯拉,新能源汽车,集成电路,芯片,储能,长三角一体化</t>
  </si>
  <si>
    <t>600960.SH</t>
  </si>
  <si>
    <t>渤海汽车</t>
  </si>
  <si>
    <t>中国活塞第一品牌，国内唯一的主产内燃机活塞的上市公司</t>
  </si>
  <si>
    <t>中俄贸易,汽车制造,新能源汽车,国六标准、国六排放、国六,地方国企改革,比亚迪,工业母机,北京国企改革,汽车热管理,国企改革,北汽新能源</t>
  </si>
  <si>
    <t>603655.SH</t>
  </si>
  <si>
    <t>朗博科技</t>
  </si>
  <si>
    <t>主要产品是乘用车空调系统关键功能部件，掌握技术同行业领先水平</t>
  </si>
  <si>
    <t>橡胶,新能源汽车</t>
  </si>
  <si>
    <t>600081.SH</t>
  </si>
  <si>
    <t>东风科技</t>
  </si>
  <si>
    <t>国内前五大整车生产厂商之一</t>
  </si>
  <si>
    <t>央企国企改革,新能源汽车,华为汽车,传感器,地方国企改革,氢能源,电机电控,汽车电子,汽车热管理,减速器,EDR</t>
  </si>
  <si>
    <t>002870.SZ</t>
  </si>
  <si>
    <t>香山股份</t>
  </si>
  <si>
    <t>新能源充配电系统的领航者，汽车智能座舱部件的时尚设计师</t>
  </si>
  <si>
    <t>年报预增,高压快充,特斯拉,新能源汽车,华为汽车,芯片,人工智能,新基建,健康中国,三胎,比亚迪,充电桩,蔚来汽车,血氧仪,信创</t>
  </si>
  <si>
    <t>300695.SZ</t>
  </si>
  <si>
    <t>兆丰股份</t>
  </si>
  <si>
    <t>专业的汽车轮毂轴承单元研发制造企业</t>
  </si>
  <si>
    <t>比亚迪,人民币贬值受益</t>
  </si>
  <si>
    <t>603319.SH</t>
  </si>
  <si>
    <t>湘油泵</t>
  </si>
  <si>
    <t>油泵</t>
  </si>
  <si>
    <t>中国目前自主研发能力最强的机油泵制造企业</t>
  </si>
  <si>
    <t>期货,新能源汽车,比亚迪,汽车热管理,无人驾驶,华为</t>
  </si>
  <si>
    <t>600626.SH</t>
  </si>
  <si>
    <t>申达股份</t>
  </si>
  <si>
    <t>在国内汽车配套纺织品行业中居龙头地位</t>
  </si>
  <si>
    <t>新材料,上海自贸区,汽车电子,比亚迪,国企改革,上海国企改革,特斯拉,地方国企改革,人民币贬值受益,海洋油污清理,进口博览会</t>
  </si>
  <si>
    <t>603768.SH</t>
  </si>
  <si>
    <t>常青股份</t>
  </si>
  <si>
    <t>国内较早从事并持续专注于汽车冲压及焊接零部件业务的专业生产企业</t>
  </si>
  <si>
    <t>年报预增,一体化压铸,汽车制造,新能源汽车,比亚迪</t>
  </si>
  <si>
    <t>300585.SZ</t>
  </si>
  <si>
    <t>奥联电子</t>
  </si>
  <si>
    <t>产品在汽车电子多个细分领域拥有较强的市场竞争力</t>
  </si>
  <si>
    <t>新能源汽车,专精特新,机器人,国六标准、国六排放、国六,锂电池,传感器,军工,汽车电子,蔚来汽车,比亚迪,生物医药,小米,钙钛矿电池</t>
  </si>
  <si>
    <t>300237.SZ</t>
  </si>
  <si>
    <t>美晨生态</t>
  </si>
  <si>
    <t>市政园林业务与地产景观业务协调发展</t>
  </si>
  <si>
    <t>污水处理,旅游,固废处理,乡村振兴,新型城镇化,特色小镇,比亚迪,PPP,橡胶,园林开发,汽车热管理,国企改革,美丽中国,农业种植,北汽新能源,新能源汽车,地方国企改革,小鹏汽车,军工,节能环保,土壤修复,生态农业,垃圾分类,工业大麻</t>
  </si>
  <si>
    <t>300643.SZ</t>
  </si>
  <si>
    <t>万通智控</t>
  </si>
  <si>
    <t>轮胎气门嘴、TPMS、工具及配件，研发和生产技术处于业内领先水平</t>
  </si>
  <si>
    <t>胎压监测,专精特新,国六标准、国六排放、国六,传感器,汽车电子,人民币贬值受益,外贸受益,物联网,北汽新能源</t>
  </si>
  <si>
    <t>603109.SH</t>
  </si>
  <si>
    <t>神驰机电</t>
  </si>
  <si>
    <t>公司通用汽油发电机组出口量排名全国前列</t>
  </si>
  <si>
    <t>水利,新能源汽车,专精特新,人民币贬值受益,乡村振兴,农机,储能</t>
  </si>
  <si>
    <t>001311.SZ</t>
  </si>
  <si>
    <t>多利科技</t>
  </si>
  <si>
    <t>主营汽车冲压零部件及相关模具，前纵梁、水箱板总成国内乘用车市场占有率3%以上</t>
  </si>
  <si>
    <t>一体化压铸,特斯拉,新能源汽车,理想汽车</t>
  </si>
  <si>
    <t>002363.SZ</t>
  </si>
  <si>
    <t>隆基机械</t>
  </si>
  <si>
    <t>国内铸造规模最大、产品规格型号最多的汽车制动部件生产企业</t>
  </si>
  <si>
    <t>特斯拉,新能源汽车,华为汽车,小鹏汽车,军工,比亚迪,人民币贬值受益,工业4.0,华为</t>
  </si>
  <si>
    <t>300680.SZ</t>
  </si>
  <si>
    <t>隆盛科技</t>
  </si>
  <si>
    <t>长期致力于汽车零部件发动机节能减排领域，国家高新技术企业</t>
  </si>
  <si>
    <t>新能源汽车,养老金持股,国四,国六标准、国六排放、国六,传感器,军工,卫星导航,节能环保,蔚来汽车,燃料电池,节能减排,尾气治理</t>
  </si>
  <si>
    <t>600469.SH</t>
  </si>
  <si>
    <t>风神股份</t>
  </si>
  <si>
    <t>国内最大的工程机械轮胎生产企业</t>
  </si>
  <si>
    <t>央企国企改革,国企改革,绿色轮胎,地方国企改革</t>
  </si>
  <si>
    <t>002997.SZ</t>
  </si>
  <si>
    <t>瑞鹄模具</t>
  </si>
  <si>
    <t>覆盖件模具、铝板件模具及铝车身焊接方面位居国内前列</t>
  </si>
  <si>
    <t>专精特新,新能源汽车,机器人,养老金持股,华为汽车,小鹏汽车,理想汽车,一体化压铸,蔚来汽车,北汽新能源</t>
  </si>
  <si>
    <t>603586.SH</t>
  </si>
  <si>
    <t>金麒麟</t>
  </si>
  <si>
    <t>国内制动摩擦材料及配套制动产品行业规模较大的企业</t>
  </si>
  <si>
    <t>轨道交通,人民币贬值受益,工业4.0</t>
  </si>
  <si>
    <t>600178.SH</t>
  </si>
  <si>
    <t>东安动力</t>
  </si>
  <si>
    <t>国内最大的微型汽车发动机生产企业</t>
  </si>
  <si>
    <t>央企国企改革,新能源汽车,中兵系,国六标准、国六排放、国六,地方国企改革,理想汽车,振兴东北,国企改革,北汽新能源,黑龙江自贸区</t>
  </si>
  <si>
    <t>300547.SZ</t>
  </si>
  <si>
    <t>川环科技</t>
  </si>
  <si>
    <t>胶管</t>
  </si>
  <si>
    <t>生产车用胶管龙头企业之一</t>
  </si>
  <si>
    <t>新能源汽车,国六标准、国六排放、国六,恒大,军工,比亚迪,成飞,汽车热管理,轨道交通</t>
  </si>
  <si>
    <t>002863.SZ</t>
  </si>
  <si>
    <t>今飞凯达</t>
  </si>
  <si>
    <t>专业的全球铝合金车轮制造商，国家高新技术企业</t>
  </si>
  <si>
    <t>中俄贸易,新能源汽车,新材料,长三角一体化,一体化压铸,铝材加工,比亚迪,北汽新能源</t>
  </si>
  <si>
    <t>002976.SZ</t>
  </si>
  <si>
    <t>瑞玛精密</t>
  </si>
  <si>
    <t>从事于精密金属零部件及相应模具的研产销</t>
  </si>
  <si>
    <t>5G,特斯拉,新能源汽车,通信基站,富士康,汽车电子,无人驾驶,一带一路</t>
  </si>
  <si>
    <t>300100.SZ</t>
  </si>
  <si>
    <t>双林股份</t>
  </si>
  <si>
    <t>实现汽车零部件模块化、平台化供应的系统供应商，乘用车轮毂轴承及单元细分市场技术国内领先</t>
  </si>
  <si>
    <t>特斯拉,新能源汽车,口罩,华为汽车,电机电控,汽车电子,比亚迪,减速器</t>
  </si>
  <si>
    <t>002553.SZ</t>
  </si>
  <si>
    <t>南方精工</t>
  </si>
  <si>
    <t>轴承</t>
  </si>
  <si>
    <t>滚针轴承、摩托车单向离合器龙头</t>
  </si>
  <si>
    <t>芯片,工业机器人,比亚迪,物联网,ChatGPT,电子商务,机器人,新能源汽车,航空航天,汽车芯片,集成电路,专精特新,特斯拉,人工智能,无线耳机,减速器</t>
  </si>
  <si>
    <t>300733.SZ</t>
  </si>
  <si>
    <t>西菱动力</t>
  </si>
  <si>
    <t>主营发动机零部件的研发、设计、制造和销售，拥有大量工艺储备</t>
  </si>
  <si>
    <t>年报预增,新能源汽车,航空航天,汽车制造,理想汽车,军工,比亚迪,成飞</t>
  </si>
  <si>
    <t>002406.SZ</t>
  </si>
  <si>
    <t>远东传动</t>
  </si>
  <si>
    <t>国内最大的非等速传动轴生产企业</t>
  </si>
  <si>
    <t>中俄贸易,军民融合,机器人,新能源汽车,军工,中原经济区,工业4.0,华为</t>
  </si>
  <si>
    <t>603040.SH</t>
  </si>
  <si>
    <t>新坐标</t>
  </si>
  <si>
    <t>国内精密冷锻件领军企业</t>
  </si>
  <si>
    <t>比亚迪,污水处理,新能源汽车,专精特新</t>
  </si>
  <si>
    <t>000678.SZ</t>
  </si>
  <si>
    <t>襄阳轴承</t>
  </si>
  <si>
    <t>国内主要的汽车轴承专业生产基地之一</t>
  </si>
  <si>
    <t>比亚迪,新能源汽车,减速器,军工</t>
  </si>
  <si>
    <t>603266.SH</t>
  </si>
  <si>
    <t>天龙股份</t>
  </si>
  <si>
    <t>精密制造领域领先的精密模具、注塑、装配一站式集成化方案提供商</t>
  </si>
  <si>
    <t>胎压监测,IGBT,特斯拉,新能源汽车,国六标准、国六排放、国六,芯片,消费电子,汽车电子,比亚迪,汽车热管理,无人驾驶</t>
  </si>
  <si>
    <t>002708.SZ</t>
  </si>
  <si>
    <t>光洋股份</t>
  </si>
  <si>
    <t>国内汽车变速器用滚针轴承、以及离合器分离轴承的主要供应商之一</t>
  </si>
  <si>
    <t>机器人,新能源汽车,军工,高端装备,蔚来汽车,比亚迪,PCB,汽车电子</t>
  </si>
  <si>
    <t>603922.SH</t>
  </si>
  <si>
    <t>金鸿顺</t>
  </si>
  <si>
    <t>国模具工业协会重点骨干企业</t>
  </si>
  <si>
    <t>台湾,汽车制造,新能源汽车</t>
  </si>
  <si>
    <t>002355.SZ</t>
  </si>
  <si>
    <t>兴民智通</t>
  </si>
  <si>
    <t>专注车轮制造，布局智能网联汽车硬件及数据服务</t>
  </si>
  <si>
    <t>5G,人脸识别,粤港澳大湾区,蔚来汽车,比亚迪,汽车电子,无人驾驶,EDR,北汽新能源,边缘计算,智能交通,车联网,新能源汽车,大数据,华为汽车,人工智能</t>
  </si>
  <si>
    <t>300473.SZ</t>
  </si>
  <si>
    <t>德尔股份</t>
  </si>
  <si>
    <t>国内最大的转向泵配套企业，积极布局固态电池领域</t>
  </si>
  <si>
    <t>汽车制造,新能源汽车,汽车热管理,固态电池,华为汽车,传感器,氢能源,汽车电子,噪声防治,比亚迪,燃料电池,无人驾驶,华为</t>
  </si>
  <si>
    <t>002448.SZ</t>
  </si>
  <si>
    <t>中原内配</t>
  </si>
  <si>
    <t>全球最大的内燃机气缸套制造商，入股布局了自动驾驶业务</t>
  </si>
  <si>
    <t>智能汽车,中原经济区,汽车电子,工业母机,农机,无人驾驶,车联网,机器人,国六标准、国六排放、国六,氢能源,MCU芯片,军工,人民币贬值受益,工业4.0,燃料电池,华为</t>
  </si>
  <si>
    <t>000570.SZ</t>
  </si>
  <si>
    <t>苏常柴A</t>
  </si>
  <si>
    <t>国内具有百年历史的柴油机及配件制造企业，农机零部件龙头企业</t>
  </si>
  <si>
    <t>国四,锂电池,锂电隔膜,乡村振兴,地方国企改革,金改,国企改革,农机</t>
  </si>
  <si>
    <t>603335.SH</t>
  </si>
  <si>
    <t>迪生力</t>
  </si>
  <si>
    <t>国内少有的具备铝合金大车轮生产能力的企业之一，拥有同行业最完善的海外销售渠道，公司涉足废旧锂电池回收业务</t>
  </si>
  <si>
    <t>动力电池回收,新能源汽车,汽车关税下调,锂电池,人民币贬值受益,宁德时代</t>
  </si>
  <si>
    <t>603788.SH</t>
  </si>
  <si>
    <t>宁波高发</t>
  </si>
  <si>
    <t>主要从事汽车操纵控制系统研发、生产和销售的高新技术企业</t>
  </si>
  <si>
    <t>特斯拉,新能源汽车,比亚迪,汽车电子,华为汽车</t>
  </si>
  <si>
    <t>603121.SH</t>
  </si>
  <si>
    <t>华培动力</t>
  </si>
  <si>
    <t>致力于汽车零部件行业，主要客户全球知名涡轮增压器整机制造商</t>
  </si>
  <si>
    <t>新能源汽车,传感器,军工,长三角一体化,比亚迪,人民币贬值受益,燃料电池</t>
  </si>
  <si>
    <t>603390.SH</t>
  </si>
  <si>
    <t>通达电气</t>
  </si>
  <si>
    <t>国内知名客车厂商的标准配套车载软硬件供应商，在国内车载电气领域拥有技术领先地位</t>
  </si>
  <si>
    <t>车联网,胎压监测,新能源汽车,粤港澳大湾区,区块链,汽车电子,充电桩,比亚迪,汽车热管理</t>
  </si>
  <si>
    <t>300176.SZ</t>
  </si>
  <si>
    <t>派生科技</t>
  </si>
  <si>
    <t>布局智能环保设备制造业务，明星产品有：小黄狗垃圾分类回收箱</t>
  </si>
  <si>
    <t>特斯拉,新能源汽车,宁德时代,人民币贬值受益,粤港澳大湾区,供应链金融,垃圾分类</t>
  </si>
  <si>
    <t>603178.SH</t>
  </si>
  <si>
    <t>圣龙股份</t>
  </si>
  <si>
    <t>专注于发动机油泵、变速箱油泵、凸轮轴等动力总成零部件领域</t>
  </si>
  <si>
    <t>电机电控,新能源汽车,汽车热管理,华为汽车,理想汽车</t>
  </si>
  <si>
    <t>603009.SH</t>
  </si>
  <si>
    <t>北特科技</t>
  </si>
  <si>
    <t>专业生产汽车转向器零部件与减震器零部件的高新技术企业</t>
  </si>
  <si>
    <t>特斯拉,新能源汽车,汽车制造,比亚迪,汽车热管理</t>
  </si>
  <si>
    <t>603023.SH</t>
  </si>
  <si>
    <t>威帝股份</t>
  </si>
  <si>
    <t>国内汽车电子控制产品供应商</t>
  </si>
  <si>
    <t>车联网,胎压监测,地方国企改革,汽车电子,国企改革,无人驾驶,EDR,黑龙江自贸区</t>
  </si>
  <si>
    <t>603767.SH</t>
  </si>
  <si>
    <t>中马传动</t>
  </si>
  <si>
    <t>我国首批进入汽车变速器领域的民营企业之一</t>
  </si>
  <si>
    <t>乡村振兴,农机,新能源汽车,减速器</t>
  </si>
  <si>
    <t>300816.SZ</t>
  </si>
  <si>
    <t>艾可蓝</t>
  </si>
  <si>
    <t>主营发动机尾气后处理系统的研发，设有经安徽省科技厅认定研究中心</t>
  </si>
  <si>
    <t>国四,国六标准、国六排放、国六,节能环保,专精特新</t>
  </si>
  <si>
    <t>688021.SH</t>
  </si>
  <si>
    <t>奥福环保</t>
  </si>
  <si>
    <t>主营业务是蜂窝陶瓷技术的研发与应用</t>
  </si>
  <si>
    <t>专精特新,节能环保,国四,国六标准、国六排放、国六</t>
  </si>
  <si>
    <t>002715.SZ</t>
  </si>
  <si>
    <t>登云股份</t>
  </si>
  <si>
    <t>是国内汽车发动机进排气门行业的生产企业之一</t>
  </si>
  <si>
    <t>黄金,比亚迪,尾气治理</t>
  </si>
  <si>
    <t>300652.SZ</t>
  </si>
  <si>
    <t>雷迪克</t>
  </si>
  <si>
    <t>研发、生产和销售汽车轴承为主营业务的高新技术企业</t>
  </si>
  <si>
    <t>300694.SZ</t>
  </si>
  <si>
    <t>蠡湖股份</t>
  </si>
  <si>
    <t>公司属于行业排名前五大涡轮增压器制造商的合格供应商</t>
  </si>
  <si>
    <t>新能源汽车,人民币贬值受益,燃料电池,地方国企改革,国企改革</t>
  </si>
  <si>
    <t>600148.SH</t>
  </si>
  <si>
    <t>长春一东</t>
  </si>
  <si>
    <t>国内重型车离合器配套规模较大的生产厂商</t>
  </si>
  <si>
    <t>中俄贸易,央企国企改革,新能源汽车,中兵系,地方国企改革,军工,振兴东北,国企改革</t>
  </si>
  <si>
    <t>603161.SH</t>
  </si>
  <si>
    <t>科华控股</t>
  </si>
  <si>
    <t>公司在汽车零部件产业竞争中具有较强优势</t>
  </si>
  <si>
    <t>燃料电池,华为汽车,比亚迪,新能源汽车</t>
  </si>
  <si>
    <t>688667.SH</t>
  </si>
  <si>
    <t>菱电电控</t>
  </si>
  <si>
    <t>国内汽车动力电控自主品牌的领先企业</t>
  </si>
  <si>
    <t>专精特新,新能源汽车,汽车电子,国六标准、国六排放、国六</t>
  </si>
  <si>
    <t>603089.SH</t>
  </si>
  <si>
    <t>正裕工业</t>
  </si>
  <si>
    <t>中国汽车减震器行业龙头企业</t>
  </si>
  <si>
    <t>专精特新,新能源汽车,比亚迪,人民币贬值受益,橡胶,村镇银行</t>
  </si>
  <si>
    <t>603926.SH</t>
  </si>
  <si>
    <t>铁流股份</t>
  </si>
  <si>
    <t>全球领先的商用车离合器及新能源车精密零部件研发和智能制造企业</t>
  </si>
  <si>
    <t>301221.SZ</t>
  </si>
  <si>
    <t>光庭信息</t>
  </si>
  <si>
    <t>汽车电子软件业务具有一定的优势</t>
  </si>
  <si>
    <t>鸿蒙,智能汽车,国产操作系统,汽车电子,蔚来汽车,无人驾驶,小米,智慧城市,车联网,华为汽车,人工智能,智慧政务,时空大数据,华为</t>
  </si>
  <si>
    <t>688737.SH</t>
  </si>
  <si>
    <t>中自科技</t>
  </si>
  <si>
    <t>我国环保催化剂领域的领先企业</t>
  </si>
  <si>
    <t>专精特新,固态电池,质子交换膜,氢能源,钠离子电池,储能,燃料电池</t>
  </si>
  <si>
    <t>300375.SZ</t>
  </si>
  <si>
    <t>鹏翎股份</t>
  </si>
  <si>
    <t>已成为我国汽车胶管行业的大型企业</t>
  </si>
  <si>
    <t>新能源汽车,国六标准、国六排放、国六,小鹏汽车,恒大,比亚迪,宁德时代,汽车热管理</t>
  </si>
  <si>
    <t>603006.SH</t>
  </si>
  <si>
    <t>联明股份</t>
  </si>
  <si>
    <t>国内最早从事循环物流器具供应链管理业务的企业，通用一级供应商</t>
  </si>
  <si>
    <t>特斯拉,冷链物流,汽车制造</t>
  </si>
  <si>
    <t>300707.SZ</t>
  </si>
  <si>
    <t>威唐工业</t>
  </si>
  <si>
    <t>能够准确掌握国外众多整车制造厂商的技术标准</t>
  </si>
  <si>
    <t>汽车热管理,新能源汽车,特斯拉</t>
  </si>
  <si>
    <t>603037.SH</t>
  </si>
  <si>
    <t>凯众股份</t>
  </si>
  <si>
    <t>底盘悬架系统减震元件国内市场份额超过30%</t>
  </si>
  <si>
    <t>比亚迪,理想汽车,新能源汽车</t>
  </si>
  <si>
    <t>002725.SZ</t>
  </si>
  <si>
    <t>跃岭股份</t>
  </si>
  <si>
    <t>国内汽车铝合金车轮重点出口企业之一，参股中科光芯切入光芯片领域</t>
  </si>
  <si>
    <t>中俄贸易,5G,芯片制造,汽车制造,芯片,人民币贬值受益,外贸受益,燃料电池,一带一路</t>
  </si>
  <si>
    <t>605333.SH</t>
  </si>
  <si>
    <t>沪光股份</t>
  </si>
  <si>
    <t>被大众集团评为A级供应商，奥迪物流体系A级供应商</t>
  </si>
  <si>
    <t>理想汽车,特斯拉,新能源汽车</t>
  </si>
  <si>
    <t>300912.SZ</t>
  </si>
  <si>
    <t>凯龙高科</t>
  </si>
  <si>
    <t>具备尾气后处理系统完整产业链</t>
  </si>
  <si>
    <t>新能源汽车,国四,国六标准、国六排放、国六,节能环保,比亚迪,汽车热管理,尾气治理</t>
  </si>
  <si>
    <t>605128.SH</t>
  </si>
  <si>
    <t>上海沿浦</t>
  </si>
  <si>
    <t>业内领先的汽车零部件供应商，拥有较为完整的汽车座椅总成产品</t>
  </si>
  <si>
    <t>新能源汽车,高铁</t>
  </si>
  <si>
    <t>603950.SH</t>
  </si>
  <si>
    <t>长源东谷</t>
  </si>
  <si>
    <t>拥有十余年专业发动机零部件生产经验</t>
  </si>
  <si>
    <t>国六标准、国六排放、国六,一体化压铸,汽车电子,新能源汽车</t>
  </si>
  <si>
    <t>688533.SH</t>
  </si>
  <si>
    <t>上声电子</t>
  </si>
  <si>
    <t>全球最大的扬声器制造商之一</t>
  </si>
  <si>
    <t>特斯拉,新能源汽车,养老金持股,芯片,蔚来汽车,汽车电子,比亚迪,人民币贬值受益</t>
  </si>
  <si>
    <t>000880.SZ</t>
  </si>
  <si>
    <t>潍柴重机</t>
  </si>
  <si>
    <t>山东国资委旗下，国内船舶动力和发电机组行业龙头</t>
  </si>
  <si>
    <t>海工装备,海上风电,国企改革,地方国企改革</t>
  </si>
  <si>
    <t>300863.SZ</t>
  </si>
  <si>
    <t>卡倍亿</t>
  </si>
  <si>
    <t>一家具有30多年历史的汽车电线电缆专业制造商</t>
  </si>
  <si>
    <t>年报预增,特斯拉,新能源汽车,比亚迪</t>
  </si>
  <si>
    <t>300928.SZ</t>
  </si>
  <si>
    <t>华安鑫创</t>
  </si>
  <si>
    <t>在国内全液晶智能仪表方案设计方面具备行业领先优势</t>
  </si>
  <si>
    <t>比亚迪,新能源汽车,汽车电子,无人驾驶</t>
  </si>
  <si>
    <t>605068.SH</t>
  </si>
  <si>
    <t>明新旭腾</t>
  </si>
  <si>
    <t>进入主流整车制造企业供应商体系，与国内外知名汽车一级零部件供应商保持长期合作</t>
  </si>
  <si>
    <t>新材料,华为汽车,比亚迪,工业4.0</t>
  </si>
  <si>
    <t>300978.SZ</t>
  </si>
  <si>
    <t>东箭科技</t>
  </si>
  <si>
    <t>中国汽车产业出口百强企业</t>
  </si>
  <si>
    <t>口罩,露营经济,智能汽车,百度,汽车电子,比亚迪,毫米波雷达</t>
  </si>
  <si>
    <t>603982.SH</t>
  </si>
  <si>
    <t>泉峰汽车</t>
  </si>
  <si>
    <t>江苏省汽车关键零部件的研发、生产、销售优秀企业</t>
  </si>
  <si>
    <t>一体化压铸,新能源汽车,养老金持股,比亚迪,家用电器</t>
  </si>
  <si>
    <t>301007.SZ</t>
  </si>
  <si>
    <t>德迈仕</t>
  </si>
  <si>
    <t>公司已经在精密轴及精密切削件制造领域具备较强的市场竞争力和品牌知名度</t>
  </si>
  <si>
    <t>特斯拉,新能源汽车,专精特新,国产替代,汽车热管理,华为汽车,小鹏汽车,理想汽车,氢能源,振兴东北,比亚迪,燃料电池,无人驾驶</t>
  </si>
  <si>
    <t>002921.SZ</t>
  </si>
  <si>
    <t>联诚精密</t>
  </si>
  <si>
    <t>主要产品应领域有汽车制造、机械制造（农机、工程机械）等</t>
  </si>
  <si>
    <t>光热发电,光伏,机器人,乡村振兴,农机,减速器</t>
  </si>
  <si>
    <t>603286.SH</t>
  </si>
  <si>
    <t>日盈电子</t>
  </si>
  <si>
    <t>国内首批研发汽车洗涤系统产品并批量供货的本土企业之一</t>
  </si>
  <si>
    <t>芯片,传感器,汽车电子,新能源汽车</t>
  </si>
  <si>
    <t>605133.SH</t>
  </si>
  <si>
    <t>嵘泰股份</t>
  </si>
  <si>
    <t>公司具备与全球优秀一级零部件供应商和整车厂同步设计与开发的能力</t>
  </si>
  <si>
    <t>比亚迪,一体化压铸,铝材加工,新能源汽车</t>
  </si>
  <si>
    <t>605088.SH</t>
  </si>
  <si>
    <t>冠盛股份</t>
  </si>
  <si>
    <t>拥有全球仓网、全球营销网络的国家级汽车零部件出口企业</t>
  </si>
  <si>
    <t>年报预增,外贸受益,新能源汽车,人民币贬值受益,华为汽车,京东</t>
  </si>
  <si>
    <t>300893.SZ</t>
  </si>
  <si>
    <t>松原股份</t>
  </si>
  <si>
    <t>国内领先的汽车被动安全系统一级供应商之一</t>
  </si>
  <si>
    <t>301020.SZ</t>
  </si>
  <si>
    <t>密封科技</t>
  </si>
  <si>
    <t>产品发动机密封垫片及金属涂胶板均在国内企业中占据领先地位</t>
  </si>
  <si>
    <t>专精特新,新能源汽车,山东国企改革,地方国企改革,氢能源,比亚迪,燃料电池,国企改革</t>
  </si>
  <si>
    <t>300611.SZ</t>
  </si>
  <si>
    <t>美力科技</t>
  </si>
  <si>
    <t>主营高端弹簧产品的研发、生产和销售，浙江省著名商标</t>
  </si>
  <si>
    <t>特斯拉,汽车制造,专精特新,新能源汽车,理想汽车,滴滴,军工,蔚来汽车,比亚迪</t>
  </si>
  <si>
    <t>301181.SZ</t>
  </si>
  <si>
    <t>标榜股份</t>
  </si>
  <si>
    <t>国内少数进入品牌整车厂供应体系的汽车尼龙管路优势企业之一</t>
  </si>
  <si>
    <t>新能源汽车,养老金持股,汽车热管理,比亚迪,宁德时代,燃料电池</t>
  </si>
  <si>
    <t>300969.SZ</t>
  </si>
  <si>
    <t>恒帅股份</t>
  </si>
  <si>
    <t>公司是较早开发汽车清洗系统产品的国内企业之一</t>
  </si>
  <si>
    <t>新能源汽车,理想汽车,小鹏汽车,蔚来汽车,汽车热管理,北汽新能源</t>
  </si>
  <si>
    <t>605151.SH</t>
  </si>
  <si>
    <t>西上海</t>
  </si>
  <si>
    <t>国家AAAA级物流企业</t>
  </si>
  <si>
    <t>二手车,统一大市场,比亚迪,新能源汽车</t>
  </si>
  <si>
    <t>300742.SZ</t>
  </si>
  <si>
    <t>越博动力</t>
  </si>
  <si>
    <t>专业从事新能源汽车动力总成系统的研发、生产和销售</t>
  </si>
  <si>
    <t>雷达,车联网,新能源汽车,电机电控,工业4.0,燃料电池,毫米波雷达,无人驾驶</t>
  </si>
  <si>
    <t>300926.SZ</t>
  </si>
  <si>
    <t>博俊科技</t>
  </si>
  <si>
    <t>大型汽车模具和汽车零部件制造企业</t>
  </si>
  <si>
    <t>年报预增,三星,特斯拉,新能源汽车,华为汽车,理想汽车,一体化压铸,蔚来汽车,比亚迪</t>
  </si>
  <si>
    <t>301000.SZ</t>
  </si>
  <si>
    <t>肇民科技</t>
  </si>
  <si>
    <t>国内领先的精密注塑件生产企业</t>
  </si>
  <si>
    <t>新能源汽车,汽车热管理</t>
  </si>
  <si>
    <t>603211.SH</t>
  </si>
  <si>
    <t>晋拓股份</t>
  </si>
  <si>
    <t>国内领先的铝合金精密压铸件生产企业</t>
  </si>
  <si>
    <t>智能家居,机器人,新能源汽车,专精特新,长三角一体化,蔚来汽车,比亚迪,毫米波雷达</t>
  </si>
  <si>
    <t>301005.SZ</t>
  </si>
  <si>
    <t>超捷股份</t>
  </si>
  <si>
    <t>上海紧固件制造业的骨干企业之一，汽车紧固件行业的重要供应商</t>
  </si>
  <si>
    <t>特斯拉,新能源汽车,换电,军工,蔚来汽车,比亚迪</t>
  </si>
  <si>
    <t>300998.SZ</t>
  </si>
  <si>
    <t>宁波方正</t>
  </si>
  <si>
    <t>中国注塑、吹塑模具重点骨干企业、模具出口重点企业</t>
  </si>
  <si>
    <t>特斯拉,新能源汽车,锂电池,理想汽车,蔚来汽车,人民币贬值受益</t>
  </si>
  <si>
    <t>601279.SH</t>
  </si>
  <si>
    <t>英利汽车</t>
  </si>
  <si>
    <t>公司已成为行业内完整的车身轻量化解决方案提供者</t>
  </si>
  <si>
    <t>比亚迪,新能源汽车</t>
  </si>
  <si>
    <t>605018.SH</t>
  </si>
  <si>
    <t>长华集团</t>
  </si>
  <si>
    <t>多次获得优秀供应商称号</t>
  </si>
  <si>
    <t>长三角一体化,一体化压铸,新能源汽车,智能制造,共同富裕示范区</t>
  </si>
  <si>
    <t>605319.SH</t>
  </si>
  <si>
    <t>无锡振华</t>
  </si>
  <si>
    <t>中国较早从事并持续专注于汽车冲压及焊接零部件生产的企业之一</t>
  </si>
  <si>
    <t>301229.SZ</t>
  </si>
  <si>
    <t>纽泰格</t>
  </si>
  <si>
    <t>国内为数不多的能同时掌握铝压铸和吹注塑生产工艺的汽车零部件企业</t>
  </si>
  <si>
    <t>特斯拉,新能源汽车</t>
  </si>
  <si>
    <t>603190.SH</t>
  </si>
  <si>
    <t>亚通精工</t>
  </si>
  <si>
    <t>主营汽车零部件和矿用辅助运输设备</t>
  </si>
  <si>
    <t>301022.SZ</t>
  </si>
  <si>
    <t>海泰科</t>
  </si>
  <si>
    <t>国内外重要的汽车注塑模具生产厂家之一</t>
  </si>
  <si>
    <t>汽车制造,新能源汽车,比亚迪,蔚来汽车,理想汽车</t>
  </si>
  <si>
    <t>605228.SH</t>
  </si>
  <si>
    <t>神通科技</t>
  </si>
  <si>
    <t>中国精密注塑模具重点骨干企业</t>
  </si>
  <si>
    <t>毫米波雷达,特斯拉,新能源汽车</t>
  </si>
  <si>
    <t>605005.SH</t>
  </si>
  <si>
    <t>合兴股份</t>
  </si>
  <si>
    <t>全球汽车电子行业的顶级供应商</t>
  </si>
  <si>
    <t>汽车电子,新能源汽车,智能制造,宁德时代,汽车热管理,3D打印,消费电子</t>
  </si>
  <si>
    <t>001319.SZ</t>
  </si>
  <si>
    <t>铭科精技</t>
  </si>
  <si>
    <t>建立了以CAD3D设计系统、CAE仿真分析系统为核心的产品设计及精密模具研发平台</t>
  </si>
  <si>
    <t>汽车制造,新能源汽车,汽车热管理,华为汽车,小鹏汽车,一体化压铸,比亚迪,一带一路</t>
  </si>
  <si>
    <t>301072.SZ</t>
  </si>
  <si>
    <t>中捷精工</t>
  </si>
  <si>
    <t>国内优秀的汽车减震部件产品供应商</t>
  </si>
  <si>
    <t>301133.SZ</t>
  </si>
  <si>
    <t>金钟股份</t>
  </si>
  <si>
    <t>公司在表面装饰工艺特别是电镀工艺和喷涂工艺形成了自身的独特技术优势，产品质量处于国内领先水平</t>
  </si>
  <si>
    <t>特斯拉,新能源汽车,理想汽车,蔚来汽车,比亚迪</t>
  </si>
  <si>
    <t>001278.SZ</t>
  </si>
  <si>
    <t>一彬科技</t>
  </si>
  <si>
    <t>主营以塑料件和金属件为主的汽车零部件</t>
  </si>
  <si>
    <t>001260.SZ</t>
  </si>
  <si>
    <t>坤泰股份</t>
  </si>
  <si>
    <t>簇绒地毯产品国内市占率居前</t>
  </si>
  <si>
    <t>301186.SZ</t>
  </si>
  <si>
    <t>超达装备</t>
  </si>
  <si>
    <t>国内领先的汽车内外饰模具供应商</t>
  </si>
  <si>
    <t>特斯拉,新能源汽车,换电,锂电池,华为汽车,蔚来汽车,比亚迪</t>
  </si>
  <si>
    <t>301298.SZ</t>
  </si>
  <si>
    <t>东利机械</t>
  </si>
  <si>
    <t>一家专业从事汽车机械零件生产加工、国际销售的现代化企业</t>
  </si>
  <si>
    <t>机器视觉,汽车制造,新能源汽车,高铁,机器人,油气装备,人民币贬值受益,智能制造</t>
  </si>
  <si>
    <t>603048.SH</t>
  </si>
  <si>
    <t>浙江黎明</t>
  </si>
  <si>
    <t>气门桥、气门锁片、气门弹簧上座国内市占率超过28%</t>
  </si>
  <si>
    <t>数字孪生,专精特新,新能源汽车,比亚迪,共同富裕示范区</t>
  </si>
  <si>
    <t>301119.SZ</t>
  </si>
  <si>
    <t>正强股份</t>
  </si>
  <si>
    <t>国内规模较大的十字轴万向节总成生产企业</t>
  </si>
  <si>
    <t>年报预增,比亚迪,新能源汽车,小鹏汽车</t>
  </si>
  <si>
    <t>301398.SZ</t>
  </si>
  <si>
    <t>星源卓镁</t>
  </si>
  <si>
    <t>国家级专精特新“小巨人”，主营镁合金、铝合金精密压铸产品及配套压铸模具</t>
  </si>
  <si>
    <t>专精特新,新能源汽车,新材料</t>
  </si>
  <si>
    <t>301233.SZ</t>
  </si>
  <si>
    <t>盛帮股份</t>
  </si>
  <si>
    <t>传统燃油汽车零部件供应商，少数可以生产军用飞机及发动机橡胶密封件和核防护橡胶高分子材料制品的民营企业</t>
  </si>
  <si>
    <t>航空发动机,比亚迪,核污染防治,核电,风电,专精特新,新能源汽车,军工,光伏,成飞,智能电网,国产替代,大飞机</t>
  </si>
  <si>
    <t>430418.BJ</t>
  </si>
  <si>
    <t>苏轴股份</t>
  </si>
  <si>
    <t>滚针轴承细分领域龙头</t>
  </si>
  <si>
    <t>专精特新,地方国企改革,国企改革,江苏国企改革</t>
  </si>
  <si>
    <t>605255.SH</t>
  </si>
  <si>
    <t>天普股份</t>
  </si>
  <si>
    <t>从事汽车用高分子材料上的国家级高新技术企业</t>
  </si>
  <si>
    <t>汽车热管理,燃料电池,新能源汽车</t>
  </si>
  <si>
    <t>301192.SZ</t>
  </si>
  <si>
    <t>泰祥股份</t>
  </si>
  <si>
    <t>大众集团发动机主轴承盖全球供应商</t>
  </si>
  <si>
    <t>专精特新,新能源汽车,人民币贬值受益</t>
  </si>
  <si>
    <t>833533.BJ</t>
  </si>
  <si>
    <t>骏创科技</t>
  </si>
  <si>
    <t>833454.BJ</t>
  </si>
  <si>
    <t>同心传动</t>
  </si>
  <si>
    <t>公司拥有成熟的传动轴制造技术，生产技术处于国内领先水平</t>
  </si>
  <si>
    <t>870436.BJ</t>
  </si>
  <si>
    <t>大地电气</t>
  </si>
  <si>
    <t>公司在商用车汽车线束领域有较为领先的市场地位</t>
  </si>
  <si>
    <t>专精特新,新能源汽车</t>
  </si>
  <si>
    <t>837242.BJ</t>
  </si>
  <si>
    <t>建邦科技</t>
  </si>
  <si>
    <t>汽车零部件产品供应服务平台</t>
  </si>
  <si>
    <t>831195.BJ</t>
  </si>
  <si>
    <t>三祥科技</t>
  </si>
  <si>
    <t>国家级专精特新“小巨人”，专注深耕车用胶管领域，外销为主</t>
  </si>
  <si>
    <t>838171.BJ</t>
  </si>
  <si>
    <t>邦德股份</t>
  </si>
  <si>
    <t>汽车热管理,人民币贬值受益,年报预增</t>
  </si>
  <si>
    <t>839946.BJ</t>
  </si>
  <si>
    <t>华阳变速</t>
  </si>
  <si>
    <t>国内汽车变速箱轻量化领军企业</t>
  </si>
  <si>
    <t>831906.BJ</t>
  </si>
  <si>
    <t>舜宇精工</t>
  </si>
  <si>
    <t>外销为主的汽车内饰功能件生产商，空调出风口全球汽车市场市占率超3%</t>
  </si>
  <si>
    <t>831278.BJ</t>
  </si>
  <si>
    <t>泰德股份</t>
  </si>
  <si>
    <t>832000.BJ</t>
  </si>
  <si>
    <t>安徽凤凰</t>
  </si>
  <si>
    <t>国内汽车滤清器行业中产品品种较为齐全的公司</t>
  </si>
  <si>
    <t>836247.BJ</t>
  </si>
  <si>
    <t>华密新材</t>
  </si>
  <si>
    <t>国家级专精特新“小巨人”，主营橡塑材料及制品</t>
  </si>
  <si>
    <t>836270.BJ</t>
  </si>
  <si>
    <t>天铭科技</t>
  </si>
  <si>
    <t>越野改装装备及其他相关辅件制造商</t>
  </si>
  <si>
    <t>836871.BJ</t>
  </si>
  <si>
    <t>派特尔</t>
  </si>
  <si>
    <t>工业软管及总成、改性工程塑料生产商</t>
  </si>
  <si>
    <t>601965.SH</t>
  </si>
  <si>
    <t>中国汽研</t>
  </si>
  <si>
    <t>汽车技术服务业务和产业化制造业务，国家级科研机构</t>
  </si>
  <si>
    <t>胎压监测,养老金持股,智能汽车,汽车电子,尾气治理,有轨电车,国企改革,无人驾驶,央企国企改革,新能源汽车,华为汽车,地方国企改革,氢能源,燃料电池</t>
  </si>
  <si>
    <t>600297.SH</t>
  </si>
  <si>
    <t>广汇汽车</t>
  </si>
  <si>
    <t>国内排名第一的乘用车经销服务集团，经销商中最大的二手车经销及交易代理服务实体集团</t>
  </si>
  <si>
    <t>大消费,东北亚经贸中心,汽车制造,融资租赁,汽车关税下调,医疗改革,充电桩,二手车,MSCI</t>
  </si>
  <si>
    <t>600335.SH</t>
  </si>
  <si>
    <t>国机汽车</t>
  </si>
  <si>
    <t>汽车贸易综合服务商，具有央企背景</t>
  </si>
  <si>
    <t>汽车关税下调,环渤海,智能汽车,滴滴,一体化压铸,比亚迪,独角兽,二手车,国企改革,一带一路,新能源整车,央企国企改革,车联网,新能源汽车,机器人,特斯拉,地方国企改革,恒大,滨海新区,燃料电池,华为</t>
  </si>
  <si>
    <t>601258.SH</t>
  </si>
  <si>
    <t>庞大集团</t>
  </si>
  <si>
    <t>国内网点规模较大、代理品牌最多的汽车经销商</t>
  </si>
  <si>
    <t>一元股,融资租赁,汽车关税下调,职业教育,共享汽车,雄安新区,网约车,二手车,共享经济,汽车电商,MSCI</t>
  </si>
  <si>
    <t>000025.SZ</t>
  </si>
  <si>
    <t>特力A</t>
  </si>
  <si>
    <t>深圳国资委旗下，主营物业租赁、汽车销售、珠宝销售、汽车检修等，曾经的国企改革大牛股</t>
  </si>
  <si>
    <t>广东国企改革,深圳国企改革,粤港澳大湾区,地方国企改革,黄金,物业管理,国企改革</t>
  </si>
  <si>
    <t>300825.SZ</t>
  </si>
  <si>
    <t>阿尔特</t>
  </si>
  <si>
    <t>国内领先的独立汽车设计开发解决方案提供商</t>
  </si>
  <si>
    <t>新能源汽车,换电,小鹏汽车,理想汽车,蔚来汽车,充电桩,宁德时代,比亚迪,燃料电池,无人驾驶,减速器</t>
  </si>
  <si>
    <t>301215.SZ</t>
  </si>
  <si>
    <t>中汽股份</t>
  </si>
  <si>
    <t>一家集汽车试验场投资、运营、管理为一体的汽车服务公司</t>
  </si>
  <si>
    <t>央企国企改革,人脸识别,地方国企改革,蔚来汽车,比亚迪,虚拟现实,国企改革</t>
  </si>
  <si>
    <t>600653.SH</t>
  </si>
  <si>
    <t>申华控股</t>
  </si>
  <si>
    <t>现有渭南和开封汽博园两个汽车文化产业项目，具备良好的地理位置</t>
  </si>
  <si>
    <t>一元股,汽车关税下调,地方国企改革,辽宁国企改革,职业教育,光伏,物业管理,二手车,余额宝,汽车电商,垃圾分类,国企改革</t>
  </si>
  <si>
    <t>600386.SH</t>
  </si>
  <si>
    <t>北巴传媒</t>
  </si>
  <si>
    <t>北京市最大的广告传媒和汽车服务企业</t>
  </si>
  <si>
    <t>驾驶培训,充电桩,独角兽,广告营销,北京国企改革,国企改革,智能交通,动力电池回收,新能源汽车,地方国企改革,新能源,汽车拆解,文化传媒,LNG汽车</t>
  </si>
  <si>
    <t>600822.SH</t>
  </si>
  <si>
    <t>上海物贸</t>
  </si>
  <si>
    <t>国内生产资料流通行业知名企业，上海市拥有多家交易市场</t>
  </si>
  <si>
    <t>油品改革,上海国企改革,统一大市场,地方国企改革,上海自贸区,二手车,国企改革</t>
  </si>
  <si>
    <t>002758.SZ</t>
  </si>
  <si>
    <t>浙农股份</t>
  </si>
  <si>
    <t>浙江省供销社旗下，主营农资、汽车、医药的商贸流通与综合服务平台，中国农资流通企业竞争力排名前三</t>
  </si>
  <si>
    <t>中俄贸易,中医药,冷链物流,无人机,供销社,乡村振兴,杭州湾大湾区,农业信息化,农业种植,电子商务,粮食,数字乡村,大数据,共同富裕示范区,钾肥,俄乌冲突,土壤修复,生态农业,化肥,农村电商,医药电商,三农</t>
  </si>
  <si>
    <t>000996.SZ</t>
  </si>
  <si>
    <t>中国中期</t>
  </si>
  <si>
    <t>以期货、物流、电子信息为核心业务的现代服务企业</t>
  </si>
  <si>
    <t>期货,互联网期货</t>
  </si>
  <si>
    <t>000757.SZ</t>
  </si>
  <si>
    <t>浩物股份</t>
  </si>
  <si>
    <t>汽车发动机曲轴的研发、制造，广泛用于中国品牌乘用车发动机</t>
  </si>
  <si>
    <t>节能环保,比亚迪,新能源汽车,疫苗存储,空气净化,二手车</t>
  </si>
  <si>
    <t>838030.BJ</t>
  </si>
  <si>
    <t>德众汽车</t>
  </si>
  <si>
    <t>专业汽车销售服务企业</t>
  </si>
  <si>
    <t>603129.SH</t>
  </si>
  <si>
    <t>春风动力</t>
  </si>
  <si>
    <t>主营四轮全地形车、大排量摩托车的国家级高新技术企业</t>
  </si>
  <si>
    <t>年报预增,养老金持股,体育产业,两轮车,人民币贬值受益,MSCI</t>
  </si>
  <si>
    <t>689009.SH</t>
  </si>
  <si>
    <t>九号公司</t>
  </si>
  <si>
    <t>中证500,上证150,科创50</t>
  </si>
  <si>
    <t>全球创新短交通和机器人领域的创新企业，小米平衡车供应商</t>
  </si>
  <si>
    <t>机器人,两轮车,小米</t>
  </si>
  <si>
    <t>601777.SH</t>
  </si>
  <si>
    <t>力帆科技</t>
  </si>
  <si>
    <t>从事摩托车、新能源汽车、发动机、汽油机的生产销售</t>
  </si>
  <si>
    <t>百度,共享汽车,独角兽,二手车,共享经济,无人驾驶,新能源整车,智能交通,电子商务,年报预增,融资租赁,汽车制造,新能源汽车,金改,两轮车,燃料电池</t>
  </si>
  <si>
    <t>000913.SZ</t>
  </si>
  <si>
    <t>钱江摩托</t>
  </si>
  <si>
    <t>国内摩托车行业的龙头企业之一</t>
  </si>
  <si>
    <t>年报预增,新能源汽车,锂电池,两轮车</t>
  </si>
  <si>
    <t>603766.SH</t>
  </si>
  <si>
    <t>隆鑫通用</t>
  </si>
  <si>
    <t>从事摩托车、发动机、发电机组、四轮低速电动车等产品的制造</t>
  </si>
  <si>
    <t>无人机,航空发动机,乡村振兴,充电桩,通用航空,农业信息化,农机,新能源整车,新能源汽车,中非合作,室外经济,储能,军工,两轮车,人民币贬值受益</t>
  </si>
  <si>
    <t>603529.SH</t>
  </si>
  <si>
    <t>爱玛科技</t>
  </si>
  <si>
    <t>电动自行车行业龙头企业</t>
  </si>
  <si>
    <t>年报预增,共享单车,新能源汽车,换电,滴滴,两轮车,美团</t>
  </si>
  <si>
    <t>600818.SH</t>
  </si>
  <si>
    <t>中路股份</t>
  </si>
  <si>
    <t>中国自行车行业十大知名品牌，拥有知名的“永久”自行车品牌</t>
  </si>
  <si>
    <t>知识产权保护,网红经济,共享单车,化妆护肤品,两轮车,共享经济,智能自行车,迪士尼</t>
  </si>
  <si>
    <t>603787.SH</t>
  </si>
  <si>
    <t>新日股份</t>
  </si>
  <si>
    <t>电动自行车的研发、生产与销售</t>
  </si>
  <si>
    <t>年报预增,两轮车,共享单车</t>
  </si>
  <si>
    <t>603776.SH</t>
  </si>
  <si>
    <t>永安行</t>
  </si>
  <si>
    <t>自行车</t>
  </si>
  <si>
    <t>共享出行领域发展了自行车、助力自行车、共享汽车等多种业务</t>
  </si>
  <si>
    <t>芯片,蚂蚁金服,共享汽车,网约车,共享经济,物联网,无人驾驶,新能源整车,智能交通,共享单车,新能源汽车,机器人,氢能源,两轮车,燃料电池</t>
  </si>
  <si>
    <t>600679.SH</t>
  </si>
  <si>
    <t>上海凤凰</t>
  </si>
  <si>
    <t>上海国资委下属的老牌自行车企业，旗下品牌在全球有着广泛影响力，涉足锂电助力和中高端自行车</t>
  </si>
  <si>
    <t>中俄贸易,医疗器械,网络直播,上海金改,三胎,国企改革,电子商务,上海国企改革,共享单车,地方国企改革,跨境电商,金改,两轮车,人民币贬值受益,小额贷款</t>
  </si>
  <si>
    <t>002105.SZ</t>
  </si>
  <si>
    <t>信隆健康</t>
  </si>
  <si>
    <t>全球最大自行车零配件生产商，自行车车把、立管、避震前叉等产品市占率世界第一</t>
  </si>
  <si>
    <t>体育用品,共享单车,医疗器械,体育产业,养老,两轮车,人民币贬值受益,健康中国,三胎,台湾,小米</t>
  </si>
  <si>
    <t>301322.SZ</t>
  </si>
  <si>
    <t>绿通科技</t>
  </si>
  <si>
    <t>以高尔夫球车为主的场地电动车生产商，占国内总出口量30%以上，主要出口到美国</t>
  </si>
  <si>
    <t>600099.SH</t>
  </si>
  <si>
    <t>林海股份</t>
  </si>
  <si>
    <t>国内最大的摩托车发动机定点生产厂、摩托车发动机生产和经营商</t>
  </si>
  <si>
    <t>央企国企改革,专精特新,乡村振兴,地方国企改革,两轮车,人民币贬值受益,国企改革,农机,抗旱</t>
  </si>
  <si>
    <t>300994.SZ</t>
  </si>
  <si>
    <t>久祺股份</t>
  </si>
  <si>
    <t>国内主要的自行车产品出口商之一</t>
  </si>
  <si>
    <t>中俄贸易,体育产业,跨境电商,三胎,两轮车,人民币贬值受益,外贸受益</t>
  </si>
  <si>
    <t>003033.SZ</t>
  </si>
  <si>
    <t>征和工业</t>
  </si>
  <si>
    <t>在车辆链系统、农业机械链系统等领域，征和已成为行业领军企业之一</t>
  </si>
  <si>
    <t>年报预增,农机,专精特新</t>
  </si>
  <si>
    <t>IGBT,高铁,活性炭,铁路基建,电机电控,磁悬浮,高端装备,雄安新区,PPP,有轨电车,国企改革,一带一路,风电,央企国企改革,融资租赁,新能源汽车,证金持股,地方国企改革,铁路混改,燃料电池,轨道交通,MSCI</t>
  </si>
  <si>
    <t>中证500,科创50</t>
  </si>
  <si>
    <t>600528.SH</t>
  </si>
  <si>
    <t>中铁工业</t>
  </si>
  <si>
    <t>隧道施工装备、铁路施工设备、道岔业务、钢结构制造居国内第一</t>
  </si>
  <si>
    <t>高铁,西部开发,铁路基建,高端装备,磁悬浮,中铁系,国企改革,一带一路,海上风电,央企国企改革,基建工程,地方国企改革,抽水蓄能,轨道交通,MSCI</t>
  </si>
  <si>
    <t>688187.SH</t>
  </si>
  <si>
    <t>时代电气</t>
  </si>
  <si>
    <t>沪深300,科创50</t>
  </si>
  <si>
    <t>我国轨道交通行业具有领导地位的牵引变流系统供应商</t>
  </si>
  <si>
    <t>碳化硅,央企国企改革,IGBT,柔性直流输电,新能源汽车,国企改革,地方国企改革,光伏,特高压,第三代半导体,轨道交通,风电</t>
  </si>
  <si>
    <t>688033.SH</t>
  </si>
  <si>
    <t>天宜上佳</t>
  </si>
  <si>
    <t>国内领先的高铁动车组用粉末冶金闸片供应商</t>
  </si>
  <si>
    <t>光伏,高铁,碳纤维,军工</t>
  </si>
  <si>
    <t>603680.SH</t>
  </si>
  <si>
    <t>今创集团</t>
  </si>
  <si>
    <t>全球优秀的轨道交通内饰及装备企业</t>
  </si>
  <si>
    <t>轨道交通</t>
  </si>
  <si>
    <t>000008.SZ</t>
  </si>
  <si>
    <t>神州高铁</t>
  </si>
  <si>
    <t>轨道交通运营检修装备与数据、线路运营、维保服务领军企业</t>
  </si>
  <si>
    <t>国投系,高铁,新基建,铁路基建,腾讯,磁悬浮,PPP,国企改革,一带一路,央企国企改革,融资租赁,机器人,地方国企改革,职业教育,云计算,工业4.0,轨道交通</t>
  </si>
  <si>
    <t>000976.SZ</t>
  </si>
  <si>
    <t>华铁股份</t>
  </si>
  <si>
    <t>中国高铁和轨道交通行业配套设备的龙头企业</t>
  </si>
  <si>
    <t>涉矿,高铁,锂电池,新能源汽车,新基建,铁路基建,线型</t>
  </si>
  <si>
    <t>600495.SH</t>
  </si>
  <si>
    <t>晋西车轴</t>
  </si>
  <si>
    <t>铁路车轴的制造、研发能力和工艺创新能力处于全球领先地位</t>
  </si>
  <si>
    <t>央企国企改革,轨道交通,高铁,污水处理,中兵系,国产替代,地方国企改革,铁路基建,高端装备,国企改革,一带一路</t>
  </si>
  <si>
    <t>000925.SZ</t>
  </si>
  <si>
    <t>众合科技</t>
  </si>
  <si>
    <t>“智慧交通+泛半导体”模式，全国信号市场占有率行业前三，信号系统行业首个推出安全控制芯片国产化</t>
  </si>
  <si>
    <t>数据中心,数字孪生,高铁,数字水印,元宇宙,芯片,新基建,磁悬浮,杭州湾大湾区,东数西算（算力）,信创,工业互联网,智能交通,智慧城市,机器人,大数据,共同富裕示范区,集成电路,人工智能,数字经济,杭州亚运会,智慧政务,激光器,时空大数据,虚拟数字人,数据确权,轨道交通,华为</t>
  </si>
  <si>
    <t>688015.SH</t>
  </si>
  <si>
    <t>交控科技</t>
  </si>
  <si>
    <t>以自有CBTC技术为核心，主营城市轨道交通信号系统项目承包</t>
  </si>
  <si>
    <t>智能交通,区块链,轨道交通</t>
  </si>
  <si>
    <t>603111.SH</t>
  </si>
  <si>
    <t>康尼机电</t>
  </si>
  <si>
    <t>公司轨道车辆门系统产品全球市场占有率位居第一</t>
  </si>
  <si>
    <t>轨道交通,高铁,新能源汽车,北汽新能源,新基建,铁路基建,高端装备,一带一路,工业互联网</t>
  </si>
  <si>
    <t>300351.SZ</t>
  </si>
  <si>
    <t>永贵电器</t>
  </si>
  <si>
    <t>国内轨道交通连接器主要供应商之一</t>
  </si>
  <si>
    <t>5G,高压快充,高铁,新基建,铁路基建,比亚迪,充电桩,一带一路,军民融合,新能源汽车,储能,军工,华为,轨道交通</t>
  </si>
  <si>
    <t>603500.SH</t>
  </si>
  <si>
    <t>祥和实业</t>
  </si>
  <si>
    <t>国内轨道扣件非金属部件领域具有较高知名度的企业</t>
  </si>
  <si>
    <t>互联网金融,轨道交通,高铁,新基建</t>
  </si>
  <si>
    <t>688569.SH</t>
  </si>
  <si>
    <t>铁科轨道</t>
  </si>
  <si>
    <t>轨道扣件龙头</t>
  </si>
  <si>
    <t>央企国企改革,高铁,国企改革,一带一路</t>
  </si>
  <si>
    <t>300011.SZ</t>
  </si>
  <si>
    <t>鼎汉技术</t>
  </si>
  <si>
    <t>国内轨道交通电源系统龙头企业</t>
  </si>
  <si>
    <t>空气能热泵,反恐,轨道交通,高铁,广东国企改革,地方国企改革,储能,新基建,铁路基建,磁悬浮,汽车热管理,国企改革,一带一路</t>
  </si>
  <si>
    <t>300594.SZ</t>
  </si>
  <si>
    <t>朗进科技</t>
  </si>
  <si>
    <t>专业从事轨道交通车辆空调及其控制系统领域的高新技术企业</t>
  </si>
  <si>
    <t>数据中心,空气能热泵,IGBT,高铁,新型城镇化,芯片,磁悬浮,比亚迪,汽车热管理,一带一路,专精特新,新能源汽车,国产软件,大数据,储能,碳纤维,芯片设计,轨道交通</t>
  </si>
  <si>
    <t>605001.SH</t>
  </si>
  <si>
    <t>威奥股份</t>
  </si>
  <si>
    <t>国内高速列车辆配套产品线最为丰富的企业之一</t>
  </si>
  <si>
    <t>轨道交通,高铁,新材料,医美,新基建,养老,健康中国,高压氧舱,一带一路,噪声防治,大飞机</t>
  </si>
  <si>
    <t>002972.SZ</t>
  </si>
  <si>
    <t>科安达</t>
  </si>
  <si>
    <t>中国铁路防雷装备和服务的领跑者</t>
  </si>
  <si>
    <t>智能交通,专精特新,高铁,粤港澳大湾区,储能,网络安全,智能制造,一带一路,轨道交通,信创</t>
  </si>
  <si>
    <t>301048.SZ</t>
  </si>
  <si>
    <t>金鹰重工</t>
  </si>
  <si>
    <t>国内轨道工程装备行业的领先企业</t>
  </si>
  <si>
    <t>央企国企改革,轨道交通,高铁,高端装备,中铁系,国企改革,一带一路</t>
  </si>
  <si>
    <t>688367.SH</t>
  </si>
  <si>
    <t>工大高科</t>
  </si>
  <si>
    <t>我国工业铁路领域领先的信号控制与智能调度产品及解决方案提供商</t>
  </si>
  <si>
    <t>专精特新,轨道交通</t>
  </si>
  <si>
    <t>300851.SZ</t>
  </si>
  <si>
    <t>交大思诺</t>
  </si>
  <si>
    <t>轨交行业领先的列控系统关键设备供应商</t>
  </si>
  <si>
    <t>轨道交通,高铁</t>
  </si>
  <si>
    <t>688459.SH</t>
  </si>
  <si>
    <t>哈铁科技</t>
  </si>
  <si>
    <t>中国铁路旗下的轨道交通产品及服务商</t>
  </si>
  <si>
    <t>央企国企改革,高铁,中铁系,黑龙江自贸区,国企改革</t>
  </si>
  <si>
    <t>688285.SH</t>
  </si>
  <si>
    <t>高铁电气</t>
  </si>
  <si>
    <t>国内电气化铁路和城市轨道交通供电装备领域的龙头企业</t>
  </si>
  <si>
    <t>央企国企改革,新能源汽车,高铁,地方国企改革,新基建,铁路基建,中铁系,国企改革</t>
  </si>
  <si>
    <t>300906.SZ</t>
  </si>
  <si>
    <t>日月明</t>
  </si>
  <si>
    <t>国内专业的轨道安全测控设备和技术方案提供商</t>
  </si>
  <si>
    <t>专精特新,高铁</t>
  </si>
  <si>
    <t>300923.SZ</t>
  </si>
  <si>
    <t>研奥股份</t>
  </si>
  <si>
    <t>在城轨车辆电气设备领域形成了领先的市场地位</t>
  </si>
  <si>
    <t>轨道交通,高铁,电子纸,储能</t>
  </si>
  <si>
    <t>301016.SZ</t>
  </si>
  <si>
    <t>雷尔伟</t>
  </si>
  <si>
    <t>轨道交通装备行业较早引入搅拌摩擦焊设备和工艺的行业先行者</t>
  </si>
  <si>
    <t>轨道交通,高端装备,高铁,储能</t>
  </si>
  <si>
    <t>605298.SH</t>
  </si>
  <si>
    <t>必得科技</t>
  </si>
  <si>
    <t>一家专业从事铁路客车车辆配件产品研产销为一体的高新技术企业</t>
  </si>
  <si>
    <t>高端装备,轨道交通,高铁,专精特新</t>
  </si>
  <si>
    <t>300960.SZ</t>
  </si>
  <si>
    <t>通业科技</t>
  </si>
  <si>
    <t>公司为行业前列的轨道交通配套电气装备制造商</t>
  </si>
  <si>
    <t>轨道交通,高铁,充电桩,储能,超级电容</t>
  </si>
  <si>
    <t>冷链物流,无人机,快递,区块链,同花顺漂亮100,民用无人机,双十一,药品信息化追溯,REITs,线材,铁路混改,军用无人机,MSCI,智能物流</t>
  </si>
  <si>
    <t>002120.SZ</t>
  </si>
  <si>
    <t>韵达股份</t>
  </si>
  <si>
    <t>国内快递物流服务商之一，正在全力打造智慧快递物流生态体系</t>
  </si>
  <si>
    <t>阿里巴巴,冷链物流,央视财经50,MSCI,快递,双十一,村镇银行,智能物流</t>
  </si>
  <si>
    <t>600153.SH</t>
  </si>
  <si>
    <t>建发股份</t>
  </si>
  <si>
    <t>中国领先、全球布局的供应链运营服务商</t>
  </si>
  <si>
    <t>造纸转暖,养老金持股,海峡两岸,国企改革,电子商务,纸浆,白酒,地方国企改革,福建自贸区,MSCI</t>
  </si>
  <si>
    <t>600704.SH</t>
  </si>
  <si>
    <t>物产中大</t>
  </si>
  <si>
    <t>中国智慧供应链集成服务引领者</t>
  </si>
  <si>
    <t>瑞德西韦,期货,辅助生殖,医美,舟山自贸区,供应链金融,物产系,养老,油气运输仓储,国企改革,大豆,浙江国企改革,统一大市场,债转股(AMC),共同富裕示范区,地方国企改革,汽车拆解,杭州亚运会,跨境电商,健康中国,汽车电商,MSCI</t>
  </si>
  <si>
    <t>600057.SH</t>
  </si>
  <si>
    <t>厦门象屿</t>
  </si>
  <si>
    <t>主营供应链管理服务，大宗商品采购分销服务及物流服务</t>
  </si>
  <si>
    <t>冷链物流,乡村振兴,供应链金融,国企改革,一带一路,农业种植,电子商务,统一大市场,玉米,土地流转,地方国企改革,福建自贸区,智能物流</t>
  </si>
  <si>
    <t>601598.SH</t>
  </si>
  <si>
    <t>中国外运</t>
  </si>
  <si>
    <t>沿海口岸、国内重点城市及海外相关区域拥有丰富的物流中心等资源</t>
  </si>
  <si>
    <t>中俄贸易,冷链物流,区块链,国企改革,一带一路,央企国企改革,统一大市场,自由贸易港,地方国企改革,跨境电商,北京自贸区,进口博览会,MSCI</t>
  </si>
  <si>
    <t>603713.SH</t>
  </si>
  <si>
    <t>密尔克卫</t>
  </si>
  <si>
    <t>主营化工品供应链服务</t>
  </si>
  <si>
    <t>供应链金融,自由贸易港</t>
  </si>
  <si>
    <t>603056.SH</t>
  </si>
  <si>
    <t>德邦股份</t>
  </si>
  <si>
    <t>快递、快运行业标杆企业</t>
  </si>
  <si>
    <t>冷链物流,快递,长三角一体化,双十一,军民融合,年报预增,统一大市场,机器人,京东,跨境电商,进口博览会,华为,智能物流</t>
  </si>
  <si>
    <t>600755.SH</t>
  </si>
  <si>
    <t>厦门国贸</t>
  </si>
  <si>
    <t>主营供应链管理业务，拥有全资子公司-国贸期货</t>
  </si>
  <si>
    <t>中俄贸易,期货,海峡两岸,美团,国企改革,互联网期货,统一大市场,地方国企改革,福建自贸区,食盐,台湾,小额贷款</t>
  </si>
  <si>
    <t>002010.SZ</t>
  </si>
  <si>
    <t>传化智联</t>
  </si>
  <si>
    <t>物流供应链平台服务商，国内纺织印染助剂龙头企业</t>
  </si>
  <si>
    <t>蚂蚁金服,移动支付,区块链,宁德时代,雄安新区,充电桩,橡胶,一带一路,工业互联网,新能源整车,新能源物流车,车联网,统一大市场,新能源汽车,区块链底层,共同富裕示范区,区块链应用,MSCI,华为,智能物流</t>
  </si>
  <si>
    <t>002468.SZ</t>
  </si>
  <si>
    <t>申通快递</t>
  </si>
  <si>
    <t>国内主流快递服务商之一</t>
  </si>
  <si>
    <t>阿里巴巴,大数据,快递,双十一,智能物流</t>
  </si>
  <si>
    <t>002183.SZ</t>
  </si>
  <si>
    <t>怡亚通</t>
  </si>
  <si>
    <t>国内领先的供应链服务商，已成为重要的流通快消品分销服务平台</t>
  </si>
  <si>
    <t>啤酒,供应链金融,小额再贷款,油价下调,电子商务,统一大市场,社区团购,新能源汽车,健康中国,农村电商,小额贷款,广东国企改革,乡村振兴,粤港澳大湾区,上海自贸区,国产操作系统,国企改革,信创,新零售,大数据,深圳国企改革,REITs,白酒,地方国企改革,京东,乳业,现代服务业,新型烟草</t>
  </si>
  <si>
    <t>603871.SH</t>
  </si>
  <si>
    <t>嘉友国际</t>
  </si>
  <si>
    <t>中国商务部批准成立的“壹级国际货运代理”企业</t>
  </si>
  <si>
    <t>中俄贸易,年报预增,统一大市场,冷链物流,中非合作,航运港口,北京自贸区,一带一路</t>
  </si>
  <si>
    <t>000927.SZ</t>
  </si>
  <si>
    <t>中国铁物</t>
  </si>
  <si>
    <t>全国乃至全球“第一”的铁路物资供应商</t>
  </si>
  <si>
    <t>环渤海,铁路基建,中铁系,充电桩,国企改革,一带一路,央企国企改革,统一大市场,新能源汽车,地方国企改革,水泥,滨海新区</t>
  </si>
  <si>
    <t>603128.SH</t>
  </si>
  <si>
    <t>华贸物流</t>
  </si>
  <si>
    <t>提供以国际货代为核心的跨境一站式综合物流服务及供应链贸易服务</t>
  </si>
  <si>
    <t>央企国企改革,统一大市场,养老金持股,自由贸易港,上海自贸区,地方国企改革,跨境电商,诚通系,国企改革</t>
  </si>
  <si>
    <t>601156.SH</t>
  </si>
  <si>
    <t>东航物流</t>
  </si>
  <si>
    <t>具备了较完备的物流行业生态布局，且打造了有影响力的品牌价值</t>
  </si>
  <si>
    <t>央企国企改革,冷链物流,统一大市场,地方国企改革,跨境电商,国企改革</t>
  </si>
  <si>
    <t>600787.SH</t>
  </si>
  <si>
    <t>中储股份</t>
  </si>
  <si>
    <t>特大型全国性仓储物流企业</t>
  </si>
  <si>
    <t>中俄贸易,冷链物流,环渤海,小额贷款,国企改革,双十一,一带一路,京东金融,白银,央企国企改革,统一大市场,天津自贸区,证金持股,地方国企改革,滨海新区,诚通系,京津冀一体化,智能物流,物流电商平台</t>
  </si>
  <si>
    <t>002930.SZ</t>
  </si>
  <si>
    <t>宏川智慧</t>
  </si>
  <si>
    <t>专业的石化物流综合服务提供商</t>
  </si>
  <si>
    <t>粤港澳大湾区,油气运输仓储</t>
  </si>
  <si>
    <t>000720.SZ</t>
  </si>
  <si>
    <t>新能泰山</t>
  </si>
  <si>
    <t>以电力、电线电缆为主业，集生产、经营、科研于一体的公司</t>
  </si>
  <si>
    <t>电子商务,央企国企改革,地方国企改革,国企改革,供应链金融</t>
  </si>
  <si>
    <t>600180.SH</t>
  </si>
  <si>
    <t>瑞茂通</t>
  </si>
  <si>
    <t>中国领先的煤炭供应链管理服务专家</t>
  </si>
  <si>
    <t>电子商务,统一大市场,物流电商平台,互联网金融,煤炭,供应链金融,人民币贬值受益</t>
  </si>
  <si>
    <t>000906.SZ</t>
  </si>
  <si>
    <t>浙商中拓</t>
  </si>
  <si>
    <t>拥有丰富的运营经验的生产资料供应链服务集成商</t>
  </si>
  <si>
    <t>互联网钢铁,电子商务,中俄贸易,融资租赁,地方国企改革,储能,国企改革,浙江国企改革</t>
  </si>
  <si>
    <t>603569.SH</t>
  </si>
  <si>
    <t>长久物流</t>
  </si>
  <si>
    <t>整车物流</t>
  </si>
  <si>
    <t>深耕于整车运输物流行业，全国主要的汽车企业均为公司的客户</t>
  </si>
  <si>
    <t>中俄贸易,新能源物流车,动力电池回收,统一大市场,汽车关税下调,北京自贸区,雄安新区,一带一路</t>
  </si>
  <si>
    <t>600794.SH</t>
  </si>
  <si>
    <t>保税科技</t>
  </si>
  <si>
    <t>长江中下游最大液化保税仓储企业</t>
  </si>
  <si>
    <t>电子商务,年报预增,统一大市场,航运港口,地方国企改革,江苏国企改革,长三角一体化,乙二醇,国企改革,油价下调,智能物流,物流电商平台</t>
  </si>
  <si>
    <t>603535.SH</t>
  </si>
  <si>
    <t>嘉诚国际</t>
  </si>
  <si>
    <t>国内领先的物流综合服务商</t>
  </si>
  <si>
    <t>物联网平台层,统一大市场,东盟自贸区,物联网,粤港澳大湾区,自由贸易港</t>
  </si>
  <si>
    <t>603071.SH</t>
  </si>
  <si>
    <t>物产环能</t>
  </si>
  <si>
    <t>煤炭流通业务和热电联产双主业模式</t>
  </si>
  <si>
    <t>绿色电力,中俄贸易,生物质能发电,污水处理,统一大市场,煤炭,地方国企改革,储能,节能环保,国企改革,浙江国企改革</t>
  </si>
  <si>
    <t>603967.SH</t>
  </si>
  <si>
    <t>中创物流</t>
  </si>
  <si>
    <t>青岛市大型的沿海运输、工程物流、大件运输等物流运输服务企业</t>
  </si>
  <si>
    <t>中俄贸易,冷链物流,青岛自贸区,统一大市场,航运,自由贸易港,中韩自贸区,智能物流</t>
  </si>
  <si>
    <t>002769.SZ</t>
  </si>
  <si>
    <t>普路通</t>
  </si>
  <si>
    <t>定位于零时间竞争的以IT行业为主的供应链管理服务商</t>
  </si>
  <si>
    <t>融资租赁,供应链金融,储能,钠离子电池,跨境电商,区块链,电子信息,小米</t>
  </si>
  <si>
    <t>603648.SH</t>
  </si>
  <si>
    <t>畅联股份</t>
  </si>
  <si>
    <t>专注于为国际跨国企业提供精益供应链管理服务</t>
  </si>
  <si>
    <t>上海国企改革,冷链物流,统一大市场,换电,自由贸易港,医疗器械,上海自贸区,地方国企改革,长三角一体化,国企改革,苹果,一带一路,智能物流</t>
  </si>
  <si>
    <t>603066.SH</t>
  </si>
  <si>
    <t>音飞储存</t>
  </si>
  <si>
    <t>国内最大的物流装备制造企业之一</t>
  </si>
  <si>
    <t>冷链物流,比亚迪,宁德时代,国企改革,物联网,双十一,一带一路,统一大市场,特斯拉,机器人,地方国企改革,京东,人工智能,华为,智能物流</t>
  </si>
  <si>
    <t>300873.SZ</t>
  </si>
  <si>
    <t>海晨股份</t>
  </si>
  <si>
    <t>消费类电子行业供应链解决方案的运营商和管理者</t>
  </si>
  <si>
    <t>统一大市场,冷链物流,新能源汽车,国产软件,理想汽车,跨境电商,SAAS,美团,智能物流</t>
  </si>
  <si>
    <t>600753.SH</t>
  </si>
  <si>
    <t>东方银星</t>
  </si>
  <si>
    <t>主营焦炭及煤炭等煤化工产品的大宗商品贸易业务为主</t>
  </si>
  <si>
    <t>集成电路,煤化工</t>
  </si>
  <si>
    <t>002492.SZ</t>
  </si>
  <si>
    <t>恒基达鑫</t>
  </si>
  <si>
    <t>华南沿海地区规模最大的石化产品码头之一</t>
  </si>
  <si>
    <t>横琴新区,统一大市场,油气运输仓储,油价下调,粤港澳大湾区</t>
  </si>
  <si>
    <t>002682.SZ</t>
  </si>
  <si>
    <t>龙洲股份</t>
  </si>
  <si>
    <t>福建省规模较大的道路运输企业</t>
  </si>
  <si>
    <t>油品改革,冷链物流,乡村振兴,卫星导航,网约车,宁德时代,充电桩,国企改革,一带一路,电子商务,汽车制造,机器人,新能源汽车,沥青,航运港口,地方国企改革,储能,人工智能,福建自贸区,军工,氢能源,职业教育,节能环保,天然气,ETC,农村电商,燃料电池,垃圾分类,物流电商平台</t>
  </si>
  <si>
    <t>300240.SZ</t>
  </si>
  <si>
    <t>飞力达</t>
  </si>
  <si>
    <t>二十多年制造供应链领域服务经验，可以为客户提供定制化解决方案</t>
  </si>
  <si>
    <t>中俄贸易,冷链物流,供应链金融,网约车,双十一,小米,一带一路,统一大市场,特斯拉,新能源汽车,智能制造,人民币贬值受益,进口博览会,智能物流</t>
  </si>
  <si>
    <t>603329.SH</t>
  </si>
  <si>
    <t>上海雅仕</t>
  </si>
  <si>
    <t>主营供应链物流和供应链执行贸易，拥有配套齐全的仓储物流设施</t>
  </si>
  <si>
    <t>统一大市场,自由贸易港,上海自贸区,快递,长三角一体化,一带一路</t>
  </si>
  <si>
    <t>002800.SZ</t>
  </si>
  <si>
    <t>天顺股份</t>
  </si>
  <si>
    <t>新疆第三方物流、供应链管理的龙头企业</t>
  </si>
  <si>
    <t>中俄贸易,冷链物流,统一大市场,西部开发,一带一路</t>
  </si>
  <si>
    <t>002889.SZ</t>
  </si>
  <si>
    <t>东方嘉盛</t>
  </si>
  <si>
    <t>国内较早涉足供应链管理行业的本土企业之一，行业内较高知名度</t>
  </si>
  <si>
    <t>电子商务,冷链物流,统一大市场,大数据,特斯拉,生物疫苗,机器人,供应链金融,自由贸易港,人工智能,数字经济,快递,跨境电商,一带一路,智能物流</t>
  </si>
  <si>
    <t>600119.SH</t>
  </si>
  <si>
    <t>长江投资</t>
  </si>
  <si>
    <t>气象高空数字探空仪系列</t>
  </si>
  <si>
    <t>小额贷款,长三角一体化,浦东新区,国企改革,双十一,黄金水道,电子商务,上海国企改革,涉矿,统一大市场,自由贸易港,地方国企改革,跨境电商,金改,进口博览会,物流电商平台</t>
  </si>
  <si>
    <t>605050.SH</t>
  </si>
  <si>
    <t>福然德</t>
  </si>
  <si>
    <t>《汽车板加工配送》团体标准起草单位</t>
  </si>
  <si>
    <t>一体化压铸,统一大市场,新能源汽车</t>
  </si>
  <si>
    <t>300013.SZ</t>
  </si>
  <si>
    <t>新宁物流</t>
  </si>
  <si>
    <t>长江三角地区电子信息产业链中不可或缺的物流服务商</t>
  </si>
  <si>
    <t>车联网,冷链物流,统一大市场,京东,上海自贸区,快递,跨境电商,物联网,双十一,智能物流</t>
  </si>
  <si>
    <t>603813.SH</t>
  </si>
  <si>
    <t>原尚股份</t>
  </si>
  <si>
    <t>华南地区较具影响力的第三方供应链物流企业</t>
  </si>
  <si>
    <t>统一大市场,冷链物流,智能物流</t>
  </si>
  <si>
    <t>603836.SH</t>
  </si>
  <si>
    <t>海程邦达</t>
  </si>
  <si>
    <t>我国较早获得一级国际货运代理资质的企业之一</t>
  </si>
  <si>
    <t>中俄贸易,跨境电商,冷链物流,统一大市场,一带一路,智能物流</t>
  </si>
  <si>
    <t>001228.SZ</t>
  </si>
  <si>
    <t>永泰运</t>
  </si>
  <si>
    <t>为危化品企业提供一站式的在线国际物流综合服务，服务范围辐射全球200多个国家和地区</t>
  </si>
  <si>
    <t>年报预增,跨境电商,统一大市场,共同富裕示范区,工业互联网</t>
  </si>
  <si>
    <t>001317.SZ</t>
  </si>
  <si>
    <t>三羊马</t>
  </si>
  <si>
    <t>主营整车物流运输，业内较早从事以公铁联运为主的多式联运业务的第三方物流企业</t>
  </si>
  <si>
    <t>新疆振兴,统一大市场,一带一路,智能物流</t>
  </si>
  <si>
    <t>001202.SZ</t>
  </si>
  <si>
    <t>炬申股份</t>
  </si>
  <si>
    <t>铝产业链领先的专业第三方综合物流服务提供商</t>
  </si>
  <si>
    <t>新疆振兴,统一大市场,一带一路</t>
  </si>
  <si>
    <t>872351.BJ</t>
  </si>
  <si>
    <t>华光源海</t>
  </si>
  <si>
    <t>专注于综合性国际物流服务行业</t>
  </si>
  <si>
    <t>大消费,上海国企改革,地方国企改革,上海自贸区,浦东新区,同花顺漂亮100,迪士尼,国企改革,MSCI</t>
  </si>
  <si>
    <t>600004.SH</t>
  </si>
  <si>
    <t>白云机场</t>
  </si>
  <si>
    <t>位于珠三角的核心区域，华南地区最大航空交通枢纽之一</t>
  </si>
  <si>
    <t>广东国企改革,粤港澳大湾区,地方国企改革,国企改革,MSCI</t>
  </si>
  <si>
    <t>000089.SZ</t>
  </si>
  <si>
    <t>深圳机场</t>
  </si>
  <si>
    <t>中国境内第一个实现海、陆、空联运的现代化国际空港</t>
  </si>
  <si>
    <t>养老金持股,广东国企改革,深圳国企改革,粤港澳大湾区,地方国企改革,国企改革,大运会</t>
  </si>
  <si>
    <t>600897.SH</t>
  </si>
  <si>
    <t>厦门空港</t>
  </si>
  <si>
    <t>国内外航空运输及旅客提供地面保障等服务等业务的企业</t>
  </si>
  <si>
    <t>航空租赁,海峡两岸,地方国企改革,福建自贸区,平潭免税区,国企改革</t>
  </si>
  <si>
    <t>大消费,国企改革,油价下调,航空租赁,央企国企改革,五一出境游,地方国企改革,MSCI</t>
  </si>
  <si>
    <t>603885.SH</t>
  </si>
  <si>
    <t>吉祥航空</t>
  </si>
  <si>
    <t>以上海为主运营基地开展航空客货运输业务</t>
  </si>
  <si>
    <t>上海自贸区,油价下调,MSCI</t>
  </si>
  <si>
    <t>002928.SZ</t>
  </si>
  <si>
    <t>华夏航空</t>
  </si>
  <si>
    <t>中国支线航空商业模式的引领者和主要践行者</t>
  </si>
  <si>
    <t>养老金持股</t>
  </si>
  <si>
    <t>000099.SZ</t>
  </si>
  <si>
    <t>中信海直</t>
  </si>
  <si>
    <t>全国性甲类通用航空企业，我国通用航空业首家上市公司</t>
  </si>
  <si>
    <t>海上风电,央企国企改革,无人机,海洋经济,私人飞机,粤港澳大湾区,风电,军工,通用航空,国企改革,华为,三沙</t>
  </si>
  <si>
    <t>央企国企改革,高铁,铁路混改,中铁系,国企改革,MSCI</t>
  </si>
  <si>
    <t>央企国企改革,证金持股,铁路混改,铁路基建,中铁系,国企改革,MSCI</t>
  </si>
  <si>
    <t>601333.SH</t>
  </si>
  <si>
    <t>广深铁路</t>
  </si>
  <si>
    <t>主要经营深圳—广州—坪石段铁路客货运输业务</t>
  </si>
  <si>
    <t>央企国企改革,高铁,粤港澳大湾区,铁路混改,铁路基建,中铁系,国企改革</t>
  </si>
  <si>
    <t>600575.SH</t>
  </si>
  <si>
    <t>淮河能源</t>
  </si>
  <si>
    <t>物流贸易煤炭销售铁路运输港口作业</t>
  </si>
  <si>
    <t>电力改革,高岭土,超超临界发电,煤炭,地方国企改革,新能源,安徽自贸区,天然气,安徽国企改革,国企改革,黄金水道</t>
  </si>
  <si>
    <t>000557.SZ</t>
  </si>
  <si>
    <t>西部创业</t>
  </si>
  <si>
    <t>主营铁路运输、仓储物流、葡萄酒、酒店餐饮四大业务</t>
  </si>
  <si>
    <t>煤炭,西部开发,地方国企改革,国企改革,一带一路</t>
  </si>
  <si>
    <t>600125.SH</t>
  </si>
  <si>
    <t>铁龙物流</t>
  </si>
  <si>
    <t>铁路特种集装箱、铁路客货运输业务的现代物流企业</t>
  </si>
  <si>
    <t>冷链物流,铁路基建,振兴东北,中铁系,国企改革,一带一路,碳中和,东北亚经贸中心,央企国企改革,统一大市场,铁路混改</t>
  </si>
  <si>
    <t>001213.SZ</t>
  </si>
  <si>
    <t>中铁特货</t>
  </si>
  <si>
    <t>国铁集团旗下的重要物流企业，专注于铁路冷链物流业务</t>
  </si>
  <si>
    <t>央企国企改革,统一大市场,冷链物流,中铁系,国企改革,一带一路</t>
  </si>
  <si>
    <t>603069.SH</t>
  </si>
  <si>
    <t>海汽集团</t>
  </si>
  <si>
    <t>海南道路客运龙头，海南海旅唯一上市融资平台，海旅免税拟注入</t>
  </si>
  <si>
    <t>免税店,新能源汽车,地方国企改革,跨境电商,海南自贸区,国企改革</t>
  </si>
  <si>
    <t>600611.SH</t>
  </si>
  <si>
    <t>大众交通</t>
  </si>
  <si>
    <t>城市综合交通服务商，上海最大的公交集团之一</t>
  </si>
  <si>
    <t>智能交通,数据中心,网约车,物业管理,二手车,迪士尼,小额贷款</t>
  </si>
  <si>
    <t>600650.SH</t>
  </si>
  <si>
    <t>锦江在线</t>
  </si>
  <si>
    <t>上海国资委控股企业，以客运业和物流业为核心业务</t>
  </si>
  <si>
    <t>上海国企改革,年报预增,冷链物流,汽车关税下调,自由贸易港,地方国企改革,上海自贸区,预制菜,共享经济,国企改革,在线旅游,迪士尼</t>
  </si>
  <si>
    <t>600834.SH</t>
  </si>
  <si>
    <t>申通地铁</t>
  </si>
  <si>
    <t>我国境内第一家从事轨道交通投资经营的上市公司</t>
  </si>
  <si>
    <t>上海国企改革,充电桩,EDA,国企改革,地方国企改革,轨道交通,光伏建筑一体化</t>
  </si>
  <si>
    <t>002627.SZ</t>
  </si>
  <si>
    <t>三峡旅游</t>
  </si>
  <si>
    <t>中国道路运输协会评定的道路旅客运输一级企业</t>
  </si>
  <si>
    <t>湖北国企改革,NFT,统一大市场,旅游,地方国企改革,特色小镇,网约车,游轮,二手车,国企改革,在线旅游,黄金水道</t>
  </si>
  <si>
    <t>002357.SZ</t>
  </si>
  <si>
    <t>富临运业</t>
  </si>
  <si>
    <t>四川省唯一上市客运企业，在规模实力等方面多年位居四川道路运输行业第一位，持有绵阳商行、三台农商行股权</t>
  </si>
  <si>
    <t>卫星导航,网约车,充电桩,成渝特区,在线旅游</t>
  </si>
  <si>
    <t>600561.SH</t>
  </si>
  <si>
    <t>江西长运</t>
  </si>
  <si>
    <t>我国首个以道路运输为主业的上市公司</t>
  </si>
  <si>
    <t>国企改革,室外经济,鄱阳湖经济区,地方国企改革</t>
  </si>
  <si>
    <t>600377.SH</t>
  </si>
  <si>
    <t>宁沪高速</t>
  </si>
  <si>
    <t>江苏省唯一的交通基建类上市公司</t>
  </si>
  <si>
    <t>地方国企改革,江苏国企改革,国企改革</t>
  </si>
  <si>
    <t>600350.SH</t>
  </si>
  <si>
    <t>山东高速</t>
  </si>
  <si>
    <t>公司核心路桥资产均为山东省高速公路网的中枢干线</t>
  </si>
  <si>
    <t>涉矿,山东国企改革,地方国企改革,国家科技大会,国企改革,一带一路</t>
  </si>
  <si>
    <t>600548.SH</t>
  </si>
  <si>
    <t>深高速</t>
  </si>
  <si>
    <t>拥有深圳市高速公路专营权</t>
  </si>
  <si>
    <t>粤港澳大湾区,地方国企改革,汽车拆解,百度,无感支付,国企改革,风电</t>
  </si>
  <si>
    <t>600012.SH</t>
  </si>
  <si>
    <t>皖通高速</t>
  </si>
  <si>
    <t>主营收费公路业务，安徽省内唯一的公路类上市公司</t>
  </si>
  <si>
    <t>地方国企改革,安徽国企改革,国企改革</t>
  </si>
  <si>
    <t>000429.SZ</t>
  </si>
  <si>
    <t>粤高速A</t>
  </si>
  <si>
    <t>广东省高速公路系统内开发高速公路和特大桥梁的主要机构之一</t>
  </si>
  <si>
    <t>广东国企改革,南沙新区,粤港澳大湾区,地方国企改革,广东基建,国企改革</t>
  </si>
  <si>
    <t>000828.SZ</t>
  </si>
  <si>
    <t>东莞控股</t>
  </si>
  <si>
    <t>从事东莞市的高速公路投资、建设、经营，涉足保理业务租赁业务</t>
  </si>
  <si>
    <t>期货,广东国企改革,信托,粤港澳大湾区,小额再贷款,蔚来汽车,充电桩,国企改革,地方国企改革,金改</t>
  </si>
  <si>
    <t>601107.SH</t>
  </si>
  <si>
    <t>四川成渝</t>
  </si>
  <si>
    <t>是四川省投资、建设、营运高速公路的主要企业之一</t>
  </si>
  <si>
    <t>四川国企改革,地方国企改革,充电桩,成渝特区,国企改革,成都天府新区</t>
  </si>
  <si>
    <t>600269.SH</t>
  </si>
  <si>
    <t>赣粤高速</t>
  </si>
  <si>
    <t>江西省内最大的高速公路管养企业</t>
  </si>
  <si>
    <t>鄱阳湖经济区,地方国企改革,核电,国企改革</t>
  </si>
  <si>
    <t>600033.SH</t>
  </si>
  <si>
    <t>福建高速</t>
  </si>
  <si>
    <t>福建省高速公路的投资、建设、运营和管理企业</t>
  </si>
  <si>
    <t>海峡两岸,地方国企改革,国企改革,福建自贸区</t>
  </si>
  <si>
    <t>600020.SH</t>
  </si>
  <si>
    <t>中原高速</t>
  </si>
  <si>
    <t>建设和管理的高速公路和桥梁位于河南交通网的主干线</t>
  </si>
  <si>
    <t>河南自贸区,信托,中原经济区,充电桩,河南国企改革,国企改革,债转股(AMC),地方国企改革,文化传媒</t>
  </si>
  <si>
    <t>000885.SZ</t>
  </si>
  <si>
    <t>城发环境</t>
  </si>
  <si>
    <t>主营高速公路开发运营和基础设施投资</t>
  </si>
  <si>
    <t>绿色电力,生物质能发电,污水处理,河南自贸区,固废处理,碳交易,河南国企改革,国企改革,碳中和,地方国企改革,节能环保,垃圾分类</t>
  </si>
  <si>
    <t>000900.SZ</t>
  </si>
  <si>
    <t>现代投资</t>
  </si>
  <si>
    <t>主营湖南省内的高速公路的养护维修和收费经营业务</t>
  </si>
  <si>
    <t>期货,固废处理,湖南国企改革,充电桩,国企改革,洞庭湖生态经济区,REITs,地方国企改革,预制菜,垃圾分类,医疗废物处理</t>
  </si>
  <si>
    <t>600106.SH</t>
  </si>
  <si>
    <t>重庆路桥</t>
  </si>
  <si>
    <t>重庆重点市政建设单位</t>
  </si>
  <si>
    <t>智慧城市,重庆自贸区,两江新区,金改,ETC,成渝特区,PPP</t>
  </si>
  <si>
    <t>600035.SH</t>
  </si>
  <si>
    <t>楚天高速</t>
  </si>
  <si>
    <t>湖北省第一家公路上市公司，拥有湖北交通流量最大的公路之一</t>
  </si>
  <si>
    <t>智能交通,车联网,在线教育,机器人,智能医疗,地方国企改革,国产操作系统,ETC,湖北国企改革,物联网,国企改革,华为,无线耳机</t>
  </si>
  <si>
    <t>601188.SH</t>
  </si>
  <si>
    <t>龙江交通</t>
  </si>
  <si>
    <t>黑龙江地区较大的以经营管理高速公路为主业的公司</t>
  </si>
  <si>
    <t>智能交通,网约车,宁德时代,中俄自贸区,地方国企改革,国企改革,黑龙江自贸区</t>
  </si>
  <si>
    <t>600368.SH</t>
  </si>
  <si>
    <t>五洲交通</t>
  </si>
  <si>
    <t>拥有良好的高速公路资源，东兴口岸目前规模最大的物流公司</t>
  </si>
  <si>
    <t>电子商务,涉矿,数字乡村,冷链物流,统一大市场,地方国企改革,金改,东盟自贸区,国企改革,北部湾自贸区,小额贷款</t>
  </si>
  <si>
    <t>601518.SH</t>
  </si>
  <si>
    <t>吉林高速</t>
  </si>
  <si>
    <t>公司拥有长平高速公路的特许经营权</t>
  </si>
  <si>
    <t>国企改革,振兴东北,地方国企改革,吉林国企改革</t>
  </si>
  <si>
    <t>000755.SZ</t>
  </si>
  <si>
    <t>山西路桥</t>
  </si>
  <si>
    <t>山西国资委旗下，主营业务从精细化工产品转变为高速公路运营管理，探索“高速公路+光伏”模式</t>
  </si>
  <si>
    <t>绿色电力,智能交通,地方国企改革,光伏,山西国企改革,国企改革,一带一路</t>
  </si>
  <si>
    <t>000548.SZ</t>
  </si>
  <si>
    <t>湖南投资</t>
  </si>
  <si>
    <t>主营业务包括路桥收费、酒店经营和房地产开发、现代物业管理</t>
  </si>
  <si>
    <t>湖南自贸区,湖南国企改革,物业管理,国企改革,乡村振兴,地方国企改革,公路建设</t>
  </si>
  <si>
    <t>航运系,中远系,航运,环渤海,同花顺漂亮100,国企改革,油价下调,一带一路,央企国企改革,集装箱,航运港口,地方国企改革,俄乌冲突,滨海新区,进口博览会,MSCI</t>
  </si>
  <si>
    <t>601866.SH</t>
  </si>
  <si>
    <t>中远海发</t>
  </si>
  <si>
    <t>船舶租赁业务规模居于世界前列，集装箱租赁业务规模为世界第二</t>
  </si>
  <si>
    <t>航运系,中远系,航运,上海自贸区,国企改革,油价下调,一带一路,央企国企改革,融资租赁,集装箱,航运港口,地方国企改革,进口博览会,MSCI</t>
  </si>
  <si>
    <t>601975.SH</t>
  </si>
  <si>
    <t>招商南油</t>
  </si>
  <si>
    <t>长期专注于油品、化工品及气体特种品等运输业务，拥有良好的口碑</t>
  </si>
  <si>
    <t>央企国企改革,年报预增,航运,地方国企改革,国企改革,油价下调</t>
  </si>
  <si>
    <t>600428.SH</t>
  </si>
  <si>
    <t>中远海特</t>
  </si>
  <si>
    <t>从事专业化特种杂货远洋运输的公司</t>
  </si>
  <si>
    <t>航运系,中远系,航运,粤港澳大湾区,国企改革,油价下调,一带一路,央企国企改革,年报预增,海洋经济,南沙新区,自由贸易港,地方国企改革,进口博览会</t>
  </si>
  <si>
    <t>002320.SZ</t>
  </si>
  <si>
    <t>海峡股份</t>
  </si>
  <si>
    <t>从事以海南省为中心的南海客滚运输业务</t>
  </si>
  <si>
    <t>中远系,海南旅游岛,航运,西沙旅游,游轮,海南自贸区,国企改革,油价下调,三沙,游艇,央企国企改革,自由贸易港,地方国企改革</t>
  </si>
  <si>
    <t>600179.SH</t>
  </si>
  <si>
    <t>安通控股</t>
  </si>
  <si>
    <t>主营业务为集装箱多式联运综合物流服务</t>
  </si>
  <si>
    <t>中俄贸易,统一大市场,航运,自由贸易港,区块链,一带一路,黑龙江自贸区</t>
  </si>
  <si>
    <t>603565.SH</t>
  </si>
  <si>
    <t>中谷物流</t>
  </si>
  <si>
    <t>中国最早专业经营内贸集装箱航运的企业之一</t>
  </si>
  <si>
    <t>冷链物流,统一大市场,航运</t>
  </si>
  <si>
    <t>600798.SH</t>
  </si>
  <si>
    <t>宁波海运</t>
  </si>
  <si>
    <t>以电煤运输为主的专业化散货运输经营格局</t>
  </si>
  <si>
    <t>中俄贸易,海洋经济,航运,舟山自贸区,地方国企改革,杭州湾大湾区,国企改革,油价下调,一带一路,黄金水道</t>
  </si>
  <si>
    <t>603167.SH</t>
  </si>
  <si>
    <t>渤海轮渡</t>
  </si>
  <si>
    <t>渤海湾乃至全国的专业化客滚运输企业之一</t>
  </si>
  <si>
    <t>航运,地方国企改革,辽宁国企改革,跨境电商,中韩自贸区,国企改革,油价下调</t>
  </si>
  <si>
    <t>000520.SZ</t>
  </si>
  <si>
    <t>长航凤凰</t>
  </si>
  <si>
    <t>我国内河经营干散货专业化运输规模最大的企业</t>
  </si>
  <si>
    <t>债转股(AMC),航运港口,航运,油价下调,一带一路</t>
  </si>
  <si>
    <t>001205.SZ</t>
  </si>
  <si>
    <t>盛航股份</t>
  </si>
  <si>
    <t>国内液体化学品航运龙头企业之一</t>
  </si>
  <si>
    <t>603209.SH</t>
  </si>
  <si>
    <t>兴通股份</t>
  </si>
  <si>
    <t>在交通运输部的新增船舶运力综合评审中连续多次排名第一</t>
  </si>
  <si>
    <t>601022.SH</t>
  </si>
  <si>
    <t>宁波远洋</t>
  </si>
  <si>
    <t>浙江国资委旗下，浙江省最大的集装箱班轮企业</t>
  </si>
  <si>
    <t>统一大市场,海洋经济,共同富裕示范区,航运港口,航运,一带一路,地方国企改革,杭州湾大湾区,浙江国企改革,国企改革</t>
  </si>
  <si>
    <t>833171.BJ</t>
  </si>
  <si>
    <t>国航远洋</t>
  </si>
  <si>
    <t>主营国内外干散货运输业务，涵盖煤炭、钢铁、矿石和粮油等多个领域</t>
  </si>
  <si>
    <t>F5G,免税店,上海自贸区,体育产业,长三角一体化,国企改革,一带一路,足球,黄金水道,上海国企改革,航运港口,自由贸易港,地方国企改革,MSCI</t>
  </si>
  <si>
    <t>601298.SH</t>
  </si>
  <si>
    <t>青岛港</t>
  </si>
  <si>
    <t>青岛港口是世界第五大港，我国北方最大的外贸口岸</t>
  </si>
  <si>
    <t>中俄贸易,中韩自贸区,区块链,国企改革,一带一路,集装箱,山东国企改革,地方国企改革,华为</t>
  </si>
  <si>
    <t>601880.SH</t>
  </si>
  <si>
    <t>辽港股份</t>
  </si>
  <si>
    <t>我国主要的海铁联运及海上中转港口之一</t>
  </si>
  <si>
    <t>中俄贸易,一元股,大连自贸区,环渤海,中韩自贸区,区块链,国企改革,一带一路,东北亚经贸中心,央企国企改革,统一大市场,航运港口</t>
  </si>
  <si>
    <t>001872.SZ</t>
  </si>
  <si>
    <t>招商港口</t>
  </si>
  <si>
    <t>占深圳港集装箱码头业务市场份额的27.2%。</t>
  </si>
  <si>
    <t>央企国企改革,航运港口,粤港澳大湾区,地方国企改革,国企改革,一带一路</t>
  </si>
  <si>
    <t>601228.SH</t>
  </si>
  <si>
    <t>广州港</t>
  </si>
  <si>
    <t>华南地区综合性主枢纽港，中国最重要的对外贸易口岸之一</t>
  </si>
  <si>
    <t>冷链物流,广东国企改革,航运港口,自由贸易港,粤港澳大湾区,地方国企改革,国企改革,一带一路</t>
  </si>
  <si>
    <t>601000.SH</t>
  </si>
  <si>
    <t>唐山港</t>
  </si>
  <si>
    <t>公司的优势装卸货种是散杂货</t>
  </si>
  <si>
    <t>养老金持股,证金持股,地方国企改革,环渤海,京津冀一体化,雄安新区,国企改革</t>
  </si>
  <si>
    <t>601326.SH</t>
  </si>
  <si>
    <t>秦港股份</t>
  </si>
  <si>
    <t>全球最大的大宗干散货公众码头运营商，货种主要有煤炭、矿石</t>
  </si>
  <si>
    <t>地方国企改革,雄安新区,京津冀一体化,国企改革,一带一路</t>
  </si>
  <si>
    <t>600717.SH</t>
  </si>
  <si>
    <t>天津港</t>
  </si>
  <si>
    <t>天津港位于京津城市和环渤海经济圈的交汇点上，地理位置优越</t>
  </si>
  <si>
    <t>环渤海,雄安新区,国企改革,一带一路,天津自贸区,统一大市场,证金持股,央视财经50,自由贸易港,地方国企改革,天津国企改革,京津冀一体化,滨海新区</t>
  </si>
  <si>
    <t>000088.SZ</t>
  </si>
  <si>
    <t>盐田港</t>
  </si>
  <si>
    <t>已形成港口、港口供应链、临港产业三大业务板块的经营格局</t>
  </si>
  <si>
    <t>中俄贸易,冷链物流,广东国企改革,粤港澳大湾区,雄安新区,国企改革,统一大市场,深圳国企改革,航运港口,地方国企改革,广东基建</t>
  </si>
  <si>
    <t>000582.SZ</t>
  </si>
  <si>
    <t>北部湾港</t>
  </si>
  <si>
    <t>广西北部湾地区国有公共码头的唯一运营商</t>
  </si>
  <si>
    <t>冷链物流,东盟自贸区,国企改革,北部湾自贸区,一带一路,统一大市场,航运港口,自由贸易港,地方国企改革,天然气</t>
  </si>
  <si>
    <t>600017.SH</t>
  </si>
  <si>
    <t>日照港</t>
  </si>
  <si>
    <t>从事大宗散杂货的港口装卸、堆存和中转服务的公司</t>
  </si>
  <si>
    <t>免税店,证金持股,山东国企改革,地方国企改革,中韩自贸区,国企改革</t>
  </si>
  <si>
    <t>600190.SH</t>
  </si>
  <si>
    <t>锦州港</t>
  </si>
  <si>
    <t>锦州港是辽宁省重点发展的北方区域性港口</t>
  </si>
  <si>
    <t>中俄贸易,中韩自贸区,区块链,油气运输仓储,一带一路</t>
  </si>
  <si>
    <t>601008.SH</t>
  </si>
  <si>
    <t>连云港</t>
  </si>
  <si>
    <t>连云港是我国25个主枢纽港之一，拥有优越的区位条件</t>
  </si>
  <si>
    <t>中俄贸易,航运港口,地方国企改革,中韩自贸区,国企改革,一带一路</t>
  </si>
  <si>
    <t>000905.SZ</t>
  </si>
  <si>
    <t>厦门港务</t>
  </si>
  <si>
    <t>构建了完整而高效的港口综合物流服务供应链</t>
  </si>
  <si>
    <t>统一大市场,福建物联网,海峡两岸,航运港口,自由贸易港,地方国企改革,福建自贸区,跨境电商,无人岛开发,郭台铭,平潭免税区,国企改革,一带一路</t>
  </si>
  <si>
    <t>000507.SZ</t>
  </si>
  <si>
    <t>珠海港</t>
  </si>
  <si>
    <t>现代化大型港口物流企业</t>
  </si>
  <si>
    <t>广东国企改革,航运,粤港澳大湾区,珠海主题公园,中巴经济走廊,PTA,国企改革,珠海国企改革,一带一路,风电,海上风电,横琴新区,融资租赁,统一大市场,航运港口,地方国企改革,新能源,光伏,天然气,广东自贸区</t>
  </si>
  <si>
    <t>600279.SH</t>
  </si>
  <si>
    <t>重庆港</t>
  </si>
  <si>
    <t>重庆市港口客货运输、集装箱运输领先企业，西南地区地域优势明显</t>
  </si>
  <si>
    <t>年报预增,统一大市场,重庆自贸区,重庆国企改革,民爆,两江新区,航运港口,地方国企改革,成渝特区,国企改革,一带一路,黄金水道</t>
  </si>
  <si>
    <t>002040.SZ</t>
  </si>
  <si>
    <t>南京港</t>
  </si>
  <si>
    <t>目前我国内河最大的石油、液体化工产品中转储存的港口运输企业</t>
  </si>
  <si>
    <t>地方国企改革,航运港口,国企改革,江苏国企改革,黄金水道</t>
  </si>
  <si>
    <t>002081.SZ</t>
  </si>
  <si>
    <t>金螳螂</t>
  </si>
  <si>
    <t>我国建筑装饰百强企业第一名</t>
  </si>
  <si>
    <t>电子商务,光伏建筑一体化,杭州亚运会,装配式建筑,冬奥会,PPP</t>
  </si>
  <si>
    <t>002163.SZ</t>
  </si>
  <si>
    <t>海南发展</t>
  </si>
  <si>
    <t>具备完整产业链的幕墙的专业企业，规模及市场占有率全国前三</t>
  </si>
  <si>
    <t>特种玻璃,免税店,地方国企改革,光伏玻璃,光伏,玻璃,海南自贸区,国企改革,低辐射玻璃（Low-E）</t>
  </si>
  <si>
    <t>601886.SH</t>
  </si>
  <si>
    <t>江河集团</t>
  </si>
  <si>
    <t>在建筑幕墙、室内装饰与设计、眼科医疗等领域居世界领先水平</t>
  </si>
  <si>
    <t>建筑节能,眼科医疗,医美,蚂蚁金服,恒大,光伏建筑一体化,装配式建筑,冬奥会,健康中国,民营医院</t>
  </si>
  <si>
    <t>002375.SZ</t>
  </si>
  <si>
    <t>亚厦股份</t>
  </si>
  <si>
    <t>国内建筑装饰行业的龙头企业</t>
  </si>
  <si>
    <t>智能家居,超级高铁,高铁,新型城镇化,光伏建筑一体化,百度,装配式建筑,3D打印,智能建筑,迪士尼,建筑节能,特种玻璃,方舱医院,安防,恒大,杭州亚运会,精装修,虚拟现实,垃圾分类,轨道交通</t>
  </si>
  <si>
    <t>002047.SZ</t>
  </si>
  <si>
    <t>宝鹰股份</t>
  </si>
  <si>
    <t>我国建筑装饰行业领先的大型综合装饰企业</t>
  </si>
  <si>
    <t>广东国企改革,粤港澳大湾区,光伏建筑一体化,装配式建筑,国企改革,珠海国企改革,一带一路,基建工程,地方国企改革,恒大,物联网应用层,元宇宙,虚拟现实</t>
  </si>
  <si>
    <t>002431.SZ</t>
  </si>
  <si>
    <t>棕榈股份</t>
  </si>
  <si>
    <t>具有风景园林工程设计专项甲级资质的综合性园林企业</t>
  </si>
  <si>
    <t>地下管网,水利,旅游,增强现实,乡村振兴,新型城镇化,粤港澳大湾区,体育产业,特色小镇,雄安新区,PPP,河南国企改革,国企改革,园林开发,美丽中国,足球,横琴新区,土地流转,地方国企改革,职业教育,土壤修复,元宇宙,虚拟现实</t>
  </si>
  <si>
    <t>603778.SH</t>
  </si>
  <si>
    <t>乾景园林</t>
  </si>
  <si>
    <t>专注园林景观十多年，涵盖地产景观、旅游度假、市政绿化等领域</t>
  </si>
  <si>
    <t>HJT电池,光伏,PPP,园林开发,美丽中国,碳中和</t>
  </si>
  <si>
    <t>300506.SZ</t>
  </si>
  <si>
    <t>名家汇</t>
  </si>
  <si>
    <t>城市照明领域的系统方案解决专家</t>
  </si>
  <si>
    <t>智慧城市,IGBT,环氧树脂,芯片,比亚迪,智慧灯杆,节能减排,节能照明</t>
  </si>
  <si>
    <t>300536.SZ</t>
  </si>
  <si>
    <t>农尚环境</t>
  </si>
  <si>
    <t>园林绿化施工、园林景观设计行业内具备一定规模优势的优秀企业</t>
  </si>
  <si>
    <t>芯片,海绵城市,节能环保,PPP,园林开发,垃圾分类</t>
  </si>
  <si>
    <t>002822.SZ</t>
  </si>
  <si>
    <t>中装建设</t>
  </si>
  <si>
    <t>大型综合性建筑装饰设计与施工企业</t>
  </si>
  <si>
    <t>数据中心,新型城镇化,粤港澳大湾区,医疗器械,新基建,光伏建筑一体化,装配式建筑,区块链,冬奥会,PPP,东数西算（算力）,风电,基建工程,数字货币,杭州亚运会,精装修,光伏,云计算,物业管理,金融科技,华为</t>
  </si>
  <si>
    <t>002713.SZ</t>
  </si>
  <si>
    <t>东易日盛</t>
  </si>
  <si>
    <t>家装行业上市第一股，全国行业质量领先品牌</t>
  </si>
  <si>
    <t>智能家居,AIGC,互联网金融,元宇宙,人工智能,数字经济,装配式建筑,精装修,全屋定制,小米,智能物流</t>
  </si>
  <si>
    <t>002325.SZ</t>
  </si>
  <si>
    <t>洪涛股份</t>
  </si>
  <si>
    <t>高端建筑装饰行业的持续领跑者</t>
  </si>
  <si>
    <t>数据中心,电子商务,智慧城市,在线教育,粤港澳大湾区,氢能源,华为</t>
  </si>
  <si>
    <t>603388.SH</t>
  </si>
  <si>
    <t>元成股份</t>
  </si>
  <si>
    <t>浙江省级林业重点龙头企业</t>
  </si>
  <si>
    <t>节能环保,美丽中国,旅游,集成电路,园林开发,新型城镇化,风电</t>
  </si>
  <si>
    <t>600193.SH</t>
  </si>
  <si>
    <t>创兴资源</t>
  </si>
  <si>
    <t>主营业务实现了向建筑装饰行业转型，进入快速的发展轨道</t>
  </si>
  <si>
    <t>精装修,稀土永磁</t>
  </si>
  <si>
    <t>002663.SZ</t>
  </si>
  <si>
    <t>普邦股份</t>
  </si>
  <si>
    <t>以园林产业为基础，切入环境保护、城市生态修复和修补领域</t>
  </si>
  <si>
    <t>横琴新区,网红经济,污水处理,数字营销,固废处理,互联网金融,新型城镇化,粤港澳大湾区,文化传媒,PPP,园林开发,美丽中国</t>
  </si>
  <si>
    <t>603955.SH</t>
  </si>
  <si>
    <t>大千生态</t>
  </si>
  <si>
    <t>第一批获得城市园林绿化一级资质的企业之一</t>
  </si>
  <si>
    <t>特色小镇,雄安新区,旅游,PPP,园林开发,新型城镇化,美丽中国</t>
  </si>
  <si>
    <t>603717.SH</t>
  </si>
  <si>
    <t>天域生态</t>
  </si>
  <si>
    <t>主营园林业务</t>
  </si>
  <si>
    <t>锂电池,钠离子电池,六氟磷酸锂,光伏,特色小镇,雄安新区,猪肉,PPP,园林开发,美丽中国</t>
  </si>
  <si>
    <t>300649.SZ</t>
  </si>
  <si>
    <t>杭州园林</t>
  </si>
  <si>
    <t>全国首批风景园林工程设计专项甲级资质单位，代表作杭州西溪湿地</t>
  </si>
  <si>
    <t>共同富裕示范区,新型城镇化,杭州亚运会,雄安新区,PPP,园林开发,碳中和</t>
  </si>
  <si>
    <t>002963.SZ</t>
  </si>
  <si>
    <t>豪尔赛</t>
  </si>
  <si>
    <t>集设计、研发、施工、运维为一体的集团化科技照明公司</t>
  </si>
  <si>
    <t>智慧城市,雄安新区,冬奥会,集成电路,智慧灯杆,节能照明</t>
  </si>
  <si>
    <t>002811.SZ</t>
  </si>
  <si>
    <t>郑中设计</t>
  </si>
  <si>
    <t>国际一流室内设计机构同场竞技的极少数亚洲企业之一</t>
  </si>
  <si>
    <t>装配式建筑,精装修</t>
  </si>
  <si>
    <t>603828.SH</t>
  </si>
  <si>
    <t>柯利达</t>
  </si>
  <si>
    <t>建筑装饰行业率先采取"内外兼修"业务模式的企业之一</t>
  </si>
  <si>
    <t>PPP,精装修,装配式建筑</t>
  </si>
  <si>
    <t>001267.SZ</t>
  </si>
  <si>
    <t>汇绿生态</t>
  </si>
  <si>
    <t>综合性生态环境建设企业</t>
  </si>
  <si>
    <t>光伏,土壤修复,生态城乡,硅能源,园林开发,新型城镇化</t>
  </si>
  <si>
    <t>002620.SZ</t>
  </si>
  <si>
    <t>瑞和股份</t>
  </si>
  <si>
    <t>国家建筑装饰和幕墙施工一级、设计甲级企业</t>
  </si>
  <si>
    <t>建筑节能,新型城镇化,恒大,光伏建筑一体化,装配式建筑,光伏,精装修,全屋定制</t>
  </si>
  <si>
    <t>002789.SZ</t>
  </si>
  <si>
    <t>建艺集团</t>
  </si>
  <si>
    <t>中国装饰百强企业，装饰行业诚信AAA企业，深圳知名品牌企业</t>
  </si>
  <si>
    <t>广东国企改革,地热能,新型城镇化,装配式建筑,国企改革,珠海国企改革,建筑节能,横琴新区,互联网金融,地方国企改革,人工智能,恒大,精装修,金融科技,小额贷款</t>
  </si>
  <si>
    <t>002775.SZ</t>
  </si>
  <si>
    <t>文科园林</t>
  </si>
  <si>
    <t>园林绿化工程施工的综合性园林企业，国家城市园林绿化一级资质</t>
  </si>
  <si>
    <t>广东国企改革,地方国企改革,恒大,土壤修复,雄安新区,PPP,国企改革,园林开发,美丽中国</t>
  </si>
  <si>
    <t>300621.SZ</t>
  </si>
  <si>
    <t>维业股份</t>
  </si>
  <si>
    <t>主营建筑装饰工程的设计与施工，国建筑装饰行业百强</t>
  </si>
  <si>
    <t>广东国企改革,租售同权,粤港澳大湾区,新型城镇化,光伏建筑一体化,装配式建筑,雄安新区,国企改革,珠海国企改革,建筑节能,横琴新区,方舱医院,地方国企改革,精装修,噪声防治,华为</t>
  </si>
  <si>
    <t>603316.SH</t>
  </si>
  <si>
    <t>诚邦股份</t>
  </si>
  <si>
    <t>园林业务资质较为齐备的企业</t>
  </si>
  <si>
    <t>建筑节能,地下管网,水利,污水处理,共同富裕示范区,新型城镇化,杭州亚运会,节能环保,特色小镇,PPP,园林开发,碳中和</t>
  </si>
  <si>
    <t>000010.SZ</t>
  </si>
  <si>
    <t>美丽生态</t>
  </si>
  <si>
    <t>公司园林绿化业务资质可比肩国内一线企业，具有较强的综合竞争力</t>
  </si>
  <si>
    <t>PPP,煤炭,园林开发,新型城镇化,美丽中国</t>
  </si>
  <si>
    <t>605287.SH</t>
  </si>
  <si>
    <t>德才股份</t>
  </si>
  <si>
    <t>我国建筑装饰行业具有较强市场竞争能力的企业</t>
  </si>
  <si>
    <t>装配式建筑,精装修,虚拟现实,基建工程,新型城镇化,光伏建筑一体化</t>
  </si>
  <si>
    <t>002989.SZ</t>
  </si>
  <si>
    <t>中天精装</t>
  </si>
  <si>
    <t>国内领先的精装修服务提供商</t>
  </si>
  <si>
    <t>精装修,粤港澳大湾区</t>
  </si>
  <si>
    <t>600234.SH</t>
  </si>
  <si>
    <t>科新发展</t>
  </si>
  <si>
    <t>公司仍以DVD等消费电子产品的生产和销售为主，租赁经营为辅</t>
  </si>
  <si>
    <t>广告营销,文化传媒,电子信息</t>
  </si>
  <si>
    <t>603030.SH</t>
  </si>
  <si>
    <t>全筑股份</t>
  </si>
  <si>
    <t>20多年住宅全装修经验，积累了一大批优质的地产商资源</t>
  </si>
  <si>
    <t>建筑节能,智能家居,机器人,新型城镇化,服务机器人,恒大,人工智能,精装修,长三角一体化,装配式建筑</t>
  </si>
  <si>
    <t>605178.SH</t>
  </si>
  <si>
    <t>时空科技</t>
  </si>
  <si>
    <t>参与了多项国家大型活动核心区域的照明工程项目</t>
  </si>
  <si>
    <t>智慧城市,冬奥会,智慧灯杆,物联网,智慧停车,节能照明</t>
  </si>
  <si>
    <t>605289.SH</t>
  </si>
  <si>
    <t>罗曼股份</t>
  </si>
  <si>
    <t>国内领先的城市照明集成商</t>
  </si>
  <si>
    <t>智慧城市,新能源汽车,旅游,换电,新能源,元宇宙,虚拟现实,节能照明</t>
  </si>
  <si>
    <t>301098.SZ</t>
  </si>
  <si>
    <t>金埔园林</t>
  </si>
  <si>
    <t>公司在国内园林绿化领域综合竞争力较强</t>
  </si>
  <si>
    <t>园林开发,土壤修复,乡村振兴,新型城镇化</t>
  </si>
  <si>
    <t>002856.SZ</t>
  </si>
  <si>
    <t>美芝股份</t>
  </si>
  <si>
    <t>为中国建筑装饰行业内最具有市场综合竞争力的优秀企业之一</t>
  </si>
  <si>
    <t>广东国企改革,国企改革,基建工程,地方国企改革,垃圾分类,粤港澳大湾区</t>
  </si>
  <si>
    <t>002830.SZ</t>
  </si>
  <si>
    <t>名雕股份</t>
  </si>
  <si>
    <t>公司根据多年积累的家装经验研发出的家装工程现场智能管理系统</t>
  </si>
  <si>
    <t>网络直播</t>
  </si>
  <si>
    <t>605303.SH</t>
  </si>
  <si>
    <t>园林股份</t>
  </si>
  <si>
    <t>公司在园林行业内具有较高的知名度和美誉度</t>
  </si>
  <si>
    <t>园林开发,雄安新区,旅游,共同富裕示范区,乡村振兴,新型城镇化,PPP</t>
  </si>
  <si>
    <t>300949.SZ</t>
  </si>
  <si>
    <t>奥雅股份</t>
  </si>
  <si>
    <t>创新文旅开发与文创产业开发的综合性企业</t>
  </si>
  <si>
    <t>智慧城市,大数据,旅游,AIGC,粤港澳大湾区,元宇宙,新型城镇化,露营经济,人工智能,腾讯,三胎,NFT</t>
  </si>
  <si>
    <t>000032.SZ</t>
  </si>
  <si>
    <t>深桑达A</t>
  </si>
  <si>
    <t>洁净室</t>
  </si>
  <si>
    <t>专业的信息服务供应商，高速铁路无线通讯领域研发方面国内领先</t>
  </si>
  <si>
    <t>生物安全,节能照明,碳中和,智能交通,央企国企改革,方舱医院,数据安全,数字经济,国资云,轨道交通,数据中心,绿色电力,数字孪生,高铁,粤港澳大湾区,国产操作系统,体育产业,智慧党建,电子信息,国企改革,信创,柔性屏,智慧城市,数字乡村,大数据,安防,地方国企改革,智慧政务,元宇宙,数据确权</t>
  </si>
  <si>
    <t>600970.SH</t>
  </si>
  <si>
    <t>中材国际</t>
  </si>
  <si>
    <t>水泥技术装备工程市场具有完整产业链，市占率保持全球第一</t>
  </si>
  <si>
    <t>机械装备,中材系,国企改革,一带一路,风电,央企国企改革,中非合作,地方国企改革,水泥,节能环保,人民币贬值受益</t>
  </si>
  <si>
    <t>002541.SZ</t>
  </si>
  <si>
    <t>鸿路钢构</t>
  </si>
  <si>
    <t>我国大型钢结构件专业生产商之一</t>
  </si>
  <si>
    <t>线材,装配式建筑,光伏,工业4.0,PPP,MSCI</t>
  </si>
  <si>
    <t>000065.SZ</t>
  </si>
  <si>
    <t>北方国际</t>
  </si>
  <si>
    <t>专注于国际市场的国际工程承包商</t>
  </si>
  <si>
    <t>太阳能,超超临界发电,中巴经济走廊,国企改革,一带一路,风电,央企国企改革,中非合作,中兵系,煤炭,地方国企改革,新能源,人民币贬值受益,马歇尔计划,轨道交通,智能物流</t>
  </si>
  <si>
    <t>601068.SH</t>
  </si>
  <si>
    <t>中铝国际</t>
  </si>
  <si>
    <t>中国铝业集团旗下，中国有色金属行业领先的技术、工程服务于设备提供商</t>
  </si>
  <si>
    <t>央企国企改革,盐湖提锂,地方国企改革,PPP,国企改革,一带一路</t>
  </si>
  <si>
    <t>002051.SZ</t>
  </si>
  <si>
    <t>中工国际</t>
  </si>
  <si>
    <t>主要从事国外工程总承包（EPC）业务</t>
  </si>
  <si>
    <t>水利,污水处理,固废处理,新基建,生物安全,国企改革,一带一路,央企国企改革,涉矿,中非合作,基建工程,地方国企改革,北京自贸区,人民币贬值受益,马歇尔计划</t>
  </si>
  <si>
    <t>603098.SH</t>
  </si>
  <si>
    <t>森特股份</t>
  </si>
  <si>
    <t>主营建筑金属围护系统、声屏障系统的建筑装饰企业</t>
  </si>
  <si>
    <t>年报预增,专精特新,光伏建筑一体化,光伏,土壤修复,雄安新区,噪声防治</t>
  </si>
  <si>
    <t>600477.SH</t>
  </si>
  <si>
    <t>杭萧钢构</t>
  </si>
  <si>
    <t>国家住宅产业化基地和首批装配式建筑产业基地</t>
  </si>
  <si>
    <t>空中巴士,光伏建筑一体化,装配式建筑,杭州湾大湾区,雄安新区,一带一路,工业互联网,电子商务,方舱医院,工程建材,HJT电池,线材,储能,棚户区改造,杭州亚运会,钙钛矿电池</t>
  </si>
  <si>
    <t>000928.SZ</t>
  </si>
  <si>
    <t>中钢国际</t>
  </si>
  <si>
    <t>具有核心竞争力的国际知名工程承包商</t>
  </si>
  <si>
    <t>口罩,超超临界发电,振兴东北,3D打印,国企改革,一带一路,碳中和,央企国企改革,基建工程,地方国企改革,节能环保,工业4.0,医疗废物处理</t>
  </si>
  <si>
    <t>601226.SH</t>
  </si>
  <si>
    <t>华电重工</t>
  </si>
  <si>
    <t>主营物料输送系统、热能、高端钢结构工程，技术实力行业领先</t>
  </si>
  <si>
    <t>超超临界发电,质子交换膜,燃料电池,高端装备,核电,国企改革,一带一路,风电,海上风电,央企国企改革,机器人,地方国企改革,氢能源,国产替代</t>
  </si>
  <si>
    <t>600496.SH</t>
  </si>
  <si>
    <t>精工钢构</t>
  </si>
  <si>
    <t>具有竞争力的钢结构建筑系统服务商</t>
  </si>
  <si>
    <t>NMN,世界杯,空中巴士,新型城镇化,杭州亚运会,光伏建筑一体化,装配式建筑,雄安新区,冬奥会,安徽城镇化,分布式发电</t>
  </si>
  <si>
    <t>002135.SZ</t>
  </si>
  <si>
    <t>东南网架</t>
  </si>
  <si>
    <t>由单一的钢结构建筑企业向装配式集成建筑服务商转型升级</t>
  </si>
  <si>
    <t>乡村振兴,新型城镇化,光伏建筑一体化,装配式建筑,杭州湾大湾区,雄安新区,PPP,冬奥会,一带一路,杭州亚运会,黑洞,国家科技大会</t>
  </si>
  <si>
    <t>002323.SZ</t>
  </si>
  <si>
    <t>雅博股份</t>
  </si>
  <si>
    <t>金属屋面围护系统首家A股上市公司</t>
  </si>
  <si>
    <t>数字乡村,HJT电池,地方国企改革,储能,光伏建筑一体化,光伏,智能建筑,一带一路</t>
  </si>
  <si>
    <t>002140.SZ</t>
  </si>
  <si>
    <t>东华科技</t>
  </si>
  <si>
    <t>中国化学工程集团旗下的工程公司，业务主要集中在化工、环保设施领域</t>
  </si>
  <si>
    <t>污水处理,固废处理,盐湖提锂,供应链金融,钛白粉,PPP,国企改革,一带一路,可降解塑料,光热发电,央企国企改革,锂电池,氢能源,POE胶膜,节能环保,乙二醇,土壤修复,现代服务业,医疗废物处理,煤化工</t>
  </si>
  <si>
    <t>002542.SZ</t>
  </si>
  <si>
    <t>中化岩土</t>
  </si>
  <si>
    <t>在强夯地基处理细分市场中具有国内领先地位</t>
  </si>
  <si>
    <t>数据中心,地下管网,旅游,新型城镇化,芯片,特色小镇,雄安新区,PPP,通用航空,国企改革,一带一路,四川国企改革,互联网金融,影视娱乐,地方国企改革,文化传媒,云计算,煤化工</t>
  </si>
  <si>
    <t>603959.SH</t>
  </si>
  <si>
    <t>百利科技</t>
  </si>
  <si>
    <t>服务于石油化工、现代煤化工行业的工程咨询、设计和总承包商</t>
  </si>
  <si>
    <t>新能源汽车,锂电池,锂电设备,燃料电池,宁德时代,橡胶,煤化工</t>
  </si>
  <si>
    <t>000159.SZ</t>
  </si>
  <si>
    <t>国际实业</t>
  </si>
  <si>
    <t>公司石油石化产品经营资质较为齐全</t>
  </si>
  <si>
    <t>油品改革,年报预增,新疆振兴,西部开发,焦炭,光伏,一带一路</t>
  </si>
  <si>
    <t>300384.SZ</t>
  </si>
  <si>
    <t>三联虹普</t>
  </si>
  <si>
    <t>国内最主要的合成纤维工程技术服务提供商之一</t>
  </si>
  <si>
    <t>可降解塑料,大数据,互联网金融,工业互联网,高端装备,锦纶,华为,垃圾分类</t>
  </si>
  <si>
    <t>300986.SZ</t>
  </si>
  <si>
    <t>志特新材</t>
  </si>
  <si>
    <t>国内外取得BAND2认证的少数企业之一</t>
  </si>
  <si>
    <t>装配式建筑,节能环保,一带一路</t>
  </si>
  <si>
    <t>600321.SH</t>
  </si>
  <si>
    <t>正源股份</t>
  </si>
  <si>
    <t>中国中西南地区最大规模的人造板生产和加工企业</t>
  </si>
  <si>
    <t>纤维板,一元股,成渝特区,成都天府新区,西部开发,工业4.0</t>
  </si>
  <si>
    <t>300117.SZ</t>
  </si>
  <si>
    <t>嘉寓股份</t>
  </si>
  <si>
    <t>中国节能门窗幕墙创新领军企业</t>
  </si>
  <si>
    <t>建筑节能,机器人,太阳能,HJT电池,服务机器人,新能源,光伏建筑一体化,恒大,TOPCON电池,装配式建筑,光伏,雄安新区,多晶硅</t>
  </si>
  <si>
    <t>002743.SZ</t>
  </si>
  <si>
    <t>富煌钢构</t>
  </si>
  <si>
    <t>全国建筑钢结构制作、安装定点企业，安徽省钢结构协会会长单位</t>
  </si>
  <si>
    <t>装配式建筑,雄安新区,PPP,新型城镇化,棚户区改造</t>
  </si>
  <si>
    <t>301046.SZ</t>
  </si>
  <si>
    <t>能辉科技</t>
  </si>
  <si>
    <t>国内较早专业从事光伏应用服务的公司之一</t>
  </si>
  <si>
    <t>绿色电力,换电,新型城镇化,储能,光伏建筑一体化,光伏</t>
  </si>
  <si>
    <t>002593.SZ</t>
  </si>
  <si>
    <t>日上集团</t>
  </si>
  <si>
    <t>拥有国际一流的工厂和钢构加工设备</t>
  </si>
  <si>
    <t>胎压监测,车联网,物联网平台层,新型城镇化,智能汽车,装配式建筑,比亚迪,郭台铭,物联网,一带一路,华为</t>
  </si>
  <si>
    <t>603637.SH</t>
  </si>
  <si>
    <t>镇海股份</t>
  </si>
  <si>
    <t>石油化工工程的建设和技术服务，多次获得国家级工程类奖项</t>
  </si>
  <si>
    <t>油品升级,地方国企改革,氢能源,节能环保,尾气治理,国企改革,碳中和</t>
  </si>
  <si>
    <t>605167.SH</t>
  </si>
  <si>
    <t>利柏特</t>
  </si>
  <si>
    <t>公司是国内少数具备大型工业模块设计能力的企业</t>
  </si>
  <si>
    <t>中俄贸易,智能制造,工业4.0,固废处理,核电,氢能源</t>
  </si>
  <si>
    <t>300517.SZ</t>
  </si>
  <si>
    <t>海波重科</t>
  </si>
  <si>
    <t>国内较早进入桥梁钢结构工程专业领域的企业之一</t>
  </si>
  <si>
    <t>605598.SH</t>
  </si>
  <si>
    <t>上海港湾</t>
  </si>
  <si>
    <t>公司在岩土工程服务行业内形成了一定的市场知名度</t>
  </si>
  <si>
    <t>年报预增,人民币贬值受益,基建工程,一带一路</t>
  </si>
  <si>
    <t>003001.SZ</t>
  </si>
  <si>
    <t>中岩大地</t>
  </si>
  <si>
    <t>全国注册土木工程师（岩土）继续教育必修教材的主编单位</t>
  </si>
  <si>
    <t>在线教育,基建工程,人工智能,职业教育,装配式建筑,土壤修复,雄安新区,智慧停车</t>
  </si>
  <si>
    <t>小金属,水利,高铁,铁路基建,磁悬浮,中铁系,PPP,国企改革,一带一路,央企国企改革,REITs,债转股(AMC),证金持股,基建工程,地方国企改革,钴,轨道交通,MSCI</t>
  </si>
  <si>
    <t>水利,高铁,公路建设,铁路基建,雄安新区,中巴经济走廊,国企改革,一带一路,风电,央企国企改革,中非合作,REITs,证金持股,基建工程,地方国企改革,马歇尔计划,MSCI</t>
  </si>
  <si>
    <t>超级高铁,水利,高铁,铁路基建,装配式建筑,特色小镇,PPP,国企改革,金属铜,一带一路,央企国企改革,中非合作,REITs,证金持股,基建工程,地方国企改革,轨道交通,MSCI</t>
  </si>
  <si>
    <t>601868.SH</t>
  </si>
  <si>
    <t>中国能建</t>
  </si>
  <si>
    <t>一家为中国乃至全球能源电力、基础设施等行业提供整体解决方案、全产业链服务的综合性特大型集团公司</t>
  </si>
  <si>
    <t>超超临界发电,特高压,核电,国企改革,一带一路,央企国企改革,REITs,证金持股,基建工程,地方国企改革,储能,氢能源,水泥,新能源</t>
  </si>
  <si>
    <t>601611.SH</t>
  </si>
  <si>
    <t>中国核建</t>
  </si>
  <si>
    <t>我国最高水平的核电工程建设领军企业</t>
  </si>
  <si>
    <t>央企国企改革,水利,人造太阳,地方国企改革,军工,长三角一体化,核电,国企改革,一带一路</t>
  </si>
  <si>
    <t>600820.SH</t>
  </si>
  <si>
    <t>隧道股份</t>
  </si>
  <si>
    <t>领先的地下工程业务全产业链综合服务商</t>
  </si>
  <si>
    <t>地下管网,EDA,海底隧道,芯片,铁路基建,高端装备,雄安新区,PPP,国企改革,智慧停车,一带一路,上海国企改革,地方国企改革,天然气管道,氢能源,轨道交通,MSCI</t>
  </si>
  <si>
    <t>000498.SZ</t>
  </si>
  <si>
    <t>山东路桥</t>
  </si>
  <si>
    <t>山东高速集团旗下上市公司，六获国家建筑工程最高奖鲁班奖</t>
  </si>
  <si>
    <t>高铁,水利,装配式建筑,腾讯,PPP,国企改革,一带一路,智慧城市,山东国企改革,地方国企改革</t>
  </si>
  <si>
    <t>002061.SZ</t>
  </si>
  <si>
    <t>浙江交科</t>
  </si>
  <si>
    <t>主要承担浙江省内交通工程施工业务</t>
  </si>
  <si>
    <t>水利,新型城镇化,蜱虫,铁路基建,装配式建筑,长三角一体化,PPP,中巴经济走廊,国企改革,浙江国企改革,一带一路,年报预增,吡啶,共同富裕示范区,地方国企改革,杭州亚运会,轨道交通</t>
  </si>
  <si>
    <t>600502.SH</t>
  </si>
  <si>
    <t>安徽建工</t>
  </si>
  <si>
    <t>在安徽省水利和高速工程施工方面具有垄断优势</t>
  </si>
  <si>
    <t>绿色电力,水利,乡村振兴,新型城镇化,光伏建筑一体化,装配式建筑,PPP,国企改革,一带一路,方舱医院,债转股(AMC),地方国企改革,抽水蓄能,节水灌溉,安徽国企改革,三农</t>
  </si>
  <si>
    <t>002941.SZ</t>
  </si>
  <si>
    <t>新疆交建</t>
  </si>
  <si>
    <t>新疆自治区路桥施工领军企业</t>
  </si>
  <si>
    <t>水利,新疆振兴,西部开发,新型城镇化,PPP,国企改革,一带一路,土地流转,基建工程,地方国企改革,ETC</t>
  </si>
  <si>
    <t>300712.SZ</t>
  </si>
  <si>
    <t>永福股份</t>
  </si>
  <si>
    <t>拥有工程设计、工程勘察专业甲级资质，是电力设计最高资质等级</t>
  </si>
  <si>
    <t>数据中心,柔性直流输电,电力物联网,区块链,宁德时代,充电桩,西电东送,核电,特高压,一带一路,风电,工业互联网,年报预增,储能,网络安全,抽水蓄能,光伏</t>
  </si>
  <si>
    <t>600284.SH</t>
  </si>
  <si>
    <t>浦东建设</t>
  </si>
  <si>
    <t>基础设施投融资、施工管理一体化的商业运作模式</t>
  </si>
  <si>
    <t>养老金持股,上海自贸区,浦东新区,国企改革,迪士尼,浦东前滩,上海国企改革,证金持股,自由贸易港,地方国企改革,海绵城市</t>
  </si>
  <si>
    <t>600853.SH</t>
  </si>
  <si>
    <t>龙建股份</t>
  </si>
  <si>
    <t>东北地区最具实力、最具规模的大型综合建筑集团之一</t>
  </si>
  <si>
    <t>水利,旅游,基建工程,新型城镇化,乡村振兴,地方国企改革,海绵城市,振兴东北,PPP,农村电商,国企改革,一带一路,黑龙江自贸区</t>
  </si>
  <si>
    <t>002307.SZ</t>
  </si>
  <si>
    <t>北新路桥</t>
  </si>
  <si>
    <t>新疆地区重要的路桥施工企业</t>
  </si>
  <si>
    <t>新疆振兴,新疆自贸区,西部开发,公路建设,医疗器械,铁路基建,PPP,国企改革,一带一路,融资租赁,新疆发展,新疆建设兵团,基建工程,地方国企改革</t>
  </si>
  <si>
    <t>002062.SZ</t>
  </si>
  <si>
    <t>宏润建设</t>
  </si>
  <si>
    <t>国内首家进行城市轨道交通盾构施工的民营企业，拥有较高的资质</t>
  </si>
  <si>
    <t>地下管网,机器人,水利,方舱医院,太阳能,新型城镇化,杭州亚运会,工业机器人,光伏,PPP,轨道交通</t>
  </si>
  <si>
    <t>603815.SH</t>
  </si>
  <si>
    <t>交建股份</t>
  </si>
  <si>
    <t>安徽省资质齐全、资质等级较高的公路、市政基础设施施工企业之一</t>
  </si>
  <si>
    <t>地下管网,水利,PPP,乡村振兴,基建工程,新型城镇化,一带一路</t>
  </si>
  <si>
    <t>600133.SH</t>
  </si>
  <si>
    <t>东湖高新</t>
  </si>
  <si>
    <t>主营园区运营、环保科技、工程建设的高新技术产业投资控股公司</t>
  </si>
  <si>
    <t>重金属治理,污水处理,循环经济,东湖高新园区,雄安新区,PPP,国企改革,脱硫脱硝,兽药,武汉自贸区,REITs,地方国企改革,节能环保,湖北国企改革,武汉光谷,武汉金改</t>
  </si>
  <si>
    <t>002564.SZ</t>
  </si>
  <si>
    <t>天沃科技</t>
  </si>
  <si>
    <t>上海国资委旗下，主营压力容器设备制造和电力工程EPC业务</t>
  </si>
  <si>
    <t>人造太阳,超超临界发电,油品升级,高端装备,核电,国企改革,特高压,一带一路,风电,碳中和,上海国企改革,煤化工,光热发电,军民融合,地方国企改革,氢能源,军工,光伏</t>
  </si>
  <si>
    <t>600512.SH</t>
  </si>
  <si>
    <t>腾达建设</t>
  </si>
  <si>
    <t>集市政、公路、建筑装饰、轨道交通、房地产一体的综合建设集团</t>
  </si>
  <si>
    <t>水利,基建工程,新型城镇化,装配式建筑,PPP,一带一路,轨道交通</t>
  </si>
  <si>
    <t>603843.SH</t>
  </si>
  <si>
    <t>正平股份</t>
  </si>
  <si>
    <t>路桥工程的施工、养护、勘测设计、试验检测</t>
  </si>
  <si>
    <t>小金属,地下管网,水利,旅游,固废处理,盐湖提锂,乡村振兴,西部开发,新型城镇化,特色小镇,充电桩,PPP,在线旅游,赛马,钾肥,铁矿石</t>
  </si>
  <si>
    <t>002628.SZ</t>
  </si>
  <si>
    <t>成都路桥</t>
  </si>
  <si>
    <t>30年公路工程施工经验，四川省内少数资质涵盖范围最广的承包商之一</t>
  </si>
  <si>
    <t>新疆振兴,西部开发,装配式建筑,成渝特区,PPP,成都天府新区</t>
  </si>
  <si>
    <t>300982.SZ</t>
  </si>
  <si>
    <t>苏文电能</t>
  </si>
  <si>
    <t>江苏地区领先的一站式(EPCO)供用电品牌服务商</t>
  </si>
  <si>
    <t>储能,能源互联网,光伏,充电桩,智能电网,工业互联网</t>
  </si>
  <si>
    <t>603176.SH</t>
  </si>
  <si>
    <t>汇通集团</t>
  </si>
  <si>
    <t>公司是公路工程施工总承包特级资质企业之一</t>
  </si>
  <si>
    <t>水利,京津冀一体化,雄安新区,PPP,乡村振兴,基建工程,新型城镇化</t>
  </si>
  <si>
    <t>600667.SH</t>
  </si>
  <si>
    <t>太极实业</t>
  </si>
  <si>
    <t>主营业务包括半导体业务、工程技术服务和光伏电站投资运营</t>
  </si>
  <si>
    <t>数据中心,绿色电力,江苏国企改革,芯片,国家大基金持股,OLED,光伏建筑一体化,国企改革,芯片封装测试,芯片制造,集成电路,地方国企改革,内存,华为</t>
  </si>
  <si>
    <t>300492.SZ</t>
  </si>
  <si>
    <t>华图山鼎</t>
  </si>
  <si>
    <t>拥有较为全面的建筑设计能力及客户服务能力</t>
  </si>
  <si>
    <t>跨境电商,精装修,节能环保</t>
  </si>
  <si>
    <t>603018.SH</t>
  </si>
  <si>
    <t>华设集团</t>
  </si>
  <si>
    <t>中国首家获得工程设计综合甲级资质并在主板上市的工程咨询企业</t>
  </si>
  <si>
    <t>智能交通,水利,数据交易中心,基建工程,乡村振兴</t>
  </si>
  <si>
    <t>300284.SZ</t>
  </si>
  <si>
    <t>苏交科</t>
  </si>
  <si>
    <t>拥有工程设计最高等级资质：工程设计综合甲级资质</t>
  </si>
  <si>
    <t>水利,广东国企改革,新型城镇化,粤港澳大湾区,雄安新区,PPP,国企改革,一带一路,智能交通,地方国企改革,储能,京津冀一体化,环境监测,轨道交通</t>
  </si>
  <si>
    <t>002116.SZ</t>
  </si>
  <si>
    <t>中国海诚</t>
  </si>
  <si>
    <t>保利集团旗下，国内轻工业最大的工程建设设计、咨询、监理和总承包服务企业</t>
  </si>
  <si>
    <t>建筑节能,央企国企改革,啤酒,新型城镇化,地方国企改革,光伏建筑一体化,装配式建筑,土壤修复,雄安新区,智能制造,国企改革,垃圾分类,一带一路</t>
  </si>
  <si>
    <t>600629.SH</t>
  </si>
  <si>
    <t>华建集团</t>
  </si>
  <si>
    <t>全球工程设计公司150强"企业，2019年位列第60名</t>
  </si>
  <si>
    <t>建筑节能,上海国企改革,地下管网,水利,粤港澳大湾区,地方国企改革,人工智能,装配式建筑,雄安新区,PPP,国企改革,一带一路</t>
  </si>
  <si>
    <t>603357.SH</t>
  </si>
  <si>
    <t>设计总院</t>
  </si>
  <si>
    <t>为公路、水运、市政等建设工程提供专业技术服务的工程咨询公司</t>
  </si>
  <si>
    <t>智能交通,智慧城市,水利,新型城镇化,地方国企改革,安徽国企改革,国企改革,一带一路</t>
  </si>
  <si>
    <t>000779.SZ</t>
  </si>
  <si>
    <t>甘咨询</t>
  </si>
  <si>
    <t>同业上市公司中，唯一家拥有多个行业、多种专业的咨询服务企业</t>
  </si>
  <si>
    <t>建筑节能,数据中心,口罩,水利,方舱医院,甘肃国企改革,数据交易中心,新型城镇化,西部开发,新能源,地方国企改革,国资云,东数西算（算力）,国企改革</t>
  </si>
  <si>
    <t>301058.SZ</t>
  </si>
  <si>
    <t>中粮科工</t>
  </si>
  <si>
    <t>我国农粮食品和冷链物流行业领先的综合性工程服务商和装备制造商</t>
  </si>
  <si>
    <t>中俄贸易,冷链物流,乡村振兴,体育产业,冬奥会,冰雪产业,国企改革,一带一路,粮食,中粮系,央企国企改革,地方国企改革</t>
  </si>
  <si>
    <t>300732.SZ</t>
  </si>
  <si>
    <t>设研院</t>
  </si>
  <si>
    <t>河南省交通事业处于龙头地位</t>
  </si>
  <si>
    <t>地下管网,新型城镇化,光伏建筑一体化,碳交易,装配式建筑,雄安新区,时空大数据,一带一路</t>
  </si>
  <si>
    <t>603458.SH</t>
  </si>
  <si>
    <t>勘设股份</t>
  </si>
  <si>
    <t>主营公路行业工程咨询与工程承包业务</t>
  </si>
  <si>
    <t>一带一路,ETC,充电桩</t>
  </si>
  <si>
    <t>603909.SH</t>
  </si>
  <si>
    <t>建发合诚</t>
  </si>
  <si>
    <t>厦门国资委旗下，海峡西岸经济区建设工程咨询行业龙头，具备工程全生命周期工程技术服务的各项资质和能力</t>
  </si>
  <si>
    <t>国企改革,地方国企改革</t>
  </si>
  <si>
    <t>300778.SZ</t>
  </si>
  <si>
    <t>新城市</t>
  </si>
  <si>
    <t>主营提供城乡规划、工程设计、工程咨询综合服务，与华为有合作</t>
  </si>
  <si>
    <t>智慧城市,地下管网,换电,乡村振兴,新型城镇化,海绵城市,智慧停车,华为,垃圾分类</t>
  </si>
  <si>
    <t>603017.SH</t>
  </si>
  <si>
    <t>中衡设计</t>
  </si>
  <si>
    <t>工程设计、项目管理及总承包业务中达到了国内领先水平</t>
  </si>
  <si>
    <t>数据中心,建筑节能,数字孪生,方舱医院,光伏建筑一体化,装配式建筑,独角兽,元宇宙,虚拟现实,一带一路</t>
  </si>
  <si>
    <t>603860.SH</t>
  </si>
  <si>
    <t>中公高科</t>
  </si>
  <si>
    <t>交通运输部旗下的公路养护科学决策提供成套设备与技术服务一体化供应商，拥有较高的话语权和影响力</t>
  </si>
  <si>
    <t>央企国企改革,大数据,国资云,国企改革,公路建设,数字经济</t>
  </si>
  <si>
    <t>300500.SZ</t>
  </si>
  <si>
    <t>启迪设计</t>
  </si>
  <si>
    <t>全资子公司“嘉力达”自主研发生产了新一代高度集成的屋顶光伏小电站产品</t>
  </si>
  <si>
    <t>数据中心,绿色电力,太阳能,乡村振兴,新型城镇化,光伏建筑一体化,装配式建筑,雄安新区,风电,碳中和,建筑节能,虚拟现实,方舱医院,储能,光伏,虚拟数字人,医疗废物处理</t>
  </si>
  <si>
    <t>301091.SZ</t>
  </si>
  <si>
    <t>深城交</t>
  </si>
  <si>
    <t>公司在国内城市交通专业研究机构中处于领先地位</t>
  </si>
  <si>
    <t>数字孪生,水利,广东国企改革,新型城镇化,粤港澳大湾区,新基建,百度,腾讯,雄安新区,联想,智慧灯杆,无人驾驶,智慧停车,国企改革,智能交通,智慧城市,车联网,大数据,深圳国企改革,地方国企改革,智慧政务,数据确权,华为</t>
  </si>
  <si>
    <t>300675.SZ</t>
  </si>
  <si>
    <t>建科院</t>
  </si>
  <si>
    <t>先后获得全国建筑节能技术创新企业及绿色建筑先锋奖等荣誉</t>
  </si>
  <si>
    <t>广东国企改革,幼儿教育,新型城镇化,粤港澳大湾区,国产操作系统,光伏建筑一体化,装配式建筑,区块链,雄安新区,国企改革,碳中和,建筑节能,虚拟电厂,智慧城市,深圳国企改革,地方国企改革,职业教育,海绵城市</t>
  </si>
  <si>
    <t>300746.SZ</t>
  </si>
  <si>
    <t>汉嘉设计</t>
  </si>
  <si>
    <t>公司拥有建筑、风景园林、岩土、市政等工程设计及勘察等多项资质</t>
  </si>
  <si>
    <t>建筑节能,杭州亚运会,装配式建筑,天然气,新型城镇化,垃圾分类,光伏建筑一体化</t>
  </si>
  <si>
    <t>002949.SZ</t>
  </si>
  <si>
    <t>华阳国际</t>
  </si>
  <si>
    <t>拥有建筑行业甲级资质、工程造价咨询甲级资质，华为为公司客户</t>
  </si>
  <si>
    <t>装配式建筑,数字经济,人工智能,国产软件</t>
  </si>
  <si>
    <t>300668.SZ</t>
  </si>
  <si>
    <t>杰恩设计</t>
  </si>
  <si>
    <t>圈内知名的建筑室内设计解决方案及技术服务提供商</t>
  </si>
  <si>
    <t>精装修,虚拟现实,轨道交通,华为</t>
  </si>
  <si>
    <t>300635.SZ</t>
  </si>
  <si>
    <t>中达安</t>
  </si>
  <si>
    <t>以工程监理业务为主的项目管理服务行业内领先地位</t>
  </si>
  <si>
    <t>5G,山东国企改革,地方国企改革,国企改革</t>
  </si>
  <si>
    <t>300564.SZ</t>
  </si>
  <si>
    <t>筑博设计</t>
  </si>
  <si>
    <t>主要从事建筑设计及其相关业务的设计与咨询</t>
  </si>
  <si>
    <t>装配式建筑,海绵城市,粤港澳大湾区,新型城镇化,光伏建筑一体化</t>
  </si>
  <si>
    <t>301027.SZ</t>
  </si>
  <si>
    <t>华蓝集团</t>
  </si>
  <si>
    <t>中国民营设计企业第一梯队</t>
  </si>
  <si>
    <t>绿色电力,地下管网,乡村振兴,新型城镇化,光伏建筑一体化,装配式建筑,东盟自贸区,北部湾自贸区,一带一路,建筑节能,智慧城市,疫情监测,大数据,方舱医院,海绵城市</t>
  </si>
  <si>
    <t>002883.SZ</t>
  </si>
  <si>
    <t>中设股份</t>
  </si>
  <si>
    <t>无锡国资委旗下，全国为数不多的拥有跨行业、全业务链甲级资质的工程设计咨询服务企业，专注于城市建设和交通建设领域</t>
  </si>
  <si>
    <t>方舱医院,新型城镇化,地方国企改革,江苏国企改革,雄安新区,PPP,国企改革,智慧停车</t>
  </si>
  <si>
    <t>301136.SZ</t>
  </si>
  <si>
    <t>招标股份</t>
  </si>
  <si>
    <t>综合实力较强的中国招标代理公司</t>
  </si>
  <si>
    <t>地下管网,数字孪生,水利,乡村振兴,新型城镇化,卫星导航,物联网,国企改革,智能交通,智慧城市,数字乡村,大数据,基建工程,地方国企改革,人工智能,数字经济,土壤修复,时空大数据,虚拟现实</t>
  </si>
  <si>
    <t>301167.SZ</t>
  </si>
  <si>
    <t>建研设计</t>
  </si>
  <si>
    <t>实际控制人为安徽省国资委，具有国资背景</t>
  </si>
  <si>
    <t>建筑节能,智慧城市,地下管网,乡村振兴,新型城镇化,地方国企改革,恒大,光伏建筑一体化,装配式建筑,安徽国企改革,国企改革</t>
  </si>
  <si>
    <t>003013.SZ</t>
  </si>
  <si>
    <t>地铁设计</t>
  </si>
  <si>
    <t>广州国资委旗下，国内城市轨道交通综合设计实力最强企业之一，市占率广东第一、全国前三</t>
  </si>
  <si>
    <t>地下管网,水利,广东国企改革,乡村振兴,粤港澳大湾区,新型城镇化,新基建,装配式建筑,磁悬浮,国企改革,智能交通,智慧城市,地方国企改革,人工智能,数字经济,轨道交通</t>
  </si>
  <si>
    <t>300983.SZ</t>
  </si>
  <si>
    <t>尤安设计</t>
  </si>
  <si>
    <t>公司市场占有率在民营建筑设计企业中居于第一梯队位置</t>
  </si>
  <si>
    <t>新型城镇化</t>
  </si>
  <si>
    <t>300826.SZ</t>
  </si>
  <si>
    <t>测绘股份</t>
  </si>
  <si>
    <t>国家高新技术企业，曾获全国优秀测绘工程奖等多个行业主要奖项</t>
  </si>
  <si>
    <t>智慧城市,地下管网,数字孪生,水利,鸿蒙,国产软件,基建工程,新型城镇化,时空大数据,土壤修复,元宇宙,东数西算（算力）,华为,碳中和</t>
  </si>
  <si>
    <t>301365.SZ</t>
  </si>
  <si>
    <t>矩阵股份</t>
  </si>
  <si>
    <t>主营空间设计与软装陈设，综合排名在住宅领域居前</t>
  </si>
  <si>
    <t>粤港澳大湾区</t>
  </si>
  <si>
    <t>301038.SZ</t>
  </si>
  <si>
    <t>深水规院</t>
  </si>
  <si>
    <t>公司综合实力位居广东省内水利勘测设计行业前列</t>
  </si>
  <si>
    <t>地下管网,污水处理,水利,大数据,广东国企改革,深圳国企改革,乡村振兴,粤港澳大湾区,新型城镇化,海水淡化,地方国企改革,海绵城市,国企改革</t>
  </si>
  <si>
    <t>300989.SZ</t>
  </si>
  <si>
    <t>蕾奥规划</t>
  </si>
  <si>
    <t>致力于提供精准有效并兼具操作性的建设规划解决方案的全国性规划设计咨询机构</t>
  </si>
  <si>
    <t>智慧城市,横琴新区,乡村振兴,粤港澳大湾区,新型城镇化,海绵城市,一带一路</t>
  </si>
  <si>
    <t>300977.SZ</t>
  </si>
  <si>
    <t>深圳瑞捷</t>
  </si>
  <si>
    <t>国内建设工程质量与安全风险第三方评估咨询业务的开拓者之一</t>
  </si>
  <si>
    <t>数据中心,方舱医院,新型城镇化,数字经济,装配式建筑,雄安新区,数据存储,碳中和</t>
  </si>
  <si>
    <t>300844.SZ</t>
  </si>
  <si>
    <t>山水比德</t>
  </si>
  <si>
    <t>民营景观设计龙头企业之一</t>
  </si>
  <si>
    <t>AIGC,乡村振兴,新型城镇化,粤港澳大湾区,恒大,雄安新区,元宇宙,园林开发</t>
  </si>
  <si>
    <t>301024.SZ</t>
  </si>
  <si>
    <t>霍普股份</t>
  </si>
  <si>
    <t>国内民营建筑领域重要的建筑设计与服务提供商之一</t>
  </si>
  <si>
    <t>建筑节能,国产软件,基建工程,新型城镇化,储能,职业教育,装配式建筑,光伏</t>
  </si>
  <si>
    <t>833873.BJ</t>
  </si>
  <si>
    <t>中设咨询</t>
  </si>
  <si>
    <t>公司已成为西南地区领先的工程咨询企业</t>
  </si>
  <si>
    <t>836892.BJ</t>
  </si>
  <si>
    <t>广咨国际</t>
  </si>
  <si>
    <t>工程咨询行业领先企业</t>
  </si>
  <si>
    <t>国企改革,地方国企改革,广东国企改革</t>
  </si>
  <si>
    <t>833427.BJ</t>
  </si>
  <si>
    <t>华维设计</t>
  </si>
  <si>
    <t>高新工程设计综合服务商</t>
  </si>
  <si>
    <t>836149.BJ</t>
  </si>
  <si>
    <t>旭杰科技</t>
  </si>
  <si>
    <t>专业从事装配式建筑的国家级高新技术企业</t>
  </si>
  <si>
    <t>装配式建筑,光伏建筑一体化</t>
  </si>
  <si>
    <t>430564.BJ</t>
  </si>
  <si>
    <t>天润科技</t>
  </si>
  <si>
    <t>地下管网,数字孪生,装配式建筑,PPP,国企改革,一带一路,央企国企改革,方舱医院,中非合作,证金持股,基建工程,地方国企改革,棚户区改造,海绵城市,MSCI</t>
  </si>
  <si>
    <t>600170.SH</t>
  </si>
  <si>
    <t>上海建工</t>
  </si>
  <si>
    <t>具有一系列行业高等级资质的建筑业龙头企业</t>
  </si>
  <si>
    <t>水利,光伏建筑一体化,装配式建筑,黄金,浦东新区,雄安新区,PPP,核电,国企改革,碳中和,浦东前滩,上海国企改革,迪士尼,涉矿,方舱医院,地方国企改革,土壤修复,保障房,住房租赁,MSCI</t>
  </si>
  <si>
    <t>002761.SZ</t>
  </si>
  <si>
    <t>浙江建投</t>
  </si>
  <si>
    <t>集投资、设计、建造、运维于一体的现代建筑服务全产业链企业集团</t>
  </si>
  <si>
    <t>污水处理,水利,固废处理,乡村振兴,新型城镇化,新基建,装配式建筑,PPP,国企改革,浙江国企改革,一带一路,建筑节能,智慧城市,方舱医院,共同富裕示范区,基建工程,地方国企改革,杭州亚运会,土壤修复</t>
  </si>
  <si>
    <t>600491.SH</t>
  </si>
  <si>
    <t>龙元建设</t>
  </si>
  <si>
    <t>以设计、总承包、钢结构、幕墙及建筑产业化为主体的建筑龙头企业</t>
  </si>
  <si>
    <t>基建工程,光伏建筑一体化,装配式建筑,长三角一体化,PPP,一带一路</t>
  </si>
  <si>
    <t>600939.SH</t>
  </si>
  <si>
    <t>重庆建工</t>
  </si>
  <si>
    <t>西部唯一拥有房屋建筑、公路工程施工总承包双特级资质的集团</t>
  </si>
  <si>
    <t>地下管网,重庆国企改革,重庆自贸区,水利,基建工程,西部开发,地方国企改革,海绵城市,装配式建筑,国企改革,一带一路,小额贷款</t>
  </si>
  <si>
    <t>600248.SH</t>
  </si>
  <si>
    <t>陕西建工</t>
  </si>
  <si>
    <t>目前国内石油化工建设领域为数不多的上市公司之一</t>
  </si>
  <si>
    <t>水利,地方国企改革,装配式建筑,天然气,国企改革,一带一路,煤化工</t>
  </si>
  <si>
    <t>601789.SH</t>
  </si>
  <si>
    <t>宁波建工</t>
  </si>
  <si>
    <t>从事房屋建筑工程的大型综合建设集团</t>
  </si>
  <si>
    <t>数据中心,水利,舟山自贸区,新型城镇化,装配式建筑,区块链,量子科技,杭州湾大湾区,PPP,国企改革,园林开发,浙江国企改革,VPN,边缘计算,大数据,基建工程,地方国企改革,云计算,轨道交通</t>
  </si>
  <si>
    <t>000628.SZ</t>
  </si>
  <si>
    <t>高新发展</t>
  </si>
  <si>
    <t>主营业务为建筑业，并兼营期货业务、厨柜制造及旅游酒店业务</t>
  </si>
  <si>
    <t>智慧城市,IGBT,期货,旅游,四川国企改革,地方国企改革,芯片,智慧政务,成渝特区,PPP,国企改革</t>
  </si>
  <si>
    <t>装配式建筑,同花顺漂亮100,国企改革,一带一路,南水北调,证金持股,央视财经50,地方国企改革,储能,安徽自贸区,水泥,光伏,安徽国企改革,MSCI</t>
  </si>
  <si>
    <t>600801.SH</t>
  </si>
  <si>
    <t>华新水泥</t>
  </si>
  <si>
    <t>水泥行业龙头企业之一，经营范围主要在华中地区和西南地区</t>
  </si>
  <si>
    <t>养老金持股,水泥,一带一路,MSCI</t>
  </si>
  <si>
    <t>601992.SH</t>
  </si>
  <si>
    <t>金隅集团</t>
  </si>
  <si>
    <t>水泥产能位居全国第三，环渤海地区绿色环保建材行业的标杆</t>
  </si>
  <si>
    <t>中央政务区,雄安新区,冬奥会,北京国企改革,国企改革,债转股(AMC),证金持股,地方国企改革,水泥,棚户区改造,物业管理,京津冀一体化,土地增值,MSCI</t>
  </si>
  <si>
    <t>000935.SZ</t>
  </si>
  <si>
    <t>四川双马</t>
  </si>
  <si>
    <t>传统主业是水泥生产，布局了私募股权投资管理、体育培训</t>
  </si>
  <si>
    <t>养老金持股,西部开发,水泥,职业教育</t>
  </si>
  <si>
    <t>000877.SZ</t>
  </si>
  <si>
    <t>天山股份</t>
  </si>
  <si>
    <t>西北地区最大的水泥生产厂家</t>
  </si>
  <si>
    <t>绿色电力,新疆振兴,西部开发,中材系,危废处理,国企改革,一带一路,央企国企改革,工程建材,地方国企改革,水泥,环境监测</t>
  </si>
  <si>
    <t>000401.SZ</t>
  </si>
  <si>
    <t>冀东水泥</t>
  </si>
  <si>
    <t>中国北方最大的水泥生产厂商，京津冀地区的市占率超过50%</t>
  </si>
  <si>
    <t>固废处理,振兴东北,雄安新区,冬奥会,北京国企改革,危废处理,国企改革,南水北调,债转股(AMC),地方国企改革,水泥,京津冀一体化,MSCI</t>
  </si>
  <si>
    <t>000672.SZ</t>
  </si>
  <si>
    <t>上峰水泥</t>
  </si>
  <si>
    <t>华东地区大型水泥生产企业</t>
  </si>
  <si>
    <t>工程建材,西部开发,芯片,水泥,储能,光伏,石灰石</t>
  </si>
  <si>
    <t>002302.SZ</t>
  </si>
  <si>
    <t>西部建设</t>
  </si>
  <si>
    <t>中建集团旗下唯一商品混凝土业务运营平台，稳居中国预拌混凝土行业第二位</t>
  </si>
  <si>
    <t>新疆振兴,新疆自贸区,西部开发,雄安新区,3D打印,国企改革,一带一路,央企国企改革,工程建材,地方国企改革,水泥,海绵城市</t>
  </si>
  <si>
    <t>002233.SZ</t>
  </si>
  <si>
    <t>塔牌集团</t>
  </si>
  <si>
    <t>粤东地区规模最大的水泥制造企业</t>
  </si>
  <si>
    <t>余热发电,粤港澳大湾区,水泥</t>
  </si>
  <si>
    <t>600720.SH</t>
  </si>
  <si>
    <t>祁连山</t>
  </si>
  <si>
    <t>甘肃区域水泥行业第一品牌</t>
  </si>
  <si>
    <t>兰州自贸区,西部开发,循环经济,中材系,国企改革,一带一路,央企国企改革,工程建材,地方国企改革,水泥,兰新白试验区</t>
  </si>
  <si>
    <t>600449.SH</t>
  </si>
  <si>
    <t>宁夏建材</t>
  </si>
  <si>
    <t>中国建材集团旗下，宁夏地区最大水泥、商品混凝土生产企业，兼营智慧物流</t>
  </si>
  <si>
    <t>央企国企改革,工程建材,地方国企改革,水泥,中材系,石灰石,云计算,国企改革,一带一路</t>
  </si>
  <si>
    <t>000546.SZ</t>
  </si>
  <si>
    <t>金圆股份</t>
  </si>
  <si>
    <t>子公司西藏金藏圆锂业持有锂源矿业51%股权</t>
  </si>
  <si>
    <t>小金属,新材料,锂矿,金属回收,固废处理,盐湖提锂,黄金,危废处理,动力电池回收,医疗废物处理,节能环保,金属镍,中朝贸易区,垃圾分类,锂电原料</t>
  </si>
  <si>
    <t>000789.SZ</t>
  </si>
  <si>
    <t>万年青</t>
  </si>
  <si>
    <t>江西省最大的水泥生产厂家</t>
  </si>
  <si>
    <t>鄱阳湖经济区,地方国企改革,水泥,国企改革</t>
  </si>
  <si>
    <t>600425.SH</t>
  </si>
  <si>
    <t>青松建化</t>
  </si>
  <si>
    <t>目前新疆单线规模最大、工艺设备最先进、环保最先进的水泥生产线</t>
  </si>
  <si>
    <t>工程建材,新疆振兴,煤炭,新疆自贸区,西部开发,地方国企改革,烧碱,水泥,国企改革,一带一路,PVC</t>
  </si>
  <si>
    <t>600724.SH</t>
  </si>
  <si>
    <t>宁波富达</t>
  </si>
  <si>
    <t>地方城投背景的区域性商业地产运营，具有一定的区域资源优势</t>
  </si>
  <si>
    <t>舟山自贸区,物业管理,国企改革,浙江国企改革,地方国企改革,水泥</t>
  </si>
  <si>
    <t>600326.SH</t>
  </si>
  <si>
    <t>西藏天路</t>
  </si>
  <si>
    <t>西藏地区最大的公路桥梁施工企业</t>
  </si>
  <si>
    <t>小金属,西部开发,国企改革,一带一路,金属铜,涉矿,融资租赁,工程建材,基建工程,地方国企改革,水泥,西藏国企改革</t>
  </si>
  <si>
    <t>600668.SH</t>
  </si>
  <si>
    <t>尖峰集团</t>
  </si>
  <si>
    <t>以水泥和医药为主，以健康品、商贸物流等辅的业务格局</t>
  </si>
  <si>
    <t>抗癌,新冠特效药,眼科医疗,地方国企改革,水泥,儿童医药医疗,节能环保,新冠治疗,国企改革,保健品,仿制药一致性评价</t>
  </si>
  <si>
    <t>002596.SZ</t>
  </si>
  <si>
    <t>海南瑞泽</t>
  </si>
  <si>
    <t>商品混凝土业务在海南省有较高市占率，兼营水泥和市政环卫</t>
  </si>
  <si>
    <t>水利,固废处理,新型城镇化,装配式建筑,特色小镇,雄安新区,海南自贸区,PPP,园林开发,一带一路,美丽中国,三沙,自由贸易港,垃圾分类,土地增值</t>
  </si>
  <si>
    <t>600802.SH</t>
  </si>
  <si>
    <t>福建水泥</t>
  </si>
  <si>
    <t>福建省最大的水泥生产企业</t>
  </si>
  <si>
    <t>福建基建,海峡两岸,循环经济,地方国企改革,水泥,福建自贸区,石灰石,无人岛开发,平潭免税区,国企改革</t>
  </si>
  <si>
    <t>603616.SH</t>
  </si>
  <si>
    <t>韩建河山</t>
  </si>
  <si>
    <t>行业内领先的龙头企业之一，在大口径PCCP领域有传统优势地位</t>
  </si>
  <si>
    <t>地下管网,海绵城市,节能环保,水利,雄安新区,PPP</t>
  </si>
  <si>
    <t>002671.SZ</t>
  </si>
  <si>
    <t>龙泉股份</t>
  </si>
  <si>
    <t>公司PCCP和金属管件产品可用于远距离、大口径、跨流域管道输水工程</t>
  </si>
  <si>
    <t>地下管网,南水北调,水利,新型城镇化,节水灌溉,海绵城市,高端装备,核电,风电</t>
  </si>
  <si>
    <t>600678.SH</t>
  </si>
  <si>
    <t>四川金顶</t>
  </si>
  <si>
    <t>四川省大型石灰石矿山之一、西南地区单体最大的氧化钙生产企业</t>
  </si>
  <si>
    <t>新能源汽车,锂电池,西部开发,地方国企改革,水泥,氢能源,充电桩,成渝特区,河南国企改革,国企改革,无人驾驶</t>
  </si>
  <si>
    <t>000023.SZ</t>
  </si>
  <si>
    <t>深天地A</t>
  </si>
  <si>
    <t>深圳市老牌房地产，混凝土生产公司</t>
  </si>
  <si>
    <t>粤港澳大湾区,物业管理</t>
  </si>
  <si>
    <t>003037.SZ</t>
  </si>
  <si>
    <t>三和管桩</t>
  </si>
  <si>
    <t>公司已逐步树立在混凝土管桩产细分领域的标准制订的重要地位</t>
  </si>
  <si>
    <t>地下管网,年报预增,水利,基建工程,新型城镇化,粤港澳大湾区,装配式建筑,一带一路</t>
  </si>
  <si>
    <t>605122.SH</t>
  </si>
  <si>
    <t>四方新材</t>
  </si>
  <si>
    <t>重庆市最早成立的商品混凝土生产企业之一</t>
  </si>
  <si>
    <t>建筑节能,装配式建筑,成渝特区,基建工程,水泥</t>
  </si>
  <si>
    <t>002791.SZ</t>
  </si>
  <si>
    <t>坚朗五金</t>
  </si>
  <si>
    <t>国内规模最大的门窗幕墙五金生产企业之一</t>
  </si>
  <si>
    <t>精装修,养老金持股,垃圾分类,迪士尼</t>
  </si>
  <si>
    <t>300737.SZ</t>
  </si>
  <si>
    <t>科顺股份</t>
  </si>
  <si>
    <t>提供一站式防水解决方案，涵盖防水卷材、防水涂料两类多个品种</t>
  </si>
  <si>
    <t>水利,新型城镇化</t>
  </si>
  <si>
    <t>002043.SZ</t>
  </si>
  <si>
    <t>兔宝宝</t>
  </si>
  <si>
    <t>具有影响力的装饰材料综合服务商</t>
  </si>
  <si>
    <t>电子商务,智能家居,养老金持股,共同富裕示范区,精装修,林场改革,胶合板</t>
  </si>
  <si>
    <t>603378.SH</t>
  </si>
  <si>
    <t>亚士创能</t>
  </si>
  <si>
    <t>国内较早研发生产功能型建筑涂料的企业之一，大型房企指定供应商</t>
  </si>
  <si>
    <t>长三角一体化,建筑节能,建筑涂料</t>
  </si>
  <si>
    <t>300715.SZ</t>
  </si>
  <si>
    <t>凯伦股份</t>
  </si>
  <si>
    <t>率先在国内突破了高分子自粘胶膜生产及其应用技术难题</t>
  </si>
  <si>
    <t>精装修,长三角一体化,专精特新,噪声防治,光伏建筑一体化</t>
  </si>
  <si>
    <t>002398.SZ</t>
  </si>
  <si>
    <t>垒知集团</t>
  </si>
  <si>
    <t>我国海峡西岸经济区建设综合技术服务的龙头企业</t>
  </si>
  <si>
    <t>建筑节能,电子商务,福建基建,新材料,医疗器械,储能,数字经济,光伏建筑一体化,装配式建筑,光伏,无人岛开发</t>
  </si>
  <si>
    <t>000055.SZ</t>
  </si>
  <si>
    <t>方大集团</t>
  </si>
  <si>
    <t>国内幕墙系统材料产业高端首选品牌之一</t>
  </si>
  <si>
    <t>绿色电力,高铁,新材料,乡村振兴,粤港澳大湾区,光伏建筑一体化,装配式建筑,一带一路,节能照明,建筑节能,APEC会议,新能源,数字经济,光伏,物业管理,轨道交通</t>
  </si>
  <si>
    <t>002785.SZ</t>
  </si>
  <si>
    <t>万里石</t>
  </si>
  <si>
    <t>A股首家建筑装饰及景观石材公司，拥有稳定的全球采购和销售渠道</t>
  </si>
  <si>
    <t>锂电池,盐湖提锂</t>
  </si>
  <si>
    <t>300374.SZ</t>
  </si>
  <si>
    <t>中铁装配</t>
  </si>
  <si>
    <t>行业中产品结构丰富并具备装配式建筑集成服务能力的供应商</t>
  </si>
  <si>
    <t>建筑节能,央企国企改革,方舱医院,乡村振兴,地方国企改革,装配式建筑,雄安新区,中铁系,国企改革,一带一路</t>
  </si>
  <si>
    <t>002333.SZ</t>
  </si>
  <si>
    <t>罗普斯金</t>
  </si>
  <si>
    <t>中高端铝合金门窗型材的研发，生产和销售，业内拥有良好的口碑</t>
  </si>
  <si>
    <t>智慧城市,有色铝,光伏建筑一体化,光伏,铝材加工,苹果</t>
  </si>
  <si>
    <t>000619.SZ</t>
  </si>
  <si>
    <t>海螺新材</t>
  </si>
  <si>
    <t>安徽国资委旗下，节能材料产销规模稳居行业前列，国内首家全面推行钙锌环保配方生产的型材企业</t>
  </si>
  <si>
    <t>建筑节能,新型城镇化,地方国企改革,安徽自贸区,光伏建筑一体化,光伏,铝材加工,安徽国企改革,国企改革,一带一路,工业互联网</t>
  </si>
  <si>
    <t>300234.SZ</t>
  </si>
  <si>
    <t>开尔新材</t>
  </si>
  <si>
    <t>我国新型功能性搪瓷材料产业化应用的市场引领者和行业领航者</t>
  </si>
  <si>
    <t>脱硫脱硝,专精特新,太阳能,新材料,碳中和,新能源,氢能源,碳交易,节能环保,燃料电池,轨道交通,迪士尼</t>
  </si>
  <si>
    <t>001212.SZ</t>
  </si>
  <si>
    <t>中旗新材</t>
  </si>
  <si>
    <t>中国最具规模的人造石英石面材制造企业与出口基地之一</t>
  </si>
  <si>
    <t>新材料,装配式建筑,粤港澳大湾区,有机硅</t>
  </si>
  <si>
    <t>002247.SZ</t>
  </si>
  <si>
    <t>聚力文化</t>
  </si>
  <si>
    <t>装饰贴面材料行业龙头，新拓展了移动游戏业务</t>
  </si>
  <si>
    <t>长三角一体化</t>
  </si>
  <si>
    <t>603038.SH</t>
  </si>
  <si>
    <t>华立股份</t>
  </si>
  <si>
    <t>我国封边装饰材料业务龙头企业</t>
  </si>
  <si>
    <t>华为,大数据</t>
  </si>
  <si>
    <t>002652.SZ</t>
  </si>
  <si>
    <t>扬子新材</t>
  </si>
  <si>
    <t>专网通信、光纤、光缆、射频电缆、通信硅管产品成本行业领先水平</t>
  </si>
  <si>
    <t>新材料,雄安新区</t>
  </si>
  <si>
    <t>301010.SZ</t>
  </si>
  <si>
    <t>晶雪节能</t>
  </si>
  <si>
    <t>国内领先的冷库节能围护系统整体解决方案提供商</t>
  </si>
  <si>
    <t>建筑节能,冷链物流,专精特新,生物疫苗,装配式建筑,节能环保,节能减排</t>
  </si>
  <si>
    <t>002718.SZ</t>
  </si>
  <si>
    <t>友邦吊顶</t>
  </si>
  <si>
    <t>集成吊顶行业龙头</t>
  </si>
  <si>
    <t>智能家居,电子商务,网红经济,精装修,长三角一体化,恒大</t>
  </si>
  <si>
    <t>001296.SZ</t>
  </si>
  <si>
    <t>长江材料</t>
  </si>
  <si>
    <t>国内大型专业覆膜砂生产供应商及废旧砂资源化解决方案提供商</t>
  </si>
  <si>
    <t>页岩气</t>
  </si>
  <si>
    <t>605318.SH</t>
  </si>
  <si>
    <t>法狮龙</t>
  </si>
  <si>
    <t>中国建筑装饰装修材料协会常务理事会单位</t>
  </si>
  <si>
    <t>杭州亚运会,智能家居,精装修,长三角一体化,装配式建筑</t>
  </si>
  <si>
    <t>002088.SZ</t>
  </si>
  <si>
    <t>鲁阳节能</t>
  </si>
  <si>
    <t>亚洲地区规模最大的耐火纤维生产企业</t>
  </si>
  <si>
    <t>建筑节能,气凝胶,养老金持股,新材料,岩棉</t>
  </si>
  <si>
    <t>002225.SZ</t>
  </si>
  <si>
    <t>濮耐股份</t>
  </si>
  <si>
    <t>全球高温工业提供卓越产品与系统解决方案的供应商</t>
  </si>
  <si>
    <t>中俄贸易,类稀土,小金属,年报预增,涉矿,河南自贸区,新材料,金属镁,碳中和</t>
  </si>
  <si>
    <t>002392.SZ</t>
  </si>
  <si>
    <t>北京利尔</t>
  </si>
  <si>
    <t>国内钢铁用耐火材料规模最大，品种最全的耐火材料供应商之一</t>
  </si>
  <si>
    <t>中俄贸易,小金属,涉矿,钼,新材料,金属镁,雄安新区,工业4.0,碳中和</t>
  </si>
  <si>
    <t>002066.SZ</t>
  </si>
  <si>
    <t>瑞泰科技</t>
  </si>
  <si>
    <t>中国建材集团旗下，国内规模最大的熔铸耐火材料生产企业</t>
  </si>
  <si>
    <t>央企国企改革,新材料,证金持股,地方国企改革,岩棉,中材系,国企改革,碳中和</t>
  </si>
  <si>
    <t>688119.SH</t>
  </si>
  <si>
    <t>中钢洛耐</t>
  </si>
  <si>
    <t>国内耐火材料生产龙头企业,拥有200多个品种的耐火产品</t>
  </si>
  <si>
    <t>碳化硅,央企国企改革,新材料,地方国企改革,军工,国企改革</t>
  </si>
  <si>
    <t>833580.BJ</t>
  </si>
  <si>
    <t>科创新材</t>
  </si>
  <si>
    <t>002372.SZ</t>
  </si>
  <si>
    <t>伟星新材</t>
  </si>
  <si>
    <t>国内塑料管道行业的实力企业之一</t>
  </si>
  <si>
    <t>地下管网,石墨烯,新材料,海绵城市,保障房,MSCI</t>
  </si>
  <si>
    <t>002641.SZ</t>
  </si>
  <si>
    <t>公元股份</t>
  </si>
  <si>
    <t>A股上市的规模最大的塑料管道企业，大型城乡管网建设服务商，塑管产销规模在国内可比上市公司中位列第二</t>
  </si>
  <si>
    <t>地下管网,水利,机器人,太阳能,共同富裕示范区,新型城镇化,储能,天然气管道,光伏,天然气</t>
  </si>
  <si>
    <t>603856.SH</t>
  </si>
  <si>
    <t>东宏股份</t>
  </si>
  <si>
    <t>国内塑料管道行业产品系列化，生产规模化，经营品牌化的实力企业</t>
  </si>
  <si>
    <t>地下管网,油气管网,水利</t>
  </si>
  <si>
    <t>002457.SZ</t>
  </si>
  <si>
    <t>青龙管业</t>
  </si>
  <si>
    <t>国内最大的供排水管道生产企业之一</t>
  </si>
  <si>
    <t>地下管网,南水北调,水利,基建工程,新型城镇化,天然气管道,海绵城市,雄安新区,节水灌溉,小额贷款</t>
  </si>
  <si>
    <t>300198.SZ</t>
  </si>
  <si>
    <t>纳川股份</t>
  </si>
  <si>
    <t>国内最大的HDPE缠绕增强管制造商</t>
  </si>
  <si>
    <t>地下管网,福建基建,水利,新能源汽车,污水处理,锂电池,天然气管道,电机电控,海绵城市,共享汽车,PPP,共享经济,核电</t>
  </si>
  <si>
    <t>002694.SZ</t>
  </si>
  <si>
    <t>顾地科技</t>
  </si>
  <si>
    <t>国内最早从事生产销售塑料管道的企业之一</t>
  </si>
  <si>
    <t>体育产业,地下管网,海绵城市,水利,旅游,新型城镇化</t>
  </si>
  <si>
    <t>002205.SZ</t>
  </si>
  <si>
    <t>国统股份</t>
  </si>
  <si>
    <t>全国PCCP其它输水管道行业知名度最高实力最强的企业之一</t>
  </si>
  <si>
    <t>地下管网,水利,污水处理,新疆振兴,西部开发,新型城镇化,装配式建筑,雄安新区,中铁系,PPP,国企改革,风电,央企国企改革,南水北调,地方国企改革,节水灌溉,抗旱</t>
  </si>
  <si>
    <t>300599.SZ</t>
  </si>
  <si>
    <t>雄塑科技</t>
  </si>
  <si>
    <t>国内技术领先的大型塑料管材管件生产企业之一，中国驰名商标</t>
  </si>
  <si>
    <t>地下管网,石墨烯,水利</t>
  </si>
  <si>
    <t>601636.SH</t>
  </si>
  <si>
    <t>旗滨集团</t>
  </si>
  <si>
    <t>国内规模较大的全玻璃产业集团</t>
  </si>
  <si>
    <t>建筑节能,白银,低辐射玻璃（Low-E）,玻璃,光伏,疫苗存储,硅能源,MSCI</t>
  </si>
  <si>
    <t>600586.SH</t>
  </si>
  <si>
    <t>金晶科技</t>
  </si>
  <si>
    <t>玻璃行业、纯碱行业龙头企业之一</t>
  </si>
  <si>
    <t>建筑节能,特种玻璃,涉矿,特斯拉,低辐射玻璃（Low-E）,环渤海,光伏建筑一体化,光伏玻璃,纯碱,光伏,玻璃,钙钛矿电池,分布式发电</t>
  </si>
  <si>
    <t>000012.SZ</t>
  </si>
  <si>
    <t>南玻A</t>
  </si>
  <si>
    <t>玻璃传统主业竞争优势明显，太阳能产业链优势已经显现</t>
  </si>
  <si>
    <t>低辐射玻璃（Low-E）,口罩,太阳能,宝能系,OLED,光伏建筑一体化,玻璃,触摸屏,雄安新区,一带一路,分布式发电,建筑节能,玻璃纤维,特种玻璃,特斯拉,新能源,军工,光伏玻璃,光伏,多晶硅</t>
  </si>
  <si>
    <t>300093.SZ</t>
  </si>
  <si>
    <t>金刚光伏</t>
  </si>
  <si>
    <t>国内安防玻璃领域龙头企业</t>
  </si>
  <si>
    <t>建筑节能,HJT电池,新能源,光伏建筑一体化,光伏玻璃,光伏,玻璃,钙钛矿电池,分布式发电</t>
  </si>
  <si>
    <t>002201.SZ</t>
  </si>
  <si>
    <t>正威新材</t>
  </si>
  <si>
    <t>国内最大的纺织型玻纤制品生产商</t>
  </si>
  <si>
    <t>特种玻璃,玻璃纤维,航空航天,新材料,芯片,比亚迪,智慧灯杆,轨道交通,风电</t>
  </si>
  <si>
    <t>603256.SH</t>
  </si>
  <si>
    <t>宏和科技</t>
  </si>
  <si>
    <t>主营中高端电子级玻璃纤维布的研发、生产和销售</t>
  </si>
  <si>
    <t>5G,专精特新,国产替代,苹果,华为,消费电子</t>
  </si>
  <si>
    <t>603601.SH</t>
  </si>
  <si>
    <t>再升科技</t>
  </si>
  <si>
    <t>公司拥有国际领先的玻璃纤维棉生产基地</t>
  </si>
  <si>
    <t>建筑节能,口罩,新材料,节能环保,生物安全,PM2.5,空气净化,智能制造,大飞机</t>
  </si>
  <si>
    <t>600819.SH</t>
  </si>
  <si>
    <t>耀皮玻璃</t>
  </si>
  <si>
    <t>国内商用建筑玻璃的优秀供应商</t>
  </si>
  <si>
    <t>建筑节能,上海国企改革,特种玻璃,航空航天,地方国企改革,恒大,光伏玻璃,玻璃,光伏,比亚迪,国企改革,钙钛矿电池,低辐射玻璃（Low-E）</t>
  </si>
  <si>
    <t>300196.SZ</t>
  </si>
  <si>
    <t>长海股份</t>
  </si>
  <si>
    <t>短切毡、湿法薄毡细分行业的龙头</t>
  </si>
  <si>
    <t>新材料,玻璃纤维,养老金持股</t>
  </si>
  <si>
    <t>600293.SH</t>
  </si>
  <si>
    <t>三峡新材</t>
  </si>
  <si>
    <t>湖北省玻璃行业唯一一家上市公司</t>
  </si>
  <si>
    <t>光伏玻璃,玻璃,光伏,稀缺资源,低辐射玻璃（Low-E）</t>
  </si>
  <si>
    <t>002613.SZ</t>
  </si>
  <si>
    <t>北玻股份</t>
  </si>
  <si>
    <t>世界级玻璃深加工设备龙头</t>
  </si>
  <si>
    <t>建筑节能,特种玻璃,低辐射玻璃（Low-E）,装配式建筑,玻璃,节能环保,光伏,高端装备,冬奥会,苹果,迪士尼</t>
  </si>
  <si>
    <t>605006.SH</t>
  </si>
  <si>
    <t>山东玻纤</t>
  </si>
  <si>
    <t>公司玻纤纱设计产业规模居国内同行业前列</t>
  </si>
  <si>
    <t>电力改革,玻璃纤维,山东国企改革,地方国企改革,国企改革</t>
  </si>
  <si>
    <t>603868.SH</t>
  </si>
  <si>
    <t>飞科电器</t>
  </si>
  <si>
    <t>国内著名的智能时尚电器品牌运营商，主营电动剃须刀、电吹风</t>
  </si>
  <si>
    <t>新零售,电子商务,抖音,空气净化,家用电器</t>
  </si>
  <si>
    <t>688169.SH</t>
  </si>
  <si>
    <t>石头科技</t>
  </si>
  <si>
    <t>曾获“国际IF红点设计大奖”，米家扫地机器人为公司主要产品</t>
  </si>
  <si>
    <t>机器人,小米,人工智能,MSCI</t>
  </si>
  <si>
    <t>603355.SH</t>
  </si>
  <si>
    <t>莱克电气</t>
  </si>
  <si>
    <t>连续16年吸尘器产销量处于全球行业领先地位</t>
  </si>
  <si>
    <t>年报预增,新能源汽车,外贸受益,电机电控,人民币贬值受益,工业4.0,空气净化,家用电器</t>
  </si>
  <si>
    <t>002705.SZ</t>
  </si>
  <si>
    <t>新宝股份</t>
  </si>
  <si>
    <t>从事小家电产品的研发、生产和销售</t>
  </si>
  <si>
    <t>智能家居,养老金持股,家用电器,人民币贬值受益,小米</t>
  </si>
  <si>
    <t>002242.SZ</t>
  </si>
  <si>
    <t>九阳股份</t>
  </si>
  <si>
    <t>国内知名的豆浆机和厨房小家电制造商</t>
  </si>
  <si>
    <t>智能家居,电子商务,养老金持股,净水,证金持股,大豆,家用电器,分离膜</t>
  </si>
  <si>
    <t>002959.SZ</t>
  </si>
  <si>
    <t>小熊电器</t>
  </si>
  <si>
    <t>创意小家电研发、设计、生产和销售</t>
  </si>
  <si>
    <t>电子商务,家用电器</t>
  </si>
  <si>
    <t>002614.SZ</t>
  </si>
  <si>
    <t>奥佳华</t>
  </si>
  <si>
    <t>全球最大的保健按摩器械生产基地，ODM业务代工量国内第一，旗下多个品牌在亚洲、北美、欧洲市占率前三</t>
  </si>
  <si>
    <t>智能家居,口罩,医疗器械,养老,空气净化,血氧仪,家用电器,电子商务,新零售,网红经济,机器人,人工智能,跨境电商,人民币贬值受益,健康中国,台湾,医疗机器人</t>
  </si>
  <si>
    <t>603579.SH</t>
  </si>
  <si>
    <t>荣泰健康</t>
  </si>
  <si>
    <t>专注于健康产业的按摩器具（主营按摩椅）的供应商</t>
  </si>
  <si>
    <t>电子商务,共享经济,专精特新,web3.0,VR设备,长三角一体化,人民币贬值受益,健康中国,虚拟现实</t>
  </si>
  <si>
    <t>300247.SZ</t>
  </si>
  <si>
    <t>融捷健康</t>
  </si>
  <si>
    <t>国内较早从事家用桑拿设备的研发生产企业之一</t>
  </si>
  <si>
    <t>体育产业,电子商务,智能家居,年报预增,养老,健康中国,医疗器械</t>
  </si>
  <si>
    <t>002403.SZ</t>
  </si>
  <si>
    <t>爱仕达</t>
  </si>
  <si>
    <t>国内炊具行业龙头企业</t>
  </si>
  <si>
    <t>机器视觉,互联网保险,工业机器人,独角兽,空气净化,家用电器,新零售,特斯拉,机器人,换电,土地流转,人民币贬值受益,工业4.0,智能物流,减速器</t>
  </si>
  <si>
    <t>300272.SZ</t>
  </si>
  <si>
    <t>开能健康</t>
  </si>
  <si>
    <t>全球最具规模的居家全屋水处理核心部件和设备制造商之一</t>
  </si>
  <si>
    <t>冷链物流,细胞免疫治疗,外贸受益,基因测序,净水,独角兽,医美,养老,人民币贬值受益,疫苗存储,辅助生殖,美丽中国,迪士尼</t>
  </si>
  <si>
    <t>603219.SH</t>
  </si>
  <si>
    <t>富佳股份</t>
  </si>
  <si>
    <t>国内最大的吸尘器生产商和出口商之一，是Shark的最大供应商和戴森的指定电机供应商之一</t>
  </si>
  <si>
    <t>智能家居,小米,机器人,人民币贬值受益,外贸受益,共同富裕示范区,储能</t>
  </si>
  <si>
    <t>605555.SH</t>
  </si>
  <si>
    <t>德昌股份</t>
  </si>
  <si>
    <t>行业内最大的吸尘器制造企业之一</t>
  </si>
  <si>
    <t>电机电控,外贸受益,新能源汽车,人民币贬值受益,家用电器</t>
  </si>
  <si>
    <t>300824.SZ</t>
  </si>
  <si>
    <t>北鼎股份</t>
  </si>
  <si>
    <t>公司产品曾多次荣获“IF设计奖”、“红点设计奖”等国内外设计奖</t>
  </si>
  <si>
    <t>家用电器,电子商务,网红经济,健康中国,芯片</t>
  </si>
  <si>
    <t>688793.SH</t>
  </si>
  <si>
    <t>倍轻松</t>
  </si>
  <si>
    <t>国内智能便携按摩器领域的领军企业</t>
  </si>
  <si>
    <t>粤港澳大湾区,家用电器</t>
  </si>
  <si>
    <t>003023.SZ</t>
  </si>
  <si>
    <t>彩虹集团</t>
  </si>
  <si>
    <t>国内电热毯行业龙头，家用卫生杀虫用品行业骨干企业</t>
  </si>
  <si>
    <t>网络直播,口罩,消毒剂,医疗器械,家用电器</t>
  </si>
  <si>
    <t>603215.SH</t>
  </si>
  <si>
    <t>比依股份</t>
  </si>
  <si>
    <t>空气炸锅第一股，中国十大厨房家电出口企业之一</t>
  </si>
  <si>
    <t>电子商务,人民币贬值受益,外贸受益,家用电器</t>
  </si>
  <si>
    <t>301187.SZ</t>
  </si>
  <si>
    <t>欧圣电气</t>
  </si>
  <si>
    <t>主打产品为小型空压机和干湿两用吸尘器，产品外销占比达95%以上</t>
  </si>
  <si>
    <t>机器人,跨境电商,人民币贬值受益,外贸受益</t>
  </si>
  <si>
    <t>001259.SZ</t>
  </si>
  <si>
    <t>利仁科技</t>
  </si>
  <si>
    <t>国内较早生产研发电饼铛的企业，销售渠道以线上为主</t>
  </si>
  <si>
    <t>新零售,电子商务,家用电器</t>
  </si>
  <si>
    <t>870199.BJ</t>
  </si>
  <si>
    <t>倍益康</t>
  </si>
  <si>
    <t>智能康复设备制造商</t>
  </si>
  <si>
    <t>000810.SZ</t>
  </si>
  <si>
    <t>创维数字</t>
  </si>
  <si>
    <t>国内机顶盒龙头企业</t>
  </si>
  <si>
    <t>王者荣耀,在线教育,宽带中国,智能电视,裸眼3D,芯片,OLED,广播电视,智能汽车,智能音箱,OLED显示模组,VR平台,人工智能,数字经济,VR设备,华为,5G,智能家居,F5G,增强现实,超清视频,百度,IPV6,汽车电子,冬奥会,家用电器,小米,柔性屏,年报预增,MiniLED,WiFi 6,数字电视,文化传媒,元宇宙,虚拟现实</t>
  </si>
  <si>
    <t>688696.SH</t>
  </si>
  <si>
    <t>极米科技</t>
  </si>
  <si>
    <t>国内智能投影机市场龙头</t>
  </si>
  <si>
    <t>百度,专精特新,消费电子</t>
  </si>
  <si>
    <t>000801.SZ</t>
  </si>
  <si>
    <t>四川九洲</t>
  </si>
  <si>
    <t>全球领先的机顶盒提供商，国内领先的智能网络技术和设备提供商</t>
  </si>
  <si>
    <t>5G,三网融合,无人机,智能电视,超清视频,卫星导航,电子信息,成渝特区,国企改革,军民融合,专精特新,地方国企改革,元器件,军工,华为,大飞机</t>
  </si>
  <si>
    <t>002519.SZ</t>
  </si>
  <si>
    <t>银河电子</t>
  </si>
  <si>
    <t>业务涵盖“军工智能机电、电动汽车零部件、数字电视智能终端”</t>
  </si>
  <si>
    <t>三网融合,高压快充,超清视频,新基建,比亚迪,宁德时代,充电桩,军民融合,年报预增,机器人,新能源汽车,特斯拉,换电,储能,军工,数字电视,智能电网</t>
  </si>
  <si>
    <t>688609.SH</t>
  </si>
  <si>
    <t>九联科技</t>
  </si>
  <si>
    <t>推动我国数字电视行业发展的重要参与者之一</t>
  </si>
  <si>
    <t>5G,鸿蒙,超清视频,物联网,工业互联网,ChatGPT,边缘计算,信创,智能医疗,人工智能,WiFi 6,VR设备,元宇宙,虚拟现实</t>
  </si>
  <si>
    <t>002848.SZ</t>
  </si>
  <si>
    <t>高斯贝尔</t>
  </si>
  <si>
    <t>潍坊国资委旗下的高清数字电视集成设备生产商，正布局高频高速覆铜板等领域</t>
  </si>
  <si>
    <t>5G,智能家居,在线教育,医疗器械,覆铜板,超清视频,军工,新基建,数字经济,地方国企改革,数字电视,PCB,国企改革,华为</t>
  </si>
  <si>
    <t>600060.SH</t>
  </si>
  <si>
    <t>海信视像</t>
  </si>
  <si>
    <t>中国最大的彩电生产基地之一，拥有中国最先进数字电视机生产线</t>
  </si>
  <si>
    <t>大消费,智能家居,网络电视,智能电视,芯片,超清视频,家用电器,青岛自贸区,世界杯,MCU芯片,MiniLED,数字电视,TMT,人民币贬值受益,元宇宙</t>
  </si>
  <si>
    <t>002429.SZ</t>
  </si>
  <si>
    <t>兆驰股份</t>
  </si>
  <si>
    <t>主营家庭视听消费类电子产品，正积极进军半导体行业</t>
  </si>
  <si>
    <t>拼多多,智能电视,芯片,消费电子,智能音箱,节能照明,网络视频,5G,F5G,广东国企改革,粤港澳大湾区,超清视频,MicroLED,电子信息,氮化镓,国企改革,小米,年报预增,深圳国企改革,富士康,地方国企改革,恒大,MiniLED,WiFi 6,数字电视,第三代半导体</t>
  </si>
  <si>
    <t>600839.SH</t>
  </si>
  <si>
    <t>四川长虹</t>
  </si>
  <si>
    <t>转型为具有全球竞争力的消费电子系统供应商和内容服务提供商</t>
  </si>
  <si>
    <t>智能电视,芯片,钒电池,OLED,网络直播,磁悬浮,物联网,机器人,人工智能,军工,TMT,区块链应用,毫米波雷达,三网融合,网络电视,医疗器械,超清视频,跨境支付（CIPS）,区块链,智能终端,成渝特区,国企改革,家用电器,工业互联网,信创,军民融合,年报预增,大数据,地方国企改革,跨境电商,数字电视,虚拟现实,血氧仪</t>
  </si>
  <si>
    <t>000016.SZ</t>
  </si>
  <si>
    <t>深康佳A</t>
  </si>
  <si>
    <t>中国彩电行业和手机行业骨干龙头企业</t>
  </si>
  <si>
    <t>智能家居,污水处理,智能电视,电视游戏,芯片,消费电子,超清视频,IPV6,腾讯,网约车,智能终端,PPP,国企改革,家用电器,电子商务,央企国企改革,地方国企改革,MiniLED,光伏玻璃,人民币贬值受益</t>
  </si>
  <si>
    <t>002508.SZ</t>
  </si>
  <si>
    <t>老板电器</t>
  </si>
  <si>
    <t>中国厨房电器行业龙头企业</t>
  </si>
  <si>
    <t>大消费,京东,恒大,杭州亚运会,家用电器,MSCI</t>
  </si>
  <si>
    <t>002543.SZ</t>
  </si>
  <si>
    <t>万和电气</t>
  </si>
  <si>
    <t>围绕厨卫电器主业展开发展的生活热水系统供应商</t>
  </si>
  <si>
    <t>智能家居,空气能热泵,太阳能,独角兽,家用电器,年报预增,净水,节能环保,智能制造,工业4.0,太阳能热水器</t>
  </si>
  <si>
    <t>002035.SZ</t>
  </si>
  <si>
    <t>华帝股份</t>
  </si>
  <si>
    <t>中国灶具第一品牌，中国高端智能厨电的代表企业</t>
  </si>
  <si>
    <t>智能家居,空气能热泵,世界杯,净水,粤港澳大湾区,恒大,棚户区改造,太阳能热水器,家用电器</t>
  </si>
  <si>
    <t>002677.SZ</t>
  </si>
  <si>
    <t>浙江美大</t>
  </si>
  <si>
    <t>是具有强大研发实力和规模化生产能力的集成灶专业制造商</t>
  </si>
  <si>
    <t>长三角一体化,家用电器</t>
  </si>
  <si>
    <t>603366.SH</t>
  </si>
  <si>
    <t>日出东方</t>
  </si>
  <si>
    <t>太阳能热水器行业龙头，切入厨电领域，拥有“太阳雨”、“四季沐歌”、“帅康”三大品牌</t>
  </si>
  <si>
    <t>建筑节能,网红经济,快手,空气能热泵,太阳能,储能,区块链,光伏,太阳能热水器,家用电器</t>
  </si>
  <si>
    <t>603551.SH</t>
  </si>
  <si>
    <t>奥普家居</t>
  </si>
  <si>
    <t>浴霸行业和集成吊顶行业国家标准制定组长单位</t>
  </si>
  <si>
    <t>杭州亚运会,智能家居,年报预增,精装修,家用电器,华为</t>
  </si>
  <si>
    <t>300894.SZ</t>
  </si>
  <si>
    <t>火星人</t>
  </si>
  <si>
    <t>浙江制造《集成灶》标准主要起草单位之一</t>
  </si>
  <si>
    <t>300911.SZ</t>
  </si>
  <si>
    <t>亿田智能</t>
  </si>
  <si>
    <t>国内较早以自主品牌生产和销售侧吸下排式集成灶的企业之一</t>
  </si>
  <si>
    <t>605336.SH</t>
  </si>
  <si>
    <t>帅丰电器</t>
  </si>
  <si>
    <t>集成灶领域首家CCTV-1《大国品牌》企业</t>
  </si>
  <si>
    <t>新零售,家用电器,分布式发电</t>
  </si>
  <si>
    <t>605117.SH</t>
  </si>
  <si>
    <t>德业股份</t>
  </si>
  <si>
    <t>国内少数可为变频空调整机企业提供变频控制器整体解决方案的专业供应商之一</t>
  </si>
  <si>
    <t>电子商务,年报预增,养老金持股,共同富裕示范区,储能,光伏,长三角一体化,空气净化,家用电器,MSCI</t>
  </si>
  <si>
    <t>002011.SZ</t>
  </si>
  <si>
    <t>盾安环境</t>
  </si>
  <si>
    <t>公司是中央空调国家标准起草单位</t>
  </si>
  <si>
    <t>空气能热泵,冷链物流,高铁,养老金持股,地热能,宁德时代,比亚迪,雄安新区,核电,汽车热管理,年报预增,余热发电,新能源汽车,新能源,军工,节能环保,轨道交通,华为</t>
  </si>
  <si>
    <t>300217.SZ</t>
  </si>
  <si>
    <t>东方电热</t>
  </si>
  <si>
    <t>我国最大的空调辅助电加热器、冷藏陈列柜除霜电加热器制造制造商</t>
  </si>
  <si>
    <t>5G,比亚迪,油气开采,汽车热管理,家用电器,年报预增,新能源汽车,锂电池,新能源,油气装备,军工,储能,海工装备,光伏,多晶硅,大飞机</t>
  </si>
  <si>
    <t>600619.SH</t>
  </si>
  <si>
    <t>海立股份</t>
  </si>
  <si>
    <t>全国压缩机行业质量领军企业</t>
  </si>
  <si>
    <t>上海国企改革,空气能热泵,冷链物流,新能源汽车,地方国企改革,比亚迪,汽车热管理,国企改革,家用电器,北汽新能源</t>
  </si>
  <si>
    <t>300160.SZ</t>
  </si>
  <si>
    <t>秀强股份</t>
  </si>
  <si>
    <t>国内首家自主研发生产内弧印刷技术生产彩晶玻璃的企业</t>
  </si>
  <si>
    <t>特种玻璃,特斯拉,太阳能,广东国企改革,地方国企改革,光伏建筑一体化,玻璃,充电桩,国企改革,珠海国企改革</t>
  </si>
  <si>
    <t>300342.SZ</t>
  </si>
  <si>
    <t>天银机电</t>
  </si>
  <si>
    <t>国内领先的节能节材型冰箱压缩机零部件的研发、生产和销售企业</t>
  </si>
  <si>
    <t>雷达,无人机,广东国企改革,卫星导航,国企改革,无人驾驶,家用电器,航空航天,太空经济,地方国企改革,元器件,军工,军用无人机,节能环保,华为</t>
  </si>
  <si>
    <t>000404.SZ</t>
  </si>
  <si>
    <t>长虹华意</t>
  </si>
  <si>
    <t>冰箱压缩机产销量全球第一</t>
  </si>
  <si>
    <t>智能家居,冷链物流,地热能,汽车热管理,国企改革,家用电器,工业4.0,镍氢电池,机器人,新能源汽车,锂电池,地方国企改革,服务机器人,节能环保,疫苗存储,国产替代</t>
  </si>
  <si>
    <t>002418.SZ</t>
  </si>
  <si>
    <t>康盛股份</t>
  </si>
  <si>
    <t>家电制冷管路及配件厂商，兼营新能源汽车业务</t>
  </si>
  <si>
    <t>新能源物流车,空气能热泵,石墨烯,新能源汽车,锂电池,汽车热管理,超级电容,氢能源,冬奥会,燃料电池</t>
  </si>
  <si>
    <t>603519.SH</t>
  </si>
  <si>
    <t>立霸股份</t>
  </si>
  <si>
    <t>是国内最具竞争力的专业生产家电用复合材料的企业之一</t>
  </si>
  <si>
    <t>碳化硅,年报预增,集成电路,第三代半导体,家用电器</t>
  </si>
  <si>
    <t>002860.SZ</t>
  </si>
  <si>
    <t>星帅尔</t>
  </si>
  <si>
    <t>国内冰箱与冷柜压缩机热保护器、起动器和密封接线柱骨干生产企业</t>
  </si>
  <si>
    <t>5G,新能源汽车,HJT电池,共同富裕示范区,传感器,储能,光伏建筑一体化,TOPCON电池,电机电控,光伏,比亚迪,垃圾分类,家用电器</t>
  </si>
  <si>
    <t>002676.SZ</t>
  </si>
  <si>
    <t>顺威股份</t>
  </si>
  <si>
    <t>国内塑料空调风叶的龙头企业</t>
  </si>
  <si>
    <t>智能家居,汽车制造,口罩,新能源汽车,广东国企改革,地方国企改革,智能表,比亚迪,国企改革</t>
  </si>
  <si>
    <t>603311.SH</t>
  </si>
  <si>
    <t>金海高科</t>
  </si>
  <si>
    <t>国内知名环保过滤新材料的专业生产企业</t>
  </si>
  <si>
    <t>PM2.5,口罩,新能源汽车,专精特新,空气净化,美丽中国</t>
  </si>
  <si>
    <t>300403.SZ</t>
  </si>
  <si>
    <t>汉宇集团</t>
  </si>
  <si>
    <t>专注于家用电器排水泵产品的研发和生产，产品质量达国际领先水平</t>
  </si>
  <si>
    <t>智能家居,机器人,新能源汽车,口罩,高压快充,供应链金融,工业机器人,汽车电子,充电桩,汽车热管理,垃圾分类,家用电器,减速器</t>
  </si>
  <si>
    <t>002420.SZ</t>
  </si>
  <si>
    <t>毅昌科技</t>
  </si>
  <si>
    <t>国内规模最大的电视机外观结构件供应商</t>
  </si>
  <si>
    <t>新冠检测,新能源汽车,抗原检测,医疗器械,储能,超清视频,军工,粤港澳大湾区,广东自贸区,比亚迪,3D打印,汽车热管理,农机,家用电器</t>
  </si>
  <si>
    <t>002290.SZ</t>
  </si>
  <si>
    <t>禾盛新材</t>
  </si>
  <si>
    <t>公司拥有四条三涂三烘PCM/VCM生产线</t>
  </si>
  <si>
    <t>互联网金融,文化传媒,家用电器</t>
  </si>
  <si>
    <t>603726.SH</t>
  </si>
  <si>
    <t>朗迪集团</t>
  </si>
  <si>
    <t>一线空调厂商的核心供应商，长期从事空调风叶的研发、生产</t>
  </si>
  <si>
    <t>集成电路,家用电器,先进封装（Chiplet）</t>
  </si>
  <si>
    <t>603677.SH</t>
  </si>
  <si>
    <t>奇精机械</t>
  </si>
  <si>
    <t>国内较大的洗衣机离合器等家电零部件、电动工具零部件生产企业</t>
  </si>
  <si>
    <t>新能源汽车,国企改革,浙江国企改革,地方国企改革,家用电器</t>
  </si>
  <si>
    <t>603657.SH</t>
  </si>
  <si>
    <t>春光科技</t>
  </si>
  <si>
    <t>清洁电器软管及配件产品的领域拥有较强的技术优势</t>
  </si>
  <si>
    <t>小米,专精特新</t>
  </si>
  <si>
    <t>601956.SH</t>
  </si>
  <si>
    <t>东贝集团</t>
  </si>
  <si>
    <t>国内冰压行业领头羊，国内产品品种最多、规格最全且功率跨度大的压缩机生产厂家</t>
  </si>
  <si>
    <t>绿色电力,新零售,电子商务,年报预增,汽车制造,太阳能,职业教育,电机电控,光伏,高端装备,跨境电商,疫苗存储,家用电器</t>
  </si>
  <si>
    <t>603112.SH</t>
  </si>
  <si>
    <t>华翔股份</t>
  </si>
  <si>
    <t>大型装备制造企业</t>
  </si>
  <si>
    <t>3D打印,光伏,新能源汽车</t>
  </si>
  <si>
    <t>603150.SH</t>
  </si>
  <si>
    <t>万朗磁塑</t>
  </si>
  <si>
    <t>具有领先优势的冰箱磁性门封生产企业</t>
  </si>
  <si>
    <t>可降解塑料,冷链物流,一带一路,人民币贬值受益</t>
  </si>
  <si>
    <t>001268.SZ</t>
  </si>
  <si>
    <t>联合精密</t>
  </si>
  <si>
    <t>高度依赖于美的集团的精密机械零部件厂商，主营产品主要用在空调压缩机和冰箱压缩机中</t>
  </si>
  <si>
    <t>301008.SZ</t>
  </si>
  <si>
    <t>宏昌科技</t>
  </si>
  <si>
    <t>国内较早从事流体电磁阀研发生产的企业之一</t>
  </si>
  <si>
    <t>专精特新,传感器</t>
  </si>
  <si>
    <t>831768.BJ</t>
  </si>
  <si>
    <t>拾比佰</t>
  </si>
  <si>
    <t>珠三角地区最大的“装饰、功能型”金属外观复合材料生产企业</t>
  </si>
  <si>
    <t>新材料,华为</t>
  </si>
  <si>
    <t>430718.BJ</t>
  </si>
  <si>
    <t>合肥高科</t>
  </si>
  <si>
    <t>深耕家电专用配件制造行业十余年，主要供货海尔集团等</t>
  </si>
  <si>
    <t>智能家居,大消费,空气能热泵,物联网平台层,超级品牌,芯片,工业机器人,同花顺漂亮100,物联网,家用电器,工业互联网,机器人,证金持股,央视财经50,MCU芯片,智能制造,工业4.0</t>
  </si>
  <si>
    <t>智能家居,大消费,空气能热泵,超级品牌,口罩,芯片,同花顺漂亮100,家用电器,工业互联网,新零售,机器人,锂电池,证金持股,央视财经50,储能,MCU芯片,芯片设计,MSCI</t>
  </si>
  <si>
    <t>000921.SZ</t>
  </si>
  <si>
    <t>海信家电</t>
  </si>
  <si>
    <t>中国大型的白电产品制造企业之一</t>
  </si>
  <si>
    <t>电子商务,空气能热泵,新能源汽车,世界杯,养老金持股,汽车热管理,家用电器</t>
  </si>
  <si>
    <t>600854.SH</t>
  </si>
  <si>
    <t>春兰股份</t>
  </si>
  <si>
    <t>知名空调厂商</t>
  </si>
  <si>
    <t>超超临界发电,家用电器,物业管理</t>
  </si>
  <si>
    <t>超级品牌,厄尔尼诺,环渤海,无线充电,同花顺漂亮100,空气净化,物联网,电子商务,青岛自贸区,机器人,阿里巴巴,净水,服务机器人,节能环保,人民币贬值受益,太阳能热水器,MSCI,智能家居,大消费,空气能热泵,疫苗存储,智能终端,家用电器,工业互联网,证金持股,央视财经50,数字电视,工业4.0</t>
  </si>
  <si>
    <t>002668.SZ</t>
  </si>
  <si>
    <t>奥马电器</t>
  </si>
  <si>
    <t>“冰箱+金融科技”双轮驱动业务结构，成立了研究区块链的实验室</t>
  </si>
  <si>
    <t>网络直播,跨境电商,人民币贬值受益,家用电器</t>
  </si>
  <si>
    <t>600983.SH</t>
  </si>
  <si>
    <t>惠而浦</t>
  </si>
  <si>
    <t>国内市场变频洗衣机领军品牌</t>
  </si>
  <si>
    <t>家用电器,新零售,人民币贬值受益,工业4.0,太阳能热水器,垃圾分类,一带一路</t>
  </si>
  <si>
    <t>600336.SH</t>
  </si>
  <si>
    <t>澳柯玛</t>
  </si>
  <si>
    <t>国内知名的家电品牌之一</t>
  </si>
  <si>
    <t>大消费,智能家居,空气能热泵,冷链物流,疫苗存储,医疗器械,国企改革,家用电器,电子商务,涉矿,青岛自贸区,机器人,融资租赁,净水,山东国企改革,地方国企改革,服务机器人,自动售货机,跨境电商,工业4.0,消防装备</t>
  </si>
  <si>
    <t>000521.SZ</t>
  </si>
  <si>
    <t>长虹美菱</t>
  </si>
  <si>
    <t>中国知名电器制造商之一，拥有冰箱、空调、小家电等多条产品线</t>
  </si>
  <si>
    <t>智能家居,空气能热泵,冷链物流,地热能,医疗器械,独角兽,国企改革,一带一路,小米,家用电器,工业互联网,电子商务,年报预增,北交所,地方国企改革,人工智能,疫苗存储,垃圾分类,血氧仪</t>
  </si>
  <si>
    <t>国产软件,腾讯,同花顺漂亮100,信创,云办公</t>
  </si>
  <si>
    <t>在线教育,智能电视,智能汽车,智能音箱,量子科技,同花顺漂亮100,人脑工程,东数西算（算力）,智能穿戴,语音技术,ChatGPT,机器人,国产软件,AIGC,服务机器人,人工智能,虚拟数字人,华为,无线耳机,MSCI,智能家居,数字孪生,人脸识别,大数据反恐,机器学习,数字中国,商汤科技,智慧党建,蔚来汽车,雄安新区,独角兽,智能终端,电子书,国企改革,工业互联网,家庭医生,车联网,智慧城市,高校,智能医疗,虚拟机器人,央视财经50,京东,寒武纪,元宇宙</t>
  </si>
  <si>
    <t>300033.SZ</t>
  </si>
  <si>
    <t>同花顺</t>
  </si>
  <si>
    <t>股票类APP排名第一，致力于“AI+金融”技术探索和场景应用</t>
  </si>
  <si>
    <t>电子信息,ChatGPT,电子商务,机器人,国产软件,大数据,AIGC,证金持股,互联网金融,人工智能,服务机器人,智能金融,金融科技,金融信息服务,MSCI</t>
  </si>
  <si>
    <t>300454.SZ</t>
  </si>
  <si>
    <t>深信服</t>
  </si>
  <si>
    <t>参与制定的信息安全、云计算等领域的国家标准和行业标准几十件</t>
  </si>
  <si>
    <t>态势感知,网络安全,云计算,物联网,VPN,MSCI</t>
  </si>
  <si>
    <t>688561.SH</t>
  </si>
  <si>
    <t>奇安信</t>
  </si>
  <si>
    <t>国内领先的企业级网络安全产品和服务提供商</t>
  </si>
  <si>
    <t>态势感知,冬奥会,物联网,VPN,信创,华为欧拉,车联网,大数据,国产软件,人工智能,网络安全,军工,数据安全,数字经济,国资云</t>
  </si>
  <si>
    <t>002405.SZ</t>
  </si>
  <si>
    <t>四维图新</t>
  </si>
  <si>
    <t>国内导航电子地图行业的领先企业</t>
  </si>
  <si>
    <t>胎压监测,芯片,智能汽车,卫星导航,无人驾驶,智能交通,国产软件,汽车芯片,华为汽车,人工智能,数据安全,时空大数据,国产替代,华为,MSCI,AI芯片,国产操作系统,滴滴,区块链,电子信息,汽车电子,蔚来汽车,智慧城市,车联网,特斯拉,大数据,MCU芯片,遥感技术</t>
  </si>
  <si>
    <t>002439.SZ</t>
  </si>
  <si>
    <t>启明星辰</t>
  </si>
  <si>
    <t>拥有我国规模最大的国家级网络安全研究基地</t>
  </si>
  <si>
    <t>数据中心,电子身份证,腾讯,电子信息,美团,东数西算（算力）,VPN,工业互联网,边缘计算,信创,华为欧拉,智慧城市,军民融合,车联网,国产软件,大数据,数据安全,网络安全,数字经济,军工,黑洞,云计算,国家科技大会,华为,MSCI</t>
  </si>
  <si>
    <t>603927.SH</t>
  </si>
  <si>
    <t>中科软</t>
  </si>
  <si>
    <t>中国领先的保险行业IT解决方案提供商</t>
  </si>
  <si>
    <t>鸿蒙,华为鲲鹏,区块链,国企改革,中科院系,央企国企改革,国产软件,大数据,互联网医疗,数字货币,人工智能,网络安全,云计算,金融科技,华为,MSCI</t>
  </si>
  <si>
    <t>300803.SZ</t>
  </si>
  <si>
    <t>指南针</t>
  </si>
  <si>
    <t>国内最早的证券分析软件开发商和证券信息服务商之一</t>
  </si>
  <si>
    <t>年报预增,国产软件,大数据,互联网金融,互联网券商</t>
  </si>
  <si>
    <t>002153.SZ</t>
  </si>
  <si>
    <t>石基信息</t>
  </si>
  <si>
    <t>国内最主要的酒店信息管理系统全面解决方案提供商之一</t>
  </si>
  <si>
    <t>移动支付,跨境支付（CIPS）,区块链,电子信息,美团,SAAS,迪士尼,电子商务,新零售,国产软件,阿里巴巴,证金持股,云计算,区块链应用,MSCI</t>
  </si>
  <si>
    <t>300253.SZ</t>
  </si>
  <si>
    <t>卫宁健康</t>
  </si>
  <si>
    <t>医疗卫生领域的信息化管理解决方案的龙头供应商</t>
  </si>
  <si>
    <t>DRG/DIP,互联网保险,蚂蚁金服,区块链,家庭医生,智慧城市,国产软件,智能医疗,互联网医疗,人工智能,医学影像,健康中国,医保目录,MSCI</t>
  </si>
  <si>
    <t>300229.SZ</t>
  </si>
  <si>
    <t>拓尔思</t>
  </si>
  <si>
    <t>中国人工智能、大数据和数据安全领域的领先企业</t>
  </si>
  <si>
    <t>电子身份证,腾讯,东数西算（算力）,ChatGPT,知识产权保护,反恐,专精特新,web3.0,AIGC,人工智能,网络安全,军工,数据安全,数字经济,云计算,金融科技,国资云,虚拟数字人,华为,数据中心,大数据反恐,SNS,乡村振兴,智慧党建,IPV6,电子信息,融媒体,信创,军民融合,超级计算机,大数据,虚拟机器人,世界杯,互联网金融,智慧政务,元宇宙</t>
  </si>
  <si>
    <t>688023.SH</t>
  </si>
  <si>
    <t>安恒信息</t>
  </si>
  <si>
    <t>提供全生命周期的安全监测与防护整体解决方案的服务商</t>
  </si>
  <si>
    <t>阿里巴巴,数据交易中心,数据安全,网络安全,杭州亚运会,信创</t>
  </si>
  <si>
    <t>601519.SH</t>
  </si>
  <si>
    <t>大智慧</t>
  </si>
  <si>
    <t>领先的互联网金融信息服务提供商之一</t>
  </si>
  <si>
    <t>国产软件,互联网金融,互联网券商,网络直播,浦东新区,电子信息,金融信息服务</t>
  </si>
  <si>
    <t>002063.SZ</t>
  </si>
  <si>
    <t>远光软件</t>
  </si>
  <si>
    <t>国内电力财务软件龙头企业</t>
  </si>
  <si>
    <t>大数据反恐,华为鲲鹏,电力物联网,区块链,电子信息,充电桩,国企改革,信创,碳中和,虚拟电厂,横琴新区,央企国企改革,国产软件,军民融合,大数据,地方国企改革,人工智能,光伏,云计算,国资云,区块链应用,华为</t>
  </si>
  <si>
    <t>002212.SZ</t>
  </si>
  <si>
    <t>天融信</t>
  </si>
  <si>
    <t>中国领先的网络安全、大数据与云服务提供商</t>
  </si>
  <si>
    <t>鸿蒙,华为鲲鹏,态势感知,腾讯,量子科技,物联网,智慧灯杆,一带一路,EDR,VPN,工业互联网,信创,车联网,智慧城市,国产软件,大数据,数据安全,网络安全,人工智能,智慧政务,云计算,云办公,MSCI</t>
  </si>
  <si>
    <t>300451.SZ</t>
  </si>
  <si>
    <t>创业慧康</t>
  </si>
  <si>
    <t>医疗卫生行业信息化建设全面解决方案的提供商和服务商</t>
  </si>
  <si>
    <t>DRG/DIP,网易,蚂蚁金服,区块链,养老,物联网,信创,家庭医生,大数据,国产软件,方舱医院,互联网医疗</t>
  </si>
  <si>
    <t>600602.SH</t>
  </si>
  <si>
    <t>云赛智联</t>
  </si>
  <si>
    <t>以云计算与大数据、行业解决方案及智能化产品为核心业务</t>
  </si>
  <si>
    <t>数据中心,雷达,食品安全,PPP,国企改革,信创,上海国企改革,智慧城市,疫情监测,国产软件,安防,地方国企改革,数字经济,军工,智慧政务,云计算,国资云</t>
  </si>
  <si>
    <t>002261.SZ</t>
  </si>
  <si>
    <t>拓维信息</t>
  </si>
  <si>
    <t>以教育科技、软件服务、移动游戏为主营业务的互联网公司</t>
  </si>
  <si>
    <t>在线教育,鸿蒙,移动支付,三胎,东数西算（算力）,物联网,边缘计算,智能交通,电子商务,机器人,国产软件,人工智能,云计算,托育服务,虚拟数字人,华为,华为鲲鹏,SNS,幼儿教育,国产操作系统,电子信息,SAAS,工业互联网,动漫,信创,大数据,手机游戏,智慧政务,智能制造</t>
  </si>
  <si>
    <t>300188.SZ</t>
  </si>
  <si>
    <t>美亚柏科</t>
  </si>
  <si>
    <t>国内领先的电子数据取证与网络信息安全产品提供商</t>
  </si>
  <si>
    <t>电子身份证,新基建,东数西算（算力）,ChatGPT,知识产权保护,央企国企改革,机器人,国产软件,阿里巴巴,图像识别,服务机器人,人工智能,网络安全,军工,数字经济,数据安全,云计算,国资云,华为,数据中心,人脸识别,无人机,大数据反恐,态势感知,数字中国,国产操作系统,智慧党建,区块链,电子信息,国企改革,EDR,信创,智慧城市,疫情监测,大数据,数字货币,地方国企改革,职业教育,数据确权</t>
  </si>
  <si>
    <t>300525.SZ</t>
  </si>
  <si>
    <t>博思软件</t>
  </si>
  <si>
    <t>长期专注于财政信息化领域</t>
  </si>
  <si>
    <t>智慧城市,电子发票,数字乡村,国产软件,养老金持股,数字中国,数字货币,供应链金融,数字经济,智慧政务,腾讯,区块链</t>
  </si>
  <si>
    <t>688083.SH</t>
  </si>
  <si>
    <t>中望软件</t>
  </si>
  <si>
    <t>国内领先的工业软件供应商，国内CAD软件龙头</t>
  </si>
  <si>
    <t>国产软件,信创</t>
  </si>
  <si>
    <t>300379.SZ</t>
  </si>
  <si>
    <t>东方通</t>
  </si>
  <si>
    <t>国内领先的大安全领域解决方案提供商</t>
  </si>
  <si>
    <t>5G,机器学习,华为鲲鹏,跨境支付（CIPS）,国产操作系统,区块链,工业互联网,信创,华为欧拉,国产软件,大数据,透明计算,人工智能,网络安全,军工,职业教育,智慧政务,云计算,ETC,虚拟现实,数据确权,华为</t>
  </si>
  <si>
    <t>300075.SZ</t>
  </si>
  <si>
    <t>数字政通</t>
  </si>
  <si>
    <t>专注于数字化城市管理和国土资源管理的电子政务解决方案提供商</t>
  </si>
  <si>
    <t>地下管网,卫星导航,腾讯,物联网,无人驾驶,智能交通,国产软件,AIGC,人工智能,数字经济,物联网应用层,垃圾分类,华为,数字孪生,数字中国,智慧党建,区块链,雄安新区,冬奥会,智慧停车,信创,智慧城市,大数据,智能医疗,安防,智慧政务,ETC,元宇宙,虚拟现实,遥感技术</t>
  </si>
  <si>
    <t>300369.SZ</t>
  </si>
  <si>
    <t>绿盟科技</t>
  </si>
  <si>
    <t>国内领先的、具有核心竞争力的企业级网络安全解决方案供应商</t>
  </si>
  <si>
    <t>华为鲲鹏,国产操作系统,腾讯,独角兽,VPN,信创,工业互联网,华为欧拉,车联网,国产软件,数据安全,网络安全,云计算,华为</t>
  </si>
  <si>
    <t>000503.SZ</t>
  </si>
  <si>
    <t>国新健康</t>
  </si>
  <si>
    <t>以医保综合管理服务为主的健康保障服务国有企业</t>
  </si>
  <si>
    <t>DRG/DIP,海南旅游岛,养老,海南自贸区,国企改革,三沙,家庭医生,电子商务,央企国企改革,智能医疗,互联网医疗,地方国企改革,数字经济,TMT,健康中国,医保目录,华为</t>
  </si>
  <si>
    <t>300036.SZ</t>
  </si>
  <si>
    <t>超图软件</t>
  </si>
  <si>
    <t>国内领先的地理信息系统平台软件供应商</t>
  </si>
  <si>
    <t>地下管网,鸿蒙,卫星导航,腾讯,边缘计算,智能交通,国产软件,web3.0,人工智能,数字经济,军工,云计算,时空大数据,华为,水利,华为鲲鹏,增强现实,数字中国,区块链,中科院系,信创,华为欧拉,智慧城市,智慧政务,土壤修复,元宇宙,遥感技术</t>
  </si>
  <si>
    <t>300226.SZ</t>
  </si>
  <si>
    <t>上海钢联</t>
  </si>
  <si>
    <t>围绕大宗商品（钢铁、矿业、有色金属等）建设电子商务生态体系</t>
  </si>
  <si>
    <t>互联网钢铁,电子商务,物流电商平台,互联网金融,供应链金融,上海自贸区,上海金改,工业互联网</t>
  </si>
  <si>
    <t>300799.SZ</t>
  </si>
  <si>
    <t>左江科技</t>
  </si>
  <si>
    <t>行业领先的国家网络信息安全装备供应商</t>
  </si>
  <si>
    <t>东数西算（算力）,芯片,网络安全,军工</t>
  </si>
  <si>
    <t>300579.SZ</t>
  </si>
  <si>
    <t>数字认证</t>
  </si>
  <si>
    <t>国内电子认证行业的龙头企业</t>
  </si>
  <si>
    <t>互联网彩票,鸿蒙,华为鲲鹏,电子身份证,数字中国,芯片,移动支付,区块链储备,区块链,雄安新区,冬奥会,北京国企改革,国企改革,密码安全管理,知识产权保护,车联网,国产软件,阿里巴巴,数据安全,网络安全,智慧政务,芯片设计,华为</t>
  </si>
  <si>
    <t>300598.SZ</t>
  </si>
  <si>
    <t>诚迈科技</t>
  </si>
  <si>
    <t>全球领先的智能科技专家</t>
  </si>
  <si>
    <t>机器视觉,鸿蒙,芯片,智能汽车,国产操作系统,百度,汽车电子,蔚来汽车,比亚迪,无人驾驶,小米,信创,华为欧拉,国产软件,华为海思,虚拟现实,华为</t>
  </si>
  <si>
    <t>603383.SH</t>
  </si>
  <si>
    <t>顶点软件</t>
  </si>
  <si>
    <t>国内领先的专业化平台型软件及信息化服务提供商</t>
  </si>
  <si>
    <t>信创,区块链,国产软件,金融科技,数字中国,互联网金融</t>
  </si>
  <si>
    <t>300624.SZ</t>
  </si>
  <si>
    <t>万兴科技</t>
  </si>
  <si>
    <t>全球化布局的消费类软件服务商，已进入华为HMS生态系统，旗下拥有“万兴喵影”、“墨刀”等品牌</t>
  </si>
  <si>
    <t>智能家居,电子商务,网红经济,国产软件,鸿蒙,AIGC,人工智能,SAAS,人民币贬值受益,虚拟数字人,元宇宙,虚拟现实,物联网,信创,云办公</t>
  </si>
  <si>
    <t>000948.SZ</t>
  </si>
  <si>
    <t>南天信息</t>
  </si>
  <si>
    <t>中国银行业十大IT解决方案商之一，云南省信息产业龙头，数据云南战略实施平台</t>
  </si>
  <si>
    <t>云南国企改革,在线教育,电子身份证,信托,西部开发,移动支付,新基建,能源互联网,物联网,碳中和,国产软件,音乐产业,数据安全,数字经济,人工智能,网络安全,军工,云计算,金融科技,国资云,NFT,金融信息服务,区块链应用,新版人民币,金融IC,华为,数据中心,机器视觉,人脸识别,数字中国,医疗器械,跨境支付（CIPS）,智慧党建,区块链,电子信息,SAAS,国企改革,信创,智慧城市,疫情监测,ATM机,大数据,数字货币,地方国企改革,智慧政务,ETC,元宇宙</t>
  </si>
  <si>
    <t>300348.SZ</t>
  </si>
  <si>
    <t>长亮科技</t>
  </si>
  <si>
    <t>国内领先的金融核心系统解决方案供应商</t>
  </si>
  <si>
    <t>跨境支付（CIPS）,腾讯,信创,智慧城市,互联网银行,大数据,国产软件,互联网金融,数字货币,金融科技,金融信息服务,华为</t>
  </si>
  <si>
    <t>688369.SH</t>
  </si>
  <si>
    <t>致远互联</t>
  </si>
  <si>
    <t>中国协同管理软件及云服务厂商</t>
  </si>
  <si>
    <t>专精特新,国产软件,区块链,云办公,SAAS,华为,信创</t>
  </si>
  <si>
    <t>300768.SZ</t>
  </si>
  <si>
    <t>迪普科技</t>
  </si>
  <si>
    <t>多家交通，水利，钢铁，汽车，制药，食品领域的大型企业</t>
  </si>
  <si>
    <t>数据中心,华为鲲鹏,态势感知,数据安全,网络安全,国产操作系统,IPV6,云计算,量子科技,华为,VPN,工业互联网</t>
  </si>
  <si>
    <t>300271.SZ</t>
  </si>
  <si>
    <t>华宇软件</t>
  </si>
  <si>
    <t>国内法律科技智慧信息服务的主要领导服务商</t>
  </si>
  <si>
    <t>在线教育,蚂蚁金服,百度,智慧党建,腾讯,区块链,SAAS,信创,国产软件,阿里巴巴,二维码识别,大数据,人工智能,智慧政务,云计算,区块链应用,数据确权</t>
  </si>
  <si>
    <t>002279.SZ</t>
  </si>
  <si>
    <t>久其软件</t>
  </si>
  <si>
    <t>国内领先的报表管理软件供应商</t>
  </si>
  <si>
    <t>数字中国,乡村振兴,供应链金融,区块链,电子信息,雄安新区,智能终端,谷歌,信创,智能交通,网红经济,快手,区块链底层,国产软件,大数据,数字乡村,互联网金融,人工智能,数字经济,网络安全,职业教育,抖音,智慧政务,云计算,facebook,华为</t>
  </si>
  <si>
    <t>300377.SZ</t>
  </si>
  <si>
    <t>赢时胜</t>
  </si>
  <si>
    <t>服务于国内的金融资产管理和资产托管领域的领先企业</t>
  </si>
  <si>
    <t>粤港澳大湾区,区块链储备,区块链,信创,国产软件,web3.0,大数据,互联网金融,数字货币,人工智能,金融科技,人力资源服务,国产替代,华为</t>
  </si>
  <si>
    <t>002362.SZ</t>
  </si>
  <si>
    <t>汉王科技</t>
  </si>
  <si>
    <t>长期专注于文字识别等人工智能及智能交互技术的研发及应用，全球唯二拥有无线无源电磁触控技术的企业</t>
  </si>
  <si>
    <t>在线教育,电子身份证,芯片,消费电子,智能汽车,触摸屏,PM2.5,人脑工程,空气净化,ChatGPT,智能交通,电子商务,反恐,机器人,图像识别,人工智能,数字经济,虚拟数字人,电子纸,华为,机器视觉,人脸识别,口罩,基因测序,华为鲲鹏,指纹技术,数字中国,虹膜识别,医疗器械,电子信息,比亚迪,电子书,中科院系,信创,智慧城市,互联网银行,疫情监测,智能医疗,智慧政务,跨境电商,京津冀一体化</t>
  </si>
  <si>
    <t>300352.SZ</t>
  </si>
  <si>
    <t>北信源</t>
  </si>
  <si>
    <t>专业从事信息安全的国家级高新技术企业</t>
  </si>
  <si>
    <t>数字水印,区块链储备,物联网,ChatGPT,国产软件,人工智能,网络安全,军工,数据安全,富媒体,华为,智能家居,国产操作系统,智慧党建,区块链,冬奥会,VPN,工业互联网,信创,军民融合,智慧城市,超级计算机,大数据,安防,数字货币,智慧政务,云办公</t>
  </si>
  <si>
    <t>300468.SZ</t>
  </si>
  <si>
    <t>四方精创</t>
  </si>
  <si>
    <t>公司是领先的商业银行IT服务提供商</t>
  </si>
  <si>
    <t>国产软件,web3.0,数字货币,粤港澳大湾区,跨境支付（CIPS）,区块链,云计算,金融科技,NFT,区块链应用,数据确权,村镇银行,华为,信创</t>
  </si>
  <si>
    <t>300085.SZ</t>
  </si>
  <si>
    <t>银之杰</t>
  </si>
  <si>
    <t>金融科技服务公司</t>
  </si>
  <si>
    <t>华为鲲鹏,互联网保险,区块链储备,百度,征信,区块链,信创,碳中和,电子商务,国产软件,大数据,互联网金融,数字货币,跨境电商,云计算,金融科技,富媒体,华为,MSCI</t>
  </si>
  <si>
    <t>300366.SZ</t>
  </si>
  <si>
    <t>创意信息</t>
  </si>
  <si>
    <t>能源及政务大数据行业领军企业和5G产品及解决方案优势提供商</t>
  </si>
  <si>
    <t>5G,华为鲲鹏,国产操作系统,电力物联网,卫星导航,VPN,信创,CAD,智能交通,华为欧拉,数字乡村,大数据,数字经济,军工,智慧政务,云计算,节能环保,华为</t>
  </si>
  <si>
    <t>300663.SZ</t>
  </si>
  <si>
    <t>科蓝软件</t>
  </si>
  <si>
    <t>国内银行的互联网技术与产品创新方面最主要的引领与推动者</t>
  </si>
  <si>
    <t>无人零售,鸿蒙,电子身份证,蚂蚁金服,移动支付,区块链储备,东数西算（算力）,边缘计算,机器人,国产软件,web3.0,人工智能,网络安全,无人银行,金融科技,虚拟数字人,国产替代,华为,数据中心,华为鲲鹏,跨境支付（CIPS）,百度,区块链,小米,信创,大数据,互联网金融,数字货币,数据确权</t>
  </si>
  <si>
    <t>300378.SZ</t>
  </si>
  <si>
    <t>鼎捷软件</t>
  </si>
  <si>
    <t>主营以ERP软件为核心的企业管理软件</t>
  </si>
  <si>
    <t>华为鲲鹏,C2M,透明工厂,工业互联网,新零售,大数据,国产软件,富士康,人工智能,数字经济,云计算,智能制造,工业4.0,台湾,华为</t>
  </si>
  <si>
    <t>688232.SH</t>
  </si>
  <si>
    <t>新点软件</t>
  </si>
  <si>
    <t>公司在政府智慧招采的需求中市占率较为领先，是行业龙头</t>
  </si>
  <si>
    <t>智慧城市,国产软件,大数据,数字经济,智慧政务,华为</t>
  </si>
  <si>
    <t>300098.SZ</t>
  </si>
  <si>
    <t>高新兴</t>
  </si>
  <si>
    <t>掌握物联网和视频人工智能核心技术</t>
  </si>
  <si>
    <t>数据中心,5G,人脸识别,增强现实,电子车牌,卫星导航,百度,腾讯,工业机器人,汽车电子,物联网感知层,比亚迪,PPP,物联网,无人驾驶,工业互联网,车联网,智慧城市,机器人,安防,人工智能,元宇宙,虚拟现实,华为</t>
  </si>
  <si>
    <t>300766.SZ</t>
  </si>
  <si>
    <t>每日互动</t>
  </si>
  <si>
    <t>专业的数据智能服务商，服务对象包括人民日报、京东等数十万APP</t>
  </si>
  <si>
    <t>智能交通,快手,拼多多,大数据,鸿蒙,地震,共同富裕示范区,数据安全,抖音,智慧政务,百度,比亚迪,华为</t>
  </si>
  <si>
    <t>300520.SZ</t>
  </si>
  <si>
    <t>科大国创</t>
  </si>
  <si>
    <t>致力于云计算、大数据、人工智能领域的研发及应用</t>
  </si>
  <si>
    <t>量子科技,东数西算（算力）,无人驾驶,边缘计算,ChatGPT,机器人,国产软件,新能源汽车,锂电池,互联网医疗,AIGC,储能,网络安全,军工,数字经济,人工智能,华为,智能物流,5G,数据中心,数字孪生,区块链,比亚迪,农业信息化,汽车热管理,信创,智慧城市,疫情监测,数字乡村,大数据,智慧政务,ETC</t>
  </si>
  <si>
    <t>603528.SH</t>
  </si>
  <si>
    <t>多伦科技</t>
  </si>
  <si>
    <t>智能驾考绝对龙头，深耕智能交通领域多年</t>
  </si>
  <si>
    <t>机器视觉,在线教育,驾驶培训,芯片,滴滴,卫星导航,物联网感知层,比亚迪,物联网,无人驾驶,ChatGPT,智能交通,机器人,国产软件,大数据,人工智能,职业教育,物联网应用层,云计算</t>
  </si>
  <si>
    <t>300344.SZ</t>
  </si>
  <si>
    <t>立方数科</t>
  </si>
  <si>
    <t>工程数字化云服务商，BIM咨询领域龙头企业</t>
  </si>
  <si>
    <t>智慧城市,在线教育,数字孪生,国产软件,数据安全,数字经济,光伏建筑一体化,云计算,东数西算（算力）</t>
  </si>
  <si>
    <t>603189.SH</t>
  </si>
  <si>
    <t>网达软件</t>
  </si>
  <si>
    <t>始终专注于大视频领域的视频智能化软件提供商，持续支撑亿级业务系统</t>
  </si>
  <si>
    <t>在线教育,超清视频,国产操作系统,上海自贸区,网络直播,冬奥会,SAAS,信创,世界杯,虚拟现实,国产软件,AIGC,人工智能,元宇宙,虚拟数字人,华为</t>
  </si>
  <si>
    <t>300465.SZ</t>
  </si>
  <si>
    <t>高伟达</t>
  </si>
  <si>
    <t>中国领先的金融信息化软件产品和综合服务提供商之一</t>
  </si>
  <si>
    <t>数据中心,数字中国,供应链金融,蚂蚁金服,跨境支付（CIPS）,征信,区块链,广告营销,物联网,信创,ChatGPT,国产软件,大数据,互联网金融,数字货币,抖音,物联网应用层,文化传媒,云计算,金融科技,华为</t>
  </si>
  <si>
    <t>688588.SH</t>
  </si>
  <si>
    <t>凌志软件</t>
  </si>
  <si>
    <t>曾获“中国互联网+行业创新企业”称号</t>
  </si>
  <si>
    <t>大数据,互联网金融,百度,云计算,金融科技,信创</t>
  </si>
  <si>
    <t>300996.SZ</t>
  </si>
  <si>
    <t>普联软件</t>
  </si>
  <si>
    <t>国内较早全面熟悉掌握 XBRL标准体系及关键技术的厂商</t>
  </si>
  <si>
    <t>信创,区块链,国产软件,小米,数字经济</t>
  </si>
  <si>
    <t>688246.SH</t>
  </si>
  <si>
    <t>嘉和美康</t>
  </si>
  <si>
    <t>国内临床信息化领域的领军企业之一</t>
  </si>
  <si>
    <t>数据中心,DRG/DIP,大数据,阿里巴巴,互联网医疗,人工智能,数字经济</t>
  </si>
  <si>
    <t>688030.SH</t>
  </si>
  <si>
    <t>山石网科</t>
  </si>
  <si>
    <t>中国网络安全行业的技术创新领导厂商</t>
  </si>
  <si>
    <t>云计算,VPN,网络安全,华为</t>
  </si>
  <si>
    <t>002987.SZ</t>
  </si>
  <si>
    <t>京北方</t>
  </si>
  <si>
    <t>曾被评为“中国信息技术服务产业科技金融领域示范企业”</t>
  </si>
  <si>
    <t>电子身份证,跨境支付（CIPS）,国产操作系统,区块链储备,区块链,SAAS,信创,京东金融,机器人,国产软件,大数据,互联网金融,数字货币,人工智能,数字经济,数据安全,云计算,金融科技</t>
  </si>
  <si>
    <t>688095.SH</t>
  </si>
  <si>
    <t>福昕软件</t>
  </si>
  <si>
    <t>国际化运营的PDF电子文档解决方案提供厂商</t>
  </si>
  <si>
    <t>国产软件,SAAS,国产替代,人工智能</t>
  </si>
  <si>
    <t>003029.SZ</t>
  </si>
  <si>
    <t>吉大正元</t>
  </si>
  <si>
    <t>中国领先的信息安全专业服务提供商</t>
  </si>
  <si>
    <t>鸿蒙,电子身份证,数字水印,蚂蚁金服,跨境支付（CIPS）,区块链,信创,车联网,专精特新,数字货币,数据安全,网络安全,军工,抖音,智慧政务,华为</t>
  </si>
  <si>
    <t>002298.SZ</t>
  </si>
  <si>
    <t>中电兴发</t>
  </si>
  <si>
    <t>智慧城市、反恐与公共安全的一体化解决方案供应商</t>
  </si>
  <si>
    <t>PPP,共享经济,锌电池,物联网,东数西算（算力）,碳中和,边缘计算,虚拟电厂,电子商务,反恐,智能交通,机器人,国产软件,AIGC,储能,数字经济,军工,人工智能,数据安全,安徽自贸区,时空大数据,轨道交通,华为,数据中心,无人机,高铁,区块链,共享汽车,充电桩,冬奥会,信创,智慧城市,数字乡村,大数据,安防,元器件,智慧政务,智能电网</t>
  </si>
  <si>
    <t>300047.SZ</t>
  </si>
  <si>
    <t>天源迪科</t>
  </si>
  <si>
    <t>国内领先的产业云BOSS和大数据综合解决方案提供商</t>
  </si>
  <si>
    <t>在线教育,鸿蒙,蚂蚁金服,移动支付,腾讯,ChatGPT,易信,机器人,国产软件,阿里巴巴,互联网医疗,人工智能,网络安全,军工,数字经济,电信业整合,云计算,富媒体,时空大数据,华为,5G,华为鲲鹏,数字中国,乡村振兴,跨境支付（CIPS）,IPV6,区块链,信创,澳交所,华为欧拉,智慧城市,疫情监测,大数据,互联网金融,数字货币,职业教育,智慧政务,跨境电商,人力资源服务,云办公</t>
  </si>
  <si>
    <t>300550.SZ</t>
  </si>
  <si>
    <t>和仁科技</t>
  </si>
  <si>
    <t>主营涵盖临床医疗管理信息系统，占据了医疗信息化建设的核心位置</t>
  </si>
  <si>
    <t>腾讯,互联网医疗,区块链</t>
  </si>
  <si>
    <t>002322.SZ</t>
  </si>
  <si>
    <t>理工能科</t>
  </si>
  <si>
    <t>环境监测与治理全产业链的智慧环保综合服务商</t>
  </si>
  <si>
    <t>数字孪生,重金属治理,年报预增,电力物联网,节能环保,土壤修复,智能电网,虚拟现实,环境监测,信创</t>
  </si>
  <si>
    <t>300311.SZ</t>
  </si>
  <si>
    <t>任子行</t>
  </si>
  <si>
    <t>聚焦网络安全领域，深耕网络空间数据治理</t>
  </si>
  <si>
    <t>数据中心,大数据反恐,电子身份证,区块链,独角兽,VPN,工业互联网,京东金融,国产软件,数据安全,网络安全,智慧政务,云计算</t>
  </si>
  <si>
    <t>603990.SH</t>
  </si>
  <si>
    <t>麦迪科技</t>
  </si>
  <si>
    <t>提供(CIS)系列应用软件和临床信息化整体解决方案高新技术企业</t>
  </si>
  <si>
    <t>国产软件,互联网医疗,地方国企改革,光伏,辅助生殖,民营医院,华为</t>
  </si>
  <si>
    <t>688579.SH</t>
  </si>
  <si>
    <t>山大地纬</t>
  </si>
  <si>
    <t>曾获得中国电力企业联合会颁发的电力创新奖-技术类二等奖</t>
  </si>
  <si>
    <t>高校,DRG/DIP,国产软件,互联网医疗,智慧政务,区块链,区块链应用,数据确权,华为</t>
  </si>
  <si>
    <t>603232.SH</t>
  </si>
  <si>
    <t>格尔软件</t>
  </si>
  <si>
    <t>国内首批商用密码产品定点生产与销售单位，中国身份和数字信任软件市场占比前四</t>
  </si>
  <si>
    <t>车联网,国产软件,汽车芯片,数字货币,芯片,网络安全,军工,区块链,信创</t>
  </si>
  <si>
    <t>002253.SZ</t>
  </si>
  <si>
    <t>川大智胜</t>
  </si>
  <si>
    <t>国内领先的空中交通和地面智能交通系统供应商</t>
  </si>
  <si>
    <t>人脸识别,私人飞机,华为鲲鹏,通用航空,成都天府新区,信创,智能交通,车联网,军民融合,智慧城市,疫情监测,安防,人工智能,网络安全,军工,职业教育,智慧政务,云计算,成飞,元宇宙,虚拟现实,华为,全息手机</t>
  </si>
  <si>
    <t>300559.SZ</t>
  </si>
  <si>
    <t>佳发教育</t>
  </si>
  <si>
    <t>国家教育考试信息化建设与服务的国家高新技术企业</t>
  </si>
  <si>
    <t>在线教育,国产软件,边缘计算,人工智能,信创,职业教育</t>
  </si>
  <si>
    <t>688318.SH</t>
  </si>
  <si>
    <t>财富趋势</t>
  </si>
  <si>
    <t>产品“通达信”为知名证券行情软件</t>
  </si>
  <si>
    <t>大数据,国产软件,互联网金融,人工智能,数字经济,金融科技</t>
  </si>
  <si>
    <t>688201.SH</t>
  </si>
  <si>
    <t>信安世纪</t>
  </si>
  <si>
    <t>国内较早从事基于密码技术研发、生产的专业信息安全厂商之一</t>
  </si>
  <si>
    <t>车联网,专精特新,国产软件,数字货币,数据安全,网络安全,跨境支付（CIPS）</t>
  </si>
  <si>
    <t>300365.SZ</t>
  </si>
  <si>
    <t>恒华科技</t>
  </si>
  <si>
    <t>领先的能源互联网综合服务供应商</t>
  </si>
  <si>
    <t>数据中心,水利,柔性直流输电,光伏建筑一体化,电力物联网,养老,电子信息,冬奥会,特高压,信创,碳中和,智能交通,虚拟电厂,电力改革,国产软件,数字经济,氢能源,职业教育,云计算,智能电网,时空大数据,燃料电池</t>
  </si>
  <si>
    <t>300542.SZ</t>
  </si>
  <si>
    <t>新晨科技</t>
  </si>
  <si>
    <t>以金融行业为核心，覆盖军航空管的专业信息化解决方案与服务供应商</t>
  </si>
  <si>
    <t>数据中心,军民融合,NFT,国产软件,大数据,元宇宙,跨境支付（CIPS）,军工,区块链储备,区块链,金融科技,通用航空,华为,信创</t>
  </si>
  <si>
    <t>300469.SZ</t>
  </si>
  <si>
    <t>信息发展</t>
  </si>
  <si>
    <t>行业应用软件研发和软硬件技术服务为核心的计算机系统集成公司</t>
  </si>
  <si>
    <t>数字中国,卫星导航,腾讯,食品安全,区块链,数据存储,国企改革,央企国企改革,数字乡村,国产软件,阿里巴巴,药品信息化追溯,智慧政务,虚拟现实,区块链应用,工业大麻</t>
  </si>
  <si>
    <t>688168.SH</t>
  </si>
  <si>
    <t>安博通</t>
  </si>
  <si>
    <t>国内领先的可视化网络安全专用系统产品与安全服务提供商</t>
  </si>
  <si>
    <t>专精特新,换电,数据安全,网络安全,国产操作系统,华为,信创</t>
  </si>
  <si>
    <t>002178.SZ</t>
  </si>
  <si>
    <t>延华智能</t>
  </si>
  <si>
    <t>主营智慧城市、智慧医疗，拥有智慧医院信息、智慧区域和智慧康养三大平台，布局养老产业</t>
  </si>
  <si>
    <t>数据中心,数字孪生,医疗器械,养老,物联网,智能建筑,家庭医生,碳中和,智能交通,智慧城市,机器人,方舱医院,大数据,智能医疗,安防,互联网医疗,智慧政务,工业4.0,华为</t>
  </si>
  <si>
    <t>688326.SH</t>
  </si>
  <si>
    <t>经纬恒润</t>
  </si>
  <si>
    <t>多款智能汽车电子产品市场占有率位于全球前十</t>
  </si>
  <si>
    <t>汽车电子,无人驾驶</t>
  </si>
  <si>
    <t>688078.SH</t>
  </si>
  <si>
    <t>龙软科技</t>
  </si>
  <si>
    <t>智慧应急、智慧安监整体解决方案提供商，自主研发了地理信息平台</t>
  </si>
  <si>
    <t>688058.SH</t>
  </si>
  <si>
    <t>宝兰德</t>
  </si>
  <si>
    <t>专注于基础软件研发及推广的高新技术软件企业</t>
  </si>
  <si>
    <t>华为欧拉,专精特新,大数据,国产软件,华为鲲鹏,人工智能,ChatGPT,华为,信创</t>
  </si>
  <si>
    <t>300925.SZ</t>
  </si>
  <si>
    <t>法本信息</t>
  </si>
  <si>
    <t>中国领先的软件技术服务提供商</t>
  </si>
  <si>
    <t>智能汽车,区块链,SAAS,信创,车联网,特斯拉,国产软件,大数据,京东,数字经济,人工智能,抖音,云计算,华为</t>
  </si>
  <si>
    <t>301153.SZ</t>
  </si>
  <si>
    <t>中科江南</t>
  </si>
  <si>
    <t>国内少数几家全国性的财政信息化建设服务商，是人民银行、财政部国库资金电子支付标准的主要参与者</t>
  </si>
  <si>
    <t>广东国企改革,电子身份证,蚂蚁金服,移动支付,区块链,国企改革,信创,电子发票,智慧城市,数字乡村,大数据,年报预增,数字货币,地方国企改革,智慧政务,金融科技,华为</t>
  </si>
  <si>
    <t>688225.SH</t>
  </si>
  <si>
    <t>亚信安全</t>
  </si>
  <si>
    <t>中国网络安全软件领域的领跑者</t>
  </si>
  <si>
    <t>信创,数据安全,网络安全</t>
  </si>
  <si>
    <t>688031.SH</t>
  </si>
  <si>
    <t>星环科技</t>
  </si>
  <si>
    <t>企业级大数据基础软件开发商</t>
  </si>
  <si>
    <t>大数据,国产软件,人工智能,国产替代,信创</t>
  </si>
  <si>
    <t>300556.SZ</t>
  </si>
  <si>
    <t>丝路视觉</t>
  </si>
  <si>
    <t>全国性的CG视觉服务提供商，高新技术企业</t>
  </si>
  <si>
    <t>数字孪生,机器视觉,数字视觉,增强现实,云游戏,雄安新区,智慧城市,虚拟现实,阿里巴巴,职业教育,文化传媒,云计算,元宇宙,虚拟数字人,华为</t>
  </si>
  <si>
    <t>300730.SZ</t>
  </si>
  <si>
    <t>科创信息</t>
  </si>
  <si>
    <t>国内智慧政务及智慧企业领域的信息化综合服务提供商</t>
  </si>
  <si>
    <t>电子身份证,移动支付,网络直播,东数西算（算力）,物联网,无人驾驶,边缘计算,国产软件,互联网医疗,人工智能,网络安全,数字经济,数据安全,云计算,华为,数据中心,数字孪生,机器视觉,华为鲲鹏,百度,区块链,工业互联网,家庭医生,信创,智慧城市,疫情监测,数字乡村,大数据,智能医疗,数字货币,智慧政务,云办公</t>
  </si>
  <si>
    <t>688152.SH</t>
  </si>
  <si>
    <t>麒麟信安</t>
  </si>
  <si>
    <t>产品应用于国防、电力等关键行业，是少数几家将国产操作系统成功进行产业化推广的企业之一</t>
  </si>
  <si>
    <t>专精特新,华为鲲鹏,网络安全,国产操作系统,云计算,信创</t>
  </si>
  <si>
    <t>300380.SZ</t>
  </si>
  <si>
    <t>安硕信息</t>
  </si>
  <si>
    <t>为金融机构提供信贷资产管理及风险管理领域的一体化IT解决方案</t>
  </si>
  <si>
    <t>百度,征信,国产软件,大数据,互联网金融,信创</t>
  </si>
  <si>
    <t>300830.SZ</t>
  </si>
  <si>
    <t>金现代</t>
  </si>
  <si>
    <t>国家火炬计划软件产业基地骨干企业</t>
  </si>
  <si>
    <t>鸿蒙,华为鲲鹏,电力物联网,充电桩,冬奥会,特高压,信创,风电,ChatGPT,工业互联网,国产软件,大数据,人工智能,军工,职业教育,智能电网,轨道交通,华为</t>
  </si>
  <si>
    <t>300561.SZ</t>
  </si>
  <si>
    <t>汇金科技</t>
  </si>
  <si>
    <t>中国金融行业内控风险管理整体解决方案的主要供应商之一</t>
  </si>
  <si>
    <t>横琴新区,人脸识别,国产软件,人工智能,无人银行,区块链,金融科技,物联网,信创</t>
  </si>
  <si>
    <t>688118.SH</t>
  </si>
  <si>
    <t>普元信息</t>
  </si>
  <si>
    <t>国内领先的软件基础平台与解决方案提供商</t>
  </si>
  <si>
    <t>国产软件,大数据,华为鲲鹏,云计算,金融科技,信创</t>
  </si>
  <si>
    <t>300074.SZ</t>
  </si>
  <si>
    <t>华平股份</t>
  </si>
  <si>
    <t>国内领先的视讯产品与应用提供商</t>
  </si>
  <si>
    <t>智能家居,在线教育,智能电视,幼儿教育,超清视频,智能终端,家庭医生,反恐,智慧城市,大数据,智能医疗,安防,互联网医疗,智慧政务,流媒体,健康中国,华为,云办公</t>
  </si>
  <si>
    <t>300235.SZ</t>
  </si>
  <si>
    <t>方直科技</t>
  </si>
  <si>
    <t>国内领先的中小学同步教育产品及服务提供商</t>
  </si>
  <si>
    <t>在线教育,国产软件,人工智能,区块链,云计算,K12教育,虚拟数字人,华为,ChatGPT</t>
  </si>
  <si>
    <t>300608.SZ</t>
  </si>
  <si>
    <t>思特奇</t>
  </si>
  <si>
    <t>业界最早的云计算和大数据服务厂商</t>
  </si>
  <si>
    <t>在线教育,鸿蒙,电子身份证,C2M,东数西算（算力）,物联网,边缘计算,电子商务,人工智能,数字经济,云计算,富媒体,华为,5G,数据中心,数字孪生,人脸识别,增强现实,IPV6,区块链,雄安新区,SAAS,信创,网络切片,华为欧拉,智慧城市,疫情监测,大数据,智能医疗,职业教育,智慧政务,云办公</t>
  </si>
  <si>
    <t>688590.SH</t>
  </si>
  <si>
    <t>新致软件</t>
  </si>
  <si>
    <t>知名软件外包服务提供商</t>
  </si>
  <si>
    <t>华为鲲鹏,跨境支付（CIPS）,区块链,信创,ChatGPT,机器人,大数据,新能源汽车,国产软件,web3.0,人工智能,云计算,金融科技,数据确权</t>
  </si>
  <si>
    <t>301185.SZ</t>
  </si>
  <si>
    <t>鸥玛软件</t>
  </si>
  <si>
    <t>中国考试技术现代化的开拓者、中国考试与测评领域的领军企业</t>
  </si>
  <si>
    <t>高校,虚拟现实,国产软件,阿里巴巴,在线教育,数字水印,人工智能,数据安全,云计算,SAAS</t>
  </si>
  <si>
    <t>300605.SZ</t>
  </si>
  <si>
    <t>恒锋信息</t>
  </si>
  <si>
    <t>国内具有较强竞争力的智慧城市信息技术和行业解决方案提供商</t>
  </si>
  <si>
    <t>数据中心,智慧城市,国产软件,数字乡村,数字中国,乡村振兴,新型城镇化,人工智能,智慧政务,IPV6,养老,人力资源服务,东数西算（算力）,云办公</t>
  </si>
  <si>
    <t>688435.SH</t>
  </si>
  <si>
    <t>英方软件</t>
  </si>
  <si>
    <t>国内数据复制与保护的纯软件市场前三大供应商之一</t>
  </si>
  <si>
    <t>数据安全,数字经济</t>
  </si>
  <si>
    <t>301195.SZ</t>
  </si>
  <si>
    <t>北路智控</t>
  </si>
  <si>
    <t>主营智能矿山相关信息系统</t>
  </si>
  <si>
    <t>养老金持股,物联网</t>
  </si>
  <si>
    <t>688296.SH</t>
  </si>
  <si>
    <t>和达科技</t>
  </si>
  <si>
    <t>公司在水务信息化行业内享有较高的知名度，具有较强竞争力</t>
  </si>
  <si>
    <t>地下管网,水利,污水处理,专精特新,物联网</t>
  </si>
  <si>
    <t>301162.SZ</t>
  </si>
  <si>
    <t>国能日新</t>
  </si>
  <si>
    <t>新能源发电功率预测系统国内市场占有率排名第一</t>
  </si>
  <si>
    <t>绿色电力,虚拟电厂,专精特新,新能源,储能,光伏,智能电网,风电</t>
  </si>
  <si>
    <t>300935.SZ</t>
  </si>
  <si>
    <t>盈建科</t>
  </si>
  <si>
    <t>全国领先建筑结构设计软件商</t>
  </si>
  <si>
    <t>数据中心,建筑节能,数字孪生,国产软件,地震,基建工程,新型城镇化,职业教育,装配式建筑,国产替代,一带一路,信创</t>
  </si>
  <si>
    <t>688038.SH</t>
  </si>
  <si>
    <t>中科通达</t>
  </si>
  <si>
    <t>湖北乃至华中地区领先的公安信息化服务提供商</t>
  </si>
  <si>
    <t>智慧城市,安防,人工智能,网络安全,智慧政务,华为,信创</t>
  </si>
  <si>
    <t>301159.SZ</t>
  </si>
  <si>
    <t>三维天地</t>
  </si>
  <si>
    <t>专注于检验检测信息化和数据资产管理领域的软件开发服务商</t>
  </si>
  <si>
    <t>国产软件,大数据,数据安全,食品安全,比亚迪,数据确权,华为,工业互联网</t>
  </si>
  <si>
    <t>003007.SZ</t>
  </si>
  <si>
    <t>直真科技</t>
  </si>
  <si>
    <t>专注于为国内电信运营商和大型企业的信息网络和IT基础设施提供运营支撑系统（OSS）全面解决方案。</t>
  </si>
  <si>
    <t>数据中心,5G,数字孪生,在线教育,国产软件,人工智能,数字经济,智慧政务,东数西算（算力）,SAAS,物联网</t>
  </si>
  <si>
    <t>688109.SH</t>
  </si>
  <si>
    <t>品茗科技</t>
  </si>
  <si>
    <t>公司在施工软件和智慧工地领域，是最早进入相关细分市场的企业之一</t>
  </si>
  <si>
    <t>301270.SZ</t>
  </si>
  <si>
    <t>汉仪股份</t>
  </si>
  <si>
    <t>国内字库行业的领先企业</t>
  </si>
  <si>
    <t>知识产权保护,鸿蒙,AIGC,华为汽车,人工智能,腾讯,小米,华为</t>
  </si>
  <si>
    <t>688171.SH</t>
  </si>
  <si>
    <t>纬德信息</t>
  </si>
  <si>
    <t>工业互联网信息安全领域的技术创新型企业</t>
  </si>
  <si>
    <t>虚拟电厂,信创,网络安全,电力物联网,智能电网,工业互联网</t>
  </si>
  <si>
    <t>830799.BJ</t>
  </si>
  <si>
    <t>艾融软件</t>
  </si>
  <si>
    <t>国内领先的金融IT解决方案供应商</t>
  </si>
  <si>
    <t>国产软件,互联网金融,数字货币,百度,汽车电子,金融科技,虚拟数字人,信创</t>
  </si>
  <si>
    <t>688244.SH</t>
  </si>
  <si>
    <t>永信至诚</t>
  </si>
  <si>
    <t>主营网络安全产品及服务</t>
  </si>
  <si>
    <t>专精特新,网络安全,职业教育,军工,信创</t>
  </si>
  <si>
    <t>688291.SH</t>
  </si>
  <si>
    <t>金橙子</t>
  </si>
  <si>
    <t>国内少有的专业深耕激光加工控制系统且具备国际竞争力的企业</t>
  </si>
  <si>
    <t>专精特新,3D打印</t>
  </si>
  <si>
    <t>839680.BJ</t>
  </si>
  <si>
    <t>广道数字</t>
  </si>
  <si>
    <t>城市公共安全领域数据感知及治理细分市场行业领先企业</t>
  </si>
  <si>
    <t>数据安全,大数据,军工</t>
  </si>
  <si>
    <t>834415.BJ</t>
  </si>
  <si>
    <t>恒拓开源</t>
  </si>
  <si>
    <t>国内领先的民用航空业信息化技术及服务供应商</t>
  </si>
  <si>
    <t>智能交通,百度,国产软件,大数据,国产替代</t>
  </si>
  <si>
    <t>835207.BJ</t>
  </si>
  <si>
    <t>众诚科技</t>
  </si>
  <si>
    <t>主要从事政务、教育领域系统集成服务</t>
  </si>
  <si>
    <t>数字孪生,虚拟现实,专精特新,华为鲲鹏,大数据,AIGC,智能医疗,网络安全,新基建,智慧政务,华为,信创</t>
  </si>
  <si>
    <t>837092.BJ</t>
  </si>
  <si>
    <t>汉鑫科技</t>
  </si>
  <si>
    <t>公司为山东省首批取得涉密资质的企业</t>
  </si>
  <si>
    <t>智慧城市</t>
  </si>
  <si>
    <t>300496.SZ</t>
  </si>
  <si>
    <t>中科创达</t>
  </si>
  <si>
    <t>全球领先的智能操作系统产品和技术提供商</t>
  </si>
  <si>
    <t>5G,鸿蒙,智能电视,增强现实,智能汽车,国产操作系统,滴滴,区块链,物联网感知层,独角兽,物联网,无人驾驶,智能穿戴,边缘计算,华为欧拉,车联网,图像识别,人工智能,华为海思,寒武纪,元宇宙,虚拟现实,台湾,华为,MSCI</t>
  </si>
  <si>
    <t>300682.SZ</t>
  </si>
  <si>
    <t>朗新科技</t>
  </si>
  <si>
    <t>专注于电力及能源行业业务信息化系统的技术与服务提供商</t>
  </si>
  <si>
    <t>虚拟电厂,国产软件,超清视频,蚂蚁金服,能源互联网,区块链,光伏,充电桩,工业互联网,边缘计算</t>
  </si>
  <si>
    <t>002368.SZ</t>
  </si>
  <si>
    <t>太极股份</t>
  </si>
  <si>
    <t>云计算和大数据服务商，具备业内最为齐全的高级别资质</t>
  </si>
  <si>
    <t>中国电科系,网约车,数据存储,央企国企改革,阿里巴巴,网络安全,数字经济,云计算,国资云,华为,MSCI,数据中心,大数据反恐,华为鲲鹏,态势感知,数字中国,国产操作系统,电子信息,雄安新区,智能终端,国企改革,工业互联网,信创,智慧城市,数字乡村,大数据,地方国企改革,智慧政务</t>
  </si>
  <si>
    <t>600271.SH</t>
  </si>
  <si>
    <t>航天信息</t>
  </si>
  <si>
    <t>国家大型信息化工程和电子政务领域龙头企业</t>
  </si>
  <si>
    <t>电子身份证,芯片,移动支付,蚂蚁金服,腾讯,食品安全,物联网,央企国企改革,国产软件,二维码识别,人工智能,网络安全,军工,电子标签,金融科技,金融IC,MSCI,人脸识别,物联网平台层,指纹技术,征信,电子信息,区块链,两会,国企改革,信创,新零售,智慧城市,电子发票,区块链底层,大数据,证金持股,数字货币,地方国企改革,航天系,智慧政务,ETC</t>
  </si>
  <si>
    <t>600131.SH</t>
  </si>
  <si>
    <t>国网信通</t>
  </si>
  <si>
    <t>位于水系发达、水电前景广的四川阿坝州，拥有相对完整的电力系统</t>
  </si>
  <si>
    <t>虚拟电厂,央企国企改革,数字孪生,国产软件,地方国企改革,储能,电力物联网,东数西算（算力）,国企改革</t>
  </si>
  <si>
    <t>600225.SH</t>
  </si>
  <si>
    <t>卓朗科技</t>
  </si>
  <si>
    <t>天津国资委旗下，战略重整聚焦信息技术产业</t>
  </si>
  <si>
    <t>数据中心,智慧城市,融资租赁,天津自贸区,地方国企改革,网络安全,云计算,滨海新区,国资云,国企改革,华为,云办公</t>
  </si>
  <si>
    <t>002065.SZ</t>
  </si>
  <si>
    <t>东华软件</t>
  </si>
  <si>
    <t>国内首家同时具有系统集成一级、涉密甲级、CMMI5级等资质的企业</t>
  </si>
  <si>
    <t>传感器,腾讯,无人驾驶,国产软件,方舱医院,互联网医疗,人工智能,网络安全,云计算,华为,MSCI,数据中心,人脸识别,水利,DRG/DIP,华为鲲鹏,跨境支付（CIPS）,百度,IPV6,区块链,电子信息,雄安新区,冬奥会,信创,华为欧拉,智慧城市,区块链底层,军民融合,智能医疗,数字乡村,车联网,互联网金融,大数据,京东,元宇宙,虚拟现实</t>
  </si>
  <si>
    <t>300212.SZ</t>
  </si>
  <si>
    <t>易华录</t>
  </si>
  <si>
    <t>智能交通管理系统领域龙头企业</t>
  </si>
  <si>
    <t>养老,PPP,东数西算（算力）,物联网,边缘计算,智能交通,央企国企改革,阿里巴巴,人工智能,网络安全,数字经济,云计算,国资云,农村电商,华为,MSCI,数字孪生,物联网平台层,数据交易中心,数字中国,乡村振兴,电子车牌,商汤科技,百度,雄安新区,独角兽,国企改革,信创,智慧城市,车联网,大数据,安防,地方国企改革,京东,京津冀一体化,数据确权</t>
  </si>
  <si>
    <t>300383.SZ</t>
  </si>
  <si>
    <t>光环新网</t>
  </si>
  <si>
    <t>云计算、数据中心、宽带接入等互联网综合服务商</t>
  </si>
  <si>
    <t>数据中心,百度,区块链,广告营销,东数西算（算力）,工业互联网,网络切片,大数据,REITs,数字经济,抖音,云计算,区块链应用,华为,MSCI</t>
  </si>
  <si>
    <t>300339.SZ</t>
  </si>
  <si>
    <t>润和软件</t>
  </si>
  <si>
    <t>构建了面向金融行业的软件全生命周期管理能力平台</t>
  </si>
  <si>
    <t>在线教育,鸿蒙,蚂蚁金服,芯片,区块链储备,物联网,无人驾驶,边缘计算,机器人,国产软件,华为汽车,人工智能,网络安全,华为海思,金融科技,金融信息服务,区块链应用,华为,国产操作系统,区块链,智能终端,SAAS,小米,信创,华为欧拉,疫情监测,数字货币,智慧政务,智能电网,元宇宙,虚拟现实</t>
  </si>
  <si>
    <t>002195.SZ</t>
  </si>
  <si>
    <t>二三四五</t>
  </si>
  <si>
    <t>主营互联网信息服务和多元投资，核心产品2345.com网站导航用户规模行业居前</t>
  </si>
  <si>
    <t>百度,区块链,电子信息,融资租赁,国产软件,互联网金融,人工智能,网络安全,消费金融,抖音,TMT,金融科技,元宇宙,区块链应用,MSCI,小额贷款</t>
  </si>
  <si>
    <t>002373.SZ</t>
  </si>
  <si>
    <t>千方科技</t>
  </si>
  <si>
    <t>国内领先的智慧交通和智能安防解决方案提供商</t>
  </si>
  <si>
    <t>蚂蚁金服,智能汽车,PPP,物联网,无人驾驶,智能交通,阿里巴巴,AIGC,人工智能,数字经济,消费金融,毫米波雷达,华为,MSCI,轨道交通,小额贷款,机器视觉,人脸识别,电子车牌,百度,物联网感知层,雄安新区,智慧停车,车联网,智慧城市,大数据,安防,ETC,元宇宙</t>
  </si>
  <si>
    <t>300017.SZ</t>
  </si>
  <si>
    <t>网宿科技</t>
  </si>
  <si>
    <t>国内领先的互联网解决方案供应商</t>
  </si>
  <si>
    <t>数据中心,三网融合,在线教育,宽带中国,态势感知,超清视频,IPV6,电子信息,数据存储,边缘计算,大数据,人工智能,网络安全,流媒体,电信业整合,TMT,云计算,元宇宙</t>
  </si>
  <si>
    <t>000034.SZ</t>
  </si>
  <si>
    <t>神州数码</t>
  </si>
  <si>
    <t>国内领先的云管理服务及数字化方案提供商</t>
  </si>
  <si>
    <t>数字孪生,数字中国,区块链,东数西算（算力）,物联网,信创,ChatGPT,边缘计算,年报预增,阿里巴巴,网络安全,云计算,华为</t>
  </si>
  <si>
    <t>688088.SH</t>
  </si>
  <si>
    <t>虹软科技</t>
  </si>
  <si>
    <t>视觉人工智能技术的研发和应用，可提供一站式视觉人工智能解决方案</t>
  </si>
  <si>
    <t>机器视觉,人脸识别,增强现实,指纹技术,屏下指纹技术,芯片,理想汽车,智能汽车,无人驾驶,小米,边缘计算,机器人,虚拟现实,人工智能,元宇宙,虚拟数字人,华为</t>
  </si>
  <si>
    <t>600850.SH</t>
  </si>
  <si>
    <t>电科数字</t>
  </si>
  <si>
    <t>IT业务集中在增值销售、专业服务、解决方案及创新业务领域</t>
  </si>
  <si>
    <t>数据中心,中国电科系,跨境支付（CIPS）,电子信息,国企改革,智能建筑,信创,央企国企改革,车联网,国产软件,数字乡村,大数据,地方国企改革,网络安全,WiFi 6,云计算,国资云,华为</t>
  </si>
  <si>
    <t>600718.SH</t>
  </si>
  <si>
    <t>东软集团</t>
  </si>
  <si>
    <t>领先的“大健康、智能汽车、智慧城市”领域IT解决方案提供商</t>
  </si>
  <si>
    <t>服务外包,智能汽车,能源互联网,振兴东北,无人驾驶,边缘计算,国产软件,新能源汽车,互联网医疗,人工智能,网络安全,云计算,健康中国,区块链应用,DRG/DIP,医疗器械,百度,IPV6,区块链,电子信息,汽车电子,智慧停车,工业互联网,车联网,高校,智慧城市,智能医疗,智慧政务,医学影像</t>
  </si>
  <si>
    <t>000555.SZ</t>
  </si>
  <si>
    <t>神州信息</t>
  </si>
  <si>
    <t>金融科技全产业链综合服务商</t>
  </si>
  <si>
    <t>华为鲲鹏,数字中国,跨境支付（CIPS）,区块链,量子科技,物联网,信创,边缘计算,京东金融,智慧城市,国产软件,数字乡村,大数据,数字货币,人工智能,网络安全,云计算,金融科技,华为</t>
  </si>
  <si>
    <t>300674.SZ</t>
  </si>
  <si>
    <t>宇信科技</t>
  </si>
  <si>
    <t>国内银行业IT解决方案市场中的领军者</t>
  </si>
  <si>
    <t>鸿蒙,华为鲲鹏,蚂蚁金服,跨境支付（CIPS）,百度,区块链,信创,ChatGPT,华为欧拉,国产软件,大数据,互联网金融,数字货币,云计算,金融科技,华为</t>
  </si>
  <si>
    <t>600446.SH</t>
  </si>
  <si>
    <t>金证股份</t>
  </si>
  <si>
    <t>国内最大的金融证券软件开发商和系统集成商之一</t>
  </si>
  <si>
    <t>百度金融,互联网保险,腾讯,区块链,电子信息,独角兽,余额宝,信创,电子商务,智慧城市,国产软件,互联网金融,数字货币,人工智能,数字经济,金融科技,金融信息服务</t>
  </si>
  <si>
    <t>300634.SZ</t>
  </si>
  <si>
    <t>彩讯股份</t>
  </si>
  <si>
    <t>领先的产业互联网服务提供商</t>
  </si>
  <si>
    <t>5G,6G,数字营销,鸿蒙,华为鲲鹏,百度,区块链,信创,ChatGPT,虚拟现实,大数据,网络安全,数字经济,智慧政务,富媒体,虚拟数字人,华为,云办公</t>
  </si>
  <si>
    <t>300687.SZ</t>
  </si>
  <si>
    <t>赛意信息</t>
  </si>
  <si>
    <t>企业级数字化及智能制造综合解决方案领军企业，华为云战略级合作伙伴</t>
  </si>
  <si>
    <t>大数据,国产软件,华为鲲鹏,人工智能,C2M,云计算,工业4.0,透明工厂,华为,工业互联网,边缘计算</t>
  </si>
  <si>
    <t>300170.SZ</t>
  </si>
  <si>
    <t>汉得信息</t>
  </si>
  <si>
    <t>国内知名的数字化综合服务商，近年发力产业数字化和财务数字化</t>
  </si>
  <si>
    <t>数据中心,大数据反恐,C2M,百度,腾讯,长三角一体化,区块链,工业互联网,信创,年报预增,国产软件,大数据,云计算,智能制造,国产替代,华为</t>
  </si>
  <si>
    <t>300168.SZ</t>
  </si>
  <si>
    <t>万达信息</t>
  </si>
  <si>
    <t>国内城市信息化领域的领先企业</t>
  </si>
  <si>
    <t>数据中心,在线教育,DRG/DIP,电子身份证,数据交易中心,数字中国,区块链,养老,家庭医生,智能交通,智慧城市,疫情监测,融资租赁,国产软件,数字乡村,智能医疗,互联网医疗,安防,网络安全,智慧政务,云计算,健康中国,虚拟数字人,华为,MSCI</t>
  </si>
  <si>
    <t>600728.SH</t>
  </si>
  <si>
    <t>佳都科技</t>
  </si>
  <si>
    <t>掌握人脸识别、视频结构化、知识图谱、大数据等人工智能核心技术</t>
  </si>
  <si>
    <t>空铁WIFI,无人零售,移动支付,数据存储,智能交通,反恐,阿里巴巴,AIGC,人工智能,云计算,富媒体,华为,轨道交通,数字孪生,人脸识别,机器视觉,华为鲲鹏,超清视频,电子信息,东盟自贸区,智能终端,智慧城市,互联网银行,疫情监测,大数据,安防,元宇宙</t>
  </si>
  <si>
    <t>000158.SZ</t>
  </si>
  <si>
    <t>常山北明</t>
  </si>
  <si>
    <t>纺织、软件双主业发展的国资控股企业</t>
  </si>
  <si>
    <t>冷链物流,腾讯,智能交通,电子商务,国产软件,机器人,数据安全,网络安全,数字经济,人工智能,国资云,华为,数据中心,华为鲲鹏,百度,区块链,雄安新区,国企改革,工业互联网,信创,智慧城市,互联网银行,疫情监测,大数据,地方国企改革,智慧政务,京津冀一体化,数据确权</t>
  </si>
  <si>
    <t>603881.SH</t>
  </si>
  <si>
    <t>数据港</t>
  </si>
  <si>
    <t>主营业务是数据中心服务器托管服务及网络带宽服务</t>
  </si>
  <si>
    <t>数据中心,百度,腾讯,东数西算（算力）,国企改革,上海国企改革,大数据,阿里巴巴,地方国企改革,云计算,国资云</t>
  </si>
  <si>
    <t>688568.SH</t>
  </si>
  <si>
    <t>中科星图</t>
  </si>
  <si>
    <t>国内最早从事数字地球产品研发与产业化的企业</t>
  </si>
  <si>
    <t>央企国企改革,大数据,国产软件,无人机,军工,卫星导航,时空大数据,国企改革</t>
  </si>
  <si>
    <t>300166.SZ</t>
  </si>
  <si>
    <t>东方国信</t>
  </si>
  <si>
    <t>专注提供完整企业商业智能系统解决方案的企业</t>
  </si>
  <si>
    <t>电子身份证,养老,数据存储,东数西算（算力）,物联网,边缘计算,碳中和,虚拟电厂,国产软件,web3.0,AIGC,人工智能,数字经济,云计算,移动金融,华为,数据中心,5G,数字孪生,机器视觉,大数据反恐,华为鲲鹏,数据交易中心,乡村振兴,区块链,SAAS,工业互联网,信创,华为欧拉,智慧城市,数字乡村,大数据,数字货币,职业教育,智慧政务,工业4.0,虚拟现实</t>
  </si>
  <si>
    <t>603636.SH</t>
  </si>
  <si>
    <t>南威软件</t>
  </si>
  <si>
    <t>国内电子政务领域的信息化综合服务提供商</t>
  </si>
  <si>
    <t>在线教育,电子身份证,数字中国,蚂蚁金服,IPV6,区块链,PPP,东数西算（算力）,共享经济,信创,智慧城市,疫情监测,数字乡村,国产软件,阿里巴巴,大数据,网络安全,军工,数字经济,智慧政务,云计算,数据确权,华为</t>
  </si>
  <si>
    <t>002777.SZ</t>
  </si>
  <si>
    <t>久远银海</t>
  </si>
  <si>
    <t>中国西部最大的行业应用软件企业</t>
  </si>
  <si>
    <t>新疆振兴,养老,食品安全,央企国企改革,国产软件,方舱医院,互联网医疗,人工智能,网络安全,军工,数字经济,数据安全,云计算,健康中国,国产替代,华为,医疗改革,数据中心,人脸识别,DRG/DIP,华为鲲鹏,乡村振兴,区块链,国企改革,家庭医生,信创,军民融合,智慧城市,疫情监测,数字乡村,大数据,药品信息化追溯,新疆发展,安防,智能医疗,智慧政务</t>
  </si>
  <si>
    <t>300738.SZ</t>
  </si>
  <si>
    <t>奥飞数据</t>
  </si>
  <si>
    <t>华南地区较有影响力的专业IDC服务商</t>
  </si>
  <si>
    <t>数据中心,大数据,粤港澳大湾区,网络安全,百度,光伏,云计算,边缘计算</t>
  </si>
  <si>
    <t>002649.SZ</t>
  </si>
  <si>
    <t>博彦科技</t>
  </si>
  <si>
    <t>面向全球的IT咨询、 产品、解决方案与服务提供商</t>
  </si>
  <si>
    <t>大数据,机器学习,互联网金融,数字货币,人工智能,网络安全,抖音,百度,腾讯,云计算,金融科技,信创,ChatGPT</t>
  </si>
  <si>
    <t>300079.SZ</t>
  </si>
  <si>
    <t>数码视讯</t>
  </si>
  <si>
    <t>面向数字电视运营商提供数字电视整体解决方案的重点软件企业</t>
  </si>
  <si>
    <t>宽带中国,智能电视,数字水印,移动支付,体感交互,广播电视,知识产权保护,AIGC,影视娱乐,数据安全,网络安全,华为海思,金融科技,NFT,金融IC,华为,5G,三网融合,无人机,NFC,超清视频,跨境支付（CIPS）,IPV6,区块链,电子信息,冬奥会,智能终端,VR直播,互联网金融,数字货币,WiFi 6,文化传媒,ETC,元宇宙,虚拟现实,数据确权</t>
  </si>
  <si>
    <t>688158.SH</t>
  </si>
  <si>
    <t>优刻得</t>
  </si>
  <si>
    <t>第三方云计算服务商,致力于为客户打造安全、可信赖的云计算平台</t>
  </si>
  <si>
    <t>数据中心,云游戏,东数西算（算力）,VPN,信创,边缘计算,工业互联网,智慧城市,疫情监测,专精特新,数字乡村,大数据,数据安全,人工智能,数字经济,智慧政务,云计算</t>
  </si>
  <si>
    <t>600797.SH</t>
  </si>
  <si>
    <t>浙大网新</t>
  </si>
  <si>
    <t>智慧云服务、智慧城市、智慧商务、智慧生活的解决方案提供商</t>
  </si>
  <si>
    <t>数据中心,在线教育,脑科学,服务外包,蚂蚁金服,国产操作系统,区块链,电子信息,信创,ChatGPT,虚拟电厂,央企国企改革,智慧城市,区块链底层,国产软件,阿里巴巴,大数据,共同富裕示范区,互联网医疗,基建工程,人工智能,碳海绵,智慧政务,云计算,人力资源服务</t>
  </si>
  <si>
    <t>603859.SH</t>
  </si>
  <si>
    <t>能科科技</t>
  </si>
  <si>
    <t>国内较早从事工业能效管理业务的企业，致力于成为制造业企业的数字化转型合作伙伴</t>
  </si>
  <si>
    <t>军民融合,数字孪生,轨道交通,大飞机,军工,数字经济,能源互联网,智能制造,工业4.0,充电桩,华为,工业互联网</t>
  </si>
  <si>
    <t>002421.SZ</t>
  </si>
  <si>
    <t>达实智能</t>
  </si>
  <si>
    <t>依托大数据和物联网技术，提供智慧城市领域下多场景的物联整体解决方案</t>
  </si>
  <si>
    <t>腾讯,物联网,智能建筑,无人驾驶,边缘计算,碳中和,建筑节能,方舱医院,二维码识别,机器人,互联网医疗,人工智能,数字经济,物联网应用层,华为,轨道交通,数据中心,数字孪生,数字中国,粤港澳大湾区,区块链,物联网感知层,雄安新区,家庭医生,信创,智慧城市,疫情监测,智能医疗,恒大</t>
  </si>
  <si>
    <t>600410.SH</t>
  </si>
  <si>
    <t>华胜天成</t>
  </si>
  <si>
    <t>具有领先优势的企业级云服务和企业IT系统解决方案提供商</t>
  </si>
  <si>
    <t>在线教育,冷链物流,芯片,移动支付,透明工厂,东数西算（算力）,物联网,国产软件,阿里巴巴,人工智能,网络安全,军工,云计算,华为,无线耳机,数据中心,机器学习,IPV6,区块链,物联网感知层,工业互联网,信创,智慧城市,大数据,安防,智慧政务,跨境电商,元宇宙,芯片设计</t>
  </si>
  <si>
    <t>002232.SZ</t>
  </si>
  <si>
    <t>启明信息</t>
  </si>
  <si>
    <t>国内汽车业IT行业龙头企业</t>
  </si>
  <si>
    <t>胎压监测,卫星导航,振兴东北,无人驾驶,智能交通,央企国企改革,新能源汽车,国产软件,华为汽车,人工智能,网络安全,数字经济,云计算,国资云,华为,数据中心,国产操作系统,百度,电机电控,电子信息,汽车电子,国企改革,EDR,工业互联网,信创,车联网,年报预增,智慧城市,大数据,国六标准、国六排放、国六,地方国企改革,元宇宙,虚拟现实</t>
  </si>
  <si>
    <t>603138.SH</t>
  </si>
  <si>
    <t>海量数据</t>
  </si>
  <si>
    <t>中国领先的数据技术提供商</t>
  </si>
  <si>
    <t>数据中心,横琴新区,大数据,养老金持股,华为鲲鹏,数据安全,云计算,雄安新区,数据存储,国产替代,华为,信创</t>
  </si>
  <si>
    <t>002401.SZ</t>
  </si>
  <si>
    <t>中远海科</t>
  </si>
  <si>
    <t>中国远洋海运集团旗下，国内最早从事智能交通和航运科技服务的企业之一</t>
  </si>
  <si>
    <t>数据中心,机器视觉,中远系,华为鲲鹏,航运,上海自贸区,区块链,国企改革,信创,碳中和,智能交通,央企国企改革,智慧城市,统一大市场,大数据,阿里巴巴,安防,自由贸易港,地方国企改革,数字经济,跨境电商,ETC,华为,国资云,现代服务业,进口博览会,轨道交通,智能物流</t>
  </si>
  <si>
    <t>688039.SH</t>
  </si>
  <si>
    <t>当虹科技</t>
  </si>
  <si>
    <t>专业智能视频解决方案与视频云服务提供商</t>
  </si>
  <si>
    <t>人脸识别,超清视频,IPV6,冬奥会,信创,华为欧拉,世界杯,web3.0,专精特新,虚拟现实,安防,AIGC,人工智能,云计算,元宇宙,虚拟数字人</t>
  </si>
  <si>
    <t>300523.SZ</t>
  </si>
  <si>
    <t>辰安科技</t>
  </si>
  <si>
    <t>是清华大学在公共安全领域的科技成果转化单位</t>
  </si>
  <si>
    <t>冬奥会,物联网,国企改革,一带一路,智慧城市,疫情监测,央企国企改革,安防,地方国企改革,网络安全,时空大数据,核污染防治,华为</t>
  </si>
  <si>
    <t>603611.SH</t>
  </si>
  <si>
    <t>诺力股份</t>
  </si>
  <si>
    <t>国内工业车辆行业的龙头企业之一</t>
  </si>
  <si>
    <t>新能源物流车,统一大市场,机器人,冷链物流,锂电池,锂电设备,宁德时代,人民币贬值受益,双十一,智能物流</t>
  </si>
  <si>
    <t>600756.SH</t>
  </si>
  <si>
    <t>浪潮软件</t>
  </si>
  <si>
    <t>国内领先的电子政务和烟草业信息化建设服务商</t>
  </si>
  <si>
    <t>数字中国,电子信息,国企改革,信创,边缘计算,工业互联网,年报预增,大数据,国产软件,山东国企改革,地方国企改革,智慧政务,国资云</t>
  </si>
  <si>
    <t>002530.SZ</t>
  </si>
  <si>
    <t>金财互联</t>
  </si>
  <si>
    <t>电子税务、财税云服务领域的领先企业</t>
  </si>
  <si>
    <t>华为鲲鹏,百度,区块链,信创,ChatGPT,电子发票,大数据,阿里巴巴,AIGC,互联网金融,人工智能,数字经济,智慧政务,跨境电商,华为</t>
  </si>
  <si>
    <t>300287.SZ</t>
  </si>
  <si>
    <t>飞利信</t>
  </si>
  <si>
    <t>国内领先的智能会议系统整体解决方案提供商</t>
  </si>
  <si>
    <t>在线教育,芯片,卫星导航,食品安全,量子科技,物联网,边缘计算,web3.0,人工智能,网络安全,军工,数字经济,流媒体,云计算,富媒体,虚拟数字人,时空大数据,5G,数据中心,乡村振兴,超清视频,商汤科技,智慧党建,征信,电子信息,信创,智慧城市,疫情监测,大数据,药品信息化追溯,MCU芯片,智慧政务,智能电网,元宇宙,虚拟现实</t>
  </si>
  <si>
    <t>600868.SH</t>
  </si>
  <si>
    <t>梅雁吉祥</t>
  </si>
  <si>
    <t>以水力发电为主的民营企业，公司电站所在区域全部在广东</t>
  </si>
  <si>
    <t>绿色电力,小金属,智慧城市,水利,新材料,粤港澳大湾区,水泥,时空大数据</t>
  </si>
  <si>
    <t>002657.SZ</t>
  </si>
  <si>
    <t>中科金财</t>
  </si>
  <si>
    <t>面向数据中心、银行影像和IT服务管理领域的金融科技服务商</t>
  </si>
  <si>
    <t>数据中心,期货,移动支付,百度,征信,区块链,信创,ChatGPT,电子商务,银联,智慧城市,互联网银行,机器人,国产软件,二维码识别,web3.0,AIGC,债转股(AMC),互联网金融,人工智能,数字经济,数字货币,智慧政务,金融科技,京津冀一体化,元宇宙,虚拟数字人,区块链应用,数据确权</t>
  </si>
  <si>
    <t>688787.SH</t>
  </si>
  <si>
    <t>海天瑞声</t>
  </si>
  <si>
    <t>中国语音类基础数据服务行业的市场份额排名前五</t>
  </si>
  <si>
    <t>人脸识别,专精特新,人工智能,数据存储,虚拟数字人,ChatGPT,语音技术</t>
  </si>
  <si>
    <t>002642.SZ</t>
  </si>
  <si>
    <t>荣联科技</t>
  </si>
  <si>
    <t>专业的数字化服务提供商，中国企业数字化服务的领导者</t>
  </si>
  <si>
    <t>基因芯片,新基建,区块链储备,东数西算（算力）,物联网,一带一路,碳中和,边缘计算,智能交通,ChatGPT,国产软件,人工智能,网络安全,数字经济,物联网应用层,云计算,国资云,华为,数据中心,5G,数字孪生,物联网平台层,水利,大数据反恐,基因测序,乡村振兴,百度,独角兽,农业信息化,国企改革,工业互联网,信创,智慧城市,车联网,疫情监测,数字乡村,大数据,智能医疗,地方国企改革,智慧政务,智能制造,虚拟现实</t>
  </si>
  <si>
    <t>300020.SZ</t>
  </si>
  <si>
    <t>银江技术</t>
  </si>
  <si>
    <t>国内领先的智慧城市和智慧交通整体解决方案提供商</t>
  </si>
  <si>
    <t>数据中心,数字孪生,增强现实,电子车牌,新型城镇化,百度,区块链,物联网,智慧停车,智能交通,智慧城市,疫情监测,数字乡村,国产软件,阿里巴巴,大数据,共同富裕示范区,数字经济,杭州亚运会,云计算,ETC,元宇宙,华为</t>
  </si>
  <si>
    <t>603869.SH</t>
  </si>
  <si>
    <t>新智认知</t>
  </si>
  <si>
    <t>国内最早参与公共安全智慧化建设的厂商之一</t>
  </si>
  <si>
    <t>智能交通,智慧城市,大数据,旅游,航运,人工智能,ETC,人脑工程,物联网</t>
  </si>
  <si>
    <t>688207.SH</t>
  </si>
  <si>
    <t>格灵深瞳</t>
  </si>
  <si>
    <t>以计算机视觉和大数据分析技术驱动的创新型人工智能企业</t>
  </si>
  <si>
    <t>智能交通,机器视觉,人脸识别,大数据,人工智能,元宇宙,无人驾驶,华为</t>
  </si>
  <si>
    <t>600571.SH</t>
  </si>
  <si>
    <t>信雅达</t>
  </si>
  <si>
    <t>面向银行为主的金融机构，提供专业解决方案的金融科技服务商</t>
  </si>
  <si>
    <t>数字水印,移动支付,跨境支付（CIPS）,百度,征信,电子信息,独角兽,信创,ChatGPT,国产软件,大数据,共同富裕示范区,微信,互联网金融,数据安全,数字经济,人工智能,消费金融,金融科技,金融IC,华为</t>
  </si>
  <si>
    <t>002609.SZ</t>
  </si>
  <si>
    <t>捷顺科技</t>
  </si>
  <si>
    <t>致力于智慧停车、智慧社区和智慧商业生态环境建设</t>
  </si>
  <si>
    <t>智能交通,联想,智慧城市,疫情监测,人工智能,蚂蚁金服,数字经济,物联网应用层,充电桩,无感支付,物联网,智慧停车,迪士尼</t>
  </si>
  <si>
    <t>300248.SZ</t>
  </si>
  <si>
    <t>新开普</t>
  </si>
  <si>
    <t>智慧校园、智慧政企软件产品综合服务商</t>
  </si>
  <si>
    <t>无人零售,在线教育,蚂蚁金服,移动支付,养老,物联网,边缘计算,智能交通,交通一卡通,人工智能,数字经济,云计算,节能减排,华为,人脸识别,水利,华为鲲鹏,指纹技术,乡村振兴,虹膜识别,NFC,区块链,指纹支付,人力资源服务,银联,智慧城市,疫情监测,数字乡村,大数据,数字货币,职业教育,智慧政务,智能电网,元宇宙,虚拟现实</t>
  </si>
  <si>
    <t>002474.SZ</t>
  </si>
  <si>
    <t>榕基软件</t>
  </si>
  <si>
    <t>电子政务、质检三电工程、协同管理、信息安全等软件提供商，华为优选级ISV伙伴，与华为在多领域有合作</t>
  </si>
  <si>
    <t>在线教育,物联网平台层,华为鲲鹏,数字中国,电力物联网,智慧党建,区块链,电子信息,云办公,物联网,VR平台,现代服务业,VPN,信创,智慧城市,疫情监测,国产软件,web3.0,安防,人工智能,网络安全,数字经济,京东,智慧政务,智能电网,虚拟现实,核污染防治,华为</t>
  </si>
  <si>
    <t>688258.SH</t>
  </si>
  <si>
    <t>卓易信息</t>
  </si>
  <si>
    <t>拥有自主知识产权的云计算设备核心固件技术以及云平台技术</t>
  </si>
  <si>
    <t>华为欧拉,国产软件,云计算,国产替代,物联网,华为</t>
  </si>
  <si>
    <t>300442.SZ</t>
  </si>
  <si>
    <t>润泽科技</t>
  </si>
  <si>
    <t>国内为数不多的具备为液态食品企业提供一体化配套方案的供应商</t>
  </si>
  <si>
    <t>数据中心,年报预增,食品包装,工业4.0,东数西算（算力）</t>
  </si>
  <si>
    <t>300846.SZ</t>
  </si>
  <si>
    <t>首都在线</t>
  </si>
  <si>
    <t>覆盖全球的互联网数据中心服务提供商</t>
  </si>
  <si>
    <t>数据中心,车联网,快手,专精特新,AIGC,芯片,IPV6,云计算,北京自贸区,虚拟数字人,东数西算（算力）,边缘计算</t>
  </si>
  <si>
    <t>300078.SZ</t>
  </si>
  <si>
    <t>思创医惠</t>
  </si>
  <si>
    <t>全球领先的智慧医疗和智慧商业整体解决方案供应商</t>
  </si>
  <si>
    <t>医药安全,DRG/DIP,芯片,百度,区块链,食品安全,养老,电子信息,物联网感知层,物联网,家庭医生,国产软件,阿里巴巴,药品信息化追溯,智能医疗,互联网医疗,共同富裕示范区,安防,人工智能,电子标签,云计算,健康中国,辅助生殖,华为</t>
  </si>
  <si>
    <t>603918.SH</t>
  </si>
  <si>
    <t>金桥信息</t>
  </si>
  <si>
    <t>国内多媒体信息系统应用行业中技术实力较为雄厚、</t>
  </si>
  <si>
    <t>在线教育,web3.0,蚂蚁金服,上海自贸区,人工智能,智慧政务,智慧党建,金融科技,智能终端,数据确权,华为,信创,云办公</t>
  </si>
  <si>
    <t>603171.SH</t>
  </si>
  <si>
    <t>税友股份</t>
  </si>
  <si>
    <t>国内领先的财税信息化综合服务提供商</t>
  </si>
  <si>
    <t>智慧政务,SAAS,蚂蚁金服,大数据</t>
  </si>
  <si>
    <t>300872.SZ</t>
  </si>
  <si>
    <t>天阳科技</t>
  </si>
  <si>
    <t>中国银行业IT解决方案整体市场排名位列前列</t>
  </si>
  <si>
    <t>华为鲲鹏,供应链金融,跨境支付（CIPS）,区块链,信创,大数据,国产软件,互联网金融,数字货币,人工智能,智慧政务,云计算,金融科技,华为</t>
  </si>
  <si>
    <t>000409.SZ</t>
  </si>
  <si>
    <t>云鼎科技</t>
  </si>
  <si>
    <t>聚焦“北斗+”和“矿山工业智能”两大产品体系</t>
  </si>
  <si>
    <t>数据中心,山东国企改革,地方国企改革,网络安全,人工智能,国产操作系统,卫星导航,时空大数据,物联网,国企改革,华为,工业互联网,煤化工</t>
  </si>
  <si>
    <t>300541.SZ</t>
  </si>
  <si>
    <t>先进数通</t>
  </si>
  <si>
    <t>国内少数几家同时为四大行提供IT基础设施建设及运维服务的服务商</t>
  </si>
  <si>
    <t>数据中心,跨境支付（CIPS）,IPV6,腾讯,区块链,独角兽,信创,快手,国产软件,阿里巴巴,web3.0,大数据,数字货币,数字经济,无人银行,抖音,云计算,ETC,金融科技,NFT,区块链应用,数据确权,华为</t>
  </si>
  <si>
    <t>603887.SH</t>
  </si>
  <si>
    <t>城地香江</t>
  </si>
  <si>
    <t>国内领先的全产业链云基础设施服务商</t>
  </si>
  <si>
    <t>数据中心,腾讯,云计算,阿里巴巴,PPP,华为,边缘计算</t>
  </si>
  <si>
    <t>688365.SH</t>
  </si>
  <si>
    <t>光云科技</t>
  </si>
  <si>
    <t>业内领先的电商SaaS企业</t>
  </si>
  <si>
    <t>电子商务,拼多多,国产软件,阿里巴巴,人工智能,数字经济,抖音,云计算,云办公,SAAS,ChatGPT</t>
  </si>
  <si>
    <t>300532.SZ</t>
  </si>
  <si>
    <t>今天国际</t>
  </si>
  <si>
    <t>国家规划布局重点软件企业，信息安全行业领军企业之一</t>
  </si>
  <si>
    <t>5G,数字孪生,机器视觉,统一大市场,机器人,特斯拉,年报预增,工业互联网,区块链,比亚迪,宁德时代,华为,智能物流</t>
  </si>
  <si>
    <t>603003.SH</t>
  </si>
  <si>
    <t>龙宇股份</t>
  </si>
  <si>
    <t>我国规模较大的船用燃料油供应服务企业</t>
  </si>
  <si>
    <t>数据中心,油品改革,大数据,阿里巴巴,独角兽,油品升级,云计算,寒武纪,工业大麻,边缘计算</t>
  </si>
  <si>
    <t>300288.SZ</t>
  </si>
  <si>
    <t>朗玛信息</t>
  </si>
  <si>
    <t>创新能力领先、规模最大的社区性语音增值服务提供商</t>
  </si>
  <si>
    <t>5G,大数据,智能医疗,民营医院,SNS,互联网医疗,医疗器械,人工智能,养老,云游戏,网络游戏,虚拟运营商,医药电商,华为,家庭医生</t>
  </si>
  <si>
    <t>300440.SZ</t>
  </si>
  <si>
    <t>运达科技</t>
  </si>
  <si>
    <t>在信息系统集成及服务领域已达到国内领先水平</t>
  </si>
  <si>
    <t>新基建,数字孪生,职业教育,专精特新,虚拟现实,轨道交通,军工</t>
  </si>
  <si>
    <t>300231.SZ</t>
  </si>
  <si>
    <t>银信科技</t>
  </si>
  <si>
    <t>国内规模最大的金融科技解决方案领军者之一</t>
  </si>
  <si>
    <t>数据中心,智慧城市,互联网银行,大数据,网络安全,抖音,云计算,金融科技,华为,信创</t>
  </si>
  <si>
    <t>301236.SZ</t>
  </si>
  <si>
    <t>软通动力</t>
  </si>
  <si>
    <t>国内IT外包市场头部企业，为众多国际知名企业提供综合性软件与信息技术服务</t>
  </si>
  <si>
    <t>鸿蒙,智能汽车,腾讯,无人驾驶,ChatGPT,机器人,国产软件,阿里巴巴,人工智能,数字经济,虚拟数字人,华为,数字孪生,跨境支付（CIPS）,百度,区块链,电子信息,联想,小米,工业互联网,信创,华为欧拉,车联网,区块链底层,智能医疗,互联网金融,数字货币,职业教育,抖音,元宇宙</t>
  </si>
  <si>
    <t>300290.SZ</t>
  </si>
  <si>
    <t>荣科科技</t>
  </si>
  <si>
    <t>"中国方案商500强""十佳医疗行业ISV"</t>
  </si>
  <si>
    <t>数字孪生,鸿蒙,DRG/DIP,华为鲲鹏,区块链,数据存储,独角兽,河南国企改革,国企改革,智能建筑,信创,电子商务,智慧城市,疫情监测,专精特新,国产软件,大数据,智能医疗,互联网医疗,地方国企改革,人工智能,网络安全,数字经济,智慧政务,云计算,虚拟现实,华为</t>
  </si>
  <si>
    <t>300300.SZ</t>
  </si>
  <si>
    <t>海峡创新</t>
  </si>
  <si>
    <t>领先的新型智慧城市服务商</t>
  </si>
  <si>
    <t>数据中心,人脸识别,海峡两岸,区块链,养老,独角兽,东数西算（算力）,国企改革,智能建筑,家庭医生,京东金融,智慧城市,智能医疗,互联网医疗,影视娱乐,人工智能,地方国企改革,福建自贸区,文化传媒</t>
  </si>
  <si>
    <t>300044.SZ</t>
  </si>
  <si>
    <t>赛为智能</t>
  </si>
  <si>
    <t>国内城市轨道交通智能化和建筑智能化的知名品牌</t>
  </si>
  <si>
    <t>5G,数据中心,机器视觉,在线教育,人脸识别,无人机,乡村振兴,腾讯,区块链,PPP,智能建筑,智慧城市,机器人,大数据,安防,人工智能,服务机器人,军工,数字经济,手机游戏,抖音,云计算,时空大数据,农村电商,轨道交通,华为</t>
  </si>
  <si>
    <t>600476.SH</t>
  </si>
  <si>
    <t>湘邮科技</t>
  </si>
  <si>
    <t>邮政行业上市龙头企业，国内邮政系统重点科研单位</t>
  </si>
  <si>
    <t>数据中心,乡村振兴,蚂蚁金服,移动支付,卫星导航,电子信息,国企改革,信创,央企国企改革,数字乡村,国产软件,安防,数字货币,数字经济,智慧政务,跨境电商,云计算,国资云</t>
  </si>
  <si>
    <t>300245.SZ</t>
  </si>
  <si>
    <t>天玑科技</t>
  </si>
  <si>
    <t>数据中心IT基础设施专业第三方服务供应商中排名领先的公司</t>
  </si>
  <si>
    <t>数据中心,大数据反恐,国产操作系统,长三角一体化,区块链,电子信息,美团,信创,ChatGPT,智慧城市,机器人,国产软件,阿里巴巴,大数据,透明计算,数字经济,智慧政务,云计算,云通信,华为</t>
  </si>
  <si>
    <t>688051.SH</t>
  </si>
  <si>
    <t>佳华科技</t>
  </si>
  <si>
    <t>拥有国际软件能力成熟度认证评估最高资质CMMIL5资质</t>
  </si>
  <si>
    <t>数据中心,智慧城市,大数据,碳中和,人工智能,传感器,碳交易,区块链,云计算,东数西算（算力）,物联网,数据确权,华为</t>
  </si>
  <si>
    <t>002331.SZ</t>
  </si>
  <si>
    <t>皖通科技</t>
  </si>
  <si>
    <t>全国高速公路机电工程优秀集成商，安徽省软件十强企业</t>
  </si>
  <si>
    <t>雷达,区块链,电子信息,SAAS,物联网,无人驾驶,黄金水道,智能交通,车联网,智慧城市,集成电路,数字经济,军工,ETC,现代服务业,毫米波雷达,华为</t>
  </si>
  <si>
    <t>300678.SZ</t>
  </si>
  <si>
    <t>中科信息</t>
  </si>
  <si>
    <t>前身中科院成都计算机应用研究所，智能识别及分析技术领先企业</t>
  </si>
  <si>
    <t>脑科学,人脑工程,物联网,央企国企改革,机器人,国产软件,图像识别,人工智能,数字经济,军工,网络安全,数据安全,云计算,华为,数据中心,机器视觉,人脸识别,华为鲲鹏,数字中国,医疗器械,区块链,比亚迪,国企改革,中科院系,信创,密码安全管理,智慧城市,大数据,智能医疗,烟草,智慧政务,智能制造,新型烟草</t>
  </si>
  <si>
    <t>300250.SZ</t>
  </si>
  <si>
    <t>初灵信息</t>
  </si>
  <si>
    <t>从事信息接入方案的设计及相应设备的研发生产</t>
  </si>
  <si>
    <t>5G,三网融合,智能家居,F5G,鸿蒙,智慧党建,东数西算（算力）,物联网,网络游戏,工业互联网,边缘计算,信创,数字乡村,方舱医院,web3.0,大数据,共同富裕示范区,人工智能,网络安全,数字经济,WiFi 6,富媒体,华为,云办公</t>
  </si>
  <si>
    <t>300448.SZ</t>
  </si>
  <si>
    <t>浩云科技</t>
  </si>
  <si>
    <t>安防业务业内资质较齐全的企业之一</t>
  </si>
  <si>
    <t>智能交通,机器视觉,国产软件,智能医疗,安防,芯片,人工智能,区块链,食品安全,ETC,物联网,华为,边缘计算</t>
  </si>
  <si>
    <t>300096.SZ</t>
  </si>
  <si>
    <t>易联众</t>
  </si>
  <si>
    <t>在民生行业信息化领域拥有国内领先的技术和研究成果</t>
  </si>
  <si>
    <t>医药安全,数字水印,蚂蚁金服,移动支付,腾讯,养老,ChatGPT,国产软件,web3.0,微信,互联网医疗,人工智能,金融科技,托育服务,金融IC,华为,DRG/DIP,指纹技术,数字中国,征信,区块链,指纹支付,农业信息化,家庭医生,互联网银行,智慧城市,疫情监测,大数据,智能医疗,药品信息化追溯,智慧政务,人力资源服务</t>
  </si>
  <si>
    <t>300277.SZ</t>
  </si>
  <si>
    <t>海联讯</t>
  </si>
  <si>
    <t>国内较早从事电力信息化系统集成业务的国家高新技术企业之一</t>
  </si>
  <si>
    <t>智能电网,供应链金融,国企改革,浙江国企改革,地方国企改革,华为</t>
  </si>
  <si>
    <t>002771.SZ</t>
  </si>
  <si>
    <t>真视通</t>
  </si>
  <si>
    <t>拥有信息系统集成一级资质的多媒体视讯综合解决方案提供商</t>
  </si>
  <si>
    <t>数据中心,信创,军民融合,在线教育,大数据,智能医疗,人工智能,数字经济,军工,时空大数据,虚拟现实,物联网,华为,工业互联网</t>
  </si>
  <si>
    <t>300399.SZ</t>
  </si>
  <si>
    <t>天利科技</t>
  </si>
  <si>
    <t>国内领先的移动信息应用整体解决方案提供商</t>
  </si>
  <si>
    <t>年报预增,互联网金融,互联网保险,地方国企改革,富媒体,国企改革,ChatGPT</t>
  </si>
  <si>
    <t>300264.SZ</t>
  </si>
  <si>
    <t>佳创视讯</t>
  </si>
  <si>
    <t>大中型广电/三网融合业务运营及管理软件系统领域处于领先地位</t>
  </si>
  <si>
    <t>三网融合,在线教育,超清视频,国产操作系统,广播电视,IPV6,云游戏,虚拟现实,web3.0,富媒体,数字电视,文化传媒,元宇宙,虚拟数字人,华为</t>
  </si>
  <si>
    <t>002380.SZ</t>
  </si>
  <si>
    <t>科远智慧</t>
  </si>
  <si>
    <t>热工自动化和电厂信息化行业国内排名前三</t>
  </si>
  <si>
    <t>超超临界发电,电力物联网,工业机器人,透明工厂,智慧停车,一带一路,工业互联网,碳中和,边缘计算,虚拟电厂,信创,光热发电,机器人,国产软件,专精特新,储能,人工智能,智能电网,工业4.0,节能减排,垃圾分类</t>
  </si>
  <si>
    <t>300419.SZ</t>
  </si>
  <si>
    <t>浩丰科技</t>
  </si>
  <si>
    <t>国内领先的营销信息化解决方案提供商</t>
  </si>
  <si>
    <t>数据中心,快手,国产软件,大数据,网络安全,军工,抖音,云计算,量子科技,金融科技,VPN,华为</t>
  </si>
  <si>
    <t>688327.SH</t>
  </si>
  <si>
    <t>云从科技</t>
  </si>
  <si>
    <t>跨镜追踪（ReID）技术获得了首届全国人工智能大赛冠军</t>
  </si>
  <si>
    <t>机器视觉,人脸识别,AIGC,南沙新区,人工智能,ChatGPT</t>
  </si>
  <si>
    <t>300350.SZ</t>
  </si>
  <si>
    <t>华鹏飞</t>
  </si>
  <si>
    <t>是国内电子信息产业领域的专业物流服务商</t>
  </si>
  <si>
    <t>中俄贸易,智慧城市,物联网平台层,统一大市场,互联网金融,粤港澳大湾区,供应链金融,新基建,军工,时空大数据,物联网,双十一,智能物流</t>
  </si>
  <si>
    <t>300895.SZ</t>
  </si>
  <si>
    <t>铜牛信息</t>
  </si>
  <si>
    <t>北京市国资委下属二级企业</t>
  </si>
  <si>
    <t>数据中心,数字孪生,量子科技,冬奥会,东数西算（算力）,北京国企改革,SAAS,物联网,核电,国企改革,地方国企改革,网络安全,数字经济,云计算,国资云</t>
  </si>
  <si>
    <t>300150.SZ</t>
  </si>
  <si>
    <t>世纪瑞尔</t>
  </si>
  <si>
    <t>我国铁路行车安全监控系统供应商，行业的领先者</t>
  </si>
  <si>
    <t>专精特新,高铁,京津冀一体化,安防,轨道交通,新基建</t>
  </si>
  <si>
    <t>300609.SZ</t>
  </si>
  <si>
    <t>汇纳科技</t>
  </si>
  <si>
    <t>国内客流分析行业的先行者和领先者</t>
  </si>
  <si>
    <t>数据中心,无人零售,增强现实,数字中国,东数西算（算力）,SAAS,智慧停车,信创,新零售,疫情监测,机器人,大数据,图像识别,数据安全,人工智能,数字经济,智慧政务,华为海思,虚拟现实,华为</t>
  </si>
  <si>
    <t>003005.SZ</t>
  </si>
  <si>
    <t>竞业达</t>
  </si>
  <si>
    <t>全国教育考试行业龙头企业，主营教育信息化、城市轨道交通安防信息化</t>
  </si>
  <si>
    <t>雷达,数字孪生,在线教育,传感器,百度,东数西算（算力）,物联网,信创,边缘计算,智能交通,智慧城市,国产软件,大数据,安防,人工智能,职业教育,云计算,北京自贸区,京津冀一体化,虚拟现实</t>
  </si>
  <si>
    <t>688227.SH</t>
  </si>
  <si>
    <t>品高股份</t>
  </si>
  <si>
    <t>国内专业的云计算及行业信息化服务提供商</t>
  </si>
  <si>
    <t>国产软件,数字经济,军工,云计算,国产替代,信创</t>
  </si>
  <si>
    <t>688509.SH</t>
  </si>
  <si>
    <t>正元地信</t>
  </si>
  <si>
    <t>国内较早开展测绘地理信息技术研究、开发与应用的高新技术企业</t>
  </si>
  <si>
    <t>华为欧拉,智慧城市,地下管网,央企国企改革,地方国企改革,时空大数据,PPP,物联网,国企改革</t>
  </si>
  <si>
    <t>300167.SZ</t>
  </si>
  <si>
    <t>迪威迅</t>
  </si>
  <si>
    <t>国内领先的具备自主创新能力的专网视频通讯解决方案提供商</t>
  </si>
  <si>
    <t>智能交通,数据中心,智慧城市,激光,横琴新区,在线教育,安防,超清视频,军工,氢能源,智慧政务,激光器,东数西算（算力）,华为</t>
  </si>
  <si>
    <t>688316.SH</t>
  </si>
  <si>
    <t>青云科技</t>
  </si>
  <si>
    <t>一家具有广义云计算服务能力的平台级混合云ICT厂商和服务商</t>
  </si>
  <si>
    <t>网络安全,东数西算（算力）,云计算,SAAS,信创,边缘计算</t>
  </si>
  <si>
    <t>301178.SZ</t>
  </si>
  <si>
    <t>天亿马</t>
  </si>
  <si>
    <t>专业从事软件与信息技术服务的国家高新技术企业，中国智慧城市解决方案提供商</t>
  </si>
  <si>
    <t>数据中心,区块链,ChatGPT,智慧城市,疫情监测,数字乡村,国产软件,web3.0,大数据,智能医疗,安防,人工智能,网络安全,智慧政务,时空大数据,虚拟现实,华为</t>
  </si>
  <si>
    <t>688228.SH</t>
  </si>
  <si>
    <t>开普云</t>
  </si>
  <si>
    <t>中国电子工业标准化技术协会安全可靠工作委员会成员单位</t>
  </si>
  <si>
    <t>华为鲲鹏,融媒体,信创,ChatGPT,专精特新,大数据,国产软件,AIGC,人工智能,智慧政务,云计算,元宇宙,虚拟数字人,华为</t>
  </si>
  <si>
    <t>688004.SH</t>
  </si>
  <si>
    <t>博汇科技</t>
  </si>
  <si>
    <t>专注于视听大数据领域的信息技术企业</t>
  </si>
  <si>
    <t>数字孪生,在线教育,大数据,国产软件,人工智能,超清视频,文化传媒,云计算,冬奥会,信创</t>
  </si>
  <si>
    <t>301218.SZ</t>
  </si>
  <si>
    <t>华是科技</t>
  </si>
  <si>
    <t>为智慧城市行业客户提供信息化系统集成及技术服务的国家级高新科技型企业</t>
  </si>
  <si>
    <t>数据中心,机器视觉,人脸识别,船舶升级,物联网,智慧城市,专精特新,国产软件,智能医疗,共同富裕示范区,安防,互联网医疗,人工智能,数据安全,杭州亚运会,智慧政务,华为</t>
  </si>
  <si>
    <t>688500.SH</t>
  </si>
  <si>
    <t>慧辰股份</t>
  </si>
  <si>
    <t>以数据分析应用技术为核心的科技创新型企业</t>
  </si>
  <si>
    <t>数字乡村,大数据,乡村振兴,数字经济,SAAS,节能减排,华为</t>
  </si>
  <si>
    <t>688229.SH</t>
  </si>
  <si>
    <t>博睿数据</t>
  </si>
  <si>
    <t>中国APM技术领导者</t>
  </si>
  <si>
    <t>百度,大数据,人工智能</t>
  </si>
  <si>
    <t>301085.SZ</t>
  </si>
  <si>
    <t>亚康股份</t>
  </si>
  <si>
    <t>领先的算力基础设施全产业链综合服务商</t>
  </si>
  <si>
    <t>数据中心,大数据,阿里巴巴,数字经济,滴滴,抖音,智慧政务,百度,腾讯,东数西算（算力）,华为</t>
  </si>
  <si>
    <t>301208.SZ</t>
  </si>
  <si>
    <t>中亦科技</t>
  </si>
  <si>
    <t>以金融业尤其是银行为核心的专业IT架构“服务+产品”综合提供商，主营IT运行维护服务、原厂软硬件产品</t>
  </si>
  <si>
    <t>数据中心,跨境支付（CIPS）,华为,信创</t>
  </si>
  <si>
    <t>301316.SZ</t>
  </si>
  <si>
    <t>慧博云通</t>
  </si>
  <si>
    <t>软件技术外包服务商</t>
  </si>
  <si>
    <t>百度,物联网,小米,信创,大数据,国产软件,阿里巴巴,互联网金融,人工智能,数字经济,云计算,华为海思,金融信息服务</t>
  </si>
  <si>
    <t>301396.SZ</t>
  </si>
  <si>
    <t>宏景科技</t>
  </si>
  <si>
    <t>智慧城市综合服务商</t>
  </si>
  <si>
    <t>太空望远镜,物联网,在线旅游,信创,ChatGPT,智慧城市,智能医疗,互联网医疗,人工智能,智慧政务,智能物流</t>
  </si>
  <si>
    <t>301248.SZ</t>
  </si>
  <si>
    <t>杰创智能</t>
  </si>
  <si>
    <t>广州市首批人工智能企业入库单位，为用户提供智慧城市和智慧安全综合解决方案</t>
  </si>
  <si>
    <t>数据中心,无人机,新型城镇化,粤港澳大湾区,区块链,信创,智能交通,智慧城市,疫情监测,国产软件,智能医疗,安防,互联网医疗,人工智能,网络安全,军工,数字经济,智慧政务,云计算,智能电网,时空大数据,数据确权,华为,智能物流</t>
  </si>
  <si>
    <t>605398.SH</t>
  </si>
  <si>
    <t>新炬网络</t>
  </si>
  <si>
    <t>第三方运维服务及运维产品为主的IT系统软件服务商</t>
  </si>
  <si>
    <t>数据中心,国产软件,大数据,人工智能,上海自贸区,数字经济,长三角一体化,金融信息服务,华为,信创</t>
  </si>
  <si>
    <t>835184.BJ</t>
  </si>
  <si>
    <t>国源科技</t>
  </si>
  <si>
    <t>地理信息产业百强企</t>
  </si>
  <si>
    <t>430090.BJ</t>
  </si>
  <si>
    <t>同辉信息</t>
  </si>
  <si>
    <t>专注于智能视觉解决方案的国家高新技术企业</t>
  </si>
  <si>
    <t>832171.BJ</t>
  </si>
  <si>
    <t>志晟信息</t>
  </si>
  <si>
    <t>国内具有较强竞争力的智慧城市领域的信息化项目方案设计、建设、运营服务商之一</t>
  </si>
  <si>
    <t>智慧城市,养老</t>
  </si>
  <si>
    <t>838227.BJ</t>
  </si>
  <si>
    <t>美登科技</t>
  </si>
  <si>
    <t>主要为电商商家提供SaaS软件与短信等服务，帮助电商卖家降低营销成本，进行订单管理等</t>
  </si>
  <si>
    <t>839790.BJ</t>
  </si>
  <si>
    <t>联迪信息</t>
  </si>
  <si>
    <t>外包软件开发商</t>
  </si>
  <si>
    <t>中国电科系,工业机器人,同花顺漂亮100,物联网,边缘计算,智能交通,央企国企改革,反恐,机器人,图像识别,人工智能,杭州亚运会,云计算,MSCI,机器视觉,AI芯片,人脸识别,超清视频,汽车电子,智能终端,国企改革,足球,智慧城市,大数据,安防,证金持股,央视财经50,地方国企改革,工业4.0</t>
  </si>
  <si>
    <t>算力</t>
  </si>
  <si>
    <t>金融终端</t>
  </si>
  <si>
    <t>002236.SZ</t>
  </si>
  <si>
    <t>大华股份</t>
  </si>
  <si>
    <t>安防视频监控行业的龙头企业</t>
  </si>
  <si>
    <t>腾讯,PPP,无人驾驶,智能交通,反恐,新能源汽车,机器人,人工智能,数字经济,杭州亚运会,智能物流,数据中心,智能家居,MSCI,人脸识别,机器视觉,无人机,增强现实,态势感知,超清视频,电子信息,汽车电子,充电桩,智能终端,独角兽,智慧城市,大数据,安防,证金持股,虚拟现实</t>
  </si>
  <si>
    <t>002268.SZ</t>
  </si>
  <si>
    <t>电科网安</t>
  </si>
  <si>
    <t>信息安全</t>
  </si>
  <si>
    <t>国内以密码为核心的信息安全产品和系统的最大供应商之一</t>
  </si>
  <si>
    <t>中国电科系,芯片,移动支付,区块链储备,腾讯,量子科技,央企国企改革,国产软件,透明计算,数据安全,网络安全,人工智能,云计算,国资云,华为,MSCI,5G,华为鲲鹏,数字中国,国产操作系统,区块链,国企改革,VPN,信创,密码安全管理,大数据,数字货币,智慧政务</t>
  </si>
  <si>
    <t>002152.SZ</t>
  </si>
  <si>
    <t>广电运通</t>
  </si>
  <si>
    <t>连续十多年位居国内金融智能终端设备市场占有率第一</t>
  </si>
  <si>
    <t>铁路基建,区块链储备,东数西算（算力）,边缘计算,智能交通,web3.0,人工智能,TMT,金融科技,国资云,国产替代,新版人民币,金融IC,华为,MSCI,数据中心,轨道交通,机器视觉,人脸识别,华为鲲鹏,广东国企改革,数据交易中心,区块链,国企改革,信创,ATM机,大数据,安防,数字货币,地方国企改革,智慧政务,数据确权</t>
  </si>
  <si>
    <t>600100.SH</t>
  </si>
  <si>
    <t>同方股份</t>
  </si>
  <si>
    <t>公司是以清华大学为依托的科研成果产业化平台</t>
  </si>
  <si>
    <t>在线教育,太赫兹,移动支付,养老,量子霍尔,PPP,物联网,节能照明,癌症定量检测,央企国企改革,机器人,人工智能,网络安全,军工,数字经济,电子标签,紫光系,云计算,华为,智能家居,电子车牌,互联网保险,国产操作系统,区块链,电子信息,物联网感知层,电子书,国企改革,信创,智慧城市,北交所,大数据,安防,地方国企改革,海绵城市,数字电视,土壤修复</t>
  </si>
  <si>
    <t>000997.SZ</t>
  </si>
  <si>
    <t>新大陆</t>
  </si>
  <si>
    <t>金融税控收款机第一品牌，商户物联网龙头企业</t>
  </si>
  <si>
    <t>医药安全,无人零售,鸿蒙,电子身份证,芯片,移动支付,食品安全,物联网,边缘计算,智能交通,电子商务,二维码识别,人工智能,电子标签,台湾,移动金融,金融IC,华为,MSCI,小额贷款,人脸识别,华为鲲鹏,数字中国,乡村振兴,物联网感知层,网络游戏,智慧城市,电子发票,数字乡村,大数据,福建物联网,药品信息化追溯,安防,互联网金融,数字货币,证金持股,ETC</t>
  </si>
  <si>
    <t>688208.SH</t>
  </si>
  <si>
    <t>道通科技</t>
  </si>
  <si>
    <t>深圳市知名品牌，被评为广东省汽车智能诊断工程技术研究中心承担单位</t>
  </si>
  <si>
    <t>胎压监测,高压快充,新能源汽车,专精特新,储能,汽车电子,充电桩,人民币贬值受益,毫米波雷达,无人驾驶</t>
  </si>
  <si>
    <t>002528.SZ</t>
  </si>
  <si>
    <t>英飞拓</t>
  </si>
  <si>
    <t>深圳国资委旗下，国内为数不多的高端安防产品供应商之一</t>
  </si>
  <si>
    <t>5G,智能家居,机器视觉,人脸识别,华为鲲鹏,广东国企改革,商汤科技,东数西算（算力）,智慧灯杆,国企改革,智能建筑,谷歌,信创,智能交通,军民融合,反恐,智慧城市,深圳国企改革,智能医疗,安防,地方国企改革,人工智能,数字经济,智慧政务,国资云,华为</t>
  </si>
  <si>
    <t>002912.SZ</t>
  </si>
  <si>
    <t>中新赛克</t>
  </si>
  <si>
    <t>信息网络安全与数据应用领域卓越的整体解决方案提供商</t>
  </si>
  <si>
    <t>广东国企改革,国产操作系统,国企改革,工业互联网,国产软件,大数据,专精特新,深圳国企改革,地方国企改革,网络安全,数据安全,职业教育,云计算</t>
  </si>
  <si>
    <t>300455.SZ</t>
  </si>
  <si>
    <t>康拓红外</t>
  </si>
  <si>
    <t>重要的中国铁路车辆运行安全检测装备和服务的供应商之一</t>
  </si>
  <si>
    <t>央企国企改革,高铁,地方国企改革,芯片,军工,MCU芯片,卫星导航,高端装备,核电,国企改革</t>
  </si>
  <si>
    <t>300130.SZ</t>
  </si>
  <si>
    <t>新国都</t>
  </si>
  <si>
    <t>基于金融POS机的入口优势，拓展电子支付业务</t>
  </si>
  <si>
    <t>人脸识别,电子身份证,指纹技术,芯片,移动支付,跨境支付（CIPS）,腾讯,征信,电子信息,区块链,汽车电子,物联网,银联,互联网银行,大数据,微信,AIGC,数字货币,人工智能,物联网应用层,NFC,区块链应用,移动金融</t>
  </si>
  <si>
    <t>603508.SH</t>
  </si>
  <si>
    <t>思维列控</t>
  </si>
  <si>
    <t>在我国铁路行车安全系统领域处于优势地位</t>
  </si>
  <si>
    <t>高铁,无人机,大数据,安防,电子信息,轨道交通</t>
  </si>
  <si>
    <t>002197.SZ</t>
  </si>
  <si>
    <t>证通电子</t>
  </si>
  <si>
    <t>国内最早生产金融电子支付设备的企业之一，致力于成为领先的IDC云计算和金融科技服务商</t>
  </si>
  <si>
    <t>鸿蒙,换芯,数字水印,芯片,移动支付,腾讯,东数西算（算力）,节能照明,ChatGPT,机器人,二维码识别,微信,人工智能,网络安全,数字经济,无人银行,云计算,金融科技,NFT,移动金融,金融IC,垃圾分类,华为,数据中心,乡村振兴,粤港澳大湾区,百度,区块链,充电桩,信创,智慧城市,数字货币,职业教育,抖音,智慧政务</t>
  </si>
  <si>
    <t>600855.SH</t>
  </si>
  <si>
    <t>航天长峰</t>
  </si>
  <si>
    <t>我国主要的国防信息安全产品供货商和数字医疗设备制造企业之一</t>
  </si>
  <si>
    <t>医疗器械,冬奥会,人脑工程,国企改革,信创,智能交通,智慧城市,反恐,央企国企改革,安防,地方国企改革,储能,军工,航天系,时空大数据,预警机</t>
  </si>
  <si>
    <t>300324.SZ</t>
  </si>
  <si>
    <t>旋极信息</t>
  </si>
  <si>
    <t>智慧防务、税务信息化、智慧城市领域整体解决方案的主流服务商</t>
  </si>
  <si>
    <t>数据中心,数字孪生,芯片,光伏建筑一体化,卫星导航,区块链,冬奥会,独角兽,物联网,信创,智慧城市,大数据,阿里巴巴,航空航天,网络安全,军工,数字经济,物联网应用层,智慧政务,光伏,时空大数据,华为,大飞机</t>
  </si>
  <si>
    <t>300531.SZ</t>
  </si>
  <si>
    <t>优博讯</t>
  </si>
  <si>
    <t>移动智能行业应用解决方案开发的先驱和市场领先者</t>
  </si>
  <si>
    <t>中俄贸易,医药安全,人脸识别,鸿蒙,电子身份证,粤港澳大湾区,芯片,移动支付,国产操作系统,快递,区块链,物联网,信创,新零售,疫情监测,新冠检测,机器人,区块链底层,药品信息化追溯,数字货币,人工智能,军工,物联网应用层,智能金融,华为海思,金融科技,智能物流</t>
  </si>
  <si>
    <t>002376.SZ</t>
  </si>
  <si>
    <t>新北洋</t>
  </si>
  <si>
    <t>领先的智能设备/装备制造商和创新解决方案提供商之一</t>
  </si>
  <si>
    <t>机器视觉,冷链物流,人民币防伪,电子信息,物联网感知层,物联网,新零售,机器人,换电,数字货币,智慧政务,智能制造,智能物流</t>
  </si>
  <si>
    <t>002308.SZ</t>
  </si>
  <si>
    <t>威创股份</t>
  </si>
  <si>
    <t>超高分辨率数字拼接墙系统业务处于全球领先地位</t>
  </si>
  <si>
    <t>在线教育,幼儿教育,粤港澳大湾区,超清视频,电力物联网,三胎,信创,智慧城市,大数据,国产软件,全息手机,托育服务</t>
  </si>
  <si>
    <t>300479.SZ</t>
  </si>
  <si>
    <t>神思电子</t>
  </si>
  <si>
    <t>专注于身份识别领域，行业处于领先优势</t>
  </si>
  <si>
    <t>无人零售,人脸识别,电子身份证,移动支付,国产操作系统,商汤科技,百度,智能终端,独角兽,智慧灯杆,国企改革,信创,边缘计算,ChatGPT,机器人,专精特新,互联网医疗,山东国企改革,数字货币,服务机器人,网络安全,人工智能,地方国企改革,智慧政务,华为</t>
  </si>
  <si>
    <t>300659.SZ</t>
  </si>
  <si>
    <t>中孚信息</t>
  </si>
  <si>
    <t>信息安全保密行业最具竞争力的厂商之一，服务对象包括军工企业等</t>
  </si>
  <si>
    <t>信创,国产软件,态势感知,数据安全,芯片,网络安全,军工</t>
  </si>
  <si>
    <t>002512.SZ</t>
  </si>
  <si>
    <t>达华智能</t>
  </si>
  <si>
    <t>专业生产非接触式IC卡、电子标签、RFID读卡设备的制造商</t>
  </si>
  <si>
    <t>在线教育,乡村振兴,移动支付,卫星导航,量子科技,物联网感知层,物联网,一带一路,小米,智慧城市,国产软件,数字乡村,互联网金融,国家科技大会,人工智能,网络安全,数字经济,电子标签,智慧政务,富媒体,NFC,金融IC,华为</t>
  </si>
  <si>
    <t>301117.SZ</t>
  </si>
  <si>
    <t>佳缘科技</t>
  </si>
  <si>
    <t>信息化服务及网络信息安全综合解决方案的提供商</t>
  </si>
  <si>
    <t>数据中心,智能交通,DRG/DIP,国产软件,汽车芯片,智能医疗,数字中国,芯片,网络安全,军工,数据安全,智慧政务,数字经济</t>
  </si>
  <si>
    <t>300249.SZ</t>
  </si>
  <si>
    <t>依米康</t>
  </si>
  <si>
    <t>数据中心基础设施整体解决方案领导者</t>
  </si>
  <si>
    <t>5G,数据中心,百度,区块链,生物安全,PPP,物联网,智慧城市,脱硫脱硝,机器人,专精特新,阿里巴巴,大数据,服务机器人,储能,军工,节能环保,云计算,垃圾分类,华为</t>
  </si>
  <si>
    <t>603496.SH</t>
  </si>
  <si>
    <t>恒为科技</t>
  </si>
  <si>
    <t>国产自主可控硬件、软件和系统级技术能力上均达到了领先水平</t>
  </si>
  <si>
    <t>鸿蒙,能源互联网,东数西算（算力）,物联网,边缘计算,专精特新,国产软件,机器人,人工智能,网络安全,数据安全,军工,新能源,云计算,智能电网,国产替代,华为,数据中心,5G,数字孪生,机器学习,国产操作系统,IPV6,工业互联网,信创,网络切片,智慧城市,大数据,5G主设备,智能制造,工业4.0</t>
  </si>
  <si>
    <t>300790.SZ</t>
  </si>
  <si>
    <t>宇瞳光学</t>
  </si>
  <si>
    <t>光学镜头</t>
  </si>
  <si>
    <t>全球安防监控镜头出货量最大的供应商</t>
  </si>
  <si>
    <t>机器视觉,ETC,安防,华为,职业教育</t>
  </si>
  <si>
    <t>300645.SZ</t>
  </si>
  <si>
    <t>正元智慧</t>
  </si>
  <si>
    <t>智慧校园服务新生态的引领者</t>
  </si>
  <si>
    <t>数字孪生,在线教育,华为鲲鹏,电子身份证,元宇宙,蚂蚁金服,移动支付,区块链,无感支付,物联网,边缘计算,交通一卡通,疫情监测,国产软件,web3.0,共同富裕示范区,数字货币,人工智能,数字经济,职业教育,杭州亚运会,云计算,人力资源服务,华为</t>
  </si>
  <si>
    <t>002577.SZ</t>
  </si>
  <si>
    <t>雷柏科技</t>
  </si>
  <si>
    <t>国内无线键鼠行业市场占有率排名第一</t>
  </si>
  <si>
    <t>王者荣耀,机器人,人工智能,消费电子,体感交互,百度,无线充电,电子竞技,无线耳机</t>
  </si>
  <si>
    <t>300368.SZ</t>
  </si>
  <si>
    <t>汇金股份</t>
  </si>
  <si>
    <t>打造“金融机具—金融科技—金融服务”全产业链的业务格局</t>
  </si>
  <si>
    <t>数据中心,智慧城市,国产软件,新能源汽车,互联网金融,地方国企改革,无人银行,征信,金融科技,雄安新区,联想,国企改革</t>
  </si>
  <si>
    <t>603516.SH</t>
  </si>
  <si>
    <t>淳中科技</t>
  </si>
  <si>
    <t>从事显控系统设备及解决方案的提供，一直处于行业技术领先地位</t>
  </si>
  <si>
    <t>智慧城市,航空航天,安防,芯片,超清视频,军工</t>
  </si>
  <si>
    <t>300042.SZ</t>
  </si>
  <si>
    <t>朗科科技</t>
  </si>
  <si>
    <t>优盘牌闪存盘被评为"广东省名牌产品"</t>
  </si>
  <si>
    <t>知识产权保护,三星,粤港澳大湾区,芯片,元器件,地方国企改革,内存,人民币贬值受益,数据存储,国企改革,存储芯片</t>
  </si>
  <si>
    <t>603660.SH</t>
  </si>
  <si>
    <t>苏州科达</t>
  </si>
  <si>
    <t>主要产品或服务为视频会议、视频监控、视频应用解决方案</t>
  </si>
  <si>
    <t>在线教育,人脸识别,无人机,增强现实,电子车牌,超清视频,量子科技,物联网感知层,物联网,信创,密码安全管理,智能交通,智慧城市,国产软件,大数据,人工智能,智慧政务,云计算,云办公,时空大数据,虚拟现实</t>
  </si>
  <si>
    <t>603106.SH</t>
  </si>
  <si>
    <t>恒银科技</t>
  </si>
  <si>
    <t>国内领先的以金融自助设备为核心的智慧银行解决方案提供商</t>
  </si>
  <si>
    <t>国产操作系统,区块链储备,区块链,雄安新区,冬奥会,SAAS,语音技术,一带一路,信创,天津自贸区,互联网金融,人工智能,数字经济,无人银行,智慧政务,金融科技,国产替代</t>
  </si>
  <si>
    <t>300691.SZ</t>
  </si>
  <si>
    <t>联合光电</t>
  </si>
  <si>
    <t>公司始终走在中国光学镜头制造行业的前列</t>
  </si>
  <si>
    <t>机器视觉,屏下指纹技术,消费电子,汽车电子,冬奥会,无人驾驶,智慧城市,机器人,新能源汽车,安防,人工智能,智能制造,元宇宙,虚拟现实,毫米波雷达,华为</t>
  </si>
  <si>
    <t>688475.SH</t>
  </si>
  <si>
    <t>萤石网络</t>
  </si>
  <si>
    <t>中国电科旗下，智能家居摄像机市占率全球领先，物联云平台接入设备数国内领先</t>
  </si>
  <si>
    <t>智能家居,央企国企改革,国企改革</t>
  </si>
  <si>
    <t>300302.SZ</t>
  </si>
  <si>
    <t>同有科技</t>
  </si>
  <si>
    <t>业界少数拥有多项自主知识产权的专业存储厂商之一</t>
  </si>
  <si>
    <t>大数据,专精特新,芯片,数据安全,军工,国产操作系统,电子信息,云计算,数据存储,存储芯片,信创</t>
  </si>
  <si>
    <t>300551.SZ</t>
  </si>
  <si>
    <t>古鳌科技</t>
  </si>
  <si>
    <t>国内最早成立的金融设备制造企业</t>
  </si>
  <si>
    <t>专精特新,国产软件,数字货币,光伏,虚拟数字人,新版人民币</t>
  </si>
  <si>
    <t>300386.SZ</t>
  </si>
  <si>
    <t>飞天诚信</t>
  </si>
  <si>
    <t>智能卡操作系统及数字安全系统整体解决方案的服务商</t>
  </si>
  <si>
    <t>人脸识别,华为鲲鹏,指纹技术,虹膜识别,芯片,移动支付,国产操作系统,区块链,谷歌,知识产权保护,柔性屏,芯片设计,区块链底层,国产软件,互联网金融,数字货币,网络安全,MCU芯片,金融IC</t>
  </si>
  <si>
    <t>300552.SZ</t>
  </si>
  <si>
    <t>万集科技</t>
  </si>
  <si>
    <t>智能交通信息采集与处理行业取得了领先的市场地位</t>
  </si>
  <si>
    <t>智能交通,雷达,智慧城市,激光,车联网,机器人,电子车牌,传感器,ETC,激光器,汽车电子,无人驾驶,华为,边缘计算</t>
  </si>
  <si>
    <t>300546.SZ</t>
  </si>
  <si>
    <t>雄帝科技</t>
  </si>
  <si>
    <t>联合国ICAO机读旅行证件设备供应商</t>
  </si>
  <si>
    <t>数字孪生,人脸识别,电子身份证,数字中国,电子车牌,蚂蚁金服,网约车,冬奥会,交通一卡通,智慧城市,年报预增,专精特新,二维码识别,数字货币,人工智能,网络安全,无人银行,智慧政务,金融科技</t>
  </si>
  <si>
    <t>002970.SZ</t>
  </si>
  <si>
    <t>锐明技术</t>
  </si>
  <si>
    <t>车载视频监控市占率全球前二，深耕商用车安全及信息化领域的智能创新与场景化应用</t>
  </si>
  <si>
    <t>车联网,人脸识别,机器视觉,专精特新,新能源汽车,人工智能,汽车电子,比亚迪,无人驾驶,毫米波雷达,垃圾分类,EDR,华为</t>
  </si>
  <si>
    <t>300771.SZ</t>
  </si>
  <si>
    <t>智莱科技</t>
  </si>
  <si>
    <t>国内较早研发和专业生产智能快件箱的企业</t>
  </si>
  <si>
    <t>智慧城市,人脸识别,冷链物流,快递,人民币贬值受益,换电</t>
  </si>
  <si>
    <t>688288.SH</t>
  </si>
  <si>
    <t>鸿泉物联</t>
  </si>
  <si>
    <t>研发生产智能增强驾驶系统和高级辅助驾驶系统等汽车智能网联设备</t>
  </si>
  <si>
    <t>智慧城市,胎压监测,车联网,国六标准、国六排放、国六,人工智能,EDR</t>
  </si>
  <si>
    <t>300333.SZ</t>
  </si>
  <si>
    <t>兆日科技</t>
  </si>
  <si>
    <t>纸纹防伪技术达到国内国际先进技术水平</t>
  </si>
  <si>
    <t>互联网金融,数字货币,芯片,移动支付,网络安全,人民币防伪,数据安全,金融科技,新版人民币</t>
  </si>
  <si>
    <t>002990.SZ</t>
  </si>
  <si>
    <t>盛视科技</t>
  </si>
  <si>
    <t>业务拓展至全国300多个口岸，为多个国家机构供应商</t>
  </si>
  <si>
    <t>机器视觉,人脸识别,物联网,一带一路,语音技术,智能交通,智慧城市,疫情监测,机器人,国产软件,人工智能,网络安全,数字经济,智慧政务,华为</t>
  </si>
  <si>
    <t>300941.SZ</t>
  </si>
  <si>
    <t>创识科技</t>
  </si>
  <si>
    <t>电子支付IT方案商，客户主要为农业银行</t>
  </si>
  <si>
    <t>电子发票,鸿蒙,数字货币,移动支付,福建自贸区,智慧政务,雄安新区,冬奥会</t>
  </si>
  <si>
    <t>300884.SZ</t>
  </si>
  <si>
    <t>狄耐克</t>
  </si>
  <si>
    <t>楼宇对讲国家标准、国际标准编制单位之一</t>
  </si>
  <si>
    <t>智能家居,智慧城市,人脸识别,专精特新,方舱医院,智能医疗,机器人,安防,边缘计算,PM2.5,智慧停车,华为</t>
  </si>
  <si>
    <t>002835.SZ</t>
  </si>
  <si>
    <t>同为股份</t>
  </si>
  <si>
    <t>国内为数不多的视频监控设备供应商之一，海外营收占比维持在90%以上</t>
  </si>
  <si>
    <t>流媒体,人脸识别,人民币贬值受益,人工智能,安防,数据安全,数字经济</t>
  </si>
  <si>
    <t>300449.SZ</t>
  </si>
  <si>
    <t>汉邦高科</t>
  </si>
  <si>
    <t>国内最早进入数字视频监控行业的公司之一</t>
  </si>
  <si>
    <t>知识产权保护,智慧城市,人脸识别,文化传媒,盲盒,数字水印,安防</t>
  </si>
  <si>
    <t>688489.SH</t>
  </si>
  <si>
    <t>三未信安</t>
  </si>
  <si>
    <t>密码硬件安全市场国内排名居前</t>
  </si>
  <si>
    <t>专精特新,芯片,网络安全,数据安全,数字经济,智慧政务,区块链,数据确权,信创</t>
  </si>
  <si>
    <t>300588.SZ</t>
  </si>
  <si>
    <t>熙菱信息</t>
  </si>
  <si>
    <t>在IT领域内具有综合实力的软件与服务提供商</t>
  </si>
  <si>
    <t>机器视觉,华为鲲鹏,新疆振兴,数字中国,独角兽,东数西算（算力）,智能建筑,信创,智能交通,智慧城市,专精特新,国产软件,大数据,安防,数据安全,网络安全,数字经济,智慧政务,时空大数据,华为</t>
  </si>
  <si>
    <t>688619.SH</t>
  </si>
  <si>
    <t>罗普特</t>
  </si>
  <si>
    <t>机器视觉领域龙头</t>
  </si>
  <si>
    <t>智慧城市,机器视觉,专精特新,安防,人工智能,网络安全,军工,虚拟现实,物联网,边缘计算</t>
  </si>
  <si>
    <t>300155.SZ</t>
  </si>
  <si>
    <t>安居宝</t>
  </si>
  <si>
    <t>无线报警控制器市场占有率处于行业领先地位</t>
  </si>
  <si>
    <t>智能家居,智慧城市,区块链,安防,智慧停车,恒大</t>
  </si>
  <si>
    <t>301330.SZ</t>
  </si>
  <si>
    <t>熵基科技</t>
  </si>
  <si>
    <t>以生物识别为核心技术的企业</t>
  </si>
  <si>
    <t>机器视觉,人脸识别,电子身份证,充电桩,疫情监测,机器人,集成电路,安防,人工智能,数字经济,跨境电商,人民币贬值受益</t>
  </si>
  <si>
    <t>301042.SZ</t>
  </si>
  <si>
    <t>安联锐视</t>
  </si>
  <si>
    <t>我国安防视频监控产品的重要制造商之一</t>
  </si>
  <si>
    <t>机器视觉,人脸识别,安防,人工智能,人民币贬值受益,华为</t>
  </si>
  <si>
    <t>001339.SZ</t>
  </si>
  <si>
    <t>智微智能</t>
  </si>
  <si>
    <t>国内智能硬件行业内知名企业</t>
  </si>
  <si>
    <t>机器视觉,在线教育,人脸识别,粤港澳大湾区,消费电子,东数西算（算力）,信创,边缘计算,智能交通,智慧城市,专精特新,机器人,大数据,智能医疗,安防,人工智能,网络安全,数据安全,云计算,ETC,工业4.0</t>
  </si>
  <si>
    <t>688060.SH</t>
  </si>
  <si>
    <t>云涌科技</t>
  </si>
  <si>
    <t>专注于工业互联网领域的高新技术企业</t>
  </si>
  <si>
    <t>专精特新,芯片,网络安全,充电桩,智能电网,工业互联网</t>
  </si>
  <si>
    <t>300270.SZ</t>
  </si>
  <si>
    <t>中威电子</t>
  </si>
  <si>
    <t>国内数字视频光纤传输产品技术领域的领先者，安防视频行业优秀企业</t>
  </si>
  <si>
    <t>机器视觉,超清视频,智能终端,透明工厂,智慧灯杆,物联网,国企改革,无人驾驶,智慧城市,机器人,大数据,共同富裕示范区,安防,地方国企改革,人工智能,物联网应用层,华为</t>
  </si>
  <si>
    <t>300462.SZ</t>
  </si>
  <si>
    <t>华铭智能</t>
  </si>
  <si>
    <t>上海市轨道交通AFC终端设备制造商，上海市知名商标</t>
  </si>
  <si>
    <t>胎压监测,二维码识别,智能终端,数字货币,移动支付,新基建,ETC,独角兽,轨道交通</t>
  </si>
  <si>
    <t>300845.SZ</t>
  </si>
  <si>
    <t>捷安高科</t>
  </si>
  <si>
    <t>轨道交通仿真实训系统行业的主要供应商之一</t>
  </si>
  <si>
    <t>数字孪生,国产软件,人工智能,军工,职业教育,虚拟现实,一带一路,轨道交通</t>
  </si>
  <si>
    <t>300508.SZ</t>
  </si>
  <si>
    <t>维宏股份</t>
  </si>
  <si>
    <t>为数控设备整机制造商提供运动控制系统解决方案的高科技企业</t>
  </si>
  <si>
    <t>专精特新,工业母机,牙科医疗,工业互联网,工业4.0</t>
  </si>
  <si>
    <t>301391.SZ</t>
  </si>
  <si>
    <t>卡莱特</t>
  </si>
  <si>
    <t>LED显示控制系统第一股，少数掌握LED显示控制及视频处理核心技术的视频图像显示控制企业之一</t>
  </si>
  <si>
    <t>超清视频,节能照明</t>
  </si>
  <si>
    <t>300789.SZ</t>
  </si>
  <si>
    <t>唐源电气</t>
  </si>
  <si>
    <t>轨道交通运营维护解决方案提供商</t>
  </si>
  <si>
    <t>轨道交通,一带一路,高铁</t>
  </si>
  <si>
    <t>301339.SZ</t>
  </si>
  <si>
    <t>通行宝</t>
  </si>
  <si>
    <t>ETC市场份额国内居前，在江苏省具有垄断地位</t>
  </si>
  <si>
    <t>数字孪生,江苏国企改革,国企改革,在线旅游,信创,智能交通,智慧城市,车联网,机器人,特斯拉,地方国企改革,数字经济,智慧政务,ETC,国资云</t>
  </si>
  <si>
    <t>300743.SZ</t>
  </si>
  <si>
    <t>天地数码</t>
  </si>
  <si>
    <t>我国率先研发并生产条码碳带的企业之一</t>
  </si>
  <si>
    <t>人民币贬值受益,专精特新</t>
  </si>
  <si>
    <t>300807.SZ</t>
  </si>
  <si>
    <t>天迈科技</t>
  </si>
  <si>
    <t>基于车联网技术为城市公交运营、管理及服务提供综合解决方案</t>
  </si>
  <si>
    <t>数据中心,人脸识别,冷链物流,乡村振兴,卫星导航,百度,网约车,比亚迪,充电桩,东数西算（算力）,物联网,无人驾驶,EDR,智能交通,车联网,疫情监测,数字乡村,新能源汽车,大数据,人工智能,云计算,国产替代,华为</t>
  </si>
  <si>
    <t>872808.BJ</t>
  </si>
  <si>
    <t>曙光数创</t>
  </si>
  <si>
    <t>中科院旗下，数据中心浸没相变液冷技术的“小巨人”领军企业</t>
  </si>
  <si>
    <t>数据中心,央企国企改革,专精特新,大数据,东数西算（算力）,中科院系,碳中和</t>
  </si>
  <si>
    <t>301318.SZ</t>
  </si>
  <si>
    <t>维海德</t>
  </si>
  <si>
    <t>我国音视频通讯设备及解决方案的主要供应商之一</t>
  </si>
  <si>
    <t>人脸识别,在线教育,国产软件,人工智能,消费电子,超清视频,云办公</t>
  </si>
  <si>
    <t>003004.SZ</t>
  </si>
  <si>
    <t>声迅股份</t>
  </si>
  <si>
    <t>国内较早从事联网监控报警运营服务的企业，公司轨道交通安检业务市占率国内居前</t>
  </si>
  <si>
    <t>智慧城市,人脸识别,冬奥会,智能医疗,安防,人工智能,数字经济</t>
  </si>
  <si>
    <t>001229.SZ</t>
  </si>
  <si>
    <t>魅视科技</t>
  </si>
  <si>
    <t>国内领先的分布式视听产品及解决方案提供商</t>
  </si>
  <si>
    <t>智能交通,智慧城市,在线教育,安防,人工智能,数字经济,芯片,智慧政务,智能电网</t>
  </si>
  <si>
    <t>688307.SH</t>
  </si>
  <si>
    <t>中润光学</t>
  </si>
  <si>
    <t>数字安防超大倍率变焦镜头市占率全球第一，在超长焦镜头、工业无人机镜头等领域具备突出竞争地位</t>
  </si>
  <si>
    <t>专精特新,安防</t>
  </si>
  <si>
    <t>835305.BJ</t>
  </si>
  <si>
    <t>云创数据</t>
  </si>
  <si>
    <t>技术领先的大数据存储与智能处理解决方案提供商，国家专精特新“小巨人”企业</t>
  </si>
  <si>
    <t>智慧城市,专精特新,大数据,人工智能,数字经济,云计算,东数西算（算力）,ChatGPT</t>
  </si>
  <si>
    <t>605118.SH</t>
  </si>
  <si>
    <t>力鼎光电</t>
  </si>
  <si>
    <t>公司“EVETAR”品牌在国际光学镜头市场已成为高质量、高性价比代名词</t>
  </si>
  <si>
    <t>机器视觉,专精特新,外贸受益,国产替代,安防,富士康,消费电子</t>
  </si>
  <si>
    <t>872190.BJ</t>
  </si>
  <si>
    <t>雷神科技</t>
  </si>
  <si>
    <t>海尔集团旗下，电竞笔记本电脑及台式机市占率国内前四</t>
  </si>
  <si>
    <t>430198.BJ</t>
  </si>
  <si>
    <t>微创光电</t>
  </si>
  <si>
    <t>智慧高速视频监控领先企业</t>
  </si>
  <si>
    <t>836395.BJ</t>
  </si>
  <si>
    <t>朗鸿科技</t>
  </si>
  <si>
    <t>主营电子设备防盗展示支架，向小米、华为等公司供货</t>
  </si>
  <si>
    <t>新材料,白炭黑,长三角一体化,硅能源,石墨电极,多晶硅,有机硅,MSCI</t>
  </si>
  <si>
    <t>600596.SH</t>
  </si>
  <si>
    <t>新安股份</t>
  </si>
  <si>
    <t>我国最大的草甘膦生产企业，我国有机硅产品的两大龙头企业之一</t>
  </si>
  <si>
    <t>有机硅,转基因,乡村振兴,磷化工,长三角一体化,草甘膦,农业种植,共同富裕示范区,锂电池,三氯化磷,负极材料,光伏,工业4.0,硅能源</t>
  </si>
  <si>
    <t>300821.SZ</t>
  </si>
  <si>
    <t>东岳硅材</t>
  </si>
  <si>
    <t>我国有机硅行业中生产规模最大的企业之一</t>
  </si>
  <si>
    <t>有机硅,新材料,白炭黑,硅能源,燃料电池</t>
  </si>
  <si>
    <t>300041.SZ</t>
  </si>
  <si>
    <t>回天新材</t>
  </si>
  <si>
    <t>国内工程胶粘剂行业龙头企业</t>
  </si>
  <si>
    <t>高铁,国产替代,比亚迪,雄安新区,宁德时代,小米,新能源汽车,锂电池,华为汽车,军工,光伏,华为,有机硅,轨道交通,大飞机</t>
  </si>
  <si>
    <t>300019.SZ</t>
  </si>
  <si>
    <t>硅宝科技</t>
  </si>
  <si>
    <t>国内有机硅新材料下游龙头企业</t>
  </si>
  <si>
    <t>脱硫脱硝,有机硅,锂电池,军工,装配式建筑,光伏,比亚迪,雄安新区,宁德时代,硅能源,特高压,小米,锂电原料</t>
  </si>
  <si>
    <t>605366.SH</t>
  </si>
  <si>
    <t>宏柏新材</t>
  </si>
  <si>
    <t>拥有全球产量最大的含硫硅烷（含固体硅烷）生产线</t>
  </si>
  <si>
    <t>年报预增,气凝胶,硅能源,新材料,有机硅</t>
  </si>
  <si>
    <t>300727.SZ</t>
  </si>
  <si>
    <t>润禾材料</t>
  </si>
  <si>
    <t>主营有机硅深加工产品</t>
  </si>
  <si>
    <t>硅能源,有机硅</t>
  </si>
  <si>
    <t>603281.SH</t>
  </si>
  <si>
    <t>江瀚新材</t>
  </si>
  <si>
    <t>市占率国内第一、全球前三的全品种硅烷偶联剂生产企业，外销为主</t>
  </si>
  <si>
    <t>光伏,人民币贬值受益,硅能源</t>
  </si>
  <si>
    <t>002909.SZ</t>
  </si>
  <si>
    <t>集泰股份</t>
  </si>
  <si>
    <t>国内有机硅密封胶和水性涂料行业的龙头企业</t>
  </si>
  <si>
    <t>有机硅,新材料,粤港澳大湾区,装配式建筑,比亚迪,雄安新区,一带一路,节能照明,碳中和,建筑涂料,集装箱,新能源汽车,跨境电商,光伏,硅能源</t>
  </si>
  <si>
    <t>605399.SH</t>
  </si>
  <si>
    <t>晨光新材</t>
  </si>
  <si>
    <t>行业优秀的有机硅烷偶联剂产品制造商之一</t>
  </si>
  <si>
    <t>专精特新,有机硅,气凝胶,新材料,氢能源,硅能源</t>
  </si>
  <si>
    <t>603155.SH</t>
  </si>
  <si>
    <t>新亚强</t>
  </si>
  <si>
    <t>中国氟硅行业十大品牌</t>
  </si>
  <si>
    <t>新材料,有机硅,气凝胶</t>
  </si>
  <si>
    <t>603110.SH</t>
  </si>
  <si>
    <t>东方材料</t>
  </si>
  <si>
    <t>国内最早一批生产环保油墨的企业</t>
  </si>
  <si>
    <t>石墨烯</t>
  </si>
  <si>
    <t>603823.SH</t>
  </si>
  <si>
    <t>百合花</t>
  </si>
  <si>
    <t>国内有机颜料行业综合竞争力领先的龙头企业</t>
  </si>
  <si>
    <t>锂电池,钠离子电池</t>
  </si>
  <si>
    <t>300758.SZ</t>
  </si>
  <si>
    <t>七彩化学</t>
  </si>
  <si>
    <t>专业从事高性能有机颜料(HPP)，溶剂染料及相关中间体领域</t>
  </si>
  <si>
    <t>专精特新,光刻胶,新材料,钠离子电池,钙钛矿电池,染料</t>
  </si>
  <si>
    <t>688157.SH</t>
  </si>
  <si>
    <t>松井股份</t>
  </si>
  <si>
    <t>以高端消费类电子和乘用汽车等高端消费品领域为目标市场的新型功能涂层材料制造商</t>
  </si>
  <si>
    <t>特斯拉,华为,苹果,小米,消费电子</t>
  </si>
  <si>
    <t>300225.SZ</t>
  </si>
  <si>
    <t>金力泰</t>
  </si>
  <si>
    <t>国内最早开始研发陶瓷涂料的企业</t>
  </si>
  <si>
    <t>建筑涂料,节能环保,光刻胶,芯片</t>
  </si>
  <si>
    <t>002319.SZ</t>
  </si>
  <si>
    <t>乐通股份</t>
  </si>
  <si>
    <t>珠海市包装印刷油墨行业领先企业</t>
  </si>
  <si>
    <t>柔性屏,横琴新区,石墨烯,文化传媒,广告营销,石墨烯油墨</t>
  </si>
  <si>
    <t>000565.SZ</t>
  </si>
  <si>
    <t>渝三峡A</t>
  </si>
  <si>
    <t>油漆涂料的生产销售，国家高新技术企业，行业标准的制定者之一</t>
  </si>
  <si>
    <t>建筑涂料,重庆自贸区,石墨烯,重庆国企改革,两江新区,地方国企改革,氢能源,乙二醇,成渝特区,国企改革</t>
  </si>
  <si>
    <t>300522.SZ</t>
  </si>
  <si>
    <t>世名科技</t>
  </si>
  <si>
    <t>国内最早研发并生产商品化色浆的企业之一</t>
  </si>
  <si>
    <t>太阳能,石墨烯,光刻胶</t>
  </si>
  <si>
    <t>688571.SH</t>
  </si>
  <si>
    <t>杭华股份</t>
  </si>
  <si>
    <t>中国油墨行业名牌产品</t>
  </si>
  <si>
    <t>专精特新,节能环保,新材料,国企改革,浙江国企改革</t>
  </si>
  <si>
    <t>300665.SZ</t>
  </si>
  <si>
    <t>飞鹿股份</t>
  </si>
  <si>
    <t>国内工业防护领域领先企业之一</t>
  </si>
  <si>
    <t>地下管网,高铁,水利,新材料,新型城镇化,芯片,新基建,芯片设备,核电,风电,建筑涂料,专精特新,军工,光伏,轨道交通</t>
  </si>
  <si>
    <t>301036.SZ</t>
  </si>
  <si>
    <t>双乐股份</t>
  </si>
  <si>
    <t>国内主要颜料生产厂家之一</t>
  </si>
  <si>
    <t>染料</t>
  </si>
  <si>
    <t>688129.SH</t>
  </si>
  <si>
    <t>东来技术</t>
  </si>
  <si>
    <t>旗下“高飞漆”为中国修补漆主流市场领先品牌</t>
  </si>
  <si>
    <t>301209.SZ</t>
  </si>
  <si>
    <t>联合化学</t>
  </si>
  <si>
    <t>主营偶氮类有机颜料、挤水基墨</t>
  </si>
  <si>
    <t>301037.SZ</t>
  </si>
  <si>
    <t>保立佳</t>
  </si>
  <si>
    <t>国内生产水性丙烯酸乳液的主要企业之一</t>
  </si>
  <si>
    <t>建筑涂料,丙烯酸</t>
  </si>
  <si>
    <t>600873.SH</t>
  </si>
  <si>
    <t>梅花生物</t>
  </si>
  <si>
    <t>全球领先的氨基酸营养健康解决方案提供商</t>
  </si>
  <si>
    <t>年报预增,生物疫苗,维生素,调味品,饲料,味精</t>
  </si>
  <si>
    <t>600299.SH</t>
  </si>
  <si>
    <t>安迪苏</t>
  </si>
  <si>
    <t>研发、生产和销售动物营养添加剂的全球行业领军企业</t>
  </si>
  <si>
    <t>央企国企改革,证金持股,地方国企改革,维生素,人民币贬值受益,国企改革,饲料</t>
  </si>
  <si>
    <t>002597.SZ</t>
  </si>
  <si>
    <t>金禾实业</t>
  </si>
  <si>
    <t>从事精细化工产品和基础化工产品生产和销售的企业</t>
  </si>
  <si>
    <t>生物质能发电,甲醛,循环经济,甲酸,调味品,电子商务,煤化工,代糖,锂电池,双氧水</t>
  </si>
  <si>
    <t>300741.SZ</t>
  </si>
  <si>
    <t>华宝股份</t>
  </si>
  <si>
    <t>我国香精香料行业龙头企业</t>
  </si>
  <si>
    <t>人造肉,烟草,调味品,新型烟草</t>
  </si>
  <si>
    <t>688639.SH</t>
  </si>
  <si>
    <t>华恒生物</t>
  </si>
  <si>
    <t>全球范围内规模最大的丙氨酸系列产品生产企业之一</t>
  </si>
  <si>
    <t>600866.SH</t>
  </si>
  <si>
    <t>星湖科技</t>
  </si>
  <si>
    <t>肌苷原料药等的生产规模为全球最大，核苷酸系列产品填补国内空白</t>
  </si>
  <si>
    <t>年报预增,新冠特效药,广东国企改革,地方国企改革,生物医药,新冠治疗,国企改革,饲料,调味品</t>
  </si>
  <si>
    <t>605077.SH</t>
  </si>
  <si>
    <t>华康股份</t>
  </si>
  <si>
    <t>全球主要的木糖醇和晶体山梨糖醇生产企业之一</t>
  </si>
  <si>
    <t>大消费,代糖,人民币贬值受益</t>
  </si>
  <si>
    <t>603968.SH</t>
  </si>
  <si>
    <t>醋化股份</t>
  </si>
  <si>
    <t>国内醋酸衍生物、吡啶衍生物系列产品规模最大的化工公司</t>
  </si>
  <si>
    <t>代糖,年报预增,醋酸</t>
  </si>
  <si>
    <t>603020.SH</t>
  </si>
  <si>
    <t>爱普股份</t>
  </si>
  <si>
    <t>国内最大的食品用香精生产企业，拥有自己的香料生产基地</t>
  </si>
  <si>
    <t>人造肉,烟草,新型烟草</t>
  </si>
  <si>
    <t>002562.SZ</t>
  </si>
  <si>
    <t>兄弟科技</t>
  </si>
  <si>
    <t>全球最大的维生素K3供应商，全球皮革化学品的主流供应商</t>
  </si>
  <si>
    <t>年报预增,人民币贬值受益,维生素,NMN</t>
  </si>
  <si>
    <t>301206.SZ</t>
  </si>
  <si>
    <t>三元生物</t>
  </si>
  <si>
    <t>全球赤藓糖醇行业产量最大的企业</t>
  </si>
  <si>
    <t>大消费,专精特新,生物质能发电,人民币贬值受益,代糖</t>
  </si>
  <si>
    <t>603739.SH</t>
  </si>
  <si>
    <t>蔚蓝生物</t>
  </si>
  <si>
    <t>国内较早进入微生态领域的企业</t>
  </si>
  <si>
    <t>宠物经济,幽门螺杆菌,CRO,化肥,保健品,动物疫苗</t>
  </si>
  <si>
    <t>688089.SH</t>
  </si>
  <si>
    <t>嘉必优</t>
  </si>
  <si>
    <t>为全球营养与健康领域的客户提供创新的营养素产品与解决方案</t>
  </si>
  <si>
    <t>三胎,维生素,化妆护肤品,保健品</t>
  </si>
  <si>
    <t>605016.SH</t>
  </si>
  <si>
    <t>百龙创园</t>
  </si>
  <si>
    <t>国内功能糖产品种类较齐全的生产企业</t>
  </si>
  <si>
    <t>专精特新,养老金持股,代糖</t>
  </si>
  <si>
    <t>300829.SZ</t>
  </si>
  <si>
    <t>金丹科技</t>
  </si>
  <si>
    <t>国内乳酸行业龙头</t>
  </si>
  <si>
    <t>可降解塑料,新材料,乡村振兴,调味品,农业种植</t>
  </si>
  <si>
    <t>603079.SH</t>
  </si>
  <si>
    <t>圣达生物</t>
  </si>
  <si>
    <t>国内最早开始生物素、乳酸链球菌素等产品生产的企业之一</t>
  </si>
  <si>
    <t>维生素,专精特新</t>
  </si>
  <si>
    <t>300858.SZ</t>
  </si>
  <si>
    <t>科拓生物</t>
  </si>
  <si>
    <t>国家体育总局训练局战略合作伙伴</t>
  </si>
  <si>
    <t>乳业,幽门螺杆菌,生物医药</t>
  </si>
  <si>
    <t>301220.SZ</t>
  </si>
  <si>
    <t>亚香股份</t>
  </si>
  <si>
    <t>全球主要的天然香兰素生产企业之一</t>
  </si>
  <si>
    <t>烟草,人民币贬值受益,外贸受益</t>
  </si>
  <si>
    <t>301156.SZ</t>
  </si>
  <si>
    <t>美农生物</t>
  </si>
  <si>
    <t>专业从事饲料添加剂和酶解蛋白饲料原料的企业，动物营养解决方案提供商</t>
  </si>
  <si>
    <t>中俄贸易,俄乌冲突,维生素,饲料</t>
  </si>
  <si>
    <t>836422.BJ</t>
  </si>
  <si>
    <t>润普食品</t>
  </si>
  <si>
    <t>外销为主的食品添加剂生产商，国内丙酸钙和山梨酸钾的主要生产商之一</t>
  </si>
  <si>
    <t>871970.BJ</t>
  </si>
  <si>
    <t>大禹生物</t>
  </si>
  <si>
    <t>沪深300,深证700</t>
  </si>
  <si>
    <t>002430.SZ</t>
  </si>
  <si>
    <t>杭氧股份</t>
  </si>
  <si>
    <t>杭州国资委旗下，国内最大空分设备和石化设备生产商</t>
  </si>
  <si>
    <t>煤化工,地方国企改革,天然气,燃料电池,浙江国企改革,国企改革,MSCI</t>
  </si>
  <si>
    <t>600500.SH</t>
  </si>
  <si>
    <t>中化国际</t>
  </si>
  <si>
    <t>中国最大的化工企业之一</t>
  </si>
  <si>
    <t>正极材料,新材料,上海自贸区,宁德时代,橡胶,国企改革,可降解塑料,环氧丙烷,动力电池回收,央企国企改革,锂电池,代糖,地方国企改革,储能</t>
  </si>
  <si>
    <t>688065.SH</t>
  </si>
  <si>
    <t>凯赛生物</t>
  </si>
  <si>
    <t>长链二元酸全球最大供应商</t>
  </si>
  <si>
    <t>可降解塑料,专精特新,新材料</t>
  </si>
  <si>
    <t>603906.SH</t>
  </si>
  <si>
    <t>龙蟠科技</t>
  </si>
  <si>
    <t>车用环保精细化学品领域市场份额领先，打造了多层次的品牌结构</t>
  </si>
  <si>
    <t>动力电池回收,年报预增,锂电池,锂电原料,氢能源,磷酸铁锂,比亚迪,宁德时代,车用尿素,燃料电池,MSCI,尾气治理</t>
  </si>
  <si>
    <t>600273.SH</t>
  </si>
  <si>
    <t>嘉化能源</t>
  </si>
  <si>
    <t>主营蒸汽、氯碱、邻对位、脂肪醇（酸）和硫酸五大系列产品</t>
  </si>
  <si>
    <t>抗艾滋病,循环经济,烧碱,棉纱,长三角一体化,碳中和,PVC,三氯化磷,储能,氢能源,丙烯,光伏,消毒剂,煤化工</t>
  </si>
  <si>
    <t>300910.SZ</t>
  </si>
  <si>
    <t>瑞丰新材</t>
  </si>
  <si>
    <t>国内无碳纸显色剂产品的开创者和领导者</t>
  </si>
  <si>
    <t>年报预增,新材料</t>
  </si>
  <si>
    <t>300596.SZ</t>
  </si>
  <si>
    <t>利安隆</t>
  </si>
  <si>
    <t>高分子材料抗老化化学助剂领域拥有20年以上技术研发、应用经验</t>
  </si>
  <si>
    <t>300072.SZ</t>
  </si>
  <si>
    <t>海新能科</t>
  </si>
  <si>
    <t>国内能源净化行业龙头企业</t>
  </si>
  <si>
    <t>油品升级,乡村振兴,尾气治理,PM2.5,PPP,北京国企改革,国企改革,脱硫脱硝,地方国企改革,废气处理,节能环保,生态农业,化肥,页岩气,MSCI</t>
  </si>
  <si>
    <t>603181.SH</t>
  </si>
  <si>
    <t>皇马科技</t>
  </si>
  <si>
    <t>生产规模较大、品种较全、科技含量较高的特种表面活性剂生产企业</t>
  </si>
  <si>
    <t>新材料,有机硅</t>
  </si>
  <si>
    <t>688133.SH</t>
  </si>
  <si>
    <t>泰坦科技</t>
  </si>
  <si>
    <t>国内科学服务知名供应商，国开行为公司战略股东</t>
  </si>
  <si>
    <t>熊去氧胆酸</t>
  </si>
  <si>
    <t>002810.SZ</t>
  </si>
  <si>
    <t>山东赫达</t>
  </si>
  <si>
    <t>国内较早进入水溶性高分子化合物行业的厂家，拥有改进的生产工艺</t>
  </si>
  <si>
    <t>医药安全,建筑涂料,工程建材,专精特新,养老金持股,新材料,人造肉,人民币贬值受益,一带一路</t>
  </si>
  <si>
    <t>603916.SH</t>
  </si>
  <si>
    <t>苏博特</t>
  </si>
  <si>
    <t>中国混凝土外加剂行业的龙头企业</t>
  </si>
  <si>
    <t>海上风电,新材料</t>
  </si>
  <si>
    <t>603867.SH</t>
  </si>
  <si>
    <t>新化股份</t>
  </si>
  <si>
    <t>脂肪胺、有机溶剂、香料香精及其他精细化工的生产先进企业</t>
  </si>
  <si>
    <t>年报预增,污水处理,集成电路,烟草,盐湖提锂,磷化工,消毒剂,氢氟酸</t>
  </si>
  <si>
    <t>002453.SZ</t>
  </si>
  <si>
    <t>华软科技</t>
  </si>
  <si>
    <t>面向银行和企业提供“一键式部署”的金融科技服务</t>
  </si>
  <si>
    <t>口罩,京东,抖音,多肽药,云计算,苹果,保健品</t>
  </si>
  <si>
    <t>000881.SZ</t>
  </si>
  <si>
    <t>中广核技</t>
  </si>
  <si>
    <t>国内领先的电子加速器、改性高分子材料提供商</t>
  </si>
  <si>
    <t>5G,污水处理,新材料,海底隧道,乡村振兴,医疗器械,雄安新区,核电,国企改革,水产品,一带一路,可降解塑料,东北亚经贸中心,央企国企改革,抗病毒面料,大飞机,幽门螺杆菌,核污染防治,医疗废物处理</t>
  </si>
  <si>
    <t>688357.SH</t>
  </si>
  <si>
    <t>建龙微纳</t>
  </si>
  <si>
    <t>国家分子筛行业标准制定成员单位之一</t>
  </si>
  <si>
    <t>专精特新,新材料,质子交换膜,氢能源</t>
  </si>
  <si>
    <t>603010.SH</t>
  </si>
  <si>
    <t>万盛股份</t>
  </si>
  <si>
    <t>国内主要的有机磷系阻燃剂生产企业之一</t>
  </si>
  <si>
    <t>电解液,芯片制造,新能源汽车,新材料,锂电池,芯片,磷化工,比亚迪,芯片设计</t>
  </si>
  <si>
    <t>300174.SZ</t>
  </si>
  <si>
    <t>元力股份</t>
  </si>
  <si>
    <t>木质活性炭领域高新技术企业，福建省著名商标</t>
  </si>
  <si>
    <t>超级电容,PM2.5,郭台铭,活性炭</t>
  </si>
  <si>
    <t>603217.SH</t>
  </si>
  <si>
    <t>元利科技</t>
  </si>
  <si>
    <t>精细化学行业优质企业，主产二元酸二甲酯、脂肪醇和增塑剂品</t>
  </si>
  <si>
    <t>688269.SH</t>
  </si>
  <si>
    <t>凯立新材</t>
  </si>
  <si>
    <t>国内精细化工领域具有技术优势的贵金属催化剂生产以及催化应用技术的研究开发企业</t>
  </si>
  <si>
    <t>专精特新,养老金持股,金属回收,国企改革,地方国企改革</t>
  </si>
  <si>
    <t>002637.SZ</t>
  </si>
  <si>
    <t>赞宇科技</t>
  </si>
  <si>
    <t>国内生产规模大、产品种类齐全、技术实力强的表面活性剂生产企业</t>
  </si>
  <si>
    <t>绿色消费,节能环保,污水处理,食品安全,消毒剂,环境监测,塑化剂</t>
  </si>
  <si>
    <t>002455.SZ</t>
  </si>
  <si>
    <t>百川股份</t>
  </si>
  <si>
    <t>国内醋酸丁酯偏苯三酸酐的龙头企业</t>
  </si>
  <si>
    <t>甲醇,石墨烯,动力电池回收,新能源汽车,锂电池,塑化剂,储能,钠离子电池,磷酸铁锂,石墨电极,宁德时代</t>
  </si>
  <si>
    <t>603681.SH</t>
  </si>
  <si>
    <t>永冠新材</t>
  </si>
  <si>
    <t>各类胶带的研发、生产和销售，拥有国际知名品牌客户</t>
  </si>
  <si>
    <t>可降解塑料,医疗器械,长三角一体化,人民币贬值受益,国产替代</t>
  </si>
  <si>
    <t>002669.SZ</t>
  </si>
  <si>
    <t>康达新材</t>
  </si>
  <si>
    <t>国内胶粘剂行业领先公司</t>
  </si>
  <si>
    <t>光刻胶,新材料,裸眼3D,供应链金融,消费电子,靶材,卫星导航,陶瓷电容,新冠治疗,国企改革,新冠特效药,风电,军民融合,年报预增,机器人,专精特新,环氧树脂,集成电路,锂电池,地方国企改革,军工,碳纤维</t>
  </si>
  <si>
    <t>603722.SH</t>
  </si>
  <si>
    <t>阿科力</t>
  </si>
  <si>
    <t>国内聚醚胺领域保持领先地位</t>
  </si>
  <si>
    <t>专精特新,环氧树脂,贸易战受益股,新材料,燃料电池</t>
  </si>
  <si>
    <t>600165.SH</t>
  </si>
  <si>
    <t>宁科生物</t>
  </si>
  <si>
    <t>公司钢丝绳制造技术在国内处于领先水平</t>
  </si>
  <si>
    <t>节能环保,新材料,线材,活性炭</t>
  </si>
  <si>
    <t>688625.SH</t>
  </si>
  <si>
    <t>呈和科技</t>
  </si>
  <si>
    <t>国际技术领先的合成水滑石和复合助剂生产厂商</t>
  </si>
  <si>
    <t>603948.SH</t>
  </si>
  <si>
    <t>建业股份</t>
  </si>
  <si>
    <t>国家级高新技术企业、全国增塑剂行业十强企业</t>
  </si>
  <si>
    <t>共同富裕示范区,危废处理,微电子</t>
  </si>
  <si>
    <t>688398.SH</t>
  </si>
  <si>
    <t>赛特新材</t>
  </si>
  <si>
    <t>主营真空绝热材料研产销，两次获得中国家电博览会“艾普兰核芯奖”</t>
  </si>
  <si>
    <t>专精特新,冷链物流,新材料</t>
  </si>
  <si>
    <t>688199.SH</t>
  </si>
  <si>
    <t>久日新材</t>
  </si>
  <si>
    <t>从事系列光引发剂的研发、生产和销售</t>
  </si>
  <si>
    <t>专精特新,人民币贬值受益,光刻胶,新材料</t>
  </si>
  <si>
    <t>300437.SZ</t>
  </si>
  <si>
    <t>清水源</t>
  </si>
  <si>
    <t>水处理剂厂家，拥有三氯化磷生产、销售许可资质，三氯化磷设计产能16万吨</t>
  </si>
  <si>
    <t>污水处理,锂电池,三氯化磷,新型城镇化,六氟磷酸锂,磷化工,消毒剂,智能制造,土壤修复,PPP,工业互联网,碳中和</t>
  </si>
  <si>
    <t>300530.SZ</t>
  </si>
  <si>
    <t>达志科技</t>
  </si>
  <si>
    <t>国内领先的新型环保表面工程化学品研发和生产企业之一</t>
  </si>
  <si>
    <t>高压快充,锂电池,地方国企改革,储能,磷酸铁锂,充电桩,国企改革</t>
  </si>
  <si>
    <t>600727.SH</t>
  </si>
  <si>
    <t>鲁北化工</t>
  </si>
  <si>
    <t>石膏制硫酸联产水泥技术国际领先水平</t>
  </si>
  <si>
    <t>煤化工,片碱,山东国企改革,循环经济,钛白粉,水泥,地方国企改革,磷化工,化肥,国企改革,溴素,抗旱,小额贷款</t>
  </si>
  <si>
    <t>300801.SZ</t>
  </si>
  <si>
    <t>泰和科技</t>
  </si>
  <si>
    <t>致力于环保水处理药剂的研发与生产的高新技术企业</t>
  </si>
  <si>
    <t>磷化工,人民币贬值受益,锂电池,氢能源,新能源,烧碱</t>
  </si>
  <si>
    <t>300721.SZ</t>
  </si>
  <si>
    <t>怡达股份</t>
  </si>
  <si>
    <t>醇醚及醇醚酯行业标准的制定者</t>
  </si>
  <si>
    <t>环氧丙烷,乙二醇,锂电池,芯片,OLED</t>
  </si>
  <si>
    <t>688179.SH</t>
  </si>
  <si>
    <t>阿拉丁</t>
  </si>
  <si>
    <t>领先的化学、生命科学和材料科学等领域研发试剂的制造商</t>
  </si>
  <si>
    <t>电子商务,专精特新,新材料,熊去氧胆酸,千金藤素,猴痘</t>
  </si>
  <si>
    <t>300214.SZ</t>
  </si>
  <si>
    <t>日科化学</t>
  </si>
  <si>
    <t>国内最大的ACR抗冲加工改性剂生产商</t>
  </si>
  <si>
    <t>新材料,电解液,锂电池</t>
  </si>
  <si>
    <t>002971.SZ</t>
  </si>
  <si>
    <t>和远气体</t>
  </si>
  <si>
    <t>致力于各类气体的生产、服务、回收的综合解决方案提供商</t>
  </si>
  <si>
    <t>LNG加气站,有机硅,气凝胶,集成电路,氢能源,天然气,燃料电池,节能减排</t>
  </si>
  <si>
    <t>300641.SZ</t>
  </si>
  <si>
    <t>正丹股份</t>
  </si>
  <si>
    <t>在特种精细化学品和高端环保新材料领域拥有核心技术产权</t>
  </si>
  <si>
    <t>300847.SZ</t>
  </si>
  <si>
    <t>中船汉光</t>
  </si>
  <si>
    <t>国内既能大规模生产墨粉又能大规模生产OPC鼓的企业,是国内打印复印静电成像耗材主要生产厂商之一</t>
  </si>
  <si>
    <t>央企国企改革,军工,地方国企改革,国产替代,中船系,国企改革</t>
  </si>
  <si>
    <t>603822.SH</t>
  </si>
  <si>
    <t>嘉澳环保</t>
  </si>
  <si>
    <t>浙江省大型的专业生产环保增塑剂的企业</t>
  </si>
  <si>
    <t>002666.SZ</t>
  </si>
  <si>
    <t>德联集团</t>
  </si>
  <si>
    <t>国内汽车精细化学品的龙头</t>
  </si>
  <si>
    <t>胎压监测,特斯拉,新能源汽车,有机硅,新材料,金属回收,汽车热管理,小鹏汽车,智能汽车,乙二醇,蔚来汽车,比亚迪,燃料电池,尾气治理</t>
  </si>
  <si>
    <t>002802.SZ</t>
  </si>
  <si>
    <t>洪汇新材</t>
  </si>
  <si>
    <t>氯乙烯-醋酸乙烯共聚树脂系列产品的研发、制造和销售领先企业</t>
  </si>
  <si>
    <t>300610.SZ</t>
  </si>
  <si>
    <t>晨化股份</t>
  </si>
  <si>
    <t>公司是江苏省高固含水性聚氨酯树脂工程技术研究中心</t>
  </si>
  <si>
    <t>磷化工,环氧树脂,专精特新,新材料,有机硅</t>
  </si>
  <si>
    <t>301149.SZ</t>
  </si>
  <si>
    <t>隆华新材</t>
  </si>
  <si>
    <t>关键工艺技术无需脱除链转移剂法生产POP属国内首创，填补国内空白，技术指标处于国际领先地位</t>
  </si>
  <si>
    <t>建筑节能,电解液,建筑涂料,汽车制造,高铁,数字营销,PA66,锂电池,新材料,体育产业,装配式建筑,锦纶,风电</t>
  </si>
  <si>
    <t>603683.SH</t>
  </si>
  <si>
    <t>晶华新材</t>
  </si>
  <si>
    <t>各类胶粘材料的研发、生产及销售，掌握了多项核心技术</t>
  </si>
  <si>
    <t>新材料,蔚来汽车,宁德时代</t>
  </si>
  <si>
    <t>300637.SZ</t>
  </si>
  <si>
    <t>扬帆新材</t>
  </si>
  <si>
    <t>全球光引发剂及巯基化合物主要生产供应商之一</t>
  </si>
  <si>
    <t>新材料,光刻胶</t>
  </si>
  <si>
    <t>603255.SH</t>
  </si>
  <si>
    <t>鼎际得</t>
  </si>
  <si>
    <t>国内少数同时具备高分子材料高效能催化剂和化学助剂产品的专业提供商</t>
  </si>
  <si>
    <t>新材料,POE胶膜</t>
  </si>
  <si>
    <t>688196.SH</t>
  </si>
  <si>
    <t>卓越新能</t>
  </si>
  <si>
    <t>专注于以废油脂生产生物柴油及其深加工产品等的技术研究和开发</t>
  </si>
  <si>
    <t>节能环保</t>
  </si>
  <si>
    <t>301076.SZ</t>
  </si>
  <si>
    <t>新瀚新材</t>
  </si>
  <si>
    <t>芳香酮产品专业生产商，傅-克反应主要生产基地之一</t>
  </si>
  <si>
    <t>001218.SZ</t>
  </si>
  <si>
    <t>丽臣实业</t>
  </si>
  <si>
    <t>公司立足于精细化工领域，是国内较大的表面活性剂生产企业之一</t>
  </si>
  <si>
    <t>消毒剂</t>
  </si>
  <si>
    <t>002591.SZ</t>
  </si>
  <si>
    <t>恒大高新</t>
  </si>
  <si>
    <t>综合性工业设备防磨抗蚀产品生产和技术服务的企业</t>
  </si>
  <si>
    <t>王者荣耀,绿色电力,超超临界发电,百度,腾讯,广告营销,智慧城市,锂电池,钠离子电池,氢能源,军工,抖音,光伏,节能环保,文化传媒,富媒体,垃圾分类,噪声防治</t>
  </si>
  <si>
    <t>603725.SH</t>
  </si>
  <si>
    <t>天安新材</t>
  </si>
  <si>
    <t>饰面材料制造工艺技术水平行业内一直保持领先地位</t>
  </si>
  <si>
    <t>装配式建筑,专精特新,新能源汽车,比亚迪,新材料,小鹏汽车</t>
  </si>
  <si>
    <t>002809.SZ</t>
  </si>
  <si>
    <t>红墙股份</t>
  </si>
  <si>
    <t>中国混凝土网评选为全国混凝土外加剂企业综合十强</t>
  </si>
  <si>
    <t>环氧丙烷,装配式建筑,专精特新,雄安新区,京津冀一体化</t>
  </si>
  <si>
    <t>688350.SH</t>
  </si>
  <si>
    <t>富淼科技</t>
  </si>
  <si>
    <t>公司在亲水性功能高分子领域处于国内领先水平</t>
  </si>
  <si>
    <t>膜材料,专精特新,污水处理,盐湖提锂,氢能源</t>
  </si>
  <si>
    <t>300169.SZ</t>
  </si>
  <si>
    <t>天晟新材</t>
  </si>
  <si>
    <t>专业的高分子发泡材料生产商</t>
  </si>
  <si>
    <t>建筑节能,快手,小米,污水处理,新材料,医疗器械,露营经济,高端装备,土壤修复,噪声防治,智能穿戴,华为</t>
  </si>
  <si>
    <t>300535.SZ</t>
  </si>
  <si>
    <t>达威股份</t>
  </si>
  <si>
    <t>皮革精细化工产品涵盖了皮革、毛皮加工全过程所需的各类化工材料</t>
  </si>
  <si>
    <t>合成革,专精特新,抗原检测,有机硅</t>
  </si>
  <si>
    <t>603051.SH</t>
  </si>
  <si>
    <t>鹿山新材</t>
  </si>
  <si>
    <t>高阻隔包装热熔胶产品与三井化学、陶氏化学等国际巨头已形成竞争格局</t>
  </si>
  <si>
    <t>西气东输,水利,养老金持股,HJT电池,新材料,POE胶膜,TOPCON电池,光伏,节能环保,国产替代</t>
  </si>
  <si>
    <t>688659.SH</t>
  </si>
  <si>
    <t>元琛科技</t>
  </si>
  <si>
    <t>国内高温过滤材料行业排名领先</t>
  </si>
  <si>
    <t>专精特新,口罩,PET铜箔,节能环保,碳中和</t>
  </si>
  <si>
    <t>300405.SZ</t>
  </si>
  <si>
    <t>科隆股份</t>
  </si>
  <si>
    <t>精细化学品专业制造的企业，环氧乙烷衍生物产品的研发</t>
  </si>
  <si>
    <t>电解液,文化传媒,节能环保,专精特新,锂电池,尾气治理</t>
  </si>
  <si>
    <t>301100.SZ</t>
  </si>
  <si>
    <t>风光股份</t>
  </si>
  <si>
    <t>为全球高分子材料工业提供聚合物添加剂和解决方案的核心助剂材料供应商</t>
  </si>
  <si>
    <t>可降解塑料,专精特新,新材料,新能源,POE胶膜,光伏</t>
  </si>
  <si>
    <t>301212.SZ</t>
  </si>
  <si>
    <t>联盛化学</t>
  </si>
  <si>
    <t>国内仅有的两家ABL(α-乙酰基-γ-丁内酯)产量达到年产5000吨以上的生产企业之一</t>
  </si>
  <si>
    <t>可降解塑料,年报预增,抗艾滋病,共同富裕示范区,锂电池,消毒剂,人民币贬值受益,外贸受益,草地贪夜蛾防治,新冠治疗</t>
  </si>
  <si>
    <t>301283.SZ</t>
  </si>
  <si>
    <t>聚胶股份</t>
  </si>
  <si>
    <t>卫材热熔胶生产商，产品主要用于卫生巾、纸尿裤等吸收性卫生用品</t>
  </si>
  <si>
    <t>三胎,专精特新</t>
  </si>
  <si>
    <t>301286.SZ</t>
  </si>
  <si>
    <t>侨源股份</t>
  </si>
  <si>
    <t>西南地区工业气体龙头企业</t>
  </si>
  <si>
    <t>宁德时代,医疗器械</t>
  </si>
  <si>
    <t>301077.SZ</t>
  </si>
  <si>
    <t>星华新材</t>
  </si>
  <si>
    <t>国内反光布细分领域中的领先企业</t>
  </si>
  <si>
    <t>专精特新,露营经济</t>
  </si>
  <si>
    <t>834033.BJ</t>
  </si>
  <si>
    <t>康普化学</t>
  </si>
  <si>
    <t>外销为主，铜萃取剂国内市占率第一，行业唯一获得必和必拓优质供应商认证的萃取剂厂商</t>
  </si>
  <si>
    <t>830974.BJ</t>
  </si>
  <si>
    <t>凯大催化</t>
  </si>
  <si>
    <t>汽车尾气处理领域贵金属前驱体材料的国产主要供应商</t>
  </si>
  <si>
    <t>873527.BJ</t>
  </si>
  <si>
    <t>夜光明</t>
  </si>
  <si>
    <t>主营反光材料及其制品</t>
  </si>
  <si>
    <t>836957.BJ</t>
  </si>
  <si>
    <t>汉维科技</t>
  </si>
  <si>
    <t>国家级专精特新“小巨人”，国内硬脂酸盐生产企业第一梯队</t>
  </si>
  <si>
    <t>600486.SH</t>
  </si>
  <si>
    <t>扬农化工</t>
  </si>
  <si>
    <t>拥有国内规模最大、配套最全的菊酯产业链</t>
  </si>
  <si>
    <t>养老金持股,乡村振兴,蜱虫,登革热,草甘膦,国企改革,央企国企改革,地方国企改革,氢氟酸,MSCI</t>
  </si>
  <si>
    <t>000553.SZ</t>
  </si>
  <si>
    <t>安道麦A</t>
  </si>
  <si>
    <t>主营农药、化工品，是全球“非专利作物保护”产品的领军企业</t>
  </si>
  <si>
    <t>蜱虫,登革热,寨卡病毒,草甘膦,国企改革,央企国企改革,年报预增,吡啶,地方国企改革,草地贪夜蛾防治</t>
  </si>
  <si>
    <t>603599.SH</t>
  </si>
  <si>
    <t>广信股份</t>
  </si>
  <si>
    <t>以光气作为原料的农药原药、精细化工中间体及农药制剂的生产商</t>
  </si>
  <si>
    <t>年报预增,草甘膦</t>
  </si>
  <si>
    <t>002258.SZ</t>
  </si>
  <si>
    <t>利尔化学</t>
  </si>
  <si>
    <t>国内氯代吡啶类除草剂系列农药龙头企业</t>
  </si>
  <si>
    <t>央企国企改革,吡啶,蜱虫,登革热,成渝特区,国企改革</t>
  </si>
  <si>
    <t>002250.SZ</t>
  </si>
  <si>
    <t>联化科技</t>
  </si>
  <si>
    <t>生产医药中间体和农药中间体产品，主要销往美国、欧洲和日本</t>
  </si>
  <si>
    <t>年报预增,创新药,证金持股,小额贷款,金改,MSCI</t>
  </si>
  <si>
    <t>600389.SH</t>
  </si>
  <si>
    <t>江山股份</t>
  </si>
  <si>
    <t>农药化工生产的重点骨干企业</t>
  </si>
  <si>
    <t>年报预增,三氯化磷,乡村振兴,烧碱,登革热,草地贪夜蛾防治,草甘膦</t>
  </si>
  <si>
    <t>300261.SZ</t>
  </si>
  <si>
    <t>雅本化学</t>
  </si>
  <si>
    <t>少数具备与国际农化公司联合研发能力的企业，医药和农药中间体</t>
  </si>
  <si>
    <t>肝炎,固废处理,草地贪夜蛾防治,人民币贬值受益,生物医药,新冠治疗,新冠特效药,垃圾分类,NMN,工业大麻,抗癌</t>
  </si>
  <si>
    <t>603639.SH</t>
  </si>
  <si>
    <t>海利尔</t>
  </si>
  <si>
    <t>属国家定点农药生产企业，农药制剂的产值和销售额位居行业前列</t>
  </si>
  <si>
    <t>草地贪夜蛾防治,一带一路</t>
  </si>
  <si>
    <t>833819.BJ</t>
  </si>
  <si>
    <t>颖泰生物</t>
  </si>
  <si>
    <t>国内农药领域龙头企业</t>
  </si>
  <si>
    <t>002215.SZ</t>
  </si>
  <si>
    <t>诺普信</t>
  </si>
  <si>
    <t>优秀的农药制剂商，领先的农业服务商</t>
  </si>
  <si>
    <t>乡村振兴,登革热,草甘膦,农业种植,数字乡村,互联网金融,土壤修复,生态农业,国家科技大会,农村电商,草地贪夜蛾防治</t>
  </si>
  <si>
    <t>301035.SZ</t>
  </si>
  <si>
    <t>润丰股份</t>
  </si>
  <si>
    <t>专注于国际市场的专业农化公司，农药出口额在国内也处于领先水平</t>
  </si>
  <si>
    <t>年报预增,人民币贬值受益,草甘膦</t>
  </si>
  <si>
    <t>603970.SH</t>
  </si>
  <si>
    <t>中农立华</t>
  </si>
  <si>
    <t>专注于农药流通、植保技术服务和植保机械供应业务的3A级信用企业</t>
  </si>
  <si>
    <t>无人机,民用无人机,供销社,乡村振兴,一带一路,草地贪夜蛾防治</t>
  </si>
  <si>
    <t>300796.SZ</t>
  </si>
  <si>
    <t>贝斯美</t>
  </si>
  <si>
    <t>专注研发生产农药医药中间体、农药原药及农药制剂的高新技术企业</t>
  </si>
  <si>
    <t>共同富裕示范区,新材料,年报预增,人民币贬值受益</t>
  </si>
  <si>
    <t>603360.SH</t>
  </si>
  <si>
    <t>百傲化学</t>
  </si>
  <si>
    <t>亚洲最大的异噻唑啉酮类工业杀菌剂生产企业</t>
  </si>
  <si>
    <t>300575.SZ</t>
  </si>
  <si>
    <t>中旗股份</t>
  </si>
  <si>
    <t>跨国农药公司科迪华、拜耳、先正达、巴斯夫农化的战略供应商</t>
  </si>
  <si>
    <t>草甘膦,年报预增,草地贪夜蛾防治</t>
  </si>
  <si>
    <t>600731.SH</t>
  </si>
  <si>
    <t>湖南海利</t>
  </si>
  <si>
    <t>六十多年化工开发积累，农药产品研究领域国内领先地位</t>
  </si>
  <si>
    <t>湖南国企改革,食品安全,锂电池,国企改革,地方国企改革,蜱虫,草地贪夜蛾防治</t>
  </si>
  <si>
    <t>603086.SH</t>
  </si>
  <si>
    <t>先达股份</t>
  </si>
  <si>
    <t>选择性除草剂细分行业龙头</t>
  </si>
  <si>
    <t>年报预增,大豆,生态农业</t>
  </si>
  <si>
    <t>002749.SZ</t>
  </si>
  <si>
    <t>国光股份</t>
  </si>
  <si>
    <t>国家农药定点生产企业</t>
  </si>
  <si>
    <t>钾肥,磷化工,化肥,草甘膦,乡村振兴</t>
  </si>
  <si>
    <t>002391.SZ</t>
  </si>
  <si>
    <t>长青股份</t>
  </si>
  <si>
    <t>国内主要农药生产商之一，中国驰名商标</t>
  </si>
  <si>
    <t>吡啶,节能环保,草地贪夜蛾防治,乡村振兴,登革热</t>
  </si>
  <si>
    <t>603585.SH</t>
  </si>
  <si>
    <t>苏利股份</t>
  </si>
  <si>
    <t>国内主要的杀菌剂农药生产企业</t>
  </si>
  <si>
    <t>002734.SZ</t>
  </si>
  <si>
    <t>利民股份</t>
  </si>
  <si>
    <t>杀菌剂产品的产能、产量、销量在国内杀菌剂行业中位于前列</t>
  </si>
  <si>
    <t>消毒剂,兽药,锂电池,固态电池,草地贪夜蛾防治</t>
  </si>
  <si>
    <t>002496.SZ</t>
  </si>
  <si>
    <t>辉丰股份</t>
  </si>
  <si>
    <t>全球最大的咪鲜胺原药生产企业之一</t>
  </si>
  <si>
    <t>LNG加气站,电子商务,乡村振兴,新型杀菌剂,天然气,农村电商,医疗废物处理,草地贪夜蛾防治</t>
  </si>
  <si>
    <t>002942.SZ</t>
  </si>
  <si>
    <t>新农股份</t>
  </si>
  <si>
    <t>化学农药原药及制剂、精细化工中间体同行业领先地位</t>
  </si>
  <si>
    <t>磷化工,乡村振兴</t>
  </si>
  <si>
    <t>603810.SH</t>
  </si>
  <si>
    <t>丰山集团</t>
  </si>
  <si>
    <t>主产农药原药、中间体及制剂，拥有农药行业HSE管理体系合规企业证书</t>
  </si>
  <si>
    <t>锂电池,钠离子电池,草地贪夜蛾防治</t>
  </si>
  <si>
    <t>003042.SZ</t>
  </si>
  <si>
    <t>中农联合</t>
  </si>
  <si>
    <t>供销总社旗下的“中间体+原药+制剂”全产业链农药生产企业，在国内新烟碱类杀虫剂农药原药领域处于领先地位</t>
  </si>
  <si>
    <t>中俄贸易,草甘膦,乡村振兴,供销社</t>
  </si>
  <si>
    <t>002513.SZ</t>
  </si>
  <si>
    <t>蓝丰生化</t>
  </si>
  <si>
    <t>国内最大的甲基硫菌灵生产企业之一，国内环嗪酮的攻关单位</t>
  </si>
  <si>
    <t>染料,人民币贬值受益,生态农业,西尼罗病毒,草地贪夜蛾防治</t>
  </si>
  <si>
    <t>605033.SH</t>
  </si>
  <si>
    <t>美邦股份</t>
  </si>
  <si>
    <t>深耕于农药制剂行业，已建立起行业领先的技术优势</t>
  </si>
  <si>
    <t>001231.SZ</t>
  </si>
  <si>
    <t>农心科技</t>
  </si>
  <si>
    <t>主营农药制剂</t>
  </si>
  <si>
    <t>870866.BJ</t>
  </si>
  <si>
    <t>绿亨科技</t>
  </si>
  <si>
    <t>主营农药和种子，蔬菜种子自研品种规模国内居前</t>
  </si>
  <si>
    <t>002683.SZ</t>
  </si>
  <si>
    <t>广东宏大</t>
  </si>
  <si>
    <t>以爆破技术为核心的“矿山民爆一体化”服务商</t>
  </si>
  <si>
    <t>军民融合,涉矿,民爆,广东国企改革,粤港澳大湾区,军工,国家科技大会,国企改革,MSCI</t>
  </si>
  <si>
    <t>002226.SZ</t>
  </si>
  <si>
    <t>江南化工</t>
  </si>
  <si>
    <t>深耕民爆业务，扎实推进风电、光伏等新能源业务</t>
  </si>
  <si>
    <t>绿色电力,民爆,太阳能,独角兽,国企改革,一带一路,风电,央企国企改革,机器人,专精特新,中兵系,新能源汽车,地方国企改革,服务机器人,新能源,人工智能,光伏</t>
  </si>
  <si>
    <t>002246.SZ</t>
  </si>
  <si>
    <t>北化股份</t>
  </si>
  <si>
    <t>兵工集团旗下企业，拥有硝化棉、特种工业泵、防化器材三大业务</t>
  </si>
  <si>
    <t>军民融合,央企国企改革,口罩,新冠检测,证金持股,军工,TDI,核污染防治,垃圾分类,国企改革</t>
  </si>
  <si>
    <t>603977.SH</t>
  </si>
  <si>
    <t>国泰集团</t>
  </si>
  <si>
    <t>主营民用爆破器材领域，多种金属保有资源储量居于全国前列</t>
  </si>
  <si>
    <t>小金属,高铁,民爆,元宇宙,芯片,地方国企改革,军工,稀有金属,智慧党建,3D打印,虚拟现实,稀缺资源,国企改革,轨道交通</t>
  </si>
  <si>
    <t>002037.SZ</t>
  </si>
  <si>
    <t>保利联合</t>
  </si>
  <si>
    <t>国内民爆器材品种最为齐全的生产企业之一</t>
  </si>
  <si>
    <t>央企国企改革,水利,民爆,西部开发,芯片,地方国企改革,节能环保,国企改革,一带一路</t>
  </si>
  <si>
    <t>002096.SZ</t>
  </si>
  <si>
    <t>南岭民爆</t>
  </si>
  <si>
    <t>建成了国内第一条乳化炸药生产线</t>
  </si>
  <si>
    <t>湖南自贸区,军民融合,央企国企改革,民爆,国企改革,地方国企改革,军工</t>
  </si>
  <si>
    <t>002783.SZ</t>
  </si>
  <si>
    <t>凯龙股份</t>
  </si>
  <si>
    <t>湖北省内最早的一批民爆器材生产企业之一</t>
  </si>
  <si>
    <t>军民融合,甲醇,新能源汽车,民爆,地方国企改革,氢能源,军工,光伏,生态农业,化肥,燃料电池,国企改革</t>
  </si>
  <si>
    <t>002917.SZ</t>
  </si>
  <si>
    <t>金奥博</t>
  </si>
  <si>
    <t>民爆器材的及工业炸药关键原辅材料领域技术水平国内领先地位</t>
  </si>
  <si>
    <t>军民融合,空气能热泵,机器人,民爆,服务机器人,芯片,军工,节能环保,虚拟现实,一带一路,工业互联网</t>
  </si>
  <si>
    <t>002827.SZ</t>
  </si>
  <si>
    <t>高争民爆</t>
  </si>
  <si>
    <t>西藏自治区唯一的民爆器材流通企业</t>
  </si>
  <si>
    <t>西藏国企改革,地方国企改革,民爆,国企改革,西部开发</t>
  </si>
  <si>
    <t>002360.SZ</t>
  </si>
  <si>
    <t>同德化工</t>
  </si>
  <si>
    <t>优势骨干民爆一体化企业</t>
  </si>
  <si>
    <t>可降解塑料,炭黑,年报预增,民爆,白炭黑,光伏,村镇银行</t>
  </si>
  <si>
    <t>003002.SZ</t>
  </si>
  <si>
    <t>壶化股份</t>
  </si>
  <si>
    <t>国家民用爆破器材定点生产企业</t>
  </si>
  <si>
    <t>芯片,民爆,一带一路,军工</t>
  </si>
  <si>
    <t>600141.SH</t>
  </si>
  <si>
    <t>兴发集团</t>
  </si>
  <si>
    <t>开采磷矿石，生产磷化工产品的领先企业</t>
  </si>
  <si>
    <t>有机硅,锂矿,乡村振兴,芯片,磷酸铁锂,磷化工,草甘膦,稀缺资源,国企改革,气凝胶,氟化工,三氯化磷,地方国企改革,消毒剂,化肥,氢氟酸,硅能源,中芯国际</t>
  </si>
  <si>
    <t>603077.SH</t>
  </si>
  <si>
    <t>和邦生物</t>
  </si>
  <si>
    <t>从事化工制造及盐矿、磷矿的开发，产品有纯碱、氯化铵、草甘膦</t>
  </si>
  <si>
    <t>太阳能,磷化工,TOPCON电池,玻璃,草甘膦,氯化铵,建筑节能,纯碱,光伏玻璃,光伏,天然气,化肥,饲料,低辐射玻璃（Low-E）</t>
  </si>
  <si>
    <t>002312.SZ</t>
  </si>
  <si>
    <t>川发龙蟒</t>
  </si>
  <si>
    <t>完成精细磷化工行业的转型突破，已是饲料级磷酸氢钙行业最大的生产企业</t>
  </si>
  <si>
    <t>磷酸铁锂,磷化工,电子信息,国企改革,磷酸一铵,数字乡村,锂电池,四川国企改革,地方国企改革,化肥,农村电商,饲料,锂电原料</t>
  </si>
  <si>
    <t>000422.SZ</t>
  </si>
  <si>
    <t>湖北宜化</t>
  </si>
  <si>
    <t>公司的磷酸二铵、气头尿素的市场竞争力行业领先</t>
  </si>
  <si>
    <t>片碱,甲醛,尿素,六氟磷酸锂,烧碱,磷化工,宁德时代,国企改革,PVC,煤头尿素,可降解塑料,湖北国企改革,己二酸,涉矿,煤炭,地方国企改革,天然气,化肥,MSCI,煤化工</t>
  </si>
  <si>
    <t>002895.SZ</t>
  </si>
  <si>
    <t>川恒股份</t>
  </si>
  <si>
    <t>饲料级磷酸二氢钙和消防用磷酸一铵的市占率已多年稳居行业首位</t>
  </si>
  <si>
    <t>磷酸一铵,年报预增,养老金持股,盐湖提锂,磷酸铁锂,磷化工</t>
  </si>
  <si>
    <t>600331.SH</t>
  </si>
  <si>
    <t>宏达股份</t>
  </si>
  <si>
    <t>公司工业级磷酸一铵产量位居国内市场前列，产品质量处于同行业前端</t>
  </si>
  <si>
    <t>类稀土,铟,磷酸一铵,涉矿,小金属,钼,信托,稀有金属,磷化工,金属锌,成渝特区,化肥,辉钼</t>
  </si>
  <si>
    <t>300505.SZ</t>
  </si>
  <si>
    <t>川金诺</t>
  </si>
  <si>
    <t>“最具行业竞争优势”的磷酸盐生产企业，专业从事磷化工产业</t>
  </si>
  <si>
    <t>年报预增,正极材料,锂电池,磷化工,化肥</t>
  </si>
  <si>
    <t>600470.SH</t>
  </si>
  <si>
    <t>六国化工</t>
  </si>
  <si>
    <t>是国家重点发展的大型磷复肥生产骨干企业之一</t>
  </si>
  <si>
    <t>磷酸一铵,双氧水,污水处理,乡村振兴,尿素,磷化工,硫酸钾,化肥,氢氟酸,煤化工</t>
  </si>
  <si>
    <t>新材料,环渤海,岩棉,同花顺漂亮100,国企改革,可降解塑料,环氧丙烷,山东国企改革,地方国企改革,MDI,POE胶膜,TDI,乙烯,丙烯,丙烯酸,MSCI,煤化工</t>
  </si>
  <si>
    <t>600230.SH</t>
  </si>
  <si>
    <t>沧州大化</t>
  </si>
  <si>
    <t>中国化工旗下，国内首家规模生产TDI的公司，产能全球前列</t>
  </si>
  <si>
    <t>央企国企改革,年报预增,地方国企改革,烧碱,TDI,京津冀一体化,国产替代,国企改革</t>
  </si>
  <si>
    <t>600370.SH</t>
  </si>
  <si>
    <t>三房巷</t>
  </si>
  <si>
    <t>国内印染行业十佳企业，具备年产印染布1亿米的生产能力</t>
  </si>
  <si>
    <t>可降解塑料,PTA</t>
  </si>
  <si>
    <t>300200.SZ</t>
  </si>
  <si>
    <t>高盟新材</t>
  </si>
  <si>
    <t>高性能复合聚氨酯胶粘剂行业的龙头企业</t>
  </si>
  <si>
    <t>建筑涂料,新能源汽车,高铁,光刻胶,专精特新,新材料,恒大,OLED,军工,轨道交通</t>
  </si>
  <si>
    <t>002165.SZ</t>
  </si>
  <si>
    <t>红宝丽</t>
  </si>
  <si>
    <t>国内聚氨酯产品的主要生产基地</t>
  </si>
  <si>
    <t>建筑节能,环氧丙烷,分离膜,新材料,岩棉</t>
  </si>
  <si>
    <t>603192.SH</t>
  </si>
  <si>
    <t>汇得科技</t>
  </si>
  <si>
    <t>专注于合革用聚氨酯业务，生产"汇得"品牌的聚氨酯产品</t>
  </si>
  <si>
    <t>汽车热管理,专精特新,新能源汽车,合成革</t>
  </si>
  <si>
    <t>300848.SZ</t>
  </si>
  <si>
    <t>美瑞新材</t>
  </si>
  <si>
    <t>国内TPU领域的知名企业之一</t>
  </si>
  <si>
    <t>可降解塑料,专精特新,新材料,露营经济,华为</t>
  </si>
  <si>
    <t>301090.SZ</t>
  </si>
  <si>
    <t>华润材料</t>
  </si>
  <si>
    <t>中国华润旗下，聚酯瓶片产能全球前五、中国前三</t>
  </si>
  <si>
    <t>央企国企改革,年报预增,新材料,地方国企改革,食品包装,国企改革,轨道交通,风电</t>
  </si>
  <si>
    <t>301216.SZ</t>
  </si>
  <si>
    <t>万凯新材</t>
  </si>
  <si>
    <t>瓶级PET产能国内前二，技术专利和工艺水平领先</t>
  </si>
  <si>
    <t>年报预增,新材料,光伏,节能环保,食品包装,外贸受益</t>
  </si>
  <si>
    <t>603041.SH</t>
  </si>
  <si>
    <t>美思德</t>
  </si>
  <si>
    <t>中国最大的有机硅表面活性剂生产商，主营为聚氨酯泡沫稳定剂</t>
  </si>
  <si>
    <t>建筑节能,有机硅,专精特新</t>
  </si>
  <si>
    <t>旅游,锂矿,盐湖提锂,硫酸钾,特色小镇,同花顺漂亮100,比亚迪,国企改革,盐酸,PVC,年报预增,锂电池,地方国企改革,钾肥,化肥,锂电原料</t>
  </si>
  <si>
    <t>000893.SZ</t>
  </si>
  <si>
    <t>亚钾国际</t>
  </si>
  <si>
    <t>全球新生钾盐区域首家实现工业化量产并实现经济效益的企业</t>
  </si>
  <si>
    <t>年报预增,南沙新区,厄尔尼诺,供销社,钾肥,贸易战受益股,人民币贬值受益,化肥</t>
  </si>
  <si>
    <t>002545.SZ</t>
  </si>
  <si>
    <t>东方铁塔</t>
  </si>
  <si>
    <t>主营钢结构和铁塔类产品，输电线路铁塔市场份额位居行业前列</t>
  </si>
  <si>
    <t>化肥,年报预增,青岛自贸区,通信基站,线材,钾肥,黑洞,智能电网,3D打印,特高压,风电</t>
  </si>
  <si>
    <t>000902.SZ</t>
  </si>
  <si>
    <t>新洋丰</t>
  </si>
  <si>
    <t>磷复肥行业龙头</t>
  </si>
  <si>
    <t>乡村振兴,磷化工,电子商务,磷酸一铵,奢侈品,数字乡村,氟化工,生态农业,化肥,农村电商,锂电原料</t>
  </si>
  <si>
    <t>002539.SZ</t>
  </si>
  <si>
    <t>云图控股</t>
  </si>
  <si>
    <t>中国复肥行业唯一全线产品供应企业</t>
  </si>
  <si>
    <t>盐湖提锂,乡村振兴,磷化工,快递,电子竞技,调味品,农业种植,氯化铵,磷酸一铵,锂电池,玉米,纯碱,食盐,生态农业,化肥,农村电商,硅能源</t>
  </si>
  <si>
    <t>002538.SZ</t>
  </si>
  <si>
    <t>司尔特</t>
  </si>
  <si>
    <t>安徽省最大的高浓度磷复肥生产和出口基地之一</t>
  </si>
  <si>
    <t>磷酸一铵,乡村振兴,磷酸铁锂,磷化工,铁矿石,生态农业,化肥,农村电商,民营医院</t>
  </si>
  <si>
    <t>002588.SZ</t>
  </si>
  <si>
    <t>史丹利</t>
  </si>
  <si>
    <t>中国知名的肥料生产商，全国最大的高塔复合肥生产基地</t>
  </si>
  <si>
    <t>数字乡村,玉米,锂电池,乡村振兴,渤海粮仓,磷化工,生态农业,化肥,农村电商</t>
  </si>
  <si>
    <t>002170.SZ</t>
  </si>
  <si>
    <t>芭田股份</t>
  </si>
  <si>
    <t>中国新型肥料领军梯队，磷矿资源型磷化工企业</t>
  </si>
  <si>
    <t>数字乡村,无人机,锂电池,土地流转,乡村振兴,转基因,钠离子电池,磷化工,生态农业,化肥,农村电商,垃圾分类</t>
  </si>
  <si>
    <t>300387.SZ</t>
  </si>
  <si>
    <t>富邦股份</t>
  </si>
  <si>
    <t>拥有差异化产品解决方案优势，公司会根据化肥生产企业的工艺流程、工艺参数及化肥组分设计个性化的配方</t>
  </si>
  <si>
    <t>中俄贸易,数字乡村,乡村振兴,京东,钾肥,土壤修复,生态农业,化肥,节水灌溉,农业种植</t>
  </si>
  <si>
    <t>002999.SZ</t>
  </si>
  <si>
    <t>天禾股份</t>
  </si>
  <si>
    <t>广东省供销合作联社旗下的化肥、农药等农资产品经销商</t>
  </si>
  <si>
    <t>钾肥,粮食,数字乡村,化肥,供销社,乡村振兴,农业种植</t>
  </si>
  <si>
    <t>002407.SZ</t>
  </si>
  <si>
    <t>多氟多</t>
  </si>
  <si>
    <t>六氟磷酸锂市占率全球前二，国内首家商业化量产六氟磷酸钠的企业，国内首个突破UPSSS级氢氟酸生产技术的厂商且已供货台积电</t>
  </si>
  <si>
    <t>PVDF,正极材料,芯片,六氟磷酸锂,中原经济区,涉矿,新能源汽车,锂电池,固态电池,负极材料,新能源,储能,多晶硅,锂电制造,氢氟酸,硅能源,MSCI,口罩,比亚迪,独角兽,电解液,年报预增,氟化工,特斯拉,台积电,钠离子电池</t>
  </si>
  <si>
    <t>603379.SH</t>
  </si>
  <si>
    <t>三美股份</t>
  </si>
  <si>
    <t>浙江省制冷剂领先企业，主产氟碳化学品和无机氟产品等氟化工产品</t>
  </si>
  <si>
    <t>PVDF,氟化工,制冷剂,锂电池,集成电路,氢氟酸</t>
  </si>
  <si>
    <t>603505.SH</t>
  </si>
  <si>
    <t>金石资源</t>
  </si>
  <si>
    <t>中国萤石行业拥有资源储量、开采及生产加工规模最大的企业</t>
  </si>
  <si>
    <t>氟化工,锂电原料,萤石</t>
  </si>
  <si>
    <t>002326.SZ</t>
  </si>
  <si>
    <t>永太科技</t>
  </si>
  <si>
    <t>氟苯精细化学品行业龙头，六氟磷酸锂生产企业</t>
  </si>
  <si>
    <t>中医药,新材料,六氟磷酸锂,儿童医药医疗,宁德时代,新冠治疗,盐野义,萤石,电解液,年报预增,氟化工,锂电池,钠离子电池,生物医药,仿制药一致性评价</t>
  </si>
  <si>
    <t>300343.SZ</t>
  </si>
  <si>
    <t>联创股份</t>
  </si>
  <si>
    <t>聚氨酯新材料技术具有领先优势，锂电池级PVDF向宁德时代供货</t>
  </si>
  <si>
    <t>PVDF,新材料,宁德时代,风电,年报预增,氟化工,制冷剂,锂电池,钠离子电池,VR设备,消毒剂,虚拟现实,节能减排,锂电原料</t>
  </si>
  <si>
    <t>002915.SZ</t>
  </si>
  <si>
    <t>中欣氟材</t>
  </si>
  <si>
    <t>氟精细化学品研发、生产、销售，国家火炬计划重点高新技术企业</t>
  </si>
  <si>
    <t>氟化工,萤石,氢氟酸,新材料,钠离子电池</t>
  </si>
  <si>
    <t>605020.SH</t>
  </si>
  <si>
    <t>永和股份</t>
  </si>
  <si>
    <t>我国氟化工行业中产业链最完整的企业之一</t>
  </si>
  <si>
    <t>PVDF,环氧丙烷,氟化工,萤石,氢氟酸</t>
  </si>
  <si>
    <t>600352.SH</t>
  </si>
  <si>
    <t>浙江龙盛</t>
  </si>
  <si>
    <t>全球最大的纺织用化学品（染料、助剂、中间体等）生产服务商</t>
  </si>
  <si>
    <t>养老金持股,滴滴,抖音,透明工厂,MSCI,染料</t>
  </si>
  <si>
    <t>002440.SZ</t>
  </si>
  <si>
    <t>闰土股份</t>
  </si>
  <si>
    <t>染料产品占有率稳居国内染料市场份额第二位</t>
  </si>
  <si>
    <t>双氧水,染料</t>
  </si>
  <si>
    <t>603980.SH</t>
  </si>
  <si>
    <t>吉华集团</t>
  </si>
  <si>
    <t>全球三大染料生产基地之一</t>
  </si>
  <si>
    <t>002054.SZ</t>
  </si>
  <si>
    <t>德美化工</t>
  </si>
  <si>
    <t>精细化学品领域行业内著名企业</t>
  </si>
  <si>
    <t>制冷剂,抗病毒面料,有机硅</t>
  </si>
  <si>
    <t>300067.SZ</t>
  </si>
  <si>
    <t>安诺其</t>
  </si>
  <si>
    <t>国内高端染料行业领跑者</t>
  </si>
  <si>
    <t>电子商务,柔性屏,污水处理,新材料,芯片,军工,C2M,海工装备,长三角一体化,区块链,节能环保,独角兽,PPP,电子纸,染料</t>
  </si>
  <si>
    <t>603188.SH</t>
  </si>
  <si>
    <t>亚邦股份</t>
  </si>
  <si>
    <t>打造了原材料-中间体-商品的纵向完整的产业链</t>
  </si>
  <si>
    <t>300798.SZ</t>
  </si>
  <si>
    <t>锦鸡股份</t>
  </si>
  <si>
    <t>染料及中间体研发/生产/销售为一体的高新技术企业</t>
  </si>
  <si>
    <t>603790.SH</t>
  </si>
  <si>
    <t>雅运股份</t>
  </si>
  <si>
    <t>尼龙用酸性染料细分市场处于技术领先水平</t>
  </si>
  <si>
    <t>涤纶,染料</t>
  </si>
  <si>
    <t>300107.SZ</t>
  </si>
  <si>
    <t>建新股份</t>
  </si>
  <si>
    <t>二五酸和间羟基，两种产品市场占有率全球第一</t>
  </si>
  <si>
    <t>年报预增,染料,人民币贬值受益,养老金持股,雄安新区,航空航天</t>
  </si>
  <si>
    <t>605566.SH</t>
  </si>
  <si>
    <t>福莱蒽特</t>
  </si>
  <si>
    <t>公司生产的中高端分散染料在国内市场具备较强的技术优势</t>
  </si>
  <si>
    <t>光伏,太阳能,HJT电池,POE胶膜,染料</t>
  </si>
  <si>
    <t>301190.SZ</t>
  </si>
  <si>
    <t>善水科技</t>
  </si>
  <si>
    <t>国内具有一流竞争力的精细化学品专业生产企业之一</t>
  </si>
  <si>
    <t>幽门螺杆菌</t>
  </si>
  <si>
    <t>300905.SZ</t>
  </si>
  <si>
    <t>宝丽迪</t>
  </si>
  <si>
    <t>公司纤维母粒产量均在国内位于领军水平</t>
  </si>
  <si>
    <t>节能环保,专精特新</t>
  </si>
  <si>
    <t>600691.SH</t>
  </si>
  <si>
    <t>阳煤化工</t>
  </si>
  <si>
    <t>涵盖农用化工、新型化工、化工装备制造、化工贸易四大类业务</t>
  </si>
  <si>
    <t>正丁醇,尿素,环己酮,国企改革,一带一路,PVC,煤头尿素,煤化工,甲醇,三氯化磷,地方国企改革,氢能源,消毒剂,天然气,化肥,山西国企改革,燃料电池</t>
  </si>
  <si>
    <t>000912.SZ</t>
  </si>
  <si>
    <t>泸天化</t>
  </si>
  <si>
    <t>中国第一个采用西方技术以天然气为原料生产合成氨、尿素的企业</t>
  </si>
  <si>
    <t>煤头尿素,煤化工,甲醇,地方国企改革,尿素,化肥,国企改革</t>
  </si>
  <si>
    <t>000731.SZ</t>
  </si>
  <si>
    <t>四川美丰</t>
  </si>
  <si>
    <t>以化肥制造为主的企业</t>
  </si>
  <si>
    <t>化肥,央企国企改革,两桶油改革,国六标准、国六排放、国六,乡村振兴,地方国企改革,尿素,磷化工,天然气,尾气治理,成渝特区,车用尿素,国企改革</t>
  </si>
  <si>
    <t>600227.SH</t>
  </si>
  <si>
    <t>圣济堂</t>
  </si>
  <si>
    <t>在糖尿病药物细分市场领域有较强的市场竞争优势</t>
  </si>
  <si>
    <t>阿尔茨海默,中医药,硫酸铵,抗肿瘤,医疗器械,尿素,干细胞,保健品,抗癌,甲醇,细胞免疫治疗,生物医药,互联网医疗,硫磺,化肥,民营医院,仿制药一致性评价,煤化工</t>
  </si>
  <si>
    <t>002053.SZ</t>
  </si>
  <si>
    <t>云南能投</t>
  </si>
  <si>
    <t>云南省内最大的食盐、工业盐和氯碱生产企业</t>
  </si>
  <si>
    <t>绿色电力,电子商务,云南国企改革,证金持股,地方国企改革,新能源,光伏,天然气,食盐,国企改革,调味品,风电</t>
  </si>
  <si>
    <t>600929.SH</t>
  </si>
  <si>
    <t>雪天盐业</t>
  </si>
  <si>
    <t>中国盐改第一股</t>
  </si>
  <si>
    <t>年报预增,养老金持股,地方国企改革,储能,钠离子电池,纯碱,湖南国企改革,食盐,国企改革,调味品</t>
  </si>
  <si>
    <t>600328.SH</t>
  </si>
  <si>
    <t>中盐化工</t>
  </si>
  <si>
    <t>拥有世界最大的金属钠生产基地，技术领先的纯碱生产企业</t>
  </si>
  <si>
    <t>中医药,烧碱,国企改革,稀缺资源,核电,调味品,防辐射,PVC,央企国企改革,锂电池,地方国企改革,纯碱,食盐,锂电原料</t>
  </si>
  <si>
    <t>603299.SH</t>
  </si>
  <si>
    <t>苏盐井神</t>
  </si>
  <si>
    <t>江苏省内主要食用盐生产基地</t>
  </si>
  <si>
    <t>年报预增,NMN,白酒,地方国企改革,储能,江苏国企改革,烧碱,纯碱,天然气,食盐,国企改革,调味品</t>
  </si>
  <si>
    <t>603067.SH</t>
  </si>
  <si>
    <t>振华股份</t>
  </si>
  <si>
    <t>主营重铬酸钠、铬酸酐等化工产品可用作军事部门制作伪装涂料</t>
  </si>
  <si>
    <t>电解液,锂电池,钛白粉,钒电池,军工,维生素</t>
  </si>
  <si>
    <t>600367.SH</t>
  </si>
  <si>
    <t>红星发展</t>
  </si>
  <si>
    <t>碳酸钡和碳酸锶年产销量30多万吨</t>
  </si>
  <si>
    <t>类稀土,小金属,金属锰,正极材料,锂电池,山东国企改革,地方国企改革,锌二氧化锰,稀缺资源,国企改革</t>
  </si>
  <si>
    <t>600714.SH</t>
  </si>
  <si>
    <t>金瑞矿业</t>
  </si>
  <si>
    <t>主营碳酸锶系列产品是国内能应用于液晶玻璃基板的主要锶盐产品</t>
  </si>
  <si>
    <t>稀有金属,小金属,地方国企改革,硫磺</t>
  </si>
  <si>
    <t>003017.SZ</t>
  </si>
  <si>
    <t>大洋生物</t>
  </si>
  <si>
    <t>碳酸钾、碳酸氢钾制造行业领域全球领先</t>
  </si>
  <si>
    <t>化肥,氟化工,饲料,钾肥</t>
  </si>
  <si>
    <t>301256.SZ</t>
  </si>
  <si>
    <t>华融化学</t>
  </si>
  <si>
    <t>氢氧化钾市场占有率位居全国前列，起草食品添加剂氢氧化钾国家标准</t>
  </si>
  <si>
    <t>专精特新,钾肥,光伏,液氯,消毒剂,化肥,盐酸</t>
  </si>
  <si>
    <t>002601.SZ</t>
  </si>
  <si>
    <t>龙佰集团</t>
  </si>
  <si>
    <t>钛白粉生产规模亚洲第一，世界第四</t>
  </si>
  <si>
    <t>小金属,钛白粉,钒电池,磷酸铁锂,养老,忆阻器,锂电池,固态电池,新能源,氢能源,天然气,石墨电极,燃料电池,MSCI</t>
  </si>
  <si>
    <t>002145.SZ</t>
  </si>
  <si>
    <t>中核钛白</t>
  </si>
  <si>
    <t>国内著名的钛白粉生产企业</t>
  </si>
  <si>
    <t>动力电池回收,脱硫脱硝,锂电池,钛白粉,钒电池,磷酸铁锂,宁德时代,锂电制造</t>
  </si>
  <si>
    <t>000545.SZ</t>
  </si>
  <si>
    <t>金浦钛业</t>
  </si>
  <si>
    <t>国内大型硫酸法钛白粉生产企业和行业骨干企业</t>
  </si>
  <si>
    <t>磷酸铁锂,磷化工,锂电池,钛白粉</t>
  </si>
  <si>
    <t>002136.SZ</t>
  </si>
  <si>
    <t>安纳达</t>
  </si>
  <si>
    <t>国内较早的钛白粉生产企业之一</t>
  </si>
  <si>
    <t>磷酸铁锂,磷化工,忆阻器,钛白粉,锂电原料</t>
  </si>
  <si>
    <t>300891.SZ</t>
  </si>
  <si>
    <t>惠云钛业</t>
  </si>
  <si>
    <t>从事钛白粉产品的研产销</t>
  </si>
  <si>
    <t>钛白粉,新能源</t>
  </si>
  <si>
    <t>聚丙烯,口罩,煤炭,西部开发,氢能源,焦炭,碳中和,POE胶膜,MSCI,煤化工</t>
  </si>
  <si>
    <t>000830.SZ</t>
  </si>
  <si>
    <t>鲁西化工</t>
  </si>
  <si>
    <t>建设了产业链条一体化的智慧化工园区管理平台</t>
  </si>
  <si>
    <t>新材料,乡村振兴,烧碱,甲酸,磷化工,国企改革,甲醇,央企国企改革,氟化工,地方国企改革,消毒剂,生态农业,化肥,双氧水,有机硅,抗旱,煤化工</t>
  </si>
  <si>
    <t>600623.SH</t>
  </si>
  <si>
    <t>华谊集团</t>
  </si>
  <si>
    <t>主要产品甲醇、醋酸、全钢载重轮胎、丙烯酸及酯等具有规模优势</t>
  </si>
  <si>
    <t>上海国企改革,甲醇,聚丙烯,醋酸,新材料,锂电池,绿色轮胎,地方国企改革,消毒剂,丙烯酸,国企改革</t>
  </si>
  <si>
    <t>000990.SZ</t>
  </si>
  <si>
    <t>诚志股份</t>
  </si>
  <si>
    <t>从事生物制品及医药生产和销售，并切入工业大麻产业</t>
  </si>
  <si>
    <t>瑞德西韦,人造肉,医美,OLED,新冠治疗,国企改革,民营医院,小米,癌症定量检测,碳中和,甲醇,山东国企改革,鄱阳湖经济区,地方国企改革,新能源,OLED材料,氢能源,POE胶膜,医疗改革,燃料电池,医保目录,NMN,工业大麻</t>
  </si>
  <si>
    <t>603938.SH</t>
  </si>
  <si>
    <t>三孚股份</t>
  </si>
  <si>
    <t>全国范围内产量较大及供货稳定的三氯氢硅、氢氧化钾生产企业</t>
  </si>
  <si>
    <t>钾肥,年报预增,有机硅,光纤</t>
  </si>
  <si>
    <t>600955.SH</t>
  </si>
  <si>
    <t>维远股份</t>
  </si>
  <si>
    <t>具备完整聚碳酸酯产业链的公司</t>
  </si>
  <si>
    <t>电解液,环氧丙烷,消毒剂,新材料,锂电池,锂电原料</t>
  </si>
  <si>
    <t>002274.SZ</t>
  </si>
  <si>
    <t>华昌化工</t>
  </si>
  <si>
    <t>煤气化为产业链源头的综合性的化工企业</t>
  </si>
  <si>
    <t>氯化铵,甲醇,新冠检测,尿素,氢能源,纯碱,化肥,燃料电池,煤化工</t>
  </si>
  <si>
    <t>600610.SH</t>
  </si>
  <si>
    <t>中毅达</t>
  </si>
  <si>
    <t>季戊四醇生产装置年生产能力达到 4.3 万吨，国内产能仅次于湖北宜化</t>
  </si>
  <si>
    <t>磷化工,央企国企改革,国企改革</t>
  </si>
  <si>
    <t>300082.SZ</t>
  </si>
  <si>
    <t>奥克股份</t>
  </si>
  <si>
    <t>国内环氧乙烷精细化工行业龙头</t>
  </si>
  <si>
    <t>柔性屏,电解液,污水处理,太阳能,新材料,锂电池,新能源,光伏,乙二醇,宁德时代,分布式发电</t>
  </si>
  <si>
    <t>603227.SH</t>
  </si>
  <si>
    <t>雪峰科技</t>
  </si>
  <si>
    <t>国内民爆行业一体化产业链较全的企业之一</t>
  </si>
  <si>
    <t>年报预增,民爆,新疆振兴,西部开发,地方国企改革,天然气,化肥,国企改革</t>
  </si>
  <si>
    <t>002109.SZ</t>
  </si>
  <si>
    <t>兴化股份</t>
  </si>
  <si>
    <t>合成氨与甲醇工艺的互补和综合利用，有效降低了成本</t>
  </si>
  <si>
    <t>甲醇,国企改革,地方国企改革,煤化工</t>
  </si>
  <si>
    <t>301069.SZ</t>
  </si>
  <si>
    <t>凯盛新材</t>
  </si>
  <si>
    <t>公司系全球最大的氯化亚砜生产企业及国内领先的芳纶聚合单体生产企业</t>
  </si>
  <si>
    <t>新材料,3D打印,锂电池,锂电原料</t>
  </si>
  <si>
    <t>002469.SZ</t>
  </si>
  <si>
    <t>三维化学</t>
  </si>
  <si>
    <t>服务石化、化工、油品储运和煤化工行业的国家高新技术企业</t>
  </si>
  <si>
    <t>光热发电,固废处理,油品升级,储能,氢能源,节能环保,硫磺,垃圾分类,一带一路,煤化工</t>
  </si>
  <si>
    <t>600746.SH</t>
  </si>
  <si>
    <t>江苏索普</t>
  </si>
  <si>
    <t>冰醋酸、ADC发泡剂、漂粉精、橡胶硫化促进剂生产规模位居行业前列</t>
  </si>
  <si>
    <t>醋酸,固废处理,国企改革,地方国企改革</t>
  </si>
  <si>
    <t>600722.SH</t>
  </si>
  <si>
    <t>金牛化工</t>
  </si>
  <si>
    <t>我国最大的PVC树脂生产基地之一</t>
  </si>
  <si>
    <t>甲醇,京津冀一体化,国企改革,地方国企改革</t>
  </si>
  <si>
    <t>600423.SH</t>
  </si>
  <si>
    <t>柳化股份</t>
  </si>
  <si>
    <t>华南片区的化工主要生产厂家，化肥和化工产品的生产和销售的公司</t>
  </si>
  <si>
    <t>煤头尿素,脱硫脱硝,双氧水,国企改革,地方国企改革,煤化工</t>
  </si>
  <si>
    <t>600844.SH</t>
  </si>
  <si>
    <t>丹化科技</t>
  </si>
  <si>
    <t>国内较早开展以褐煤为原料生产乙二醇的高新技术企业</t>
  </si>
  <si>
    <t>可降解塑料,己二酸,醋酐,地方国企改革,江苏国企改革,乙二醇,国企改革,煤化工</t>
  </si>
  <si>
    <t>001217.SZ</t>
  </si>
  <si>
    <t>华尔泰</t>
  </si>
  <si>
    <t>公司已发展成为以合成氨、硝酸等基础化工产品为基础，以精细化工产品为方向的综合型化工企业</t>
  </si>
  <si>
    <t>化肥,双氧水,煤化工</t>
  </si>
  <si>
    <t>301118.SZ</t>
  </si>
  <si>
    <t>恒光股份</t>
  </si>
  <si>
    <t>公司氯酸钠的产量多年来一直处于国内行业领先地位</t>
  </si>
  <si>
    <t>磷化工,土壤修复,三氯化磷,氢能源</t>
  </si>
  <si>
    <t>000691.SZ</t>
  </si>
  <si>
    <t>亚太实业</t>
  </si>
  <si>
    <t>以酒精及其副产品的生产、销售为主营业务的公司</t>
  </si>
  <si>
    <t>涉矿,三沙,海南旅游岛</t>
  </si>
  <si>
    <t>300927.SZ</t>
  </si>
  <si>
    <t>江天化学</t>
  </si>
  <si>
    <t>公司拥有的多聚甲醛生产线采用先进的喷雾干燥技术，处于行业领先水平</t>
  </si>
  <si>
    <t>地方国企改革,国企改革,循环经济</t>
  </si>
  <si>
    <t>430489.BJ</t>
  </si>
  <si>
    <t>佳先股份</t>
  </si>
  <si>
    <t>塑料环保热稳定剂助剂龙头企业</t>
  </si>
  <si>
    <t>国企改革,地方国企改革,专精特新</t>
  </si>
  <si>
    <t>601216.SH</t>
  </si>
  <si>
    <t>君正集团</t>
  </si>
  <si>
    <t>内蒙古地区氯碱化工行业龙头，参股余额宝发行方天弘基金</t>
  </si>
  <si>
    <t>电石,血液制品,航运,循环经济,蚂蚁金服,烧碱,小额贷款,余额宝,PVC,可降解塑料,涉矿,阿里巴巴,生物疫苗,煤炭,互联网金融,证金持股,水泥,天然气,MSCI,煤化工</t>
  </si>
  <si>
    <t>000818.SZ</t>
  </si>
  <si>
    <t>航锦科技</t>
  </si>
  <si>
    <t>主营氯碱化工和军工电子两大产业</t>
  </si>
  <si>
    <t>5G,芯片,烧碱,卫星导航,液氯,国企改革,盐酸,环氧丙烷,GPU,集成电路,地方国企改革,氢能源,军工,TDI,金改,湖北国企改革,燃料电池</t>
  </si>
  <si>
    <t>002092.SZ</t>
  </si>
  <si>
    <t>中泰化学</t>
  </si>
  <si>
    <t>拥有氯碱化工、纺织工业与供应链贸易三大业务的新疆国资控股企业</t>
  </si>
  <si>
    <t>电石,石墨烯,新疆振兴,烧碱,粘胶短纤,碳交易,国企改革,一带一路,碳中和,可降解塑料,PVC,脱硫脱硝,涉矿,煤炭,地方国企改革,职业教育,消毒剂,煤化工</t>
  </si>
  <si>
    <t>600277.SH</t>
  </si>
  <si>
    <t>亿利洁能</t>
  </si>
  <si>
    <t>国内最大的硫化钠系列产品生产企业</t>
  </si>
  <si>
    <t>绿色电力,循环经济,尿素,风沙治理,充电桩,生态城乡,风电,PVC,GEP,储能,氢能源,光伏,节能环保,乙二醇,化肥,煤化工</t>
  </si>
  <si>
    <t>601568.SH</t>
  </si>
  <si>
    <t>北元集团</t>
  </si>
  <si>
    <t>中国化工企业500强，国务院国企改革“双百企业”</t>
  </si>
  <si>
    <t>分布式发电,循环经济,新能源,水泥,烧碱,地方国企改革,国企改革,PVC,煤化工</t>
  </si>
  <si>
    <t>601678.SH</t>
  </si>
  <si>
    <t>滨化股份</t>
  </si>
  <si>
    <t>全国最大的环氧丙烷、油田助剂、三氯乙烯供应商</t>
  </si>
  <si>
    <t>烧碱,小额贷款,液氯,环氧丙烷,军民融合,氟化工,锂电池,制冷剂,氢能源,消毒剂,氢氟酸,燃料电池,煤化工</t>
  </si>
  <si>
    <t>002002.SZ</t>
  </si>
  <si>
    <t>鸿达兴业</t>
  </si>
  <si>
    <t>生产聚氯乙烯、烧碱、纯碱等，是PVC产业链布局最完善的公司</t>
  </si>
  <si>
    <t>小金属,口罩,土地流转,稀土永磁,氢能源,消毒剂,土壤修复,PPP,燃料电池,PVC</t>
  </si>
  <si>
    <t>600935.SH</t>
  </si>
  <si>
    <t>华塑股份</t>
  </si>
  <si>
    <t>公司是长三角地区大型氯碱化工企业</t>
  </si>
  <si>
    <t>可降解塑料,地方国企改革,水泥,安徽国企改革,光伏,有机硅,国企改革,PVC</t>
  </si>
  <si>
    <t>600618.SH</t>
  </si>
  <si>
    <t>氯碱化工</t>
  </si>
  <si>
    <t>综合实力列全国氯碱行业之首</t>
  </si>
  <si>
    <t>上海国企改革,氟化工,4D打印,地方国企改革,烧碱,MDI,液氯,消毒剂,国企改革,PVC</t>
  </si>
  <si>
    <t>002386.SZ</t>
  </si>
  <si>
    <t>天原股份</t>
  </si>
  <si>
    <t>公司已成为氯碱行业产品最为齐全的企业之一</t>
  </si>
  <si>
    <t>增碳剂,新材料,钛白粉,循环经济,烧碱,磷酸铁锂,磷化工,宁德时代,国企改革,PVC,融资租赁,锂电池,煤炭,地方国企改革,水泥,氢能源</t>
  </si>
  <si>
    <t>600075.SH</t>
  </si>
  <si>
    <t>新疆天业</t>
  </si>
  <si>
    <t>新疆兵团首家上市公司，树脂生产技术、节水滴灌技术优势明显</t>
  </si>
  <si>
    <t>电石,水利,新疆振兴,西部开发,循环经济,烧碱,国企改革,一带一路,PVC,可降解塑料,新疆发展,新疆建设兵团,地方国企改革,新能源,水泥,乙二醇,生态农业,节水灌溉,抗旱,煤化工</t>
  </si>
  <si>
    <t>000510.SZ</t>
  </si>
  <si>
    <t>新金路</t>
  </si>
  <si>
    <t>“金路”牌PVC为大商所PVC期货指定交割品牌，公司拟收购天兵电子切入微波毫米波芯片设计领域</t>
  </si>
  <si>
    <t>石墨烯,石墨烯油墨,芯片,烧碱,军工,钾肥,油气运输仓储,毫米波雷达,芯片设计,PVC</t>
  </si>
  <si>
    <t>000635.SZ</t>
  </si>
  <si>
    <t>英力特</t>
  </si>
  <si>
    <t>国家能源投资集团旗下，主营电石及其系列延伸产品，包括PVC、烧碱、E-PVC等</t>
  </si>
  <si>
    <t>央企国企改革,电石,氟化工,4D打印,地方国企改革,光伏,石灰石,消毒剂,国企改革,PVC</t>
  </si>
  <si>
    <t>002748.SZ</t>
  </si>
  <si>
    <t>世龙实业</t>
  </si>
  <si>
    <t>二氧化硫全循环法生产高纯度氯化亚砜方法处于国内先进水平</t>
  </si>
  <si>
    <t>双氧水,消毒剂,锂电池,循环经济,染料</t>
  </si>
  <si>
    <t>603213.SH</t>
  </si>
  <si>
    <t>镇洋发展</t>
  </si>
  <si>
    <t>公司的主要产品多采用先进技术，属于国家产业政策中鼓励类或已列入国家重点推广的石化绿色工艺名录等</t>
  </si>
  <si>
    <t>消毒剂,共同富裕示范区,国企改革,浙江国企改革,地方国企改革</t>
  </si>
  <si>
    <t>600319.SH</t>
  </si>
  <si>
    <t>亚星化学</t>
  </si>
  <si>
    <t>世界上氯化聚乙烯(CPE)产销量较大、拥有品种较多的企业</t>
  </si>
  <si>
    <t>液氯,新材料,国企改革,地方国企改革,烧碱,线型</t>
  </si>
  <si>
    <t>000683.SZ</t>
  </si>
  <si>
    <t>远兴能源</t>
  </si>
  <si>
    <t>以天然碱化工、煤化工、天然气化工为主导的现代化能源化工企业</t>
  </si>
  <si>
    <t>煤化工,涉矿,煤炭,尿素,化肥,MSCI</t>
  </si>
  <si>
    <t>600409.SH</t>
  </si>
  <si>
    <t>三友化工</t>
  </si>
  <si>
    <t>首创以氯碱、纯碱、粘胶短纤维、有机硅等产品串联的循环经济体系</t>
  </si>
  <si>
    <t>央企国企改革,涉矿,烧碱,粘胶短纤,消毒剂,有机硅,PVC,煤化工</t>
  </si>
  <si>
    <t>000822.SZ</t>
  </si>
  <si>
    <t>山东海化</t>
  </si>
  <si>
    <t>国内目前最大的海洋化工产品生产和出口创汇基地</t>
  </si>
  <si>
    <t>油品改革,污水处理,海水淡化,钒电池,硝酸钠,硫酸钾,国企改革,溴素,白炭黑,地方国企改革,氢能源,纯碱,食盐</t>
  </si>
  <si>
    <t>000707.SZ</t>
  </si>
  <si>
    <t>双环科技</t>
  </si>
  <si>
    <t>水采矿区，储量规模大，原盐品位高，为纯碱生产提供优质资源</t>
  </si>
  <si>
    <t>氯化铵,化肥,湖北国企改革,涉矿,年报预增,地方国企改革,食盐,国企改革,煤化工</t>
  </si>
  <si>
    <t>000420.SZ</t>
  </si>
  <si>
    <t>吉林化纤</t>
  </si>
  <si>
    <t>竹纤维行业龙头，人造纤维制造行业排头兵企业</t>
  </si>
  <si>
    <t>地方国企改革,粘胶短纤,振兴东北,吉林国企改革,碳纤维,国企改革</t>
  </si>
  <si>
    <t>600889.SH</t>
  </si>
  <si>
    <t>南京化纤</t>
  </si>
  <si>
    <t>公司从事粘胶纤维生产五十多年，综合实力居于同行前列</t>
  </si>
  <si>
    <t>南京国企改革,地方国企改革,江苏国企改革,粘胶短纤,氨纶,国企改革,风电</t>
  </si>
  <si>
    <t>002068.SZ</t>
  </si>
  <si>
    <t>黑猫股份</t>
  </si>
  <si>
    <t>我国炭黑行业标杆企业，产销量位居全国第一</t>
  </si>
  <si>
    <t>PVDF,炭黑,新材料,鄱阳湖经济区,绿色轮胎,地方国企改革,锂电池,新能源,节能环保,国企改革,煤化工</t>
  </si>
  <si>
    <t>605183.SH</t>
  </si>
  <si>
    <t>确成股份</t>
  </si>
  <si>
    <t>世界主要绿色轮胎专用高分散二氧化硅制造商；世界主要动物饲料载体用二氧化硅制造商</t>
  </si>
  <si>
    <t>新材料,白炭黑,饲料,专精特新</t>
  </si>
  <si>
    <t>002442.SZ</t>
  </si>
  <si>
    <t>龙星化工</t>
  </si>
  <si>
    <t>公司的炭黑单线生产技术处于行业领先地位</t>
  </si>
  <si>
    <t>白炭黑,炭黑,脱硫脱硝,煤化工,京津冀一体化,绿色轮胎,铁矿石</t>
  </si>
  <si>
    <t>002753.SZ</t>
  </si>
  <si>
    <t>永东股份</t>
  </si>
  <si>
    <t>主营高品质炭黑、煤焦油精细加工，产品附加值高盈利能力强</t>
  </si>
  <si>
    <t>炭黑,石墨烯,石墨电极,锂电池,煤化工</t>
  </si>
  <si>
    <t>001207.SZ</t>
  </si>
  <si>
    <t>联科科技</t>
  </si>
  <si>
    <t>轮胎助剂行业的区域龙头企业</t>
  </si>
  <si>
    <t>炭黑,白炭黑</t>
  </si>
  <si>
    <t>301300.SZ</t>
  </si>
  <si>
    <t>远翔新材</t>
  </si>
  <si>
    <t>国内硅橡胶用二氧化硅龙头企业</t>
  </si>
  <si>
    <t>专精特新,有机硅,固废处理,硅能源</t>
  </si>
  <si>
    <t>603650.SH</t>
  </si>
  <si>
    <t>彤程新材</t>
  </si>
  <si>
    <t>中国最大的特种橡胶助剂生产商之一</t>
  </si>
  <si>
    <t>可降解塑料,石墨烯,光刻胶,新材料,上海自贸区</t>
  </si>
  <si>
    <t>603033.SH</t>
  </si>
  <si>
    <t>三维股份</t>
  </si>
  <si>
    <t>全国唯一一家输送带及V带产销量连续多年排名行业前十的企业</t>
  </si>
  <si>
    <t>可降解塑料,年报预增,高铁,涤纶,轨道交通,煤化工</t>
  </si>
  <si>
    <t>300587.SZ</t>
  </si>
  <si>
    <t>天铁股份</t>
  </si>
  <si>
    <t>国内工程橡胶制品和轨道交通减振降噪系统解决方案的领军企业</t>
  </si>
  <si>
    <t>高铁,地震,专精特新,锂电池,盐湖提锂,铁路基建,噪声防治,轨道交通</t>
  </si>
  <si>
    <t>300767.SZ</t>
  </si>
  <si>
    <t>震安科技</t>
  </si>
  <si>
    <t>云南省减隔震技术研发示范基地</t>
  </si>
  <si>
    <t>装配式建筑,地震,养老金持股</t>
  </si>
  <si>
    <t>300320.SZ</t>
  </si>
  <si>
    <t>海达股份</t>
  </si>
  <si>
    <t>橡胶密封条及橡胶部件细分领域市场占有率排名第一</t>
  </si>
  <si>
    <t>理想汽车,新基建,光伏建筑一体化,高端装备,蔚来汽车,比亚迪,北汽新能源,汽车制造,新能源汽车,特斯拉,恒大,光伏,轨道交通,大飞机</t>
  </si>
  <si>
    <t>300121.SZ</t>
  </si>
  <si>
    <t>阳谷华泰</t>
  </si>
  <si>
    <t>中国橡胶助剂产品序列最齐全的供应商之一</t>
  </si>
  <si>
    <t>年报预增,APEC会议,新材料,芯片,硫磺,人民币贬值受益,硅能源,橡胶</t>
  </si>
  <si>
    <t>002224.SZ</t>
  </si>
  <si>
    <t>三力士</t>
  </si>
  <si>
    <t>国内橡胶V带行业排名第一</t>
  </si>
  <si>
    <t>橡胶,新能源汽车,智能制造,工业大麻</t>
  </si>
  <si>
    <t>002381.SZ</t>
  </si>
  <si>
    <t>双箭股份</t>
  </si>
  <si>
    <t>平胶带及胶管系列产品的管带行业骨干企业，国内同行排名第二</t>
  </si>
  <si>
    <t>长三角一体化,养老,两会,橡胶,绿色轮胎</t>
  </si>
  <si>
    <t>300731.SZ</t>
  </si>
  <si>
    <t>科创新源</t>
  </si>
  <si>
    <t>与国内外主要通信设备厂商建立了业务合作关系</t>
  </si>
  <si>
    <t>5G,新能源汽车,汽车热管理,富士康,比亚迪,宁德时代,橡胶,华为</t>
  </si>
  <si>
    <t>832225.BJ</t>
  </si>
  <si>
    <t>利通科技</t>
  </si>
  <si>
    <t>高品质橡胶软管制造与服务企业</t>
  </si>
  <si>
    <t>年报预增,专精特新,油气开采</t>
  </si>
  <si>
    <t>831834.BJ</t>
  </si>
  <si>
    <t>江苏省专精特新小巨人企业，主营粮食输送机械零部件</t>
  </si>
  <si>
    <t>600063.SH</t>
  </si>
  <si>
    <t>皖维高新</t>
  </si>
  <si>
    <t>国内聚乙烯醇(PVA)品种最全企业，高强高模PVA纤维产销量国内第一</t>
  </si>
  <si>
    <t>线型,新材料,地方国企改革,水泥,OLED材料,OLED,金改,安徽国企改革,国企改革,小额贷款</t>
  </si>
  <si>
    <t>600810.SH</t>
  </si>
  <si>
    <t>神马股份</t>
  </si>
  <si>
    <t>尼龙系列产品在国内外市场上享有盛誉</t>
  </si>
  <si>
    <t>PA66,循环经济,地方国企改革,军工,光伏建筑一体化,河南国企改革,国企改革,锦纶,粗苯</t>
  </si>
  <si>
    <t>836077.BJ</t>
  </si>
  <si>
    <t>吉林碳谷</t>
  </si>
  <si>
    <t>国产碳纤维原丝领先企业</t>
  </si>
  <si>
    <t>年报预增,专精特新,吉林国企改革,碳纤维,国企改革,地方国企改革</t>
  </si>
  <si>
    <t>688295.SH</t>
  </si>
  <si>
    <t>中复神鹰</t>
  </si>
  <si>
    <t>碳纤维产能规模位居国内首位，并打破国外高性能碳纤维垄断的市场格局</t>
  </si>
  <si>
    <t>央企国企改革,年报预增,专精特新,养老金持股,氢能源,中材系,碳纤维,国企改革</t>
  </si>
  <si>
    <t>688722.SH</t>
  </si>
  <si>
    <t>同益中</t>
  </si>
  <si>
    <t>国内首批掌握全套超高分子量聚乙烯纤维产业化技术的企业之一</t>
  </si>
  <si>
    <t>央企国企改革,年报预增,专精特新,地方国企改革,军工,国企改革</t>
  </si>
  <si>
    <t>000782.SZ</t>
  </si>
  <si>
    <t>美达股份</t>
  </si>
  <si>
    <t>主营锦纶6切片、纺丝、织造，行业竞争力前十强</t>
  </si>
  <si>
    <t>锦纶,军工</t>
  </si>
  <si>
    <t>605166.SH</t>
  </si>
  <si>
    <t>聚合顺</t>
  </si>
  <si>
    <t>杭州市市级企业技术中心、浙江省高新技术企业研究开发中心</t>
  </si>
  <si>
    <t>300876.SZ</t>
  </si>
  <si>
    <t>蒙泰高新</t>
  </si>
  <si>
    <t>目前国内实际产量较大的丙纶长丝生产厂家</t>
  </si>
  <si>
    <t>专精特新,碳纤维</t>
  </si>
  <si>
    <t>002108.SZ</t>
  </si>
  <si>
    <t>沧州明珠</t>
  </si>
  <si>
    <t>在PE管道、BOPA薄膜和锂离子电池隔膜行业均处于国内领先地位</t>
  </si>
  <si>
    <t>地下管网,分离膜,锂电隔膜,雄安新区,宁德时代,比亚迪,锂电池,军工,抗旱,线型</t>
  </si>
  <si>
    <t>300180.SZ</t>
  </si>
  <si>
    <t>华峰超纤</t>
  </si>
  <si>
    <t>排名前列的超细纤维聚氨酯合成革生产企业</t>
  </si>
  <si>
    <t>移动支付,跨境支付（CIPS）,区块链,比亚迪,一带一路,工业互联网,集成电路,数字货币,华为汽车,合成革</t>
  </si>
  <si>
    <t>603330.SH</t>
  </si>
  <si>
    <t>天洋新材</t>
  </si>
  <si>
    <t>热塑性环保粘接材料的研发、生产及销售行业高新技术企业</t>
  </si>
  <si>
    <t>专精特新,太阳能,POE胶膜,网络直播,光伏,环保包装,华为,无线耳机</t>
  </si>
  <si>
    <t>605008.SH</t>
  </si>
  <si>
    <t>长鸿高科</t>
  </si>
  <si>
    <t>综合性甲级环境科研、规划和咨询服务机构</t>
  </si>
  <si>
    <t>可降解塑料,新材料,节能环保</t>
  </si>
  <si>
    <t>688087.SH</t>
  </si>
  <si>
    <t>英科再生</t>
  </si>
  <si>
    <t>国内领先的PS塑料再生循环利用企业</t>
  </si>
  <si>
    <t>节能环保,循环经济</t>
  </si>
  <si>
    <t>603991.SH</t>
  </si>
  <si>
    <t>至正股份</t>
  </si>
  <si>
    <t>电线电缆、光缆用绿色环保型聚烯烃高分子材料领域高新技术企业</t>
  </si>
  <si>
    <t>5G,电缆,新材料,核电</t>
  </si>
  <si>
    <t>300230.SZ</t>
  </si>
  <si>
    <t>永利股份</t>
  </si>
  <si>
    <t>长期从事轻型输送带的研发、生产过程中，积累了大量的核心技术</t>
  </si>
  <si>
    <t>长三角一体化,小米</t>
  </si>
  <si>
    <t>300218.SZ</t>
  </si>
  <si>
    <t>安利股份</t>
  </si>
  <si>
    <t>专业从事中高档聚氨酯合成革，行业内唯一一家国家级“绿色工厂”</t>
  </si>
  <si>
    <t>中俄贸易,石墨烯,小米,世界杯,比亚迪,合成革,苹果,华为,足球</t>
  </si>
  <si>
    <t>300539.SZ</t>
  </si>
  <si>
    <t>横河精密</t>
  </si>
  <si>
    <t>从事精密塑料模具和精密塑料零部件生产的时间较长</t>
  </si>
  <si>
    <t>口罩,比亚迪,机器人</t>
  </si>
  <si>
    <t>002825.SZ</t>
  </si>
  <si>
    <t>纳尔股份</t>
  </si>
  <si>
    <t>数码喷绘材料及汽车漆面保护膜、数码墨水等新材料产品提供商</t>
  </si>
  <si>
    <t>年报预增,口罩,燃料电池,氢能源,煤化工</t>
  </si>
  <si>
    <t>603580.SH</t>
  </si>
  <si>
    <t>艾艾精工</t>
  </si>
  <si>
    <t>轻型输送带的研发、生产及销售，产品应用领域广泛</t>
  </si>
  <si>
    <t>台湾,人民币贬值受益</t>
  </si>
  <si>
    <t>300717.SZ</t>
  </si>
  <si>
    <t>华信新材</t>
  </si>
  <si>
    <t>第二代居民身份证材料指定生产企业，中高档智能卡基材行业龙头</t>
  </si>
  <si>
    <t>可降解塑料,年报预增,专精特新,新材料,ETC,金融IC,PVC,煤化工</t>
  </si>
  <si>
    <t>300243.SZ</t>
  </si>
  <si>
    <t>瑞丰高材</t>
  </si>
  <si>
    <t>国内PVC加工助剂和除CPE之外的抗冲改性剂综合产能最高的企业之一</t>
  </si>
  <si>
    <t>可降解塑料,新材料,供应链金融,PVC</t>
  </si>
  <si>
    <t>301019.SZ</t>
  </si>
  <si>
    <t>宁波色母</t>
  </si>
  <si>
    <t>国内最早从事色母粒研究和生产的单位之一，国内领先的塑料色母粒供应商</t>
  </si>
  <si>
    <t>300321.SZ</t>
  </si>
  <si>
    <t>同大股份</t>
  </si>
  <si>
    <t>国内超纤革制造行业龙头</t>
  </si>
  <si>
    <t>年报预增,合成革,证金持股,国企改革,地方国企改革</t>
  </si>
  <si>
    <t>301196.SZ</t>
  </si>
  <si>
    <t>唯科科技</t>
  </si>
  <si>
    <t>中国精密注塑模具重点骨干企业之一</t>
  </si>
  <si>
    <t>机器人,专精特新,医疗器械,三胎,养老,人民币贬值受益,外贸受益,新型烟草,家用电器</t>
  </si>
  <si>
    <t>300980.SZ</t>
  </si>
  <si>
    <t>祥源新材</t>
  </si>
  <si>
    <t>国内聚烯烃发泡材料行业领跑者</t>
  </si>
  <si>
    <t>建筑节能,专精特新,有机硅,新材料,锂电池,噪声防治,国产替代,苹果,小米</t>
  </si>
  <si>
    <t>300920.SZ</t>
  </si>
  <si>
    <t>润阳科技</t>
  </si>
  <si>
    <t>专业从事辐照交联聚烯烃系列产品的研产销为一体的高新技术企业</t>
  </si>
  <si>
    <t>节能环保,新材料</t>
  </si>
  <si>
    <t>002585.SZ</t>
  </si>
  <si>
    <t>双星新材</t>
  </si>
  <si>
    <t>全球BOPET行业龙头，聚酯薄膜市占率连续多年位居全球第一</t>
  </si>
  <si>
    <t>三星,PET铜箔,新材料,塑料钞票,超清视频,OLED,膜材料,区块链,触摸屏,小米,可降解塑料,建筑节能,柔性屏,OLED材料,光伏,华为,MSCI</t>
  </si>
  <si>
    <t>601208.SH</t>
  </si>
  <si>
    <t>东材科技</t>
  </si>
  <si>
    <t>国内唯一的国家绝缘材料工程技术研究中心</t>
  </si>
  <si>
    <t>三星,分离膜,太阳能,质子交换膜,OLED,新基建,膜材料,特高压,柔性屏,聚丙烯,新能源,OLED材料,军工,丙烯,光伏,国产替代,苹果</t>
  </si>
  <si>
    <t>002263.SZ</t>
  </si>
  <si>
    <t>大东南</t>
  </si>
  <si>
    <t>特高压产品已超出国内同行业水平</t>
  </si>
  <si>
    <t>石墨烯,新能源汽车,柔性直流输电,共同富裕示范区,新材料,地方国企改革,膜材料,光伏,食品包装,特高压,国企改革,煤化工</t>
  </si>
  <si>
    <t>000859.SZ</t>
  </si>
  <si>
    <t>国风新材</t>
  </si>
  <si>
    <t>专注于高端薄膜材料的研发与生产20余年</t>
  </si>
  <si>
    <t>柔性屏,聚丙烯,新能源汽车,光刻胶,新材料,塑料钞票,地方国企改革,安徽国企改革,膜材料,装配式建筑,食品包装,国产替代,国企改革</t>
  </si>
  <si>
    <t>002522.SZ</t>
  </si>
  <si>
    <t>浙江众成</t>
  </si>
  <si>
    <t>我国POF热收缩膜生产制造行业的领军企业</t>
  </si>
  <si>
    <t>嘉兴土改,5G,新材料,塑料钞票,湖南国企改革,长三角一体化,国企改革,专精特新,共同富裕示范区,地方国企改革,国产替代,新版人民币</t>
  </si>
  <si>
    <t>000973.SZ</t>
  </si>
  <si>
    <t>佛塑科技</t>
  </si>
  <si>
    <t>全国唯一的BOPA(双向拉伸尼龙)薄膜生产基地</t>
  </si>
  <si>
    <t>口罩,广东国企改革,分离膜,新材料,体感3D,线型,OLED,特高压,国企改革,锂电池,物流电商平台,证金持股,抗病毒面料,新能源,OLED材料,地方国企改革,跨境电商,煤化工</t>
  </si>
  <si>
    <t>300806.SZ</t>
  </si>
  <si>
    <t>斯迪克</t>
  </si>
  <si>
    <t>国内领先的多功能涂层复合材料综合解决方案供应商</t>
  </si>
  <si>
    <t>石墨烯,特斯拉,专精特新,新材料,富士康,消费电子,华为,无线耳机</t>
  </si>
  <si>
    <t>002632.SZ</t>
  </si>
  <si>
    <t>道明光学</t>
  </si>
  <si>
    <t>全球领先的反光材料及延伸产品的一站式安全防护解决方案供应商</t>
  </si>
  <si>
    <t>柔性屏,年报预增,石墨烯,新能源汽车,增强现实,安防,新材料,锂电池,固态电池,VR设备,元宇宙,虚拟现实,汽车电商,节能照明</t>
  </si>
  <si>
    <t>600135.SH</t>
  </si>
  <si>
    <t>乐凯胶片</t>
  </si>
  <si>
    <t>公司为医用材料、影像材料和新能源材料系统服务商，品牌在国内外具有极高的知名度</t>
  </si>
  <si>
    <t>太阳能,锂电隔膜,医疗器械,贸易战受益股,雄安新区,国企改革,柔性屏,白银,央企国企改革,锂电池,地方国企改革,航天系,光伏,京津冀一体化</t>
  </si>
  <si>
    <t>002341.SZ</t>
  </si>
  <si>
    <t>新纶新材</t>
  </si>
  <si>
    <t>国内防静电/洁净室行业系统解决方案提供商</t>
  </si>
  <si>
    <t>口罩,有机硅,新材料,粤港澳大湾区,消费电子,OLED,膜材料,无线充电,生物安全,比亚迪,宁德时代,PM2.5,空气净化,小米,锂电池,固态电池,富士康,OLED材料,现代服务业,苹果,华为,无线耳机</t>
  </si>
  <si>
    <t>000920.SZ</t>
  </si>
  <si>
    <t>沃顿科技</t>
  </si>
  <si>
    <t>中车集团旗下，反渗透膜及纳滤膜为主、植物纤维利用为辅的企业，反渗透膜国内市占率超10%</t>
  </si>
  <si>
    <t>央企国企改革,污水处理,净水,新材料,盐湖提锂,地方国企改革,海水淡化,膜材料,海洋油污清理,国企改革,分离膜</t>
  </si>
  <si>
    <t>300305.SZ</t>
  </si>
  <si>
    <t>裕兴股份</t>
  </si>
  <si>
    <t>国内规模最大的中厚型特种功能性聚酯薄膜生产企业之一</t>
  </si>
  <si>
    <t>气凝胶,专精特新,PET铜箔,锂电池,新能源,OLED材料,OLED,碳海绵,光伏</t>
  </si>
  <si>
    <t>688323.SH</t>
  </si>
  <si>
    <t>瑞华泰</t>
  </si>
  <si>
    <t>全球高性能PI薄膜产品种类最丰富的供应商之一</t>
  </si>
  <si>
    <t>688386.SH</t>
  </si>
  <si>
    <t>泛亚微透</t>
  </si>
  <si>
    <t>通用、大众、一汽、上汽等众多知名企业的一级供应商</t>
  </si>
  <si>
    <t>宁德时代,质子交换膜,消费电子</t>
  </si>
  <si>
    <t>300334.SZ</t>
  </si>
  <si>
    <t>津膜科技</t>
  </si>
  <si>
    <t>膜行业的技术引领者</t>
  </si>
  <si>
    <t>再生水,污水处理,海水淡化,膜材料,雄安新区,PPP,美丽中国,净水,工业节水,节能环保,京津冀一体化,滨海新区,垃圾分类,分离膜</t>
  </si>
  <si>
    <t>688718.SH</t>
  </si>
  <si>
    <t>唯赛勃</t>
  </si>
  <si>
    <t>公司是业内公认的在足复合材料压力罐领域较为领先的企业之一</t>
  </si>
  <si>
    <t>膜材料,污水处理,盐湖提锂</t>
  </si>
  <si>
    <t>301237.SZ</t>
  </si>
  <si>
    <t>和顺科技</t>
  </si>
  <si>
    <t>专注于差异化的有色光电基膜的生产制造企业</t>
  </si>
  <si>
    <t>光伏,新材料,消费电子</t>
  </si>
  <si>
    <t>605488.SH</t>
  </si>
  <si>
    <t>福莱新材</t>
  </si>
  <si>
    <t>“福莱森特” 喷绘耗材被认定为“浙江名牌产品”</t>
  </si>
  <si>
    <t>新材料,膜材料,食品包装</t>
  </si>
  <si>
    <t>300487.SZ</t>
  </si>
  <si>
    <t>蓝晓科技</t>
  </si>
  <si>
    <t>中国离子交换与吸附树脂行业领导企业</t>
  </si>
  <si>
    <t>小金属,年报预增,专精特新,养老金持股,新材料,固废处理,盐湖提锂,锂电池,锂电设备,金属镍,国产替代,工业大麻</t>
  </si>
  <si>
    <t>605589.SH</t>
  </si>
  <si>
    <t>圣泉集团</t>
  </si>
  <si>
    <t>国内铸造用树脂粘结剂企业第一梯队</t>
  </si>
  <si>
    <t>石墨烯,中医药,口罩,高铁,光刻胶,新材料,3D打印,新冠治疗,环保包装,建筑节能,建筑涂料,国产软件,航空航天,锂电池,代糖,抗病毒面料,超级电容,军工,国产替代</t>
  </si>
  <si>
    <t>002361.SZ</t>
  </si>
  <si>
    <t>神剑股份</t>
  </si>
  <si>
    <t>专业从事聚酯树脂系列产品的生产销售的企业，安徽省著名品牌</t>
  </si>
  <si>
    <t>军民融合,石墨烯,无人机,高铁,军工,卫星导航,磁悬浮,高端装备,碳纤维,轨道交通</t>
  </si>
  <si>
    <t>002395.SZ</t>
  </si>
  <si>
    <t>双象股份</t>
  </si>
  <si>
    <t>国内唯一一家同时具备超细纤维超真皮革、PU合成革和PVC人造革产品生产能力的企业，首家实现规模化量产高端光学级PMMA材料的内资企业，中高端足球革市占率第一</t>
  </si>
  <si>
    <t>体育用品,新材料,露营经济,体育产业,丙烯酸,合成革,足球,煤化工</t>
  </si>
  <si>
    <t>603928.SH</t>
  </si>
  <si>
    <t>兴业股份</t>
  </si>
  <si>
    <t>铸造用粘结剂为主的铸造造型材料行业高新技术企业</t>
  </si>
  <si>
    <t>在线教育,大飞机,新能源汽车,3D打印,锂电池,风电</t>
  </si>
  <si>
    <t>603879.SH</t>
  </si>
  <si>
    <t>永悦科技</t>
  </si>
  <si>
    <t>福建地区较大的不饱和聚酯树脂生产企业之一，拥有区位优势</t>
  </si>
  <si>
    <t>无人机,贸易战受益股</t>
  </si>
  <si>
    <t>301092.SZ</t>
  </si>
  <si>
    <t>争光股份</t>
  </si>
  <si>
    <t>致力于离子交换与吸附树脂材料的研发及其在新领域的推广与应用</t>
  </si>
  <si>
    <t>年报预增,净水,新材料,国产替代,盐湖提锂,超超临界发电,核电</t>
  </si>
  <si>
    <t>001255.SZ</t>
  </si>
  <si>
    <t>博菲电气</t>
  </si>
  <si>
    <t>电气绝缘材料研发企业</t>
  </si>
  <si>
    <t>专精特新,新能源汽车,共同富裕示范区,长三角一体化,核电,轨道交通,风电</t>
  </si>
  <si>
    <t>001333.SZ</t>
  </si>
  <si>
    <t>光华股份</t>
  </si>
  <si>
    <t>产品销量连续多年居粉末涂料用聚酯树脂行业第二</t>
  </si>
  <si>
    <t>长三角一体化,东盟自贸区,中非合作,共同富裕示范区</t>
  </si>
  <si>
    <t>688585.SH</t>
  </si>
  <si>
    <t>上纬新材</t>
  </si>
  <si>
    <t>亚洲领先的乙烯基酯树脂供应商之一</t>
  </si>
  <si>
    <t>年报预增,节能环保,新材料,一带一路,风电</t>
  </si>
  <si>
    <t>600143.SH</t>
  </si>
  <si>
    <t>金发科技</t>
  </si>
  <si>
    <t>国内产品最齐全、产量最大的改性塑料生产企业之一</t>
  </si>
  <si>
    <t>5G,口罩,线型,新材料,医疗器械,小额再贷款,可降解塑料,特斯拉,新能源汽车,抗原检测,聚丙烯,锂电池,氢能源,国家科技大会,碳纤维,小额贷款</t>
  </si>
  <si>
    <t>002838.SZ</t>
  </si>
  <si>
    <t>道恩股份</t>
  </si>
  <si>
    <t>国内热塑性弹性体的龙头企业</t>
  </si>
  <si>
    <t>5G,可降解塑料,建筑涂料,口罩,特斯拉,聚丙烯,专精特新,新材料,国产替代,华为,橡胶,小米</t>
  </si>
  <si>
    <t>300586.SZ</t>
  </si>
  <si>
    <t>美联新材</t>
  </si>
  <si>
    <t>全球三聚氯氰行业龙头。国内少数能同时批量生产白色、黑色、彩色母粒和功能母粒的企业之一，产品达到国际领先水平</t>
  </si>
  <si>
    <t>可降解塑料,年报预增,口罩,专精特新,新材料,锂电隔膜,锂电池,质子交换膜,烧碱,氢能源,钠离子电池,消毒剂,燃料电池</t>
  </si>
  <si>
    <t>002768.SZ</t>
  </si>
  <si>
    <t>国恩股份</t>
  </si>
  <si>
    <t>改性塑料粒子及制品、高分子复合材料及其制品的专业制造商</t>
  </si>
  <si>
    <t>口罩,新材料,体育产业,比亚迪,充电桩,小米,风电,足球,可降解塑料,新能源汽车,锂电池,富士康,碳基材料,生物医药,碳纤维,华为</t>
  </si>
  <si>
    <t>688219.SH</t>
  </si>
  <si>
    <t>会通股份</t>
  </si>
  <si>
    <t>国内规模最大、客户覆盖最广的高分子改性材料企业之一</t>
  </si>
  <si>
    <t>可降解塑料,5G,专精特新,新能源汽车,新材料,华为</t>
  </si>
  <si>
    <t>002886.SZ</t>
  </si>
  <si>
    <t>沃特股份</t>
  </si>
  <si>
    <t>主要产品包括改性通用塑料、五大工程塑料以及特种工程塑料</t>
  </si>
  <si>
    <t>5G,6G,石墨烯,口罩,无人机,新能源汽车,特斯拉,新材料,华为汽车,5G主设备,碳基材料,光伏,3D打印,华为,新型烟草</t>
  </si>
  <si>
    <t>300716.SZ</t>
  </si>
  <si>
    <t>国立科技</t>
  </si>
  <si>
    <t>沃尔玛、亚马逊、迪士尼等国际知名企业认定的改性材料供应商</t>
  </si>
  <si>
    <t>可降解塑料,新能源汽车,HJT电池,新材料,光伏,节能环保,智能音箱,碳中和</t>
  </si>
  <si>
    <t>300221.SZ</t>
  </si>
  <si>
    <t>银禧科技</t>
  </si>
  <si>
    <t>国内优秀的高分子类新材料改性塑料供应商</t>
  </si>
  <si>
    <t>5G,可降解塑料,小金属,NMN,无人机,OLED,网约车,3D打印,华为,线型</t>
  </si>
  <si>
    <t>301003.SZ</t>
  </si>
  <si>
    <t>江苏博云</t>
  </si>
  <si>
    <t>在改性塑料行业内形成了较强品牌知名度和市场影响力</t>
  </si>
  <si>
    <t>新能源汽车,人民币贬值受益,新材料</t>
  </si>
  <si>
    <t>300538.SZ</t>
  </si>
  <si>
    <t>同益股份</t>
  </si>
  <si>
    <t>中高端化工及电子材料的销售，与多家世界知名企业建立了合作关系</t>
  </si>
  <si>
    <t>可降解塑料,5G,小米,光刻胶,芯片,宁德时代,智能穿戴,华为</t>
  </si>
  <si>
    <t>300834.SZ</t>
  </si>
  <si>
    <t>星辉环材</t>
  </si>
  <si>
    <t>华南地区聚苯乙烯生产规模第二大的公司</t>
  </si>
  <si>
    <t>300644.SZ</t>
  </si>
  <si>
    <t>南京聚隆</t>
  </si>
  <si>
    <t>国内汽车用改性塑料材料和高铁轨道交通用改性尼龙材料主要供应商</t>
  </si>
  <si>
    <t>5G,可降解塑料,轨道交通,聚丙烯,新能源汽车,高铁,特斯拉,口罩,比亚迪,充电桩,汽车热管理,毫米波雷达,锦纶,消防装备</t>
  </si>
  <si>
    <t>300478.SZ</t>
  </si>
  <si>
    <t>杭州高新</t>
  </si>
  <si>
    <t>国内领先的标准化管理、标准化运营的线缆用高分子材料制造企业</t>
  </si>
  <si>
    <t>网络游戏,核电,区块链</t>
  </si>
  <si>
    <t>688669.SH</t>
  </si>
  <si>
    <t>聚石化学</t>
  </si>
  <si>
    <t>国内具备差异化竞争优势的高性能塑料及树脂制造商之一</t>
  </si>
  <si>
    <t>可降解塑料,磷化工,石墨烯</t>
  </si>
  <si>
    <t>688203.SH</t>
  </si>
  <si>
    <t>海正生材</t>
  </si>
  <si>
    <t>国内聚乳酸行业龙头，攻克国外长期封锁的丙交酯工业制备技术</t>
  </si>
  <si>
    <t>专精特新,新材料,国企改革,浙江国企改革</t>
  </si>
  <si>
    <t>832089.BJ</t>
  </si>
  <si>
    <t>禾昌聚合</t>
  </si>
  <si>
    <t>全国领先的改性塑料专业服务商</t>
  </si>
  <si>
    <t>300995.SZ</t>
  </si>
  <si>
    <t>奇德新材</t>
  </si>
  <si>
    <t>国内具有自主研发能力并掌握高分子复合材料生产核心技术的制造和应用服务商之一</t>
  </si>
  <si>
    <t>特斯拉,新能源汽车,三胎,新材料,小鹏汽车</t>
  </si>
  <si>
    <t>301131.SZ</t>
  </si>
  <si>
    <t>聚赛龙</t>
  </si>
  <si>
    <t>专注于国家鼓励发展的高分子改性材料，并专攻家用电器和汽车领域的改性材料的研发与生产</t>
  </si>
  <si>
    <t>可降解塑料,专精特新,口罩,新能源汽车,新材料,碳纤维,POE胶膜,光伏,智能制造,充电桩,家用电器</t>
  </si>
  <si>
    <t>601233.SH</t>
  </si>
  <si>
    <t>桐昆股份</t>
  </si>
  <si>
    <t>国内产能、产量、销量最大的涤纶长丝制造企业</t>
  </si>
  <si>
    <t>互联网金融,涤纶,长三角一体化,PTA,MSCI</t>
  </si>
  <si>
    <t>000703.SZ</t>
  </si>
  <si>
    <t>恒逸石化</t>
  </si>
  <si>
    <t>全球领先的“PTA—涤纶”和“CPL—锦纶”产业链一体化龙头企业</t>
  </si>
  <si>
    <t>油品改革,新材料,涤纶,PTA,锦纶,一带一路,可降解塑料,大数据,阿里巴巴,互联网金融,MSCI</t>
  </si>
  <si>
    <t>603225.SH</t>
  </si>
  <si>
    <t>新凤鸣</t>
  </si>
  <si>
    <t>国内民用涤纶长丝行业排名第二，主要产品为POY、FDY和DTY</t>
  </si>
  <si>
    <t>新材料,涤纶,长三角一体化,PTA</t>
  </si>
  <si>
    <t>002206.SZ</t>
  </si>
  <si>
    <t>海利得</t>
  </si>
  <si>
    <t>国内涤纶工业长丝行业龙头企业</t>
  </si>
  <si>
    <t>中俄贸易,涉矿,养老金持股,涤纶,俄乌冲突,长三角一体化,光伏,人民币贬值受益</t>
  </si>
  <si>
    <t>000936.SZ</t>
  </si>
  <si>
    <t>华西股份</t>
  </si>
  <si>
    <t>国内涤纶短纤维龙头企业，转型“并购+创投”金融生态圈</t>
  </si>
  <si>
    <t>5G,AI芯片,中概股回归,涤纶,芯片,金控平台,人工智能,金改</t>
  </si>
  <si>
    <t>000677.SZ</t>
  </si>
  <si>
    <t>恒天海龙</t>
  </si>
  <si>
    <t>短丝、棉浆粕、帘子布、帆布生产规模目前居国内首位</t>
  </si>
  <si>
    <t>外贸受益,军工,人民币贬值受益</t>
  </si>
  <si>
    <t>603332.SH</t>
  </si>
  <si>
    <t>苏州龙杰</t>
  </si>
  <si>
    <t>专注于差别化涤纶长丝、PTT纤维等聚酯纤维长丝领域</t>
  </si>
  <si>
    <t>长三角一体化,涤纶,军工</t>
  </si>
  <si>
    <t>002998.SZ</t>
  </si>
  <si>
    <t>优彩资源</t>
  </si>
  <si>
    <t>公司掌握废旧PET聚酯物理化学回收法核心技术</t>
  </si>
  <si>
    <t>涤纶,口罩</t>
  </si>
  <si>
    <t>301057.SZ</t>
  </si>
  <si>
    <t>汇隆新材</t>
  </si>
  <si>
    <t>国内较早实现规模化生产差别化有色涤纶长丝的企业之一</t>
  </si>
  <si>
    <t>涤纶,节能减排,一带一路</t>
  </si>
  <si>
    <t>002064.SZ</t>
  </si>
  <si>
    <t>华峰化学</t>
  </si>
  <si>
    <t>全国最大的氨纶纤维制造企业之一</t>
  </si>
  <si>
    <t>可降解塑料,氨纶,MSCI</t>
  </si>
  <si>
    <t>002254.SZ</t>
  </si>
  <si>
    <t>泰和新材</t>
  </si>
  <si>
    <t>国内氨纶、芳纶行业龙头企业之一</t>
  </si>
  <si>
    <t>无人机,养老金持股,高铁,新材料,国企改革,军民融合,反恐,航空航天,山东国企改革,地方国企改革,军工,氨纶,军用无人机</t>
  </si>
  <si>
    <t>000949.SZ</t>
  </si>
  <si>
    <t>新乡化纤</t>
  </si>
  <si>
    <t>国际领先的氨纶纤维、粘胶长丝和粘胶短纤维的生产企业</t>
  </si>
  <si>
    <t>粘胶短纤,氨纶,涤纶,地方国企改革,国企改革</t>
  </si>
  <si>
    <t>603826.SH</t>
  </si>
  <si>
    <t>坤彩科技</t>
  </si>
  <si>
    <t>全球领先、专业从事珠光材料的研发、生产、销售的企业</t>
  </si>
  <si>
    <t>专精特新,钛白粉</t>
  </si>
  <si>
    <t>603612.SH</t>
  </si>
  <si>
    <t>索通发展</t>
  </si>
  <si>
    <t>专业从事铝用预焙阳极的研发、生产和销售的高新技术企业</t>
  </si>
  <si>
    <t>新能源汽车,有色铝,锂电池,新材料,石墨电极</t>
  </si>
  <si>
    <t>688300.SH</t>
  </si>
  <si>
    <t>联瑞新材</t>
  </si>
  <si>
    <t>致力于成为全球领先的工业粉体材料应用方案的供应商</t>
  </si>
  <si>
    <t>专精特新,养老金持股,国产替代,覆铜板</t>
  </si>
  <si>
    <t>301071.SZ</t>
  </si>
  <si>
    <t>力量钻石</t>
  </si>
  <si>
    <t>国内超硬材料主流供应商，制品装备能力处于国内先进水平</t>
  </si>
  <si>
    <t>年报预增,培育钻石,金刚石（线）</t>
  </si>
  <si>
    <t>688267.SH</t>
  </si>
  <si>
    <t>中触媒</t>
  </si>
  <si>
    <t>我国工业催化剂生产领域的主要厂商之一</t>
  </si>
  <si>
    <t>环氧丙烷,新材料</t>
  </si>
  <si>
    <t>605086.SH</t>
  </si>
  <si>
    <t>龙高股份</t>
  </si>
  <si>
    <t>公司高岭土年开采能力在行业内均处于领先地位</t>
  </si>
  <si>
    <t>稀缺资源,地方国企改革,国企改革</t>
  </si>
  <si>
    <t>301373.SZ</t>
  </si>
  <si>
    <t>凌玮科技</t>
  </si>
  <si>
    <t>国家级专精特新“小巨人”，消光用二氧化硅产品销量全国第一</t>
  </si>
  <si>
    <t>专精特新,气凝胶</t>
  </si>
  <si>
    <t>835179.BJ</t>
  </si>
  <si>
    <t>凯德石英</t>
  </si>
  <si>
    <t>830832.BJ</t>
  </si>
  <si>
    <t>齐鲁华信</t>
  </si>
  <si>
    <t>国内新型分子筛领域的领军企业</t>
  </si>
  <si>
    <t>836675.BJ</t>
  </si>
  <si>
    <t>秉扬科技</t>
  </si>
  <si>
    <t>陶粒支撑剂主要用于页岩层石油天然气的开采</t>
  </si>
  <si>
    <t>838971.BJ</t>
  </si>
  <si>
    <t>天马新材</t>
  </si>
  <si>
    <t>主营高性能精细氧化铝粉体</t>
  </si>
  <si>
    <t>301029.SZ</t>
  </si>
  <si>
    <t>怡合达</t>
  </si>
  <si>
    <t>FA工厂自动化零部件领域较有影响力的一站式采购供应商</t>
  </si>
  <si>
    <t>电子商务,机器人,高端装备,工业母机,工业4.0</t>
  </si>
  <si>
    <t>688003.SH</t>
  </si>
  <si>
    <t>天准科技</t>
  </si>
  <si>
    <t>精密检测领域先进企业，苹果公司玻璃及结构件检测设备的核心供应商</t>
  </si>
  <si>
    <t>边缘计算,机器视觉,专精特新,集成电路,人工智能,消费电子,光伏,人民币贬值受益,第三代半导体,苹果</t>
  </si>
  <si>
    <t>300757.SZ</t>
  </si>
  <si>
    <t>罗博特科</t>
  </si>
  <si>
    <t>公司产品主要运用于光伏领域，智能制造技术提供商</t>
  </si>
  <si>
    <t>新能源汽车,HJT电池,集成电路,TOPCON电池,光伏,高端装备,工业4.0,华为,工业互联网</t>
  </si>
  <si>
    <t>603960.SH</t>
  </si>
  <si>
    <t>克来机电</t>
  </si>
  <si>
    <t>主产柔性自动化生产线与工业机器人系统应用，掌握核心技术</t>
  </si>
  <si>
    <t>机器人,新能源汽车,养老金持股,工业机器人,工业4.0,汽车热管理</t>
  </si>
  <si>
    <t>688686.SH</t>
  </si>
  <si>
    <t>奥普特</t>
  </si>
  <si>
    <t>机器视觉应用技术领先者</t>
  </si>
  <si>
    <t>机器视觉,苹果</t>
  </si>
  <si>
    <t>300802.SZ</t>
  </si>
  <si>
    <t>矩子科技</t>
  </si>
  <si>
    <t>全球领先的AOI、激光雕刻等专业设备制造商</t>
  </si>
  <si>
    <t>机器视觉,机器人,特斯拉,芯片,人工智能,MiniLED,光伏,高端装备,比亚迪,智能制造,国产替代,苹果,小米,华为</t>
  </si>
  <si>
    <t>300430.SZ</t>
  </si>
  <si>
    <t>诚益通</t>
  </si>
  <si>
    <t>物理因子治疗产品及运动治疗产品领域，均处于国内领先地位</t>
  </si>
  <si>
    <t>医药安全,中医药,专精特新,药品信息化追溯,医疗器械,工业大麻,养老,三胎,消毒剂,健康中国,透明工厂,智能物流,工业4.0</t>
  </si>
  <si>
    <t>300486.SZ</t>
  </si>
  <si>
    <t>东杰智能</t>
  </si>
  <si>
    <t>公司拥有优秀的系统集成能力及丰富的项目实施经验</t>
  </si>
  <si>
    <t>数字孪生,工业机器人,比亚迪,宁德时代,物联网,双十一,国企改革,智慧停车,工业互联网,统一大市场,机器人,新能源汽车,专精特新,国产软件,地方国企改革,人工智能,小鹏汽车,智能制造,工业4.0,智能物流</t>
  </si>
  <si>
    <t>688310.SH</t>
  </si>
  <si>
    <t>迈得医疗</t>
  </si>
  <si>
    <t>国内医用耗材智能装备领军企业，首台套企业</t>
  </si>
  <si>
    <t>口罩,机器人,专精特新,高端装备,医疗器械</t>
  </si>
  <si>
    <t>300400.SZ</t>
  </si>
  <si>
    <t>劲拓股份</t>
  </si>
  <si>
    <t>致力于专用设备的研发、生产和销售，国家级高新技术企业</t>
  </si>
  <si>
    <t>先进封装（Chiplet）,柔性屏,机器视觉,机器人,国产替代,富士康,屏下指纹技术,超清视频,OLED,OLED设备制造,工业机器人,电子纸,3D玻璃,华为</t>
  </si>
  <si>
    <t>688400.SH</t>
  </si>
  <si>
    <t>凌云光</t>
  </si>
  <si>
    <t>聚焦机器视觉赛道，连续多年在机器视觉行业销售额排名第一，消费电子可配置视觉系统领域市占率前三</t>
  </si>
  <si>
    <t>机器视觉,专精特新,web3.0,人工智能,消费电子,宁德时代,虚拟数字人,元宇宙,苹果</t>
  </si>
  <si>
    <t>605186.SH</t>
  </si>
  <si>
    <t>健麾信息</t>
  </si>
  <si>
    <t>国内知名的医药物流及移动医疗整体解决方案提供商</t>
  </si>
  <si>
    <t>大消费,新零售,中医药,机器人</t>
  </si>
  <si>
    <t>301200.SZ</t>
  </si>
  <si>
    <t>大族数控</t>
  </si>
  <si>
    <t>全球PCB专用设备企业中产品线最广泛的企业 之一</t>
  </si>
  <si>
    <t>PCB,工业母机,国产替代</t>
  </si>
  <si>
    <t>688329.SH</t>
  </si>
  <si>
    <t>艾隆科技</t>
  </si>
  <si>
    <t>中国规模领先全智能物资管理系统及整体解决方案开发商和制造商</t>
  </si>
  <si>
    <t>300097.SZ</t>
  </si>
  <si>
    <t>智云股份</t>
  </si>
  <si>
    <t>国内领先的成套自动化装备方案解决商</t>
  </si>
  <si>
    <t>口罩,大连自贸区,超清视频,OLED,工业机器人,OLED显示模组,小米,柔性屏,东北亚经贸中心,机器人,MiniLED,智能制造,工业4.0,华为,智能物流</t>
  </si>
  <si>
    <t>688097.SH</t>
  </si>
  <si>
    <t>博众精工</t>
  </si>
  <si>
    <t>国内智能化生产解决方案领域行业领军企业之一</t>
  </si>
  <si>
    <t>年报预增,机器人,新能源汽车,换电,蔚来汽车,苹果</t>
  </si>
  <si>
    <t>688306.SH</t>
  </si>
  <si>
    <t>均普智能</t>
  </si>
  <si>
    <t>以汽车工业为主的全球化智能制造装备供应商</t>
  </si>
  <si>
    <t>新冠检测,新能源汽车,机器人,共同富裕示范区,医疗器械,智能制造,人民币贬值受益,汽车电子,汽车热管理,工业4.0</t>
  </si>
  <si>
    <t>300461.SZ</t>
  </si>
  <si>
    <t>田中精机</t>
  </si>
  <si>
    <t>掌握了源自日本的电子线圈自动化生产成套设备核心技术</t>
  </si>
  <si>
    <t>口罩,消费电子,长三角一体化,无线充电,汽车电子,工业4.0,苹果,无线耳机,新型烟草</t>
  </si>
  <si>
    <t>001223.SZ</t>
  </si>
  <si>
    <t>欧克科技</t>
  </si>
  <si>
    <t>国家级专精特新“小巨人”，国内少数致力于研发、生产中高端生活用纸智能装备的厂商</t>
  </si>
  <si>
    <t>专精特新,锂电池</t>
  </si>
  <si>
    <t>688312.SH</t>
  </si>
  <si>
    <t>燕麦科技</t>
  </si>
  <si>
    <t>主营业务为自动化、智能化测试设备的研产销</t>
  </si>
  <si>
    <t>专精特新,工业4.0,苹果,消费电子</t>
  </si>
  <si>
    <t>688215.SH</t>
  </si>
  <si>
    <t>瑞晟智能</t>
  </si>
  <si>
    <t>一家专业的智能物流系统供应商</t>
  </si>
  <si>
    <t>数字孪生,机器人,阿里巴巴,人工智能,智能制造,工业4.0,智能物流</t>
  </si>
  <si>
    <t>871396.BJ</t>
  </si>
  <si>
    <t>常辅股份</t>
  </si>
  <si>
    <t>行业内取得民用核安全设备设计和制造许可证的首批企业之一</t>
  </si>
  <si>
    <t>835508.BJ</t>
  </si>
  <si>
    <t>殷图网联</t>
  </si>
  <si>
    <t>电网运行智能辅助系统提供商</t>
  </si>
  <si>
    <t>002008.SZ</t>
  </si>
  <si>
    <t>大族激光</t>
  </si>
  <si>
    <t>亚洲最大激光加工设备生产商</t>
  </si>
  <si>
    <t>全面屏,光刻胶,芯片,消费电子,OLED,养老,高端装备,宁德时代,节能照明,激光,机器人,HJT电池,蓝宝石,光伏,苹果,华为,光纤,TOPCON电池,深紫外光,比亚迪,智能终端,3D打印,小米,证金持股,央视财经50,MiniLED,OLED设备制造,激光器,工业母机,国家科技大会,钙钛矿电池,减速器</t>
  </si>
  <si>
    <t>000988.SZ</t>
  </si>
  <si>
    <t>华工科技</t>
  </si>
  <si>
    <t>激光产业的知名高科技公司</t>
  </si>
  <si>
    <t>宽带中国,新材料,传感器,芯片,东湖高新园区,工业机器人,量子科技,物联网,激光,机器人,新能源汽车,蓝宝石,健康中国,湖北国企改革,苹果,华为,MSCI,5G,F5G,高压快充,共封装光学（CPO）,光纤,大容量通信,汽车电子,物联网感知层,独角兽,3D打印,比亚迪,国企改革,充电桩,柔性屏,智慧城市,特斯拉,地方国企改革,元器件,激光器,工业4.0,武汉光谷,全息手机</t>
  </si>
  <si>
    <t>300747.SZ</t>
  </si>
  <si>
    <t>锐科激光</t>
  </si>
  <si>
    <t>国产光纤激光器的龙头企业，激光行业的知名企业</t>
  </si>
  <si>
    <t>5G,光纤光缆,数字水印,光纤,高端装备,国企改革,激光,央企国企改革,地方国企改革,激光器,工业母机,国产替代</t>
  </si>
  <si>
    <t>688167.SH</t>
  </si>
  <si>
    <t>炬光科技</t>
  </si>
  <si>
    <t>激光行业具有技术领先优势的企业</t>
  </si>
  <si>
    <t>688518.SH</t>
  </si>
  <si>
    <t>联赢激光</t>
  </si>
  <si>
    <t>拥有行业领先的激光能量控制技术</t>
  </si>
  <si>
    <t>年报预增,激光器,宁德时代</t>
  </si>
  <si>
    <t>688559.SH</t>
  </si>
  <si>
    <t>海目星</t>
  </si>
  <si>
    <t>业界数一数二的激光&amp;自动化装备综合解决方案提供商</t>
  </si>
  <si>
    <t>激光,年报预增,特斯拉,新能源汽车,养老金持股,锂电池,TOPCON电池,宁德时代,苹果,华为</t>
  </si>
  <si>
    <t>300227.SZ</t>
  </si>
  <si>
    <t>光韵达</t>
  </si>
  <si>
    <t>精密激光智能制造服务专业提供商，潜心研究激光技术多年</t>
  </si>
  <si>
    <t>5G,机器视觉,无人机,医美,芯片,深紫外光,比亚迪,宁德时代,3D打印,激光,新能源汽车,航空航天,富士康,军工,智能制造,工业4.0,激光器,成飞,苹果,华为,大飞机</t>
  </si>
  <si>
    <t>688025.SH</t>
  </si>
  <si>
    <t>杰普特</t>
  </si>
  <si>
    <t>生产激光光源、激光智能装备和光纤器件的国家级高新技术企业</t>
  </si>
  <si>
    <t>专精特新,集成电路,TOPCON电池,VR设备,光伏,比亚迪,宁德时代,虚拟现实,苹果,华为,钙钛矿电池</t>
  </si>
  <si>
    <t>300489.SZ</t>
  </si>
  <si>
    <t>光智科技</t>
  </si>
  <si>
    <t>红外光学及激光器件业务快速增长</t>
  </si>
  <si>
    <t>中俄贸易,新能源汽车,有色铝,新材料,芯片,氢能源,军工,激光器,核电,第三代半导体,黑龙江自贸区</t>
  </si>
  <si>
    <t>301021.SZ</t>
  </si>
  <si>
    <t>英诺激光</t>
  </si>
  <si>
    <t>全球少数实现工业深紫外纳秒激光器批量供应的生产商之一</t>
  </si>
  <si>
    <t>激光,集成电路,医疗器械,芯片,光纤,TOPCON电池,光伏,高端装备,激光器,国产替代</t>
  </si>
  <si>
    <t>002747.SZ</t>
  </si>
  <si>
    <t>埃斯顿</t>
  </si>
  <si>
    <t>机器人运动控制系统解决方案提供商，国产机器人龙头企业之一</t>
  </si>
  <si>
    <t>雷达,机器视觉,医疗器械,工业机器人,宁德时代,农机,工业互联网,机器人,专精特新,人工智能,智能制造,工业4.0</t>
  </si>
  <si>
    <t>300024.SZ</t>
  </si>
  <si>
    <t>国内工业机器人产业先驱</t>
  </si>
  <si>
    <t>电梯,工业机器人,高端装备,养老,宁德时代,激光,央企国企改革,专精特新,机器人,集成电路,换电,人工智能,服务机器人,军工,医疗机器人,国产替代,轨道交通,智能物流,口罩,增强现实,医疗器械,3D打印,国企改革,中科院系,工业互联网,特斯拉,航空航天,央视财经50,职业教育,智能制造,工业4.0</t>
  </si>
  <si>
    <t>002698.SZ</t>
  </si>
  <si>
    <t>博实股份</t>
  </si>
  <si>
    <t>主要业务包括工业机器人、自动化成套装备及系统解决方案</t>
  </si>
  <si>
    <t>机器人,智能医疗,医疗器械,医疗机器人,3D打印,黑龙江自贸区</t>
  </si>
  <si>
    <t>688017.SH</t>
  </si>
  <si>
    <t>绿的谐波</t>
  </si>
  <si>
    <t>国内率先实现了谐波减速器的工业化生产和规模化应用</t>
  </si>
  <si>
    <t>机器人,专精特新,减速器</t>
  </si>
  <si>
    <t>603666.SH</t>
  </si>
  <si>
    <t>亿嘉和</t>
  </si>
  <si>
    <t>机器人领域的高新技术企业</t>
  </si>
  <si>
    <t>机器人,无人机,专精特新,充电桩,医疗机器人</t>
  </si>
  <si>
    <t>603416.SH</t>
  </si>
  <si>
    <t>信捷电气</t>
  </si>
  <si>
    <t>PLC国产品牌龙头</t>
  </si>
  <si>
    <t>机器视觉,机器人,工业4.0</t>
  </si>
  <si>
    <t>000584.SZ</t>
  </si>
  <si>
    <t>哈工智能</t>
  </si>
  <si>
    <t>以智能制造和工业机器人为主营业务，人工智能为研究方向</t>
  </si>
  <si>
    <t>理想汽车,工业机器人,高端装备,蔚来汽车,比亚迪,机器人,新能源汽车,特斯拉,专精特新,锂电池,人工智能,军工,智能制造,工业4.0,医疗机器人</t>
  </si>
  <si>
    <t>300607.SZ</t>
  </si>
  <si>
    <t>拓斯达</t>
  </si>
  <si>
    <t>工业机器人的智能生产环境整体解决方案提供商</t>
  </si>
  <si>
    <t>年报预增,机器人,抗原检测,工业机器人,高端装备,宁德时代,工业4.0,智能制造,物联网,工业母机,工业互联网</t>
  </si>
  <si>
    <t>002527.SZ</t>
  </si>
  <si>
    <t>新时达</t>
  </si>
  <si>
    <t>工业机器人出货量连续多年位居国产第一</t>
  </si>
  <si>
    <t>空气能热泵,机器人,电梯,新能源汽车,京东,工业机器人,比亚迪,智能制造,工业4.0,燃料电池,智能物流,减速器</t>
  </si>
  <si>
    <t>002979.SZ</t>
  </si>
  <si>
    <t>雷赛智能</t>
  </si>
  <si>
    <t>智能装备运动控制领域的知名品牌和行业领军企业</t>
  </si>
  <si>
    <t>口罩,专精特新,机器人,工业4.0</t>
  </si>
  <si>
    <t>300276.SZ</t>
  </si>
  <si>
    <t>三丰智能</t>
  </si>
  <si>
    <t>“智慧工厂系统解决方案”的提供商</t>
  </si>
  <si>
    <t>机器人,特斯拉,专精特新,智能物流,恒大,军工,工业机器人,比亚迪,宁德时代,工业4.0,智慧停车,工业互联网</t>
  </si>
  <si>
    <t>600215.SH</t>
  </si>
  <si>
    <t>派斯林</t>
  </si>
  <si>
    <t>主营工业自动化设备</t>
  </si>
  <si>
    <t>机器人,新能源汽车,特斯拉,棚户区改造,振兴东北,物业管理,保障房,中朝贸易区</t>
  </si>
  <si>
    <t>688165.SH</t>
  </si>
  <si>
    <t>埃夫特</t>
  </si>
  <si>
    <t>中国工业机器人行业第一梯队企业</t>
  </si>
  <si>
    <t>机器人,新能源汽车,专精特新,地方国企改革,人工智能,工业机器人,智能制造,国企改革,减速器,工业互联网</t>
  </si>
  <si>
    <t>300853.SZ</t>
  </si>
  <si>
    <t>申昊科技</t>
  </si>
  <si>
    <t>专业从事人工智能、数据监测、智能电网等工业大健康相关技术产品研发</t>
  </si>
  <si>
    <t>轨道交通,专精特新,机器人,智能电网,人工智能</t>
  </si>
  <si>
    <t>688218.SH</t>
  </si>
  <si>
    <t>江苏北人</t>
  </si>
  <si>
    <t>专注于机器人系统集成和智能化、自动化焊接系统集成的工程公司</t>
  </si>
  <si>
    <t>特斯拉,机器人,新能源汽车,专精特新,人工智能,智能制造</t>
  </si>
  <si>
    <t>688255.SH</t>
  </si>
  <si>
    <t>凯尔达</t>
  </si>
  <si>
    <t>公司在我国工业弧焊机器人领域具有一定的市场占有率、行业知名度及影响力</t>
  </si>
  <si>
    <t>比亚迪,机器人</t>
  </si>
  <si>
    <t>688090.SH</t>
  </si>
  <si>
    <t>瑞松科技</t>
  </si>
  <si>
    <t>八次获广汽丰田设备供应商“品质优良奖”</t>
  </si>
  <si>
    <t>机器视觉,机器人,新能源汽车,专精特新,蔚来汽车,比亚迪</t>
  </si>
  <si>
    <t>688290.SH</t>
  </si>
  <si>
    <t>景业智能</t>
  </si>
  <si>
    <t>国内唯一可以批量供货核工业电随动机械手的公司</t>
  </si>
  <si>
    <t>年报预增,机器人,专精特新,军工,核电</t>
  </si>
  <si>
    <t>301112.SZ</t>
  </si>
  <si>
    <t>信邦智能</t>
  </si>
  <si>
    <t>以工业机器人为核心的综合服务商</t>
  </si>
  <si>
    <t>机器视觉,无人机,工业机器人,高端装备,比亚迪,机器人,汽车制造,航空航天,新能源汽车,人民币贬值受益,工业4.0,智能制造</t>
  </si>
  <si>
    <t>301199.SZ</t>
  </si>
  <si>
    <t>迈赫股份</t>
  </si>
  <si>
    <t>具备较强的汽车智能制造装备系统总包能力，各项技术指标均达到了行业主流水平</t>
  </si>
  <si>
    <t>建筑节能,机器人,新能源汽车,人工智能,军工,高端装备,比亚迪,智能制造,物联网,工业互联网,智能物流</t>
  </si>
  <si>
    <t>机器视觉,新基建,电机电控,工业机器人,同花顺漂亮100,工业互联网,新能源整车,工业4.0,工控信息安全,机器人,新能源汽车,换电,央视财经50,储能,小鹏汽车,工业母机,轨道交通,MSCI</t>
  </si>
  <si>
    <t>688777.SH</t>
  </si>
  <si>
    <t>中控技术</t>
  </si>
  <si>
    <t>中国工业自动化行业龙头企业</t>
  </si>
  <si>
    <t>智能制造,工业4.0,工业互联网,信创</t>
  </si>
  <si>
    <t>688188.SH</t>
  </si>
  <si>
    <t>柏楚电子</t>
  </si>
  <si>
    <t>激光切割控制系统的研产销，上海市“专精特新”企业</t>
  </si>
  <si>
    <t>激光,专精特新,MSCI</t>
  </si>
  <si>
    <t>603025.SH</t>
  </si>
  <si>
    <t>大豪科技</t>
  </si>
  <si>
    <t>北京国资委旗下，国内缝制、针织设备电控领域龙头</t>
  </si>
  <si>
    <t>国产软件,地方国企改革,芯片,数字经济,国产操作系统,网络安全,北京国企改革,国企改革</t>
  </si>
  <si>
    <t>603583.SH</t>
  </si>
  <si>
    <t>捷昌驱动</t>
  </si>
  <si>
    <t>经营应用于智慧办公、医疗康护、智能家居领域的线性驱动系统</t>
  </si>
  <si>
    <t>外贸受益,人民币贬值受益,养老金持股</t>
  </si>
  <si>
    <t>603203.SH</t>
  </si>
  <si>
    <t>快克智能</t>
  </si>
  <si>
    <t>锡焊技术为核心的电子装联专用设备行业领军企业</t>
  </si>
  <si>
    <t>机器视觉,机器人,新能源汽车,专精特新,富士康,OLED,工业机器人,高端装备,苹果,智能穿戴,工业互联网</t>
  </si>
  <si>
    <t>603283.SH</t>
  </si>
  <si>
    <t>赛腾股份</t>
  </si>
  <si>
    <t>自动化生产设备行业领先的产品研发设计和定制化生产能力</t>
  </si>
  <si>
    <t>年报预增,新能源汽车,特斯拉,集成电路,锂电池,苹果,芯片,工业4.0,芯片封装测试,无线耳机</t>
  </si>
  <si>
    <t>002957.SZ</t>
  </si>
  <si>
    <t>科瑞技术</t>
  </si>
  <si>
    <t>主营工业自动化设备以及精密零部件制造业务</t>
  </si>
  <si>
    <t>机器视觉,口罩,芯片,消费电子,比亚迪,宁德时代,新型烟草,物联网,工业互联网,年报预增,机器人,锂电池,新能源,工业4.0,虚拟现实,苹果,华为,无线耳机</t>
  </si>
  <si>
    <t>002334.SZ</t>
  </si>
  <si>
    <t>英威腾</t>
  </si>
  <si>
    <t>低、中、高压变频器行业领先水平，国家高新技术企业</t>
  </si>
  <si>
    <t>数据中心,IGBT,稀土永磁,粤港澳大湾区,光伏建筑一体化,节能电机,工业机器人,充电桩,透明工厂,物联网,工业互联网,机器人,新能源汽车,集成电路,换电,储能,氢能源,光伏,云计算,工业母机,燃料电池,轨道交通</t>
  </si>
  <si>
    <t>300048.SZ</t>
  </si>
  <si>
    <t>合康新能</t>
  </si>
  <si>
    <t>集专业研发、生产高压、大功率变频器的高科技企业</t>
  </si>
  <si>
    <t>储能,新基建,节能电机,光伏,节能环保</t>
  </si>
  <si>
    <t>300278.SZ</t>
  </si>
  <si>
    <t>华昌达</t>
  </si>
  <si>
    <t>智能型自动化装备系统集成供应商</t>
  </si>
  <si>
    <t>年报预增,特斯拉,机器人,航空航天,无人机,军工,新基建,工业机器人,比亚迪,工业4.0</t>
  </si>
  <si>
    <t>603015.SH</t>
  </si>
  <si>
    <t>弘讯科技</t>
  </si>
  <si>
    <t>中国最大的塑料机械自动化控制系统供货商之一</t>
  </si>
  <si>
    <t>人造太阳,芯片,工业机器人,物联网,风电,工业4.0,虚拟电厂,机器人,人工智能,储能,MCU芯片,光伏,智能电网,台湾</t>
  </si>
  <si>
    <t>002975.SZ</t>
  </si>
  <si>
    <t>博杰股份</t>
  </si>
  <si>
    <t>专注于工业自动化设备与配件的研发</t>
  </si>
  <si>
    <t>5G,机器视觉,芯片,消费电子,工业机器人,高端装备,比亚迪,芯片封装测试,小米,横琴新区,机器人,新能源汽车,特斯拉,集成电路,人工智能,人民币贬值受益,智能制造,苹果,华为,无线耳机,减速器</t>
  </si>
  <si>
    <t>300484.SZ</t>
  </si>
  <si>
    <t>蓝海华腾</t>
  </si>
  <si>
    <t>公司在电机驱动的核心控制技术上拥有与国际先进水平</t>
  </si>
  <si>
    <t>碳化硅,IGBT,高压快充,粤港澳大湾区,芯片,电机电控,比亚迪,北汽新能源,新能源物流车,新能源汽车,锂电池,新能源,MCU芯片,工业4.0,燃料电池,第三代半导体,锂电原料</t>
  </si>
  <si>
    <t>688320.SH</t>
  </si>
  <si>
    <t>禾川科技</t>
  </si>
  <si>
    <t>伺服系统国内市场占有率第二</t>
  </si>
  <si>
    <t>专精特新,机器人,锂电池,芯片,电机电控,比亚迪,智能制造,工业4.0,宁德时代,工业母机,工业互联网</t>
  </si>
  <si>
    <t>301312.SZ</t>
  </si>
  <si>
    <t>智立方</t>
  </si>
  <si>
    <t>苹果供应链上的自动化检测系统公司</t>
  </si>
  <si>
    <t>机器视觉,机器人,专精特新,元宇宙,高端装备,比亚迪,智能制造,工业4.0,人民币贬值受益,苹果,华为</t>
  </si>
  <si>
    <t>688160.SH</t>
  </si>
  <si>
    <t>步科股份</t>
  </si>
  <si>
    <t>中国领先的机器自动化与工厂智能化解决方案供应商</t>
  </si>
  <si>
    <t>机器人,工业互联网</t>
  </si>
  <si>
    <t>688698.SH</t>
  </si>
  <si>
    <t>伟创电气</t>
  </si>
  <si>
    <t>始终专注于电气传动和工业控制领域，国内工业自动化行业重要的供应商</t>
  </si>
  <si>
    <t>光伏,机器人,专精特新,高端装备</t>
  </si>
  <si>
    <t>688125.SH</t>
  </si>
  <si>
    <t>安达智能</t>
  </si>
  <si>
    <t>公司的点胶机在重复精度、定位精度和运行速度方面，已与全球领先的流体控制设备企业保持一致水平</t>
  </si>
  <si>
    <t>专精特新,汽车电子,智能制造,宁德时代,比亚迪,苹果</t>
  </si>
  <si>
    <t>001266.SZ</t>
  </si>
  <si>
    <t>宏英智能</t>
  </si>
  <si>
    <t>移动机械与专用车辆智能电气控制系统产品及解决方案的提供商</t>
  </si>
  <si>
    <t>专精特新,国产软件,新能源汽车,智能制造,物联网,无人驾驶,人工智能</t>
  </si>
  <si>
    <t>688395.SH</t>
  </si>
  <si>
    <t>正弦电气</t>
  </si>
  <si>
    <t>国内工业自动化领域有影响力的企业</t>
  </si>
  <si>
    <t>机器人,新能源汽车,专精特新,工业4.0</t>
  </si>
  <si>
    <t>605288.SH</t>
  </si>
  <si>
    <t>凯迪股份</t>
  </si>
  <si>
    <t>线性驱动行业的领先企业</t>
  </si>
  <si>
    <t>智能家居,光伏,新能源汽车,智能医疗</t>
  </si>
  <si>
    <t>831305.BJ</t>
  </si>
  <si>
    <t>海希通讯</t>
  </si>
  <si>
    <t>国内工业无线控制行业的领先企业</t>
  </si>
  <si>
    <t>832885.BJ</t>
  </si>
  <si>
    <t>星辰科技</t>
  </si>
  <si>
    <t>国内领先的军用随动控制总成和军品级伺服系统提供商</t>
  </si>
  <si>
    <t>风电,军工</t>
  </si>
  <si>
    <t>430425.BJ</t>
  </si>
  <si>
    <t>乐创技术</t>
  </si>
  <si>
    <t>主营工业运动控制系统产品</t>
  </si>
  <si>
    <t>836260.BJ</t>
  </si>
  <si>
    <t>中寰股份</t>
  </si>
  <si>
    <t>专精特新“小巨人”企业，国内最高压力气井井口地面安全控制系统供应商</t>
  </si>
  <si>
    <t>603901.SH</t>
  </si>
  <si>
    <t>永创智能</t>
  </si>
  <si>
    <t>国内领先的包装设备研发、设计、生产和技术服务供应商之一</t>
  </si>
  <si>
    <t>机器人,工业机器人,食品包装,工业4.0</t>
  </si>
  <si>
    <t>002611.SZ</t>
  </si>
  <si>
    <t>东方精工</t>
  </si>
  <si>
    <t>综合实力国际领先的瓦楞纸包装装备供应商</t>
  </si>
  <si>
    <t>军民融合,机器人,无人机,工业机器人,智能制造,人民币贬值受益</t>
  </si>
  <si>
    <t>300512.SZ</t>
  </si>
  <si>
    <t>中亚股份</t>
  </si>
  <si>
    <t>国内领先的液态食品包装机械制造企业</t>
  </si>
  <si>
    <t>柔性屏,无人零售,机器人,OLED,高端装备,食品包装,智能制造,工业4.0,国产替代</t>
  </si>
  <si>
    <t>300521.SZ</t>
  </si>
  <si>
    <t>爱司凯</t>
  </si>
  <si>
    <t>专注于工业化打印技术的研发及应用，掌握了大量CTP核心技术</t>
  </si>
  <si>
    <t>3D打印,柔性屏</t>
  </si>
  <si>
    <t>300195.SZ</t>
  </si>
  <si>
    <t>长荣股份</t>
  </si>
  <si>
    <t>中国包装龙头企业，专注于高精度、速度和稳定性的高端印刷装备</t>
  </si>
  <si>
    <t>机器视觉,口罩,医疗器械,C2M,工业机器人,区块链,高端装备,信创,工业互联网,柔性屏,机器人,专精特新,抗原检测,锂电池,烟草,工业4.0</t>
  </si>
  <si>
    <t>002209.SZ</t>
  </si>
  <si>
    <t>达意隆</t>
  </si>
  <si>
    <t>国内饮料包装机械行业龙头企业</t>
  </si>
  <si>
    <t>工业机器人,机器人,消毒剂,智能制造,服务机器人</t>
  </si>
  <si>
    <t>300509.SZ</t>
  </si>
  <si>
    <t>新美星</t>
  </si>
  <si>
    <t>国内液态食品包装机械领域技术创新能力显著的企业之一</t>
  </si>
  <si>
    <t>机器人,食品包装,工业4.0</t>
  </si>
  <si>
    <t>301138.SZ</t>
  </si>
  <si>
    <t>华研精机</t>
  </si>
  <si>
    <t>瓶坯智能成型系统领域具有领先地位</t>
  </si>
  <si>
    <t>机器视觉,机器人,智能制造</t>
  </si>
  <si>
    <t>001256.SZ</t>
  </si>
  <si>
    <t>炜冈科技</t>
  </si>
  <si>
    <t>主营标签印刷设备，国家专精特新“小巨人”</t>
  </si>
  <si>
    <t>长三角一体化,专精特新,共同富裕示范区</t>
  </si>
  <si>
    <t>301105.SZ</t>
  </si>
  <si>
    <t>鸿铭股份</t>
  </si>
  <si>
    <t>主营生产纸质包装盒的包装专用设备</t>
  </si>
  <si>
    <t>中俄贸易,口罩</t>
  </si>
  <si>
    <t>838810.BJ</t>
  </si>
  <si>
    <t>春光药装</t>
  </si>
  <si>
    <t>国家级专精特新“小巨人”，奶酪包装设备国内市占率第一</t>
  </si>
  <si>
    <t>600499.SH</t>
  </si>
  <si>
    <t>科达制造</t>
  </si>
  <si>
    <t>通过子公司间接控制蓝科锂业，蓝科锂业是卤水提锂领域的领军企业</t>
  </si>
  <si>
    <t>增碳剂,盐湖提锂,膜材料,高端装备,宁德时代,充电桩,年报预增,脱硫脱硝,中非合作,锂电池,负极材料,新能源,废气处理,节能减排,锂电原料</t>
  </si>
  <si>
    <t>688001.SH</t>
  </si>
  <si>
    <t>华兴源创</t>
  </si>
  <si>
    <t>国内领先的检测设备与整线检测系统解决方案提供商</t>
  </si>
  <si>
    <t>5G,特斯拉,集成电路,消费电子,OLED,苹果,无线耳机</t>
  </si>
  <si>
    <t>002595.SZ</t>
  </si>
  <si>
    <t>豪迈科技</t>
  </si>
  <si>
    <t>作为全球技术领先、产能最大的轮胎模具制造商</t>
  </si>
  <si>
    <t>工业母机,风电</t>
  </si>
  <si>
    <t>002690.SZ</t>
  </si>
  <si>
    <t>美亚光电</t>
  </si>
  <si>
    <t>研制了拥有完全自主知识产权的色选机、口腔X射线CT诊断机等</t>
  </si>
  <si>
    <t>智能医疗,养老金持股,医疗器械,食品安全,牙科医疗,MSCI</t>
  </si>
  <si>
    <t>002006.SZ</t>
  </si>
  <si>
    <t>精功科技</t>
  </si>
  <si>
    <t>专用设备行业龙头企业，国内唯一的千吨级碳纤维系列产品生产商</t>
  </si>
  <si>
    <t>年报预增,机器人,口罩,太阳能,新能源,工业机器人,光伏,多晶硅,碳纤维</t>
  </si>
  <si>
    <t>600330.SH</t>
  </si>
  <si>
    <t>天通股份</t>
  </si>
  <si>
    <t>软磁行业最大的研发和制造基地之一</t>
  </si>
  <si>
    <t>5G,小金属,碳化硅,太阳能,新材料,稀土永磁,OLED,长三角一体化,无线充电,高端装备,充电桩,年报预增,超级计算机,新能源汽车,特斯拉,航空航天,锂电池,蓝宝石,军工,OLED设备制造,光伏,国产替代,第三代半导体</t>
  </si>
  <si>
    <t>002837.SZ</t>
  </si>
  <si>
    <t>英维克</t>
  </si>
  <si>
    <t>国内领先的精密温控节能设备提供商</t>
  </si>
  <si>
    <t>数据中心,冷链物流,比亚迪,充电桩,家用电器,新能源物流车,新能源汽车,通信基站,储能,军工,云计算,轨道交通,华为</t>
  </si>
  <si>
    <t>300382.SZ</t>
  </si>
  <si>
    <t>斯莱克</t>
  </si>
  <si>
    <t>为金属包装行业客户提供高端装备以及整体解决方案</t>
  </si>
  <si>
    <t>年报预增,机器人,新能源汽车,专精特新,锂电池,C2M,工业机器人,抖音小店</t>
  </si>
  <si>
    <t>603855.SH</t>
  </si>
  <si>
    <t>华荣股份</t>
  </si>
  <si>
    <t>公司是国内领先的防爆电器，专业照明设备供应商</t>
  </si>
  <si>
    <t>太阳能,光伏,军工</t>
  </si>
  <si>
    <t>300415.SZ</t>
  </si>
  <si>
    <t>伊之密</t>
  </si>
  <si>
    <t>“模压成型”专用机械设备的研发、生产、销售的高新技术企业</t>
  </si>
  <si>
    <t>5G,融资租赁,机器人,工业机器人,一体化压铸,比亚迪,工业母机</t>
  </si>
  <si>
    <t>688700.SH</t>
  </si>
  <si>
    <t>东威科技</t>
  </si>
  <si>
    <t>公司自主创新的垂直连续的电镀方法已经成为目前国产PCB专用电镀设备中的主流</t>
  </si>
  <si>
    <t>PET铜箔,专精特新</t>
  </si>
  <si>
    <t>688128.SH</t>
  </si>
  <si>
    <t>中国电研</t>
  </si>
  <si>
    <t>长期从事电器产品环境适应性基本规律与机理研究</t>
  </si>
  <si>
    <t>央企国企改革,锂电池,地方国企改革,抽水蓄能,比亚迪,国企改革,一带一路</t>
  </si>
  <si>
    <t>688596.SH</t>
  </si>
  <si>
    <t>正帆科技</t>
  </si>
  <si>
    <t>业内少数覆盖工艺介质供应系统全流程服务并辅以高纯特种气体业务的创新企业</t>
  </si>
  <si>
    <t>年报预增,光伏,集成电路,国产替代,中芯国际</t>
  </si>
  <si>
    <t>600501.SH</t>
  </si>
  <si>
    <t>航天晨光</t>
  </si>
  <si>
    <t>重要的专用汽车科研生产基地，是军用油料特种车定点研制企业</t>
  </si>
  <si>
    <t>长三角一体化,高端装备,充电桩,核污染防治,核电,特高压,无人驾驶,国企改革,LNG加气站,光热发电,央企国企改革,新能源汽车,航空航天,太空经济,地方国企改革,氢能源,军工,航天系,天然气,智能制造,嫦娥,国产替代,垃圾分类,大飞机</t>
  </si>
  <si>
    <t>688022.SH</t>
  </si>
  <si>
    <t>瀚川智能</t>
  </si>
  <si>
    <t>汽车电子和医疗健康等行业拥有大量全球知名客户</t>
  </si>
  <si>
    <t>机器视觉,口罩,医疗器械,长三角一体化,汽车电子,宁德时代,无人驾驶,一带一路,工业互联网,边缘计算,年报预增,专精特新,特斯拉,集成电路,锂电池,换电,智能制造,燃料电池,华为</t>
  </si>
  <si>
    <t>603081.SH</t>
  </si>
  <si>
    <t>大丰实业</t>
  </si>
  <si>
    <t>全球领先文体产业整体集成方案解决商</t>
  </si>
  <si>
    <t>新基建,体育产业,杭州亚运会,文化传媒,冬奥会,雄安新区,元宇宙,虚拟现实,轨道交通</t>
  </si>
  <si>
    <t>002073.SZ</t>
  </si>
  <si>
    <t>软控股份</t>
  </si>
  <si>
    <t>国内轮胎橡胶行业软件龙头企业</t>
  </si>
  <si>
    <t>知识产权保护,新材料,证金持股,锂电池,电子标签,电子信息,TMT,宁德时代,工业4.0,现代服务业,工业互联网</t>
  </si>
  <si>
    <t>002031.SZ</t>
  </si>
  <si>
    <t>巨轮智能</t>
  </si>
  <si>
    <t>液压式硫化机国内市占率第一，公司开发的高精度RV减速器达到国际先进水平</t>
  </si>
  <si>
    <t>冷链物流,机器人,汽车制造,航空发动机,人工智能,新基建,工业机器人,高端装备,工业4.0,核电,工业母机,减速器</t>
  </si>
  <si>
    <t>300151.SZ</t>
  </si>
  <si>
    <t>昌红科技</t>
  </si>
  <si>
    <t>国内规模最大的通风与空气处理系统集成的设计和制造企业之一</t>
  </si>
  <si>
    <t>口罩,辅助生殖,基因测序,新冠检测,抗原检测,医药电商</t>
  </si>
  <si>
    <t>002009.SZ</t>
  </si>
  <si>
    <t>天奇股份</t>
  </si>
  <si>
    <t>高端智能装备和循环产业双主营，锂电池金属回收率位居行业前列</t>
  </si>
  <si>
    <t>小金属,金属回收,理想汽车,工业机器人,腾讯,风电,工业互联网,动力电池回收,车联网,机器人,新能源汽车,特斯拉,锂电池,钴,小鹏汽车,汽车拆解,恒大,光伏,节能环保,金属镍,工业4.0,垃圾分类,智能物流,尾气治理</t>
  </si>
  <si>
    <t>002111.SZ</t>
  </si>
  <si>
    <t>威海广泰</t>
  </si>
  <si>
    <t>国内空港地面设备行业龙头企业，全球空港地面设备品种最全的供应商</t>
  </si>
  <si>
    <t>年报预增,除雪,无人机,私人飞机,方舱医院,换电,医疗器械,环渤海,军工,高端装备,成飞,通用航空,消防装备,大飞机</t>
  </si>
  <si>
    <t>603076.SH</t>
  </si>
  <si>
    <t>乐惠国际</t>
  </si>
  <si>
    <t>啤酒酿造设备及无菌灌装设备两大产品体系，全球知名品牌</t>
  </si>
  <si>
    <t>C2M,大消费,新零售,啤酒</t>
  </si>
  <si>
    <t>002833.SZ</t>
  </si>
  <si>
    <t>弘亚数控</t>
  </si>
  <si>
    <t>中国板式家具机械行业的代表品牌</t>
  </si>
  <si>
    <t>机器人,专精特新,养老金持股,智能制造,减速器,工业4.0</t>
  </si>
  <si>
    <t>300471.SZ</t>
  </si>
  <si>
    <t>厚普股份</t>
  </si>
  <si>
    <t>国内加气设备龙头</t>
  </si>
  <si>
    <t>LNG动力船,页岩气,冬奥会,物联网,一带一路,LNG加气站,专精特新,航空航天,氢能源,军工,天然气,成飞,燃料电池</t>
  </si>
  <si>
    <t>603956.SH</t>
  </si>
  <si>
    <t>威派格</t>
  </si>
  <si>
    <t>基于工业互联网的智慧水务综合解决方案提供商</t>
  </si>
  <si>
    <t>信创,智慧城市,专精特新,污水处理,华为鲲鹏,乡村振兴,新型城镇化,工业4.0,华为,工业互联网</t>
  </si>
  <si>
    <t>688383.SH</t>
  </si>
  <si>
    <t>新益昌</t>
  </si>
  <si>
    <t>国内LED封装、电容器老化测试智能制造装备领域的领先企业</t>
  </si>
  <si>
    <t>锂电池,MiniLED</t>
  </si>
  <si>
    <t>002529.SZ</t>
  </si>
  <si>
    <t>海源复材</t>
  </si>
  <si>
    <t>公司在复合材料装备拥有领先优势</t>
  </si>
  <si>
    <t>福建基建,HJT电池,TOPCON电池,光伏,高端装备,宁德时代,3D打印,碳纤维</t>
  </si>
  <si>
    <t>002757.SZ</t>
  </si>
  <si>
    <t>南兴股份</t>
  </si>
  <si>
    <t>国内竞争实力较强的板式家具机械装备生产企业之一</t>
  </si>
  <si>
    <t>数据中心,中俄贸易,粤港澳大湾区,东数西算（算力）,工业母机,VPN,工业互联网,边缘计算,专精特新,大数据,人工智能,网络安全,数字经济,智慧政务,云计算,工业4.0,华为</t>
  </si>
  <si>
    <t>688378.SH</t>
  </si>
  <si>
    <t>奥来德</t>
  </si>
  <si>
    <t>“中国OLED产业联盟”的发起单位及理事单位</t>
  </si>
  <si>
    <t>新材料,国产替代,钙钛矿电池,OLED材料,OLED</t>
  </si>
  <si>
    <t>603011.SH</t>
  </si>
  <si>
    <t>合锻智能</t>
  </si>
  <si>
    <t>国内液压机行业的领先企业</t>
  </si>
  <si>
    <t>机器视觉,口罩,新能源汽车,航空发动机,军工,高端装备,比亚迪,工业4.0,国产替代,工业母机,新型烟草</t>
  </si>
  <si>
    <t>002786.SZ</t>
  </si>
  <si>
    <t>银宝山新</t>
  </si>
  <si>
    <t>完善的模具设计和模具制造工艺标准体系</t>
  </si>
  <si>
    <t>5G,口罩,环渤海,高端装备,比亚迪,宁德时代,国企改革,小米,央企国企改革,天津自贸区,新能源汽车,机器人,债转股(AMC),华为汽车,工业4.0,虚拟现实,华为</t>
  </si>
  <si>
    <t>300499.SZ</t>
  </si>
  <si>
    <t>高澜股份</t>
  </si>
  <si>
    <t>致力于为全球客户提供专业的节能产品和整体解决方案</t>
  </si>
  <si>
    <t>数据中心,柔性直流输电,人造太阳,比亚迪,宁德时代,充电桩,特高压,汽车热管理,风电,年报预增,专精特新,新能源汽车,锂电池,新能源,储能,军工</t>
  </si>
  <si>
    <t>600579.SH</t>
  </si>
  <si>
    <t>克劳斯</t>
  </si>
  <si>
    <t>我国重要的化工、石油化工装备研究开发制造基地</t>
  </si>
  <si>
    <t>央企国企改革,机器人,地方国企改革,高端装备,节能环保,工业4.0,3D打印,国企改革</t>
  </si>
  <si>
    <t>300293.SZ</t>
  </si>
  <si>
    <t>蓝英装备</t>
  </si>
  <si>
    <t>全球领先的清洗系统和表面处理设备及解决方案提供商</t>
  </si>
  <si>
    <t>机器人,特斯拉,光刻胶,人工智能,工业机器人,高端装备,工业4.0,工业母机</t>
  </si>
  <si>
    <t>002337.SZ</t>
  </si>
  <si>
    <t>赛象科技</t>
  </si>
  <si>
    <t>国内橡胶机械制造业的龙头企业</t>
  </si>
  <si>
    <t>数字孪生,机器人,专精特新,汽车制造,大飞机,工业机器人,高端装备,蔚来汽车,人民币贬值受益,工业互联网,智能物流</t>
  </si>
  <si>
    <t>002779.SZ</t>
  </si>
  <si>
    <t>中坚科技</t>
  </si>
  <si>
    <t>国际领先的园林机械公司</t>
  </si>
  <si>
    <t>年报预增,乡村振兴,人民币贬值受益</t>
  </si>
  <si>
    <t>300472.SZ</t>
  </si>
  <si>
    <t>新元科技</t>
  </si>
  <si>
    <t>工业智能化输送配料系统领先企业</t>
  </si>
  <si>
    <t>数据中心,5G,体育产业,区块链,云游戏,冰雪产业,智能终端,东数西算（算力）,工业互联网,智慧城市,机器人,废气处理,光伏,云计算,工业4.0,多晶硅,硅能源</t>
  </si>
  <si>
    <t>603289.SH</t>
  </si>
  <si>
    <t>泰瑞机器</t>
  </si>
  <si>
    <t>全电动及两板多物料注塑机在新能源汽车车灯领域替代欧洲日本产品</t>
  </si>
  <si>
    <t>地下管网,新能源汽车,抗原检测,长三角一体化,高端装备,比亚迪,工业4.0,国产替代,垃圾分类</t>
  </si>
  <si>
    <t>300004.SZ</t>
  </si>
  <si>
    <t>南风股份</t>
  </si>
  <si>
    <t>国内核电HVAC市场龙头企业</t>
  </si>
  <si>
    <t>PM2.5,广东国企改革,3D打印,核电,地方国企改革,国企改革</t>
  </si>
  <si>
    <t>300412.SZ</t>
  </si>
  <si>
    <t>迦南科技</t>
  </si>
  <si>
    <t>国内固体制剂工艺装备著名的设计生产厂家</t>
  </si>
  <si>
    <t>辉瑞,医药安全,中医药,专精特新,共同富裕示范区,医疗器械,光伏建筑一体化,工业4.0,CRO,智能物流</t>
  </si>
  <si>
    <t>603895.SH</t>
  </si>
  <si>
    <t>天永智能</t>
  </si>
  <si>
    <t>生产线的自动化、柔性化、智能化和信息化等方面技术领先</t>
  </si>
  <si>
    <t>数字孪生,口罩,新能源汽车,特斯拉,锂电池,专精特新,储能,工业4.0</t>
  </si>
  <si>
    <t>688071.SH</t>
  </si>
  <si>
    <t>华依科技</t>
  </si>
  <si>
    <t>国内少数推出国际先进水平的汽车动力总成测试设备的自主创新企业</t>
  </si>
  <si>
    <t>专精特新,新能源汽车,高端装备,比亚迪,燃料电池</t>
  </si>
  <si>
    <t>300833.SZ</t>
  </si>
  <si>
    <t>浩洋股份</t>
  </si>
  <si>
    <t>国家知识产权优势企业、国家文化产业示范基地</t>
  </si>
  <si>
    <t>年报预增,文化传媒,专精特新</t>
  </si>
  <si>
    <t>300281.SZ</t>
  </si>
  <si>
    <t>金明精机</t>
  </si>
  <si>
    <t>专业塑料机械装备供应商</t>
  </si>
  <si>
    <t>可降解塑料,广东国企改革,粤港澳大湾区,地方国企改革,膜材料,养老,工业4.0,国企改革</t>
  </si>
  <si>
    <t>688162.SH</t>
  </si>
  <si>
    <t>巨一科技</t>
  </si>
  <si>
    <t>国内领先的汽车智能制造成套装备和新能源汽车电驱动系统解决方案专家</t>
  </si>
  <si>
    <t>特斯拉,新能源汽车,蔚来汽车,燃料电池,理想汽车</t>
  </si>
  <si>
    <t>000856.SZ</t>
  </si>
  <si>
    <t>冀东装备</t>
  </si>
  <si>
    <t>中国建材机械工业骨干企业</t>
  </si>
  <si>
    <t>建筑节能,机器人,地方国企改革,水泥,矿山生态修复,机械装备,京津冀一体化,北京国企改革,国企改革,一带一路</t>
  </si>
  <si>
    <t>688113.SH</t>
  </si>
  <si>
    <t>联测科技</t>
  </si>
  <si>
    <t>国内新能源汽车动力系统测试领域起步较早的一批厂商之一</t>
  </si>
  <si>
    <t>专精特新,新能源汽车,航空发动机,华为汽车</t>
  </si>
  <si>
    <t>600444.SH</t>
  </si>
  <si>
    <t>国机通用</t>
  </si>
  <si>
    <t>流体机械业务市场份额较高，新型塑料管材业务国内首家上市公司</t>
  </si>
  <si>
    <t>光热发电,地下管网,央企国企改革,锂电池,盐湖提锂,地方国企改革,氢能源,锂电设备,国企改革</t>
  </si>
  <si>
    <t>300540.SZ</t>
  </si>
  <si>
    <t>蜀道装备</t>
  </si>
  <si>
    <t>公司主要提供天然气液化工艺包及处理装置，拥有多项工艺技术</t>
  </si>
  <si>
    <t>LNG加气站,四川国企改革,地方国企改革,储能,氢能源,天然气,油气运输仓储,充电桩,燃料电池,国企改革</t>
  </si>
  <si>
    <t>301013.SZ</t>
  </si>
  <si>
    <t>利和兴</t>
  </si>
  <si>
    <t>国内移动智能终端检测领域行业较为领先的企业之一</t>
  </si>
  <si>
    <t>5G,机器视觉,口罩,医疗器械,消费电子,OLED,高端装备,陶瓷电容,小米,柔性屏,富士康,华为汽车,元器件,智能制造,工业4.0,华为,无线耳机</t>
  </si>
  <si>
    <t>603656.SH</t>
  </si>
  <si>
    <t>泰禾智能</t>
  </si>
  <si>
    <t>智能检测分选装备和工业机器人及自动化成套装备高新技术企业</t>
  </si>
  <si>
    <t>机器视觉,工业机器人,食品安全,机器人,高端装备,工业4.0,人工智能</t>
  </si>
  <si>
    <t>603159.SH</t>
  </si>
  <si>
    <t>上海亚虹</t>
  </si>
  <si>
    <t>精密模具的适用性、稳定性等指标达国内领先水平</t>
  </si>
  <si>
    <t>300902.SZ</t>
  </si>
  <si>
    <t>国安达</t>
  </si>
  <si>
    <t>公司是国内交通运输、电力电网行业自动灭火系统的主要供应商之一</t>
  </si>
  <si>
    <t>机器人,安防,消防装备</t>
  </si>
  <si>
    <t>300813.SZ</t>
  </si>
  <si>
    <t>泰林生物</t>
  </si>
  <si>
    <t>实现了微生物检测和控制技术技术国产化，成为行业领军企业</t>
  </si>
  <si>
    <t>细胞免疫治疗,机器人,新冠检测,养老金持股,共同富裕示范区,抗原检测,医疗器械,食品安全,生物安全</t>
  </si>
  <si>
    <t>300411.SZ</t>
  </si>
  <si>
    <t>金盾股份</t>
  </si>
  <si>
    <t>主营地铁、隧道、核电等领域通风系统装备，行业市场占有率第一</t>
  </si>
  <si>
    <t>海工装备,核电,轨道交通,军工</t>
  </si>
  <si>
    <t>300823.SZ</t>
  </si>
  <si>
    <t>建科机械</t>
  </si>
  <si>
    <t>专注于中高端数控钢筋加工装备的研产销，国家火炬计划重点高新技术企业</t>
  </si>
  <si>
    <t>中俄贸易,专精特新,水利,高铁,机器人,基建工程,新型城镇化,公路建设,装配式建筑,工业机器人,雄安新区,核电,一带一路</t>
  </si>
  <si>
    <t>300756.SZ</t>
  </si>
  <si>
    <t>金马游乐</t>
  </si>
  <si>
    <t>专业从事游乐设施开发、生产和销售的高新技术企业</t>
  </si>
  <si>
    <t>环球主题公园,三胎,旅游,元宇宙,虚拟现实</t>
  </si>
  <si>
    <t>605259.SH</t>
  </si>
  <si>
    <t>绿田机械</t>
  </si>
  <si>
    <t>公司是行业内兼具研发实力和规模化生产的高压清洁机主要供应商之一</t>
  </si>
  <si>
    <t>电机电控,人民币贬值受益,新能源汽车</t>
  </si>
  <si>
    <t>300549.SZ</t>
  </si>
  <si>
    <t>优德精密</t>
  </si>
  <si>
    <t>公司主导产品的汽车模具零部件主要应用于汽车模具领域</t>
  </si>
  <si>
    <t>特斯拉,新能源汽车,机器人,台湾,减速器,工业4.0</t>
  </si>
  <si>
    <t>300971.SZ</t>
  </si>
  <si>
    <t>博亚精工</t>
  </si>
  <si>
    <t>公司是国内在钢铁、有色冶金和特种装备相关领域最具竞争力的企业之一</t>
  </si>
  <si>
    <t>中俄贸易,人工智能,军工,高端装备,工业母机,国产替代,一带一路</t>
  </si>
  <si>
    <t>002816.SZ</t>
  </si>
  <si>
    <t>和科达</t>
  </si>
  <si>
    <t>公司是国内领先的精密清洗设备生产商，具有较强的市场竞争力</t>
  </si>
  <si>
    <t>数据中心,污水处理,大数据</t>
  </si>
  <si>
    <t>300210.SZ</t>
  </si>
  <si>
    <t>森远股份</t>
  </si>
  <si>
    <t>新型公路养护机械的技术开发和制造的企业</t>
  </si>
  <si>
    <t>地下管网,除雪,沥青,新能源汽车,3D打印,公路建设,军工,雄安新区,PPP</t>
  </si>
  <si>
    <t>688328.SH</t>
  </si>
  <si>
    <t>深科达</t>
  </si>
  <si>
    <t>公司是国内具备平板显示模组全自动组装和检测设备研发和制造能力的企业之一</t>
  </si>
  <si>
    <t>专精特新,小米,集成电路,MiniLED,OLED,先进封装（Chiplet）,OLED面板,华为</t>
  </si>
  <si>
    <t>688529.SH</t>
  </si>
  <si>
    <t>豪森股份</t>
  </si>
  <si>
    <t>在汽车动力总成领域居于国内领先地位</t>
  </si>
  <si>
    <t>扁线电机,特斯拉,国产软件,新能源汽车,锂电池,高端装备,比亚迪,燃料电池,华为</t>
  </si>
  <si>
    <t>300988.SZ</t>
  </si>
  <si>
    <t>津荣天宇</t>
  </si>
  <si>
    <t>国内领先的精密金属制造服务高新技术企业</t>
  </si>
  <si>
    <t>专精特新,新能源汽车,储能,光伏,比亚迪,汽车热管理,一带一路,风电</t>
  </si>
  <si>
    <t>301338.SZ</t>
  </si>
  <si>
    <t>凯格精机</t>
  </si>
  <si>
    <t>锡膏印刷技术全球领先，公司已进入富士康、华为供应链体系</t>
  </si>
  <si>
    <t>机器视觉,芯片,消费电子,比亚迪,先进封装（Chiplet）,芯片封装测试,工业互联网,专精特新,富士康,新能源,MiniLED,工业母机,国产替代,苹果,华为</t>
  </si>
  <si>
    <t>300836.SZ</t>
  </si>
  <si>
    <t>佰奥智能</t>
  </si>
  <si>
    <t>为行业企业提供智能化、模块化、柔性化、信息化整体解决方案的高新技术企业</t>
  </si>
  <si>
    <t>机器视觉,机器人,新能源汽车,口罩,民爆,工业机器人,充电桩,智能制造,苹果</t>
  </si>
  <si>
    <t>301128.SZ</t>
  </si>
  <si>
    <t>强瑞技术</t>
  </si>
  <si>
    <t>国内智能手机组装和检测治具领域的主要企业之一</t>
  </si>
  <si>
    <t>比亚迪,新能源汽车,华为</t>
  </si>
  <si>
    <t>688092.SH</t>
  </si>
  <si>
    <t>爱科科技</t>
  </si>
  <si>
    <t>公司承担了包括“863”计划项目等国家科技部重大科研项目</t>
  </si>
  <si>
    <t>机器视觉,机器人,专精特新,高端装备,工业4.0</t>
  </si>
  <si>
    <t>834014.BJ</t>
  </si>
  <si>
    <t>特瑞斯</t>
  </si>
  <si>
    <t>国家级专精特新“小巨人”，主营燃气输配设备及燃气应用设备</t>
  </si>
  <si>
    <t>838670.BJ</t>
  </si>
  <si>
    <t>恒进感应</t>
  </si>
  <si>
    <t>湖北省专精特新小巨人企业</t>
  </si>
  <si>
    <t>专精特新,工业母机,国产替代,风电</t>
  </si>
  <si>
    <t>834475.BJ</t>
  </si>
  <si>
    <t>三友科技</t>
  </si>
  <si>
    <t>国内不锈钢阴极板龙头企业</t>
  </si>
  <si>
    <t>601038.SH</t>
  </si>
  <si>
    <t>一拖股份</t>
  </si>
  <si>
    <t>国内领先的拖拉机产品技术和完善的产品系列</t>
  </si>
  <si>
    <t>央企国企改革,年报预增,数字乡村,乡村振兴,地方国企改革,无人驾驶,国企改革,农机,华为</t>
  </si>
  <si>
    <t>301260.SZ</t>
  </si>
  <si>
    <t>格力博</t>
  </si>
  <si>
    <t>外销型新能源园林机械生产商，割草机、清洗机等产品在北美有较高市占率</t>
  </si>
  <si>
    <t>人民币贬值受益,智能制造,人工智能</t>
  </si>
  <si>
    <t>603029.SH</t>
  </si>
  <si>
    <t>天鹅股份</t>
  </si>
  <si>
    <t>山东供销社旗下，国内棉花加工机械制造行业龙头，业内唯一上市公司</t>
  </si>
  <si>
    <t>供销社,乡村振兴,农机,棉</t>
  </si>
  <si>
    <t>603789.SH</t>
  </si>
  <si>
    <t>星光农机</t>
  </si>
  <si>
    <t>我国农机行业的骨干企业</t>
  </si>
  <si>
    <t>共同富裕示范区,乡村振兴,无人驾驶,农机</t>
  </si>
  <si>
    <t>002890.SZ</t>
  </si>
  <si>
    <t>弘宇股份</t>
  </si>
  <si>
    <t>国内首批获得中国农业机械工业协会零部件分会授予的行业龙头企业</t>
  </si>
  <si>
    <t>乡村振兴,农机,专精特新</t>
  </si>
  <si>
    <t>300879.SZ</t>
  </si>
  <si>
    <t>大叶股份</t>
  </si>
  <si>
    <t>国内园林机械行业领先企业，割草机龙头企业</t>
  </si>
  <si>
    <t>机器人,人民币贬值受益,乡村振兴,农机</t>
  </si>
  <si>
    <t>870508.BJ</t>
  </si>
  <si>
    <t>丰安股份</t>
  </si>
  <si>
    <t>国家级专精特新“小巨人”，主营收割机齿轮、拖拉机齿轮</t>
  </si>
  <si>
    <t>600582.SH</t>
  </si>
  <si>
    <t>天地科技</t>
  </si>
  <si>
    <t>全球规模最大、最具影响力的智能化成套煤炭机械装备服务商</t>
  </si>
  <si>
    <t>煤化工,F5G,央企国企改革,涉矿,煤炭,地方国企改革,节能环保,国企改革</t>
  </si>
  <si>
    <t>601106.SH</t>
  </si>
  <si>
    <t>中国一重</t>
  </si>
  <si>
    <t>领先的核能设备、重型压力容器、冶金设备、大型铸锻件制造商</t>
  </si>
  <si>
    <t>小金属,国企改革,核电,一带一路,风电,军民融合,央企国企改革,特斯拉,债转股(AMC),地方国企改革,军工,金属镍,黑龙江自贸区,中朝贸易区,国产航母</t>
  </si>
  <si>
    <t>601717.SH</t>
  </si>
  <si>
    <t>郑煤机</t>
  </si>
  <si>
    <t>煤矿机械与汽车零部件双主业发展，液压支架的市占率领先</t>
  </si>
  <si>
    <t>中俄贸易,高铁,河南自贸区,高端装备,中原经济区,比亚迪,风电,汽车制造,新能源汽车,华为汽车,军工,工业4.0,华为</t>
  </si>
  <si>
    <t>002353.SZ</t>
  </si>
  <si>
    <t>杰瑞股份</t>
  </si>
  <si>
    <t>油气开发一体化解决方案的技术服务商和工程服务商</t>
  </si>
  <si>
    <t>污水处理,海洋经济,海工装备,天然气,页岩气,一带一路,MSCI</t>
  </si>
  <si>
    <t>601608.SH</t>
  </si>
  <si>
    <t>中信重工</t>
  </si>
  <si>
    <t>国内领先、全球稀缺的高端重型机械加工制造能力</t>
  </si>
  <si>
    <t>F5G,高端装备,一体化压铸,国企改革,一带一路,风电,央企国企改革,机器人,超级电容,军工,节能环保,工业4.0,节能减排,消防装备</t>
  </si>
  <si>
    <t>600320.SH</t>
  </si>
  <si>
    <t>振华重工</t>
  </si>
  <si>
    <t>世界上最大的港口机械及大型钢结构制造商</t>
  </si>
  <si>
    <t>央企国企改革,海洋经济,地方国企改革,海工装备,浦东新区,高端装备,国企改革,马歇尔计划,一带一路</t>
  </si>
  <si>
    <t>601399.SH</t>
  </si>
  <si>
    <t>国机重装</t>
  </si>
  <si>
    <t>公司是国内最大的重型机械制造、重大技术装备国产化基地之一</t>
  </si>
  <si>
    <t>水利,人造太阳,超超临界发电,固废处理,高端装备,核电,国企改革,一带一路,风电,央企国企改革,地方国企改革,抽水蓄能,储能,氢能源,智能制造,工业母机,大飞机</t>
  </si>
  <si>
    <t>002204.SZ</t>
  </si>
  <si>
    <t>大连重工</t>
  </si>
  <si>
    <t>我国重型机械行业的大型重点骨干企业</t>
  </si>
  <si>
    <t>太空望远镜,大连自贸区,超超临界发电,新基建,智能汽车,振兴东北,高端装备,雄安新区,核电,国企改革,无人驾驶,一带一路,风电,辽宁国企改革,东北亚经贸中心,年报预增,机器人,航空航天,地方国企改革,军工,国产替代,轨道交通</t>
  </si>
  <si>
    <t>603169.SH</t>
  </si>
  <si>
    <t>兰石重装</t>
  </si>
  <si>
    <t>主营高端装备制造及工程总承包，率先实现连续重整技术国产化</t>
  </si>
  <si>
    <t>中俄贸易,正极材料,甘肃国企改革,超超临界发电,兰州自贸区,磷酸铁锂,高端装备,核电,国企改革,一带一路,光热发电,年报预增,机器人,锂电池,基建工程,地方国企改革,储能,军工,氢能源,光伏,节能环保,天然气,煤化工</t>
  </si>
  <si>
    <t>603698.SH</t>
  </si>
  <si>
    <t>航天工程</t>
  </si>
  <si>
    <t>专业的煤化工工程研发设计企业、工程承包企业和设备供应企业</t>
  </si>
  <si>
    <t>煤化工,央企国企改革,碳中和,氢能源,军工,节能环保,国企改革</t>
  </si>
  <si>
    <t>600169.SH</t>
  </si>
  <si>
    <t>太原重工</t>
  </si>
  <si>
    <t>中国著名的重型机械设备制造商之一</t>
  </si>
  <si>
    <t>中俄贸易,高铁,一带一路,基建工程,地方国企改革,铁路基建,挖掘机,高端装备,核电,国企改革,轨道交通,风电</t>
  </si>
  <si>
    <t>000852.SZ</t>
  </si>
  <si>
    <t>石化机械</t>
  </si>
  <si>
    <t>中石化集团唯一的油气技术装备研发、制造、技术服务企业</t>
  </si>
  <si>
    <t>油品改革,两桶油改革,可燃冰,高端装备,雄安新区,国企改革,央企国企改革,海洋经济,地方国企改革,油气装备,氢能源,海工装备,俄乌冲突,天然气,油页岩,页岩气,煤层气</t>
  </si>
  <si>
    <t>603800.SH</t>
  </si>
  <si>
    <t>道森股份</t>
  </si>
  <si>
    <t>石油天然气钻采设备和石油化工阀门制造商</t>
  </si>
  <si>
    <t>PET铜箔,锂电池,锂电设备,页岩气,天然气,油气开采</t>
  </si>
  <si>
    <t>002483.SZ</t>
  </si>
  <si>
    <t>润邦股份</t>
  </si>
  <si>
    <t>全球最专业、最具规模的船舶舱口盖制造基地之一</t>
  </si>
  <si>
    <t>污水处理,广东国企改革,固废处理,机械装备,高端装备,危废处理,国企改革,一带一路,风电,海上风电,海洋经济,航运港口,地方国企改革,海工装备,医疗废物处理</t>
  </si>
  <si>
    <t>002523.SZ</t>
  </si>
  <si>
    <t>天桥起重</t>
  </si>
  <si>
    <t>南方地区最大的桥、门式起重设备和钢铁行业专用起重设备提供商</t>
  </si>
  <si>
    <t>体育产业,机械装备,湖南国企改革,冰雪产业,核电,国企改革,智慧停车,一带一路,风电,机器人,地方国企改革,军工,工业4.0,华为</t>
  </si>
  <si>
    <t>603966.SH</t>
  </si>
  <si>
    <t>法兰泰克</t>
  </si>
  <si>
    <t>国家起重机A类制造企业</t>
  </si>
  <si>
    <t>机械装备,长三角一体化,机器人,专精特新,换电,一带一路</t>
  </si>
  <si>
    <t>002526.SZ</t>
  </si>
  <si>
    <t>山东矿机</t>
  </si>
  <si>
    <t>全国前十大煤炭机械制造企业之列</t>
  </si>
  <si>
    <t>年报预增,涉矿,机器人,无人机,手机游戏,工业机器人,高端装备,工业4.0,3D打印,网络游戏</t>
  </si>
  <si>
    <t>002667.SZ</t>
  </si>
  <si>
    <t>鞍重股份</t>
  </si>
  <si>
    <t>我国振动筛细分行业的龙头企业</t>
  </si>
  <si>
    <t>油品改革,锂矿,锂电池,储能,磷酸铁锂,高端装备,垃圾分类</t>
  </si>
  <si>
    <t>603012.SH</t>
  </si>
  <si>
    <t>创力集团</t>
  </si>
  <si>
    <t>全国煤炭机械工业优秀企业，产量连续三年稳居全国前六位</t>
  </si>
  <si>
    <t>长三角一体化,高端装备,新能源汽车,工业4.0</t>
  </si>
  <si>
    <t>688377.SH</t>
  </si>
  <si>
    <t>迪威尔</t>
  </si>
  <si>
    <t>油气设备专用件的高新技术企业</t>
  </si>
  <si>
    <t>年报预增,专精特新,高端装备</t>
  </si>
  <si>
    <t>300099.SZ</t>
  </si>
  <si>
    <t>精准信息</t>
  </si>
  <si>
    <t>国内煤矿顶板灾害防治设备龙头企业</t>
  </si>
  <si>
    <t>特高压,军民融合,空铁WIFI,新能源汽车,芯片,氢能源,军工,区块链,燃料电池,华为</t>
  </si>
  <si>
    <t>688121.SH</t>
  </si>
  <si>
    <t>卓然股份</t>
  </si>
  <si>
    <t>国内工业炉模块化制造领域的先行者与倡导者</t>
  </si>
  <si>
    <t>300095.SZ</t>
  </si>
  <si>
    <t>华伍股份</t>
  </si>
  <si>
    <t>国内工业制动器行业龙头</t>
  </si>
  <si>
    <t>无人机,航空发动机,稀土永磁,新基建,磁悬浮,高端装备,核电,一带一路,风电,新能源汽车,新能源,军工,成飞,轨道交通</t>
  </si>
  <si>
    <t>600262.SH</t>
  </si>
  <si>
    <t>北方股份</t>
  </si>
  <si>
    <t>国内最大的专业矿用车研发、生产基地</t>
  </si>
  <si>
    <t>央企国企改革,中兵系,无人驾驶,挖掘机,地方国企改革,国企改革</t>
  </si>
  <si>
    <t>002730.SZ</t>
  </si>
  <si>
    <t>电光科技</t>
  </si>
  <si>
    <t>全国行业领先、产品系列完整的矿用防爆电器制造商</t>
  </si>
  <si>
    <t>3D打印,军工</t>
  </si>
  <si>
    <t>601798.SH</t>
  </si>
  <si>
    <t>蓝科高新</t>
  </si>
  <si>
    <t>主要从事石油、石化专用设备领域以及石化设备质量性能检测服务</t>
  </si>
  <si>
    <t>LNG动力船,油品升级,油气开采,国企改革,一带一路,碳中和,光热发电,央企国企改革,专精特新,地方国企改革,储能,氢能源,海工装备,俄乌冲突,兰新白试验区,页岩气</t>
  </si>
  <si>
    <t>300275.SZ</t>
  </si>
  <si>
    <t>梅安森</t>
  </si>
  <si>
    <t>主营煤矿安全生产监测监控设备及成套安全保障系统的高新技术企业</t>
  </si>
  <si>
    <t>农村环境治理,智慧城市,污水处理,专精特新,乡村振兴,透明工厂,工业4.0,PPP,物联网,华为,工业互联网</t>
  </si>
  <si>
    <t>603036.SH</t>
  </si>
  <si>
    <t>如通股份</t>
  </si>
  <si>
    <t>国内最早从事石油钻采井口装备生成和销售的企业之一</t>
  </si>
  <si>
    <t>油品改革,俄乌冲突,机械装备,一带一路,油气装备</t>
  </si>
  <si>
    <t>600560.SH</t>
  </si>
  <si>
    <t>金自天正</t>
  </si>
  <si>
    <t>国内率先在自动化领域应用人工神经元网络等智能控制技术的企业</t>
  </si>
  <si>
    <t>超级高铁,央企国企改革,机器人,地方国企改革,人工智能,工业机器人,磁悬浮,工业4.0,国企改革</t>
  </si>
  <si>
    <t>600980.SH</t>
  </si>
  <si>
    <t>北矿科技</t>
  </si>
  <si>
    <t>国内最早从事铁氧体磁性材料开发和生产的单位之一</t>
  </si>
  <si>
    <t>小金属,央企国企改革,机器人,新材料,稀土永磁,永磁高铁,地方国企改革,3D打印,稀缺资源,国企改革</t>
  </si>
  <si>
    <t>002490.SZ</t>
  </si>
  <si>
    <t>山东墨龙</t>
  </si>
  <si>
    <t>国内唯一一家全产业链一站式石油钻采设备的提供商</t>
  </si>
  <si>
    <t>地方国企改革,天然气管道,海工装备,天然气,油页岩,页岩气,国企改革</t>
  </si>
  <si>
    <t>300084.SZ</t>
  </si>
  <si>
    <t>海默科技</t>
  </si>
  <si>
    <t>国内油田多相计量领域领先企业</t>
  </si>
  <si>
    <t>国产替代,可燃冰,页岩气,军工,油气开采,俄乌冲突,兰新白试验区,高端装备,天然气,油页岩,核电</t>
  </si>
  <si>
    <t>002278.SZ</t>
  </si>
  <si>
    <t>神开股份</t>
  </si>
  <si>
    <t>我国石油化工装备制造业的骨干企业之一</t>
  </si>
  <si>
    <t>中俄贸易,俄乌冲突,专精特新,海洋经济,页岩气,可燃冰,一带一路</t>
  </si>
  <si>
    <t>002691.SZ</t>
  </si>
  <si>
    <t>冀凯股份</t>
  </si>
  <si>
    <t>公司是支护机具的骨干生产厂家，市场份额行业前列</t>
  </si>
  <si>
    <t>3D打印,循环经济,冬奥会,中俄贸易</t>
  </si>
  <si>
    <t>300837.SZ</t>
  </si>
  <si>
    <t>浙矿股份</t>
  </si>
  <si>
    <t>国内技术领先的中高端矿机装备供应商之一</t>
  </si>
  <si>
    <t>共同富裕示范区,动力电池回收,基建工程</t>
  </si>
  <si>
    <t>301158.SZ</t>
  </si>
  <si>
    <t>德石股份</t>
  </si>
  <si>
    <t>公司钻具产品销售规模在国内钻具市场行业排名前三</t>
  </si>
  <si>
    <t>中俄贸易,专精特新,油气装备,俄乌冲突,高端装备,天然气,油气开采,一带一路</t>
  </si>
  <si>
    <t>001332.SZ</t>
  </si>
  <si>
    <t>锡装股份</t>
  </si>
  <si>
    <t>主营金属压力容器，下游客户以炼油及石油化工行业为主</t>
  </si>
  <si>
    <t>光热发电,国产替代,油气装备,光伏,天然气,核电</t>
  </si>
  <si>
    <t>688633.SH</t>
  </si>
  <si>
    <t>星球石墨</t>
  </si>
  <si>
    <t>石墨制化工设备主要供应商之一</t>
  </si>
  <si>
    <t>专精特新,节能环保,高端装备</t>
  </si>
  <si>
    <t>300950.SZ</t>
  </si>
  <si>
    <t>德固特</t>
  </si>
  <si>
    <t>一家国际一流高科技节能环保装备制造商</t>
  </si>
  <si>
    <t>专精特新,节能环保,核电,碳中和,氢能源</t>
  </si>
  <si>
    <t>688420.SH</t>
  </si>
  <si>
    <t>美腾科技</t>
  </si>
  <si>
    <t>工信部专精特新“小巨人”，主营工矿业智能装备与系统</t>
  </si>
  <si>
    <t>专精特新,智能制造</t>
  </si>
  <si>
    <t>001288.SZ</t>
  </si>
  <si>
    <t>运机集团</t>
  </si>
  <si>
    <t>中国输送机械市场具有创造力和发展的品牌之一</t>
  </si>
  <si>
    <t>中俄贸易,一带一路</t>
  </si>
  <si>
    <t>001225.SZ</t>
  </si>
  <si>
    <t>和泰机电</t>
  </si>
  <si>
    <t>聚焦于水泥行业物料输送设备的生产制造</t>
  </si>
  <si>
    <t>300865.SZ</t>
  </si>
  <si>
    <t>大宏立</t>
  </si>
  <si>
    <t>曾被评为“国家知识产权优势企业”</t>
  </si>
  <si>
    <t>新型城镇化,一带一路</t>
  </si>
  <si>
    <t>831832.BJ</t>
  </si>
  <si>
    <t>科达自控</t>
  </si>
  <si>
    <t>国家级专精特新“小巨人”企业，山西智慧矿山“第一股”</t>
  </si>
  <si>
    <t>机器人,专精特新,充电桩,智能制造,物联网,华为</t>
  </si>
  <si>
    <t>833781.BJ</t>
  </si>
  <si>
    <t>瑞奇智造</t>
  </si>
  <si>
    <t>国家级专精特新“小巨人”，主营大型压力容器、智能集成装置、油气钻采专用设备等</t>
  </si>
  <si>
    <t>高端装备,专精特新,核电,节能减排,油气装备</t>
  </si>
  <si>
    <t>835174.BJ</t>
  </si>
  <si>
    <t>五新隧装</t>
  </si>
  <si>
    <t>国内湿喷机械手领域连续6年市场占有率第一</t>
  </si>
  <si>
    <t>002960.SZ</t>
  </si>
  <si>
    <t>青鸟消防</t>
  </si>
  <si>
    <t>主营消防安全电子系统产品，中国消防报警行业龙头企业</t>
  </si>
  <si>
    <t>冬奥会,消防装备,芯片</t>
  </si>
  <si>
    <t>600835.SH</t>
  </si>
  <si>
    <t>上海机电</t>
  </si>
  <si>
    <t>拥有“上海三菱”这一著名电梯品牌</t>
  </si>
  <si>
    <t>上海国企改革,机器人,电梯,养老金持股,地方国企改革,工业机器人,国企改革,减速器</t>
  </si>
  <si>
    <t>600894.SH</t>
  </si>
  <si>
    <t>广日股份</t>
  </si>
  <si>
    <t>拥有业内领先、电梯产业链完整、集群效应明显的生产基地</t>
  </si>
  <si>
    <t>机器人,新能源汽车,电梯,广东国企改革,证金持股,地方国企改革,工业机器人,汽车电子,工业4.0,国企改革,轨道交通</t>
  </si>
  <si>
    <t>002689.SZ</t>
  </si>
  <si>
    <t>远大智能</t>
  </si>
  <si>
    <t>电梯制造商，业内为数不多的同时掌握电梯核心配件、控制系统生产技术能力的整机制造企业</t>
  </si>
  <si>
    <t>中俄贸易,机器视觉,电梯,机器人,航空发动机,人工智能,风电,工业机器人,振兴东北,工业4.0,工业互联网</t>
  </si>
  <si>
    <t>002367.SZ</t>
  </si>
  <si>
    <t>康力电梯</t>
  </si>
  <si>
    <t>全球电梯制造商TOP10</t>
  </si>
  <si>
    <t>电梯,芯片,长三角一体化,独角兽,物联网,ChatGPT,机器人,中非合作,服务机器人,人工智能,物联网应用层,现代服务业</t>
  </si>
  <si>
    <t>603321.SH</t>
  </si>
  <si>
    <t>梅轮电梯</t>
  </si>
  <si>
    <t>主营电梯、自动扶梯、自动人行道及相关配套产品，国内领先水平</t>
  </si>
  <si>
    <t>共同富裕示范区,电梯,专精特新</t>
  </si>
  <si>
    <t>603488.SH</t>
  </si>
  <si>
    <t>展鹏科技</t>
  </si>
  <si>
    <t>国内拥有自主变频控制核心技术并较早应用于电梯门系统的企业</t>
  </si>
  <si>
    <t>换电,电梯,新能源汽车</t>
  </si>
  <si>
    <t>002774.SZ</t>
  </si>
  <si>
    <t>快意电梯</t>
  </si>
  <si>
    <t>全球范围内提供电梯综合解决方案的优秀民族电梯供应商和服务商</t>
  </si>
  <si>
    <t>中俄贸易,粤港澳大湾区,电梯,人工智能</t>
  </si>
  <si>
    <t>605286.SH</t>
  </si>
  <si>
    <t>同力日升</t>
  </si>
  <si>
    <t>全国生产电梯部件产品的重点骨干企业</t>
  </si>
  <si>
    <t>电梯,储能</t>
  </si>
  <si>
    <t>603356.SH</t>
  </si>
  <si>
    <t>华菱精工</t>
  </si>
  <si>
    <t>电梯配重产品、钣金产品等电梯配件领域拥有大规模定制化生产优势</t>
  </si>
  <si>
    <t>智慧停车,电梯,风电</t>
  </si>
  <si>
    <t>300669.SZ</t>
  </si>
  <si>
    <t>沪宁股份</t>
  </si>
  <si>
    <t>业界公认的电梯安全部件领域的技术引领者</t>
  </si>
  <si>
    <t>电梯,专精特新</t>
  </si>
  <si>
    <t>300931.SZ</t>
  </si>
  <si>
    <t>通用电梯</t>
  </si>
  <si>
    <t>国内领先的电梯服务商</t>
  </si>
  <si>
    <t>电梯,物联网,一带一路</t>
  </si>
  <si>
    <t>301056.SZ</t>
  </si>
  <si>
    <t>森赫股份</t>
  </si>
  <si>
    <t>公司整体规模在本土电梯企业中居于前列</t>
  </si>
  <si>
    <t>中俄贸易,电梯,智慧停车,一带一路</t>
  </si>
  <si>
    <t>机械装备,高端装备,同花顺漂亮100,一带一路,军民融合,证金持股,军工,工业4.0,国家科技大会,挖掘机,MSCI</t>
  </si>
  <si>
    <t>000425.SZ</t>
  </si>
  <si>
    <t>徐工机械</t>
  </si>
  <si>
    <t>全球工程机械制造商中产品品种与系列最多元化、最齐全的公司</t>
  </si>
  <si>
    <t>机械装备,高端装备,国企改革,一带一路,工业互联网,新能源物流车,证金持股,地方国企改革,军工,工业4.0,挖掘机,马歇尔计划,MSCI</t>
  </si>
  <si>
    <t>603338.SH</t>
  </si>
  <si>
    <t>浙江鼎力</t>
  </si>
  <si>
    <t>全球高空作业平台领先企业之一</t>
  </si>
  <si>
    <t>军民融合,高端装备,人民币贬值受益,工业4.0,一带一路,MSCI</t>
  </si>
  <si>
    <t>603298.SH</t>
  </si>
  <si>
    <t>杭叉集团</t>
  </si>
  <si>
    <t>排名全球前列的叉车制造商</t>
  </si>
  <si>
    <t>5G,新能源汽车,机械装备,宁德时代,一带一路,智能物流</t>
  </si>
  <si>
    <t>603638.SH</t>
  </si>
  <si>
    <t>艾迪精密</t>
  </si>
  <si>
    <t>具有一定竞争力的高端液压系统制造产业基地</t>
  </si>
  <si>
    <t>机器人,减速器,MSCI</t>
  </si>
  <si>
    <t>600761.SH</t>
  </si>
  <si>
    <t>安徽合力</t>
  </si>
  <si>
    <t>叉车产品处于国内领先、国际先进水平</t>
  </si>
  <si>
    <t>高端装备,安徽国企改革,地方国企改革,国企改革</t>
  </si>
  <si>
    <t>000528.SZ</t>
  </si>
  <si>
    <t>柳工</t>
  </si>
  <si>
    <t>工程机械行业大型骨干企业</t>
  </si>
  <si>
    <t>中俄贸易,机械装备,高端装备,国企改革,农机,一带一路,机器人,国四,地方国企改革,挖掘机,马歇尔计划</t>
  </si>
  <si>
    <t>688425.SH</t>
  </si>
  <si>
    <t>铁建重工</t>
  </si>
  <si>
    <t>全球领先的掘进机装备提供商、中国领先的轨道交通设备提供商</t>
  </si>
  <si>
    <t>央企国企改革,地方国企改革,抽水蓄能,磁悬浮,高端装备,国企改革</t>
  </si>
  <si>
    <t>600984.SH</t>
  </si>
  <si>
    <t>建设机械</t>
  </si>
  <si>
    <t>国内建筑起重机械租赁行业的龙头企业，高端摊铺机的龙头企业之一</t>
  </si>
  <si>
    <t>002097.SZ</t>
  </si>
  <si>
    <t>山河智能</t>
  </si>
  <si>
    <t>工程装备、特种装备、航空装备同步发展的现代化制造企业</t>
  </si>
  <si>
    <t>口罩,私人飞机,无人机,航空发动机,广东国企改革,挖掘机,高端装备,通用航空,国企改革,工业互联网,军民融合,机器人,锂电池,负极材料,人工智能,地方国企改革,军工,飞机租赁,轨道交通</t>
  </si>
  <si>
    <t>600815.SH</t>
  </si>
  <si>
    <t>厦工股份</t>
  </si>
  <si>
    <t>国家重点生产轮式装载系列产品的骨干大型一类企业</t>
  </si>
  <si>
    <t>中俄贸易,福建基建,地方国企改革,福建自贸区,军工,机械装备,高端装备,挖掘机,国企改革,一带一路</t>
  </si>
  <si>
    <t>000680.SZ</t>
  </si>
  <si>
    <t>山推股份</t>
  </si>
  <si>
    <t>主营工程机械制造，推土机市场占有率行业首位</t>
  </si>
  <si>
    <t>新型城镇化,机械装备,高端装备,雄安新区,国企改革,一带一路,年报预增,机器人,山东国企改革,地方国企改革,挖掘机,马歇尔计划,垃圾分类</t>
  </si>
  <si>
    <t>605305.SH</t>
  </si>
  <si>
    <t>中际联合</t>
  </si>
  <si>
    <t>国内领先的高空安全作业设备和高空安全作业服务解决方案提供商</t>
  </si>
  <si>
    <t>专精特新,风电</t>
  </si>
  <si>
    <t>300718.SZ</t>
  </si>
  <si>
    <t>长盛轴承</t>
  </si>
  <si>
    <t>全球最专业的滑动轴承制造商之一</t>
  </si>
  <si>
    <t>核电,长三角一体化,特斯拉</t>
  </si>
  <si>
    <t>002272.SZ</t>
  </si>
  <si>
    <t>川润股份</t>
  </si>
  <si>
    <t>我国润滑液压设备领域领先企业</t>
  </si>
  <si>
    <t>超超临界发电,高端装备,成渝特区,特高压,核电,风电,分布式发电,碳中和,光热发电,余热发电,军工,光伏,天然气锅炉,垃圾分类</t>
  </si>
  <si>
    <t>834599.BJ</t>
  </si>
  <si>
    <t>同力股份</t>
  </si>
  <si>
    <t>非公路宽体自卸车领军企业</t>
  </si>
  <si>
    <t>301079.SZ</t>
  </si>
  <si>
    <t>邵阳液压</t>
  </si>
  <si>
    <t>我国高压油泵研发、生产之鼻祖，国内三大液压产品配套基地之一</t>
  </si>
  <si>
    <t>专精特新,水利,锂电池,军工,比亚迪,宁德时代,国产替代,一带一路</t>
  </si>
  <si>
    <t>605389.SH</t>
  </si>
  <si>
    <t>长龄液压</t>
  </si>
  <si>
    <t>公司是液压行业中央回转接头和张紧装置细分领域的领先企业</t>
  </si>
  <si>
    <t>长三角一体化,高端装备,专精特新,减速器</t>
  </si>
  <si>
    <t>603280.SH</t>
  </si>
  <si>
    <t>南方路机</t>
  </si>
  <si>
    <t>主营工程搅拌设备、原生骨料加工处理设备</t>
  </si>
  <si>
    <t>中俄贸易,电子商务,跨境电商,核电,水泥</t>
  </si>
  <si>
    <t>301161.SZ</t>
  </si>
  <si>
    <t>唯万密封</t>
  </si>
  <si>
    <t>国内较早进入液压气动密封件制品行业的公司之一</t>
  </si>
  <si>
    <t>新材料,国产替代</t>
  </si>
  <si>
    <t>301279.SZ</t>
  </si>
  <si>
    <t>金道科技</t>
  </si>
  <si>
    <t>核心产品为叉车变速箱，是国内少数打入国际知名叉车厂供应链的公司</t>
  </si>
  <si>
    <t>共同富裕示范区,减速器</t>
  </si>
  <si>
    <t>001226.SZ</t>
  </si>
  <si>
    <t>拓山重工</t>
  </si>
  <si>
    <t>工程机械零部件生产商，主要供货三一重工和徐工等公司，连续多年获得三一重工“优秀供应商”称号</t>
  </si>
  <si>
    <t>830839.BJ</t>
  </si>
  <si>
    <t>万通液压</t>
  </si>
  <si>
    <t>液压油缸专业生产商</t>
  </si>
  <si>
    <t>836720.BJ</t>
  </si>
  <si>
    <t>吉冈精密</t>
  </si>
  <si>
    <t>公司已进入特斯拉、宁德时代、LG等知名企业的供应链体系</t>
  </si>
  <si>
    <t>特斯拉,宁德时代,华为汽车,小米</t>
  </si>
  <si>
    <t>831856.BJ</t>
  </si>
  <si>
    <t>浩淼科技</t>
  </si>
  <si>
    <t>消防应急领域代表性企业</t>
  </si>
  <si>
    <t>836942.BJ</t>
  </si>
  <si>
    <t>恒立钻具</t>
  </si>
  <si>
    <t>国家级专精特新“小巨人”，湖北省非开挖破岩工具领域市占率第一</t>
  </si>
  <si>
    <t>871245.BJ</t>
  </si>
  <si>
    <t>威博液压</t>
  </si>
  <si>
    <t>国内仓储物流领域技术水平及行业地位领先的液压动力单元产品提供商</t>
  </si>
  <si>
    <t>873223.BJ</t>
  </si>
  <si>
    <t>荣亿精密</t>
  </si>
  <si>
    <t>603337.SH</t>
  </si>
  <si>
    <t>杰克股份</t>
  </si>
  <si>
    <t>行业领先的缝制机械制造商</t>
  </si>
  <si>
    <t>688789.SH</t>
  </si>
  <si>
    <t>宏华数科</t>
  </si>
  <si>
    <t>国内数码喷印设备龙头企业</t>
  </si>
  <si>
    <t>600545.SH</t>
  </si>
  <si>
    <t>卓郎智能</t>
  </si>
  <si>
    <t>全球领先的智能成套纺纱设备及全流程解决方案提供商</t>
  </si>
  <si>
    <t>人民币贬值受益,工业4.0,一带一路</t>
  </si>
  <si>
    <t>300307.SZ</t>
  </si>
  <si>
    <t>慈星股份</t>
  </si>
  <si>
    <t>我国电脑针织机械领域领先企业</t>
  </si>
  <si>
    <t>机器视觉,芯片,C2M,工业机器人,比亚迪,网络游戏,工业互联网,边缘计算,电子商务,机器人,HJT电池,锂电池,中瑞自贸协定,人工智能,锂电设备,军工,储能,光伏,工业4.0,虚拟现实,国产替代,华为</t>
  </si>
  <si>
    <t>002722.SZ</t>
  </si>
  <si>
    <t>物产金轮</t>
  </si>
  <si>
    <t>被中国纺织机械协会评定为“针布产品研发中心”。</t>
  </si>
  <si>
    <t>电子商务,地方国企改革,人工智能,氢能源,高端装备,独角兽,燃料电池,浙江国企改革,国企改革,ChatGPT</t>
  </si>
  <si>
    <t>600843.SH</t>
  </si>
  <si>
    <t>上工申贝</t>
  </si>
  <si>
    <t>国内缝制设备行业历史最悠久、上市最早的企业</t>
  </si>
  <si>
    <t>工业机器人,融资租赁,机器人,浦东新区,碳纤维,工业互联网</t>
  </si>
  <si>
    <t>600232.SH</t>
  </si>
  <si>
    <t>金鹰股份</t>
  </si>
  <si>
    <t>公司是我国纺织行业龙头企业</t>
  </si>
  <si>
    <t>正极材料,循环经济,锂电池,舟山自贸区,工业大麻</t>
  </si>
  <si>
    <t>600302.SH</t>
  </si>
  <si>
    <t>标准股份</t>
  </si>
  <si>
    <t>西安国资委旗下，缝制设备行业唯一一家国资控股上市公司，拥有“标准”、“威腾”、“海菱”三大缝制设备品牌</t>
  </si>
  <si>
    <t>国企改革,地方国企改革,口罩</t>
  </si>
  <si>
    <t>603095.SH</t>
  </si>
  <si>
    <t>越剑智能</t>
  </si>
  <si>
    <t>浙江省名牌产品,国家重点高新技术企业</t>
  </si>
  <si>
    <t>机器视觉,高端装备,机器人,专精特新</t>
  </si>
  <si>
    <t>003036.SZ</t>
  </si>
  <si>
    <t>泰坦股份</t>
  </si>
  <si>
    <t>中国纺织装备行业的领先企业</t>
  </si>
  <si>
    <t>共同富裕示范区,长三角一体化,年报预增</t>
  </si>
  <si>
    <t>301053.SZ</t>
  </si>
  <si>
    <t>远信工业</t>
  </si>
  <si>
    <t>国内拉幅定形机领域的领先企业</t>
  </si>
  <si>
    <t>专精特新,一带一路</t>
  </si>
  <si>
    <t>603100.SH</t>
  </si>
  <si>
    <t>川仪股份</t>
  </si>
  <si>
    <t>国内综合性自动化仪表制杰出企业</t>
  </si>
  <si>
    <t>重庆国企改革,国产替代,地方国企改革,高端装备,物联网感知层,核电,物联网,国企改革,工业互联网,碳中和</t>
  </si>
  <si>
    <t>300567.SZ</t>
  </si>
  <si>
    <t>精测电子</t>
  </si>
  <si>
    <t>国内较早从事平板显示检测系统业务公司之一</t>
  </si>
  <si>
    <t>芯片,超清视频,OLED,比亚迪,宁德时代,小米,柔性屏,激光,锂电池,富士康,中芯国际,MiniLED,OLED设备制造,激光器,虚拟现实,国产替代,苹果,华为</t>
  </si>
  <si>
    <t>300203.SZ</t>
  </si>
  <si>
    <t>聚光科技</t>
  </si>
  <si>
    <t>主营环境监测、工业过程分析和安全监测领域的仪器仪表</t>
  </si>
  <si>
    <t>污水处理,太赫兹,塑化剂,体外诊断,PM2.5,物联网,碳中和,智慧城市,物联网应用层,废气处理,海绵城市,节能环保,环境监测,垃圾分类</t>
  </si>
  <si>
    <t>300341.SZ</t>
  </si>
  <si>
    <t>麦克奥迪</t>
  </si>
  <si>
    <t>致力于输配电设备核心部件--环氧绝缘件</t>
  </si>
  <si>
    <t>新冠检测,大数据,互联网医疗,医疗器械,人工智能,体外诊断,地方国企改革,电力物联网,智能电网,北京国企改革,特高压,国企改革,抗癌</t>
  </si>
  <si>
    <t>002819.SZ</t>
  </si>
  <si>
    <t>东方中科</t>
  </si>
  <si>
    <t>中科院旗下，国内领先的电子测试测量领域综合服务商，收购万里红切入数字安全与保密领域</t>
  </si>
  <si>
    <t>央企国企改革,人脸识别,年报预增,国产软件,新能源汽车,数字水印,人工智能,网络安全,智慧政务,人脑工程,虚拟现实,国企改革,中科院系,信创,华为</t>
  </si>
  <si>
    <t>300066.SZ</t>
  </si>
  <si>
    <t>三川智慧</t>
  </si>
  <si>
    <t>国内最大节水型机械表和智能水表生产商</t>
  </si>
  <si>
    <t>智慧城市,互联网金融,稀土永磁,储能,新基建,数字经济,物联网应用层,物联网,华为,智能表</t>
  </si>
  <si>
    <t>300007.SZ</t>
  </si>
  <si>
    <t>汉威科技</t>
  </si>
  <si>
    <t>以传感器为核心的物联网解决方案引领者</t>
  </si>
  <si>
    <t>胎压监测,脑科学,传感器,芯片,人脑工程,物联网,语音技术,智能穿戴,碳中和,专精特新,新能源汽车,机器人,互联网医疗,区块链应用,华为,无线耳机,智能家居,数字孪生,区块链,物联网感知层,汽车电子,独角兽,小米,工业互联网,密码安全管理,电子皮肤,柔性屏,智慧城市,氢能源,废气处理,元宇宙,环境监测</t>
  </si>
  <si>
    <t>603662.SH</t>
  </si>
  <si>
    <t>柯力传感</t>
  </si>
  <si>
    <t>国内少数能向全球市场提供中高端应变式传感器及解决方案的供应商</t>
  </si>
  <si>
    <t>数据中心,机器人,大数据,传感器,人工智能,云计算,工业4.0,物联网,边缘计算</t>
  </si>
  <si>
    <t>300349.SZ</t>
  </si>
  <si>
    <t>金卡智能</t>
  </si>
  <si>
    <t>公用事业物联网整体解决方案的领导者</t>
  </si>
  <si>
    <t>天然气管道,新基建,芯片,物联网应用层,量子科技,物联网,华为,智能表</t>
  </si>
  <si>
    <t>002175.SZ</t>
  </si>
  <si>
    <t>东方智造</t>
  </si>
  <si>
    <t>国内数显量具量仪行业的龙头企业</t>
  </si>
  <si>
    <t>高端装备,物业管理,工业母机,芯片封装测试,芯片,工业互联网</t>
  </si>
  <si>
    <t>688768.SH</t>
  </si>
  <si>
    <t>容知日新</t>
  </si>
  <si>
    <t>公司是国内较早进入工业设备状态监测与故障诊断领域的企业之一</t>
  </si>
  <si>
    <t>专精特新,高端装备,工业4.0</t>
  </si>
  <si>
    <t>300354.SZ</t>
  </si>
  <si>
    <t>东华测试</t>
  </si>
  <si>
    <t>公司掌握了结构力学性能测试领域的相关核心技术</t>
  </si>
  <si>
    <t>专精特新,航空发动机,传感器,军工,物联网,华为,工业互联网</t>
  </si>
  <si>
    <t>300259.SZ</t>
  </si>
  <si>
    <t>新天科技</t>
  </si>
  <si>
    <t>民用智能计量仪表行业较早进入者之一</t>
  </si>
  <si>
    <t>数字孪生,水利,新基建,电力物联网,雄安新区,冬奥会,物联网,专精特新,棚户区改造,物联网应用层,工业节水,智能电网,虚拟现实,节水灌溉,智能表</t>
  </si>
  <si>
    <t>300515.SZ</t>
  </si>
  <si>
    <t>三德科技</t>
  </si>
  <si>
    <t>专注于分析检测、样品制备、智能化等整体解决方案领域</t>
  </si>
  <si>
    <t>电力物联网,物联网应用层,专精特新,固废处理,物联网,工业互联网</t>
  </si>
  <si>
    <t>300667.SZ</t>
  </si>
  <si>
    <t>必创科技</t>
  </si>
  <si>
    <t>无线传感器网络系统解决方案及MEMS传感器芯片提供商</t>
  </si>
  <si>
    <t>胎压监测,专精特新,新冠检测,汽车芯片,安防,传感器,芯片,智能电网,光伏,汽车电子,工业4.0,虚拟现实,物联网,工业互联网</t>
  </si>
  <si>
    <t>603700.SH</t>
  </si>
  <si>
    <t>宁水集团</t>
  </si>
  <si>
    <t>智能水表国家级单项冠军，智慧水务“领跑者”</t>
  </si>
  <si>
    <t>中俄贸易,智慧城市,地下管网,阿里巴巴,新基建,物联网,华为,智能表</t>
  </si>
  <si>
    <t>300112.SZ</t>
  </si>
  <si>
    <t>万讯自控</t>
  </si>
  <si>
    <t>专注于工业自动化仪器仪表行业</t>
  </si>
  <si>
    <t>机器视觉,传感器,磁悬浮,物联网,工业4.0,光热发电,专精特新,机器人,服务机器人,氢能源,军工,人工智能,物联网应用层,工业母机,环境监测</t>
  </si>
  <si>
    <t>688337.SH</t>
  </si>
  <si>
    <t>普源精电</t>
  </si>
  <si>
    <t>示波器领域国内授权专利数量居于行业首位</t>
  </si>
  <si>
    <t>688112.SH</t>
  </si>
  <si>
    <t>鼎阳科技</t>
  </si>
  <si>
    <t>通用电子测试测量仪器领域的行业领军企业</t>
  </si>
  <si>
    <t>年报预增,专精特新,国产替代,苹果,华为</t>
  </si>
  <si>
    <t>002849.SZ</t>
  </si>
  <si>
    <t>威星智能</t>
  </si>
  <si>
    <t>国内知名的智能燃气整体解决方案供应商，拥有丰富的技术积累</t>
  </si>
  <si>
    <t>专精特新,新基建,物联网应用层,天然气,SAAS,物联网,华为,智能表</t>
  </si>
  <si>
    <t>688665.SH</t>
  </si>
  <si>
    <t>四方光电</t>
  </si>
  <si>
    <t>国内较早将气体传感技术运用至民用领域的企业之一</t>
  </si>
  <si>
    <t>专精特新,传感器,小米</t>
  </si>
  <si>
    <t>300553.SZ</t>
  </si>
  <si>
    <t>集智股份</t>
  </si>
  <si>
    <t>公司掌握了全自动平衡机的核心技术，具有较高的市场影响力</t>
  </si>
  <si>
    <t>高端装备,专精特新,新材料,集成电路,军工</t>
  </si>
  <si>
    <t>300557.SZ</t>
  </si>
  <si>
    <t>理工光科</t>
  </si>
  <si>
    <t>中国最大的光纤传感安全监测设备提供商</t>
  </si>
  <si>
    <t>央企国企改革,传感器,地方国企改革,国产操作系统,物联网感知层,物联网,无人驾驶,国企改革</t>
  </si>
  <si>
    <t>300720.SZ</t>
  </si>
  <si>
    <t>海川智能</t>
  </si>
  <si>
    <t>主要从事自动衡器领域，建立了较为完整的研发体系</t>
  </si>
  <si>
    <t>机器人,东盟自贸区,台湾,服务机器人</t>
  </si>
  <si>
    <t>605056.SH</t>
  </si>
  <si>
    <t>咸亨国际</t>
  </si>
  <si>
    <t>深耕电网领域工器具、仪器仪表类产品的MRO，处于行业领先地位</t>
  </si>
  <si>
    <t>电子商务,机器人,无人机,储能,职业教育,高端装备,核电,风电</t>
  </si>
  <si>
    <t>300165.SZ</t>
  </si>
  <si>
    <t>天瑞仪器</t>
  </si>
  <si>
    <t>已经在RoHS、贵金属等领域建立了领先的市场地位</t>
  </si>
  <si>
    <t>医药安全,污水处理,太赫兹,医疗器械,塑化剂,体外诊断,食品安全,透明工厂,危废处理,新冠检测,专精特新,抗原检测,废气处理,节能环保,工业节水,土壤修复,环境监测,垃圾分类,江苏污水处理,工业大麻</t>
  </si>
  <si>
    <t>300445.SZ</t>
  </si>
  <si>
    <t>康斯特</t>
  </si>
  <si>
    <t>专注于数字压力、温度校准仪表的研究开发和产业化的企业</t>
  </si>
  <si>
    <t>物联网应用层,胎压监测,特斯拉,智能终端,区块链应用,物联网,传感器</t>
  </si>
  <si>
    <t>688628.SH</t>
  </si>
  <si>
    <t>优利德</t>
  </si>
  <si>
    <t>亚洲知名且规模较大的仪器仪表公司之一</t>
  </si>
  <si>
    <t>301303.SZ</t>
  </si>
  <si>
    <t>真兰仪表</t>
  </si>
  <si>
    <t>国家级“专精特新”小巨人，主营燃气计量仪表及配套产品</t>
  </si>
  <si>
    <t>专精特新,天然气</t>
  </si>
  <si>
    <t>300306.SZ</t>
  </si>
  <si>
    <t>远方信息</t>
  </si>
  <si>
    <t>LED和照明光电检测设备龙头企业之一</t>
  </si>
  <si>
    <t>无人零售,人脸识别,机器人,专精特新,指纹技术,虹膜识别,移动支付,军工,OLED,华为,节能照明</t>
  </si>
  <si>
    <t>002767.SZ</t>
  </si>
  <si>
    <t>先锋电子</t>
  </si>
  <si>
    <t>智能燃气表行业中的智能燃气表制造商和系统提供商龙头企业之一</t>
  </si>
  <si>
    <t>智慧城市,天然气,智能制造,物联网,芯片</t>
  </si>
  <si>
    <t>002058.SZ</t>
  </si>
  <si>
    <t>威尔泰</t>
  </si>
  <si>
    <t>压力变送器、电磁流量计技术保持国际先进、国内领先，通过子公司上海紫燕模具开展汽车检具制造业务</t>
  </si>
  <si>
    <t>特斯拉,核电,传感器,理想汽车</t>
  </si>
  <si>
    <t>688622.SH</t>
  </si>
  <si>
    <t>禾信仪器</t>
  </si>
  <si>
    <t>公司是国内少数全面掌握质谱核心技术的企业之一</t>
  </si>
  <si>
    <t>专精特新,PM2.5,环境监测,医疗器械</t>
  </si>
  <si>
    <t>300371.SZ</t>
  </si>
  <si>
    <t>汇中股份</t>
  </si>
  <si>
    <t>超声测流产品的核心技术达到国内先进或领先水平</t>
  </si>
  <si>
    <t>物联网应用层,专精特新,雄安新区,物联网,华为</t>
  </si>
  <si>
    <t>301129.SZ</t>
  </si>
  <si>
    <t>瑞纳智能</t>
  </si>
  <si>
    <t>国内领先的一站式城市智慧供热整体解决方案提供商</t>
  </si>
  <si>
    <t>专精特新,节能环保</t>
  </si>
  <si>
    <t>301006.SZ</t>
  </si>
  <si>
    <t>迈拓股份</t>
  </si>
  <si>
    <t>国内较早自主成功研发超声热量表的企业之一</t>
  </si>
  <si>
    <t>专精特新,国产软件,物联网</t>
  </si>
  <si>
    <t>688056.SH</t>
  </si>
  <si>
    <t>莱伯泰科</t>
  </si>
  <si>
    <t>拥有LabTech、CDS、Empore等行业知名品牌</t>
  </si>
  <si>
    <t>688115.SH</t>
  </si>
  <si>
    <t>思林杰</t>
  </si>
  <si>
    <t>90%以上收入来自于苹果产业链，公司产品主要用于苹果电子产品的自动化检测环节，国内少数可以提供模块化整体检测方案的企业</t>
  </si>
  <si>
    <t>智能制造,苹果,工业互联网</t>
  </si>
  <si>
    <t>300417.SZ</t>
  </si>
  <si>
    <t>南华仪器</t>
  </si>
  <si>
    <t>专注于环境监测与机动车检测</t>
  </si>
  <si>
    <t>专精特新,节能环保,碳中和,尾气治理</t>
  </si>
  <si>
    <t>300897.SZ</t>
  </si>
  <si>
    <t>山科智能</t>
  </si>
  <si>
    <t>在智能水表计量和管网检测技术上已处于领先地位</t>
  </si>
  <si>
    <t>智慧城市,污水处理,专精特新,传感器,智能表,物联网,华为</t>
  </si>
  <si>
    <t>430476.BJ</t>
  </si>
  <si>
    <t>海能技术</t>
  </si>
  <si>
    <t>主营实验分析仪器，在食品营养及风味分析、微波样品前处理领域取得行业技术领先地位</t>
  </si>
  <si>
    <t>833509.BJ</t>
  </si>
  <si>
    <t>同惠电子</t>
  </si>
  <si>
    <t>专注于电子测量仪器的技术研发与产品开发的企业</t>
  </si>
  <si>
    <t>832491.BJ</t>
  </si>
  <si>
    <t>奥迪威</t>
  </si>
  <si>
    <t>机器人,消费电子,智能汽车</t>
  </si>
  <si>
    <t>301197.SZ</t>
  </si>
  <si>
    <t>工大科雅</t>
  </si>
  <si>
    <t>国内领先的智慧供热管理平台服务商</t>
  </si>
  <si>
    <t>专精特新,新型城镇化</t>
  </si>
  <si>
    <t>688528.SH</t>
  </si>
  <si>
    <t>秦川物联</t>
  </si>
  <si>
    <t>曾入选“中国企业创新能力1000强”，曾获“世界物联网企业500强”</t>
  </si>
  <si>
    <t>430685.BJ</t>
  </si>
  <si>
    <t>新芝生物</t>
  </si>
  <si>
    <t>工信部专精特新“小巨人”企业</t>
  </si>
  <si>
    <t>830879.BJ</t>
  </si>
  <si>
    <t>基康仪器</t>
  </si>
  <si>
    <t>国家级专精 特新“小巨人”，主营智能监测终端</t>
  </si>
  <si>
    <t>834407.BJ</t>
  </si>
  <si>
    <t>驰诚股份</t>
  </si>
  <si>
    <t>国家级专精特新“小巨人”，主营气体环境安全监测产品</t>
  </si>
  <si>
    <t>600481.SH</t>
  </si>
  <si>
    <t>双良节能</t>
  </si>
  <si>
    <t>行业领先的节能和光伏核心装备供应商，重要光伏新能源材料供应商</t>
  </si>
  <si>
    <t>碳化硅,超超临界发电,地热能,能源互联网,高端装备,空气净化,美丽中国,碳中和,绿色消费,分布式发电,年报预增,分布式燃气发电,专精特新,余热发电,新能源,氢能源,光伏,节能环保,工业4.0,多晶硅,硅能源</t>
  </si>
  <si>
    <t>002158.SZ</t>
  </si>
  <si>
    <t>汉钟精机</t>
  </si>
  <si>
    <t>国内螺杆式压缩机龙头企业</t>
  </si>
  <si>
    <t>空气能热泵,冷链物流,地热能,燃料电池,雄安新区,工业互联网,专精特新,新能源汽车,集成电路,光伏,节能环保,台湾,工业4.0,国产替代</t>
  </si>
  <si>
    <t>000811.SZ</t>
  </si>
  <si>
    <t>冰轮环境</t>
  </si>
  <si>
    <t>致力于在气温控制领域为客户提供系统解决方案</t>
  </si>
  <si>
    <t>数据中心,空气能热泵,冷链物流,地热能,体育产业,冬奥会,冰雪产业,核电,国企改革,碳中和,山东国企改革,地方国企改革,氢能源,疫苗存储,燃料电池</t>
  </si>
  <si>
    <t>603277.SH</t>
  </si>
  <si>
    <t>银都股份</t>
  </si>
  <si>
    <t>专业生产商用餐饮设备的高新技术企业</t>
  </si>
  <si>
    <t>室外经济,养老金持股</t>
  </si>
  <si>
    <t>603187.SH</t>
  </si>
  <si>
    <t>海容冷链</t>
  </si>
  <si>
    <t>专注于商用冷链设备，与国内外知名商业超市建立了良好的合作关系</t>
  </si>
  <si>
    <t>生物医药,冷链物流,融资租赁</t>
  </si>
  <si>
    <t>002639.SZ</t>
  </si>
  <si>
    <t>雪人股份</t>
  </si>
  <si>
    <t>全球少数同时拥有活塞压缩机、螺杆压缩机、离心压缩机领先技术的企业之一，国内规模最大的制冰系统制造商，布局燃料电池产业链</t>
  </si>
  <si>
    <t>数据中心,空气能热泵,冷链物流,人造太阳,地热能,体育产业,燃料电池,冬奥会,冰雪产业,物联网,碳中和,世界杯,海洋经济,氢能源,天然气,疫苗存储,国产替代</t>
  </si>
  <si>
    <t>603339.SH</t>
  </si>
  <si>
    <t>四方科技</t>
  </si>
  <si>
    <t>国内领先的冷链设备和特种集装箱制造企业</t>
  </si>
  <si>
    <t>预制菜,年报预增,冷链物流,专精特新</t>
  </si>
  <si>
    <t>603912.SH</t>
  </si>
  <si>
    <t>佳力图</t>
  </si>
  <si>
    <t>专注于数据机房等精密环境控制技术的研发</t>
  </si>
  <si>
    <t>5G,数据中心,云计算,专精特新,华为</t>
  </si>
  <si>
    <t>301018.SZ</t>
  </si>
  <si>
    <t>申菱环境</t>
  </si>
  <si>
    <t>公司是专用性空调领域多项国家标准和行业标准制定的牵头企业或参与企业</t>
  </si>
  <si>
    <t>数据中心,空气能热泵,储能,军工,节能环保,核电,节能减排,华为</t>
  </si>
  <si>
    <t>000530.SZ</t>
  </si>
  <si>
    <t>冰山冷热</t>
  </si>
  <si>
    <t>中国最大的工业制冷设备生产企业</t>
  </si>
  <si>
    <t>中俄贸易,空气能热泵,冷链物流,大连自贸区,地热能,体育产业,冬奥会,冰雪产业,独角兽,物联网,汽车热管理,碳中和,边缘计算,东北亚经贸中心,统一大市场,新能源,自动售货机,光伏,疫苗存储</t>
  </si>
  <si>
    <t>002686.SZ</t>
  </si>
  <si>
    <t>亿利达</t>
  </si>
  <si>
    <t>国内中央空调风机行业龙头地位</t>
  </si>
  <si>
    <t>高压快充,水利,新能源汽车,方舱医院,专精特新,新材料,地方国企改革,军工,杭州亚运会,跨境电商,蔚来汽车,国企改革,浙江国企改革</t>
  </si>
  <si>
    <t>600202.SH</t>
  </si>
  <si>
    <t>哈空调</t>
  </si>
  <si>
    <t>国内最大的电站空冷器、石化空冷器、电站空气处理机组专业生产商</t>
  </si>
  <si>
    <t>中俄贸易,中俄自贸区,超超临界发电,地方国企改革,振兴东北,核电,国企改革,一带一路,黑龙江自贸区</t>
  </si>
  <si>
    <t>300990.SZ</t>
  </si>
  <si>
    <t>同飞股份</t>
  </si>
  <si>
    <t>国内数控装备制冷领域具备业务规模和产品覆盖面的主要厂商之一</t>
  </si>
  <si>
    <t>激光,专精特新,新能源汽车,换电,储能,氢能源,高端装备,节能减排</t>
  </si>
  <si>
    <t>002444.SZ</t>
  </si>
  <si>
    <t>巨星科技</t>
  </si>
  <si>
    <t>我国工具五金行业中手工具产品的龙头企业</t>
  </si>
  <si>
    <t>雷达,智能家居,口罩,工业机器人,外贸受益,无人驾驶,电子商务,激光,机器人,露营经济,服务机器人,人工智能,军工,储能,跨境电商,人民币贬值受益,MSCI</t>
  </si>
  <si>
    <t>601369.SH</t>
  </si>
  <si>
    <t>陕鼓动力</t>
  </si>
  <si>
    <t>主营能量转换设备制造、工业服务、基础能源设施运营三大业务</t>
  </si>
  <si>
    <t>超超临界发电,供应链金融,高端装备,国企改革,碳中和,虚拟电厂,煤化工,融资租赁,地方国企改革,储能,氢能源,军工,节能环保,天然气,智能制造</t>
  </si>
  <si>
    <t>300257.SZ</t>
  </si>
  <si>
    <t>开山股份</t>
  </si>
  <si>
    <t>螺杆压缩机的技术水平、能效水平处于国内外行业领先地位</t>
  </si>
  <si>
    <t>冷链物流,地热能</t>
  </si>
  <si>
    <t>688333.SH</t>
  </si>
  <si>
    <t>铂力特</t>
  </si>
  <si>
    <t>国内金属3D打印设备装机规模最大的企业</t>
  </si>
  <si>
    <t>卫星导航,3D打印,航空发动机,大飞机,军工</t>
  </si>
  <si>
    <t>300470.SZ</t>
  </si>
  <si>
    <t>中密控股</t>
  </si>
  <si>
    <t>各类机械密封的设计、研发、制造和销售，国家高新技术企业</t>
  </si>
  <si>
    <t>四川国企改革,养老金持股,核电,国企改革,军工</t>
  </si>
  <si>
    <t>600343.SH</t>
  </si>
  <si>
    <t>航天动力</t>
  </si>
  <si>
    <t>以航天液体动力技术为依托，深度挖掘军民两用技术</t>
  </si>
  <si>
    <t>军民融合,央企国企改革,水利,地方国企改革,月球车,航天系,国企改革,金融IC,大飞机</t>
  </si>
  <si>
    <t>300263.SZ</t>
  </si>
  <si>
    <t>隆华科技</t>
  </si>
  <si>
    <t>构建了新材料和节能环保两大业务板块协同发展的产业格局</t>
  </si>
  <si>
    <t>污水处理,河南自贸区,新材料,超超临界发电,盐湖提锂,芯片,OLED,靶材,膜材料,PPP,核电,风电,PVC,柔性屏,HJT电池,OLED材料,军工,大飞机,节能环保,噪声防治,国产替代,华为,钙钛矿电池</t>
  </si>
  <si>
    <t>001696.SZ</t>
  </si>
  <si>
    <t>宗申动力</t>
  </si>
  <si>
    <t>摩托发动机、通机系列产品销量一直稳居国内市场前列</t>
  </si>
  <si>
    <t>无人机,两江新区,航空发动机,乡村振兴,小额贷款,燃料电池,东盟自贸区,成渝特区,通用航空,农机,军民融合,机器人,专精特新,新能源汽车,北交所,储能,军工,氢能源,军用无人机,两轮车,人民币贬值受益,汽车电商,华为</t>
  </si>
  <si>
    <t>300145.SZ</t>
  </si>
  <si>
    <t>中金环境</t>
  </si>
  <si>
    <t>不锈钢离心泵龙头企业，积极部署环境治理业务</t>
  </si>
  <si>
    <t>污水处理,固废处理,金属回收,江苏国企改革,海水淡化,PPP,危废处理,国企改革,海洋经济,地方国企改革,土壤修复,垃圾分类</t>
  </si>
  <si>
    <t>603131.SH</t>
  </si>
  <si>
    <t>上海沪工</t>
  </si>
  <si>
    <t>国内较早从事焊接与切割设备生产的企业之一，国家高新技术企业</t>
  </si>
  <si>
    <t>机器人,新能源汽车,专精特新,军工,海工装备,卫星导航,工业机器人,长三角一体化,工业4.0</t>
  </si>
  <si>
    <t>002884.SZ</t>
  </si>
  <si>
    <t>凌霄泵业</t>
  </si>
  <si>
    <t>外销为主的塑料卫浴泵龙头，拥有四十多年电机及整泵研发经验，产品质量性能均国际领先水平</t>
  </si>
  <si>
    <t>空气能热泵,水利,养老金持股</t>
  </si>
  <si>
    <t>603757.SH</t>
  </si>
  <si>
    <t>大元泵业</t>
  </si>
  <si>
    <t>国内屏蔽泵生产的领军企业</t>
  </si>
  <si>
    <t>空气能热泵,年报预增,水利,专精特新,航空航天,燃料电池</t>
  </si>
  <si>
    <t>300091.SZ</t>
  </si>
  <si>
    <t>金通灵</t>
  </si>
  <si>
    <t>专注于高端流体机械的研发，其技术水平居行业领先水平</t>
  </si>
  <si>
    <t>农村环境治理,污水处理,无人机,超超临界发电,乡村振兴,高端装备,核电,国企改革,光热发电,余热发电,地方国企改革,储能,军工,氢能源,燃料电池</t>
  </si>
  <si>
    <t>300441.SZ</t>
  </si>
  <si>
    <t>鲍斯股份</t>
  </si>
  <si>
    <t>国内主要的螺杆压缩机制造商商和金属切削刀具供应商</t>
  </si>
  <si>
    <t>燃料电池,空气能热泵,成飞,工业4.0</t>
  </si>
  <si>
    <t>603617.SH</t>
  </si>
  <si>
    <t>君禾股份</t>
  </si>
  <si>
    <t>主要经营家用水泵产品的高新技术企业，行业出口交货值排名第4位</t>
  </si>
  <si>
    <t>石墨电极,人民币贬值受益</t>
  </si>
  <si>
    <t>002598.SZ</t>
  </si>
  <si>
    <t>山东章鼓</t>
  </si>
  <si>
    <t>国内罗茨鼓风机行业龙头，国家标准的主要起草单位</t>
  </si>
  <si>
    <t>污水处理,方舱医院,机器人,锂电池,山东国企改革,固态电池,地方国企改革,储能,超级电容,钠离子电池,核电,国企改革</t>
  </si>
  <si>
    <t>300193.SZ</t>
  </si>
  <si>
    <t>佳士科技</t>
  </si>
  <si>
    <t>国内焊割设备制造领域的领先企业</t>
  </si>
  <si>
    <t>工业机器人,养老金持股,机器人,工业4.0</t>
  </si>
  <si>
    <t>300420.SZ</t>
  </si>
  <si>
    <t>五洋停车</t>
  </si>
  <si>
    <t>国内重要机械式停车设备制造商</t>
  </si>
  <si>
    <t>智能交通,军民融合,融资租赁,机器人,大数据,特斯拉,工业机器人,区块链,充电桩,工业4.0,智慧停车,智能物流</t>
  </si>
  <si>
    <t>603331.SH</t>
  </si>
  <si>
    <t>百达精工</t>
  </si>
  <si>
    <t>拥有金属成形、精密加工、热处理工艺等核心技术的通用设备制造商</t>
  </si>
  <si>
    <t>共同富裕示范区,新能源汽车</t>
  </si>
  <si>
    <t>688211.SH</t>
  </si>
  <si>
    <t>中科微至</t>
  </si>
  <si>
    <t>中国智能物流行业的专业设备提供商</t>
  </si>
  <si>
    <t>专精特新,智能物流</t>
  </si>
  <si>
    <t>603090.SH</t>
  </si>
  <si>
    <t>宏盛股份</t>
  </si>
  <si>
    <t>拥有行业内领先的大型风洞实验系统</t>
  </si>
  <si>
    <t>年报预增,新能源汽车,乡村振兴,碳中和,人民币贬值受益,农机,牙科医疗,煤化工</t>
  </si>
  <si>
    <t>300466.SZ</t>
  </si>
  <si>
    <t>赛摩智能</t>
  </si>
  <si>
    <t>主营为散料工厂智能化提供智能装备及系统解决方案，技术国际领先</t>
  </si>
  <si>
    <t>数字孪生,机器人,无人机,智能物流,地方国企改革,C2M,工业机器人,工业4.0,透明工厂,河南国企改革,燃料电池,国企改革,华为,工业互联网</t>
  </si>
  <si>
    <t>605060.SH</t>
  </si>
  <si>
    <t>联德股份</t>
  </si>
  <si>
    <t>公司在商用空调压缩机铸件零部件领域处于显著的优势地位</t>
  </si>
  <si>
    <t>人民币贬值受益,风电</t>
  </si>
  <si>
    <t>300154.SZ</t>
  </si>
  <si>
    <t>瑞凌股份</t>
  </si>
  <si>
    <t>国内逆变焊割设备细分行业市场处于领先地位</t>
  </si>
  <si>
    <t>工业机器人,机器人,工业4.0</t>
  </si>
  <si>
    <t>300503.SZ</t>
  </si>
  <si>
    <t>昊志机电</t>
  </si>
  <si>
    <t>高速精密电主轴及其零配件领域国家高新技术企业</t>
  </si>
  <si>
    <t>专精特新,机器人,富士康,燃料电池,高端装备,工业4.0,3D玻璃,工业母机,减速器</t>
  </si>
  <si>
    <t>600243.SH</t>
  </si>
  <si>
    <t>青海华鼎</t>
  </si>
  <si>
    <t>数控机床、食品机械、电梯配件、齿轮箱等产品拥有较高的市占率</t>
  </si>
  <si>
    <t>铁路基建,工业母机,高端装备</t>
  </si>
  <si>
    <t>603269.SH</t>
  </si>
  <si>
    <t>海鸥股份</t>
  </si>
  <si>
    <t>国内规模最大的机力通风冷却塔企业</t>
  </si>
  <si>
    <t>超超临界发电,核电,一带一路,人民币贬值受益</t>
  </si>
  <si>
    <t>688557.SH</t>
  </si>
  <si>
    <t>兰剑智能</t>
  </si>
  <si>
    <t>国内较早一批涉足物流领域提供整体物流解决方案的高新技术企业</t>
  </si>
  <si>
    <t>宁德时代,智能物流</t>
  </si>
  <si>
    <t>300126.SZ</t>
  </si>
  <si>
    <t>锐奇股份</t>
  </si>
  <si>
    <t>国内专业电动工具业少数能够替代进口同类产品的领先的内资品牌</t>
  </si>
  <si>
    <t>机器人,人民币贬值受益,透明工厂,工业4.0</t>
  </si>
  <si>
    <t>688360.SH</t>
  </si>
  <si>
    <t>德马科技</t>
  </si>
  <si>
    <t>中国领先的智能物流系统解决方案与关键设备提供商之一</t>
  </si>
  <si>
    <t>专精特新,统一大市场,机器人,web3.0,锂电池,冷链物流,锂电设备,智能制造,宁德时代,华为,智能物流</t>
  </si>
  <si>
    <t>301070.SZ</t>
  </si>
  <si>
    <t>开勒股份</t>
  </si>
  <si>
    <t>公司在国内HVLS风扇行业处于领先地位</t>
  </si>
  <si>
    <t>绿色电力,光伏,比亚迪,方舱医院,储能</t>
  </si>
  <si>
    <t>301311.SZ</t>
  </si>
  <si>
    <t>昆船智能</t>
  </si>
  <si>
    <t>中国船舶集团旗下，物流仓储自动化供应商规模国内居前，国内为数不多的可以提供覆盖烟草行业全产业链条产线系统的供应商</t>
  </si>
  <si>
    <t>比亚迪,国企改革,央企国企改革,专精特新,机器人,国产软件,烟草,中船系,人工智能,军工,智能制造,华为,智能物流</t>
  </si>
  <si>
    <t>301028.SZ</t>
  </si>
  <si>
    <t>东亚机械</t>
  </si>
  <si>
    <t>国内少数掌握螺杆空压机核心技术企业之一</t>
  </si>
  <si>
    <t>专精特新,比亚迪,节能减排</t>
  </si>
  <si>
    <t>603173.SH</t>
  </si>
  <si>
    <t>福斯达</t>
  </si>
  <si>
    <t>空气分离设备国内市占率居前</t>
  </si>
  <si>
    <t>长三角一体化,天然气,共同富裕示范区</t>
  </si>
  <si>
    <t>301317.SZ</t>
  </si>
  <si>
    <t>鑫磊股份</t>
  </si>
  <si>
    <t>国家级专精特新“小巨人”，动力用空气压缩机市占率国内居前</t>
  </si>
  <si>
    <t>中俄贸易,专精特新,新能源汽车,共同富裕示范区,智能制造</t>
  </si>
  <si>
    <t>300992.SZ</t>
  </si>
  <si>
    <t>泰福泵业</t>
  </si>
  <si>
    <t>公司是业内较早从事节能泵研发并实现产业化销售的企业之一</t>
  </si>
  <si>
    <t>中俄贸易,空气能热泵,水利,中非合作,人民币贬值受益,外贸受益,节能减排</t>
  </si>
  <si>
    <t>301032.SZ</t>
  </si>
  <si>
    <t>新柴股份</t>
  </si>
  <si>
    <t>公司销售规模属于非道路多缸柴油机市场第一梯队</t>
  </si>
  <si>
    <t>机械装备,国四,乡村振兴,农机,一带一路</t>
  </si>
  <si>
    <t>301273.SZ</t>
  </si>
  <si>
    <t>瑞晨环保</t>
  </si>
  <si>
    <t>主营高效节能离心风机及水泵</t>
  </si>
  <si>
    <t>301083.SZ</t>
  </si>
  <si>
    <t>百胜智能</t>
  </si>
  <si>
    <t>出入口控制与管理行业领军企业</t>
  </si>
  <si>
    <t>智能交通,疫情监测,专精特新,机器人,安防,人工智能,数字经济,智能制造,智慧停车</t>
  </si>
  <si>
    <t>300984.SZ</t>
  </si>
  <si>
    <t>金沃股份</t>
  </si>
  <si>
    <t>轴承套圈行业的重要企业</t>
  </si>
  <si>
    <t>603201.SH</t>
  </si>
  <si>
    <t>常润股份</t>
  </si>
  <si>
    <t>中国最大的千斤顶制造企业</t>
  </si>
  <si>
    <t>跨境电商,专精特新,新能源汽车,比亚迪,人民币贬值受益</t>
  </si>
  <si>
    <t>688455.SH</t>
  </si>
  <si>
    <t>科捷智能</t>
  </si>
  <si>
    <t>国内知名的智能物流和智能制造解决方案提供商，顺丰为公司第二大股东兼第一大客户</t>
  </si>
  <si>
    <t>301107.SZ</t>
  </si>
  <si>
    <t>瑜欣电子</t>
  </si>
  <si>
    <t>通用汽油机点火器在全球市场占有率排名第一,数码变频发电机变流器在全球市场占有率排名第三</t>
  </si>
  <si>
    <t>专精特新,新能源汽车,乡村振兴,汽车电子,农机</t>
  </si>
  <si>
    <t>688251.SH</t>
  </si>
  <si>
    <t>井松智能</t>
  </si>
  <si>
    <t>智能仓储物流设备与智能仓储物流系统提供商</t>
  </si>
  <si>
    <t>机器人,比亚迪,智能物流</t>
  </si>
  <si>
    <t>301043.SZ</t>
  </si>
  <si>
    <t>绿岛风</t>
  </si>
  <si>
    <t>较早进入通风领域行业，拥有较强的自主研发设计和生产能力</t>
  </si>
  <si>
    <t>建筑节能,方舱医院,杭州亚运会,冬奥会,PM2.5,空气净化,节能减排</t>
  </si>
  <si>
    <t>301125.SZ</t>
  </si>
  <si>
    <t>腾亚精工</t>
  </si>
  <si>
    <t>燃气射钉枪细分领域国内龙头</t>
  </si>
  <si>
    <t>专精特新,机器人,储能,人民币贬值受益,外贸受益,农机</t>
  </si>
  <si>
    <t>688448.SH</t>
  </si>
  <si>
    <t>磁谷科技</t>
  </si>
  <si>
    <t>主营磁悬浮离心式鼓风机、磁悬浮空气压缩机</t>
  </si>
  <si>
    <t>污水处理</t>
  </si>
  <si>
    <t>831689.BJ</t>
  </si>
  <si>
    <t>克莱特</t>
  </si>
  <si>
    <t>832662.BJ</t>
  </si>
  <si>
    <t>方盛股份</t>
  </si>
  <si>
    <t>生产高效节能铝制板翅式换热器产品，主要用于国内工程机械、铁路机车等行业</t>
  </si>
  <si>
    <t>军民融合,风电,储能,氢能源</t>
  </si>
  <si>
    <t>831855.BJ</t>
  </si>
  <si>
    <t>浙江大农</t>
  </si>
  <si>
    <t>国家级专精特新“小巨人”，主营高压清洗机相关产品</t>
  </si>
  <si>
    <t>834950.BJ</t>
  </si>
  <si>
    <t>迅安科技</t>
  </si>
  <si>
    <t>主营电焊防护面罩和电动送风过滤式呼吸器，外销为主</t>
  </si>
  <si>
    <t>300861.SZ</t>
  </si>
  <si>
    <t>美畅股份</t>
  </si>
  <si>
    <t>曾为陕西省首家制造业独角兽企业</t>
  </si>
  <si>
    <t>年报预增,新材料,蓝宝石,光伏,金刚石（线）</t>
  </si>
  <si>
    <t>600172.SH</t>
  </si>
  <si>
    <t>黄河旋风</t>
  </si>
  <si>
    <t>国内最大的金刚石生产基地之一</t>
  </si>
  <si>
    <t>超硬材料,新材料,中原经济区,培育钻石,金刚石（线）</t>
  </si>
  <si>
    <t>002046.SZ</t>
  </si>
  <si>
    <t>国机精工</t>
  </si>
  <si>
    <t>国内航天特种轴承行业龙头企业</t>
  </si>
  <si>
    <t>芯片,铁路基建,中原经济区,高端装备,培育钻石,国企改革,风电,金刚石（线）,超硬材料,海上风电,央企国企改革,军民融合,年报预增,航空航天,地方国企改革,军工,嫦娥,第三代半导体,大飞机</t>
  </si>
  <si>
    <t>300179.SZ</t>
  </si>
  <si>
    <t>四方达</t>
  </si>
  <si>
    <t>国内规模最大的聚晶金刚石(PCD)研发与生产企业之一</t>
  </si>
  <si>
    <t>超硬材料,年报预增,专精特新,新材料,富勒烯,培育钻石,金刚石（线）</t>
  </si>
  <si>
    <t>300345.SZ</t>
  </si>
  <si>
    <t>华民股份</t>
  </si>
  <si>
    <t>高效球磨综合节能、PIP可控离子渗入技术目前均处于国际领先水平</t>
  </si>
  <si>
    <t>军民融合,智慧城市,机器人,太阳能,线材,新能源,军工,工业机器人,光伏,节能环保,多晶硅,3D打印,硅能源,华为,碳中和</t>
  </si>
  <si>
    <t>002282.SZ</t>
  </si>
  <si>
    <t>博深股份</t>
  </si>
  <si>
    <t>国内最大金刚石工具厂商</t>
  </si>
  <si>
    <t>超硬材料,高铁,山东国企改革,地方国企改革,铁路基建,雄安新区,一带一路,国企改革,轨道交通,金刚石（线）</t>
  </si>
  <si>
    <t>300700.SZ</t>
  </si>
  <si>
    <t>岱勒新材</t>
  </si>
  <si>
    <t>国内领先的金刚石线制造商，主要产品为电镀金刚石线</t>
  </si>
  <si>
    <t>太阳能,新材料,蓝宝石,光伏,国产替代,第三代半导体,金刚石（线）</t>
  </si>
  <si>
    <t>688028.SH</t>
  </si>
  <si>
    <t>沃尔德</t>
  </si>
  <si>
    <t>全球高端超硬刀具市场，广泛应用于消费电子、汽车制造等领域</t>
  </si>
  <si>
    <t>超硬材料,培育钻石,金刚石（线）,OLED</t>
  </si>
  <si>
    <t>300818.SZ</t>
  </si>
  <si>
    <t>耐普矿机</t>
  </si>
  <si>
    <t>主营选矿设备及橡胶制品的研销，曾获“江西省工程技术研究中心”称号</t>
  </si>
  <si>
    <t>高端装备,专精特新,人民币贬值受益,宁德时代,新材料,一带一路</t>
  </si>
  <si>
    <t>002760.SZ</t>
  </si>
  <si>
    <t>凤形股份</t>
  </si>
  <si>
    <t>国内领先的耐磨材料生产企业</t>
  </si>
  <si>
    <t>节能减排,军工</t>
  </si>
  <si>
    <t>300606.SZ</t>
  </si>
  <si>
    <t>金太阳</t>
  </si>
  <si>
    <t>专业生产高档涂附磨具产品高科技企业，六条国际领先自动化生产线</t>
  </si>
  <si>
    <t>高端装备,口罩,工业母机,新材料</t>
  </si>
  <si>
    <t>300554.SZ</t>
  </si>
  <si>
    <t>三超新材</t>
  </si>
  <si>
    <t>在电镀金刚线、金刚石砂轮两大类产品方面形成较为全面的专利体系</t>
  </si>
  <si>
    <t>集成电路,光伏,金刚石（线）</t>
  </si>
  <si>
    <t>839725.BJ</t>
  </si>
  <si>
    <t>惠丰钻石</t>
  </si>
  <si>
    <t>金刚石微粉头部公司，工信部专精特新“小巨人”企业</t>
  </si>
  <si>
    <t>专精特新,培育钻石,第三代半导体</t>
  </si>
  <si>
    <t>836807.BJ</t>
  </si>
  <si>
    <t>奔朗新材</t>
  </si>
  <si>
    <t>外销为主的超硬材料制品生产商，在全球陶瓷加工金刚石工具细分市场份额排名前列</t>
  </si>
  <si>
    <t>000039.SZ</t>
  </si>
  <si>
    <t>中集集团</t>
  </si>
  <si>
    <t>全球规模最大、品种最齐全的集装箱制造集团</t>
  </si>
  <si>
    <t>LNG动力船,冷链物流,航运系,航运,船舶升级,可燃冰,粤港澳大湾区,海水淡化,高端装备,招商系,雄安新区,物联网,风电,LNG加气站,汽车制造,中非合作,集装箱,海洋经济,氢能源,海工装备,新冠疫苗,天然气</t>
  </si>
  <si>
    <t>603308.SH</t>
  </si>
  <si>
    <t>应流股份</t>
  </si>
  <si>
    <t>高端泵阀零件出口额一直保持全国第一</t>
  </si>
  <si>
    <t>年报预增,无人机,航空航天,国产替代,航空发动机,新材料,军工,工业4.0,通用航空,核电,一带一路</t>
  </si>
  <si>
    <t>603915.SH</t>
  </si>
  <si>
    <t>国茂股份</t>
  </si>
  <si>
    <t>江苏省减速机行业领先企业，荣获江苏品牌产品称号</t>
  </si>
  <si>
    <t>机器人,固废处理,减速器</t>
  </si>
  <si>
    <t>603699.SH</t>
  </si>
  <si>
    <t>纽威股份</t>
  </si>
  <si>
    <t>中国最大的阀门制造商</t>
  </si>
  <si>
    <t>地热能,氢能源,页岩气,核电,一带一路,风电</t>
  </si>
  <si>
    <t>000595.SZ</t>
  </si>
  <si>
    <t>宝塔实业</t>
  </si>
  <si>
    <t>全国轴承行业六家大型一档企业之一、西部地区最大的轴承厂家</t>
  </si>
  <si>
    <t>地方国企改革,军工,新基建,光伏,国企改革,国产航母,轨道交通,风电</t>
  </si>
  <si>
    <t>002150.SZ</t>
  </si>
  <si>
    <t>通润装备</t>
  </si>
  <si>
    <t>国内工具箱柜行业龙头企业</t>
  </si>
  <si>
    <t>海上风电,证金持股,乡村振兴,储能,光伏,人民币贬值受益,农机,风电</t>
  </si>
  <si>
    <t>002438.SZ</t>
  </si>
  <si>
    <t>江苏神通</t>
  </si>
  <si>
    <t>国内冶金特种阀门与核电阀门龙头企业</t>
  </si>
  <si>
    <t>超超临界发电,氢能源,军工,节能环保,工业4.0,中巴经济走廊,核电,一带一路</t>
  </si>
  <si>
    <t>002514.SZ</t>
  </si>
  <si>
    <t>宝馨科技</t>
  </si>
  <si>
    <t>国内领先的工业级数控钣金结构产品制造商</t>
  </si>
  <si>
    <t>污水处理,TOPCON电池,充电桩,工业母机,碳中和,年报预增,医疗废物处理,机器人,HJT电池,换电,光伏,节能环保,智能电网,环境监测,钙钛矿电池</t>
  </si>
  <si>
    <t>002132.SZ</t>
  </si>
  <si>
    <t>恒星科技</t>
  </si>
  <si>
    <t>高等级子午轮胎用钢帘线、镀锌钢丝、钢绞线领域国内先进技术水平</t>
  </si>
  <si>
    <t>有机硅,新材料,蓝宝石,光伏,硅能源,特高压,金刚石（线）</t>
  </si>
  <si>
    <t>600114.SH</t>
  </si>
  <si>
    <t>东睦股份</t>
  </si>
  <si>
    <t>国内最大的粉末冶金机械零件制造企业之一</t>
  </si>
  <si>
    <t>年报预增,小米,特斯拉,消费电子,3D打印,燃料电池,苹果,华为</t>
  </si>
  <si>
    <t>002445.SZ</t>
  </si>
  <si>
    <t>中南文化</t>
  </si>
  <si>
    <t>国内最大的工业金属管件制造商</t>
  </si>
  <si>
    <t>明星参股,VR影视,大数据,音乐产业,影视娱乐,地方国企改革,网络直播,文化传媒,高端装备,独角兽,虚拟现实,国企改革</t>
  </si>
  <si>
    <t>600992.SH</t>
  </si>
  <si>
    <t>贵绳股份</t>
  </si>
  <si>
    <t>钢丝绳产量居世界前列，特种用途钢丝绳成功用于航母等重大海洋装备上</t>
  </si>
  <si>
    <t>黑洞,贵州国企改革,国企改革,地方国企改革,国产航母,军工</t>
  </si>
  <si>
    <t>000777.SZ</t>
  </si>
  <si>
    <t>中核科技</t>
  </si>
  <si>
    <t>阀门行业的龙头企业</t>
  </si>
  <si>
    <t>铀矿,央企国企改革,超超临界发电,地方国企改革,幽门螺杆菌,金改,核电,国企改革,一带一路</t>
  </si>
  <si>
    <t>600860.SH</t>
  </si>
  <si>
    <t>京城股份</t>
  </si>
  <si>
    <t>北京国资委旗下，国内最大的储氢瓶公司，拥有八个专业气体储运装备生产基地及一个美国公司</t>
  </si>
  <si>
    <t>LNG加气站,机器人,地方国企改革,氢能源,俄乌冲突,天然气,油气运输仓储,冬奥会,燃料电池,国企改革</t>
  </si>
  <si>
    <t>688308.SH</t>
  </si>
  <si>
    <t>欧科亿</t>
  </si>
  <si>
    <t>国内锯齿刀片产量最大的企业</t>
  </si>
  <si>
    <t>专精特新,工业母机</t>
  </si>
  <si>
    <t>002026.SZ</t>
  </si>
  <si>
    <t>山东威达</t>
  </si>
  <si>
    <t>山东省各类钻夹头的专业制造商，中国驰名商标</t>
  </si>
  <si>
    <t>口罩,机器人,新能源汽车,换电,储能,工业机器人,高端装备,蔚来汽车,充电桩,工业母机,智能制造,小米</t>
  </si>
  <si>
    <t>603667.SH</t>
  </si>
  <si>
    <t>五洲新春</t>
  </si>
  <si>
    <t>轴承套圈定位中高端产品，稳定供应于世界排名前五位的轴承制造商</t>
  </si>
  <si>
    <t>特斯拉,新能源汽车,航空航天,汽车制造,汽车热管理,机器人,养老金持股,国产替代,风电</t>
  </si>
  <si>
    <t>601002.SH</t>
  </si>
  <si>
    <t>晋亿实业</t>
  </si>
  <si>
    <t>国内紧固件行业龙头企业</t>
  </si>
  <si>
    <t>高铁,新能源汽车,新基建,铁路基建,长三角一体化,高端装备,台湾,轨道交通</t>
  </si>
  <si>
    <t>603969.SH</t>
  </si>
  <si>
    <t>银龙股份</t>
  </si>
  <si>
    <t>可向世界任何一个国家和区域的客户提供所有预应力混凝土用钢材</t>
  </si>
  <si>
    <t>轨道交通,水利,高铁,新能源,碳基材料,光伏,京津冀一体化,雄安新区,核电,一带一路</t>
  </si>
  <si>
    <t>002342.SZ</t>
  </si>
  <si>
    <t>巨力索具</t>
  </si>
  <si>
    <t>国内索具生产龙头企业</t>
  </si>
  <si>
    <t>海上风电,世界杯,海洋经济,白酒,军工,高端装备,京津冀一体化,雄安新区,冬奥会,一带一路</t>
  </si>
  <si>
    <t>300402.SZ</t>
  </si>
  <si>
    <t>宝色股份</t>
  </si>
  <si>
    <t>国内特种材料品种最全、应用最广的非标特材装备行业优势企业</t>
  </si>
  <si>
    <t>光热发电,小金属,专精特新,新材料,航空发动机,地方国企改革,军工,海工装备,核电,国企改革</t>
  </si>
  <si>
    <t>601177.SH</t>
  </si>
  <si>
    <t>杭齿前进</t>
  </si>
  <si>
    <t>专业生产各类齿轮传动装置的大型企业，船用齿轮箱细分领域龙头</t>
  </si>
  <si>
    <t>债转股(AMC),地方国企改革,军工,核电,浙江国企改革,国企改革,风电,减速器</t>
  </si>
  <si>
    <t>002896.SZ</t>
  </si>
  <si>
    <t>中大力德</t>
  </si>
  <si>
    <t>较早进入减速器和减速电机行业</t>
  </si>
  <si>
    <t>长三角一体化,机器人,智能制造,工业4.0,共同富裕示范区,国产替代,减速器</t>
  </si>
  <si>
    <t>002843.SZ</t>
  </si>
  <si>
    <t>泰嘉股份</t>
  </si>
  <si>
    <t>双金属锯条行业综合能力竞争力强</t>
  </si>
  <si>
    <t>年报预增,储能,消费电子,军工,光伏,华为</t>
  </si>
  <si>
    <t>688059.SH</t>
  </si>
  <si>
    <t>华锐精密</t>
  </si>
  <si>
    <t>国内先进的硬质合金切削刀具制造商</t>
  </si>
  <si>
    <t>300488.SZ</t>
  </si>
  <si>
    <t>恒锋工具</t>
  </si>
  <si>
    <t>国内刃量具行业综合实力最强企业之一</t>
  </si>
  <si>
    <t>军民融合,长三角一体化,专精特新,工业母机,共同富裕示范区,减速器</t>
  </si>
  <si>
    <t>600592.SH</t>
  </si>
  <si>
    <t>龙溪股份</t>
  </si>
  <si>
    <t>关节轴承的最大供应商和出口商</t>
  </si>
  <si>
    <t>军民融合,机器人,航空航天,地方国企改革,军工,铁路基建,国企改革,大飞机</t>
  </si>
  <si>
    <t>600558.SH</t>
  </si>
  <si>
    <t>大西洋</t>
  </si>
  <si>
    <t>国内第一家焊接材料制造厂</t>
  </si>
  <si>
    <t>涉矿,超超临界发电,新材料,地方国企改革,军工,成渝特区,核电,国企改革</t>
  </si>
  <si>
    <t>002795.SZ</t>
  </si>
  <si>
    <t>永和智控</t>
  </si>
  <si>
    <t>国内少数掌握无铅铜产品加工与制造技术的水暖器材制造厂家之一</t>
  </si>
  <si>
    <t>TOPCON电池,光伏,人民币贬值受益,医疗器械,民营医院</t>
  </si>
  <si>
    <t>002164.SZ</t>
  </si>
  <si>
    <t>宁波东力</t>
  </si>
  <si>
    <t>在齿轮和自动门行业内属于产品链最丰富的企业之一</t>
  </si>
  <si>
    <t>长三角一体化,方舱医院,共同富裕示范区,风电,减速器</t>
  </si>
  <si>
    <t>300228.SZ</t>
  </si>
  <si>
    <t>富瑞特装</t>
  </si>
  <si>
    <t>国内领先的车船用LNG供气系统供应企业</t>
  </si>
  <si>
    <t>LNG加气站,中俄贸易,LNG动力船,新能源汽车,油气装备,海水淡化,氢能源,页岩气,高端装备,天然气,燃料电池,LNG汽车,新能源整车</t>
  </si>
  <si>
    <t>603028.SH</t>
  </si>
  <si>
    <t>赛福天</t>
  </si>
  <si>
    <t>国内领先的特种钢丝绳和索具生产商的基础要素</t>
  </si>
  <si>
    <t>电子商务,专精特新,新材料,江苏国企改革,光伏建筑一体化,TOPCON电池,国企改革</t>
  </si>
  <si>
    <t>300092.SZ</t>
  </si>
  <si>
    <t>科新机电</t>
  </si>
  <si>
    <t>主营三类压力容器设备产品，国家高新技术企业</t>
  </si>
  <si>
    <t>中俄贸易,海水淡化,超超临界发电,核电,氢能源</t>
  </si>
  <si>
    <t>300421.SZ</t>
  </si>
  <si>
    <t>力星股份</t>
  </si>
  <si>
    <t>国内最大的专业化钢球生产基地</t>
  </si>
  <si>
    <t>新能源汽车,蔚来汽车,理想汽车,风电</t>
  </si>
  <si>
    <t>300817.SZ</t>
  </si>
  <si>
    <t>双飞股份</t>
  </si>
  <si>
    <t>中国专业生产滑动轴承系列产品的规模企业</t>
  </si>
  <si>
    <t>长三角一体化,特斯拉,新能源汽车,人民币贬值受益,军工</t>
  </si>
  <si>
    <t>603278.SH</t>
  </si>
  <si>
    <t>大业股份</t>
  </si>
  <si>
    <t>橡胶骨架材料标准研发基地，中国橡胶工业优势品牌奖</t>
  </si>
  <si>
    <t>688257.SH</t>
  </si>
  <si>
    <t>新锐股份</t>
  </si>
  <si>
    <t>从事硬质合金制品及矿用凿岩工具研发与制造的专业化公司</t>
  </si>
  <si>
    <t>专精特新,人民币贬值受益</t>
  </si>
  <si>
    <t>600421.SH</t>
  </si>
  <si>
    <t>华嵘控股</t>
  </si>
  <si>
    <t>从事房屋建筑PC构件所需配套设施的研产销</t>
  </si>
  <si>
    <t>002877.SZ</t>
  </si>
  <si>
    <t>智能自控</t>
  </si>
  <si>
    <t>国家专精特新“小巨人”，定位中高端市场的控制阀制造商，拥有E4-I类控制阀检维修专项资质</t>
  </si>
  <si>
    <t>智能制造,人工智能,工业互联网,专精特新</t>
  </si>
  <si>
    <t>002931.SZ</t>
  </si>
  <si>
    <t>锋龙股份</t>
  </si>
  <si>
    <t>中国内燃机零部件行业排头兵企业</t>
  </si>
  <si>
    <t>园林开发,机器人,汽车制造,新能源汽车</t>
  </si>
  <si>
    <t>002347.SZ</t>
  </si>
  <si>
    <t>泰尔股份</t>
  </si>
  <si>
    <t>国内冶金行业用联轴器领域龙头企业</t>
  </si>
  <si>
    <t>激光,动力电池回收,机器人,新能源汽车,锂电池,人工智能,锂电设备,超级电容,安徽自贸区,军工,透明工厂,工业机器人,3D打印,工业互联网</t>
  </si>
  <si>
    <t>301268.SZ</t>
  </si>
  <si>
    <t>铭利达</t>
  </si>
  <si>
    <t>以精密压铸、精密注塑、型材加工为基础，为客户提供一站式的精密结构件产品</t>
  </si>
  <si>
    <t>一体化压铸,比亚迪,宁德时代,充电桩,年报预增,特斯拉,新能源汽车,储能,光伏,人民币贬值受益,华为,新型烟草</t>
  </si>
  <si>
    <t>002633.SZ</t>
  </si>
  <si>
    <t>申科股份</t>
  </si>
  <si>
    <t>我国厚壁滑动轴承领域的重点企业之一，国家高新技术企业</t>
  </si>
  <si>
    <t>西气东输</t>
  </si>
  <si>
    <t>300780.SZ</t>
  </si>
  <si>
    <t>德恩精工</t>
  </si>
  <si>
    <t>机械用皮带轮传动系列产品出口规模位居国内同行业第一</t>
  </si>
  <si>
    <t>年报预增,机器人,新能源汽车,专精特新,人民币贬值受益,工业母机,工业互联网,减速器</t>
  </si>
  <si>
    <t>002871.SZ</t>
  </si>
  <si>
    <t>伟隆股份</t>
  </si>
  <si>
    <t>出口为主的给排水阀供应商</t>
  </si>
  <si>
    <t>地下管网,年报预增,人工智能,军工,俄乌冲突,人民币贬值受益,外贸受益,一带一路</t>
  </si>
  <si>
    <t>300943.SZ</t>
  </si>
  <si>
    <t>春晖智控</t>
  </si>
  <si>
    <t>公司在国内燃气壁挂炉供热控制领域的高档水路控制阀市场处于优势地位</t>
  </si>
  <si>
    <t>天然气,新能源汽车,汽车热管理,氢能源</t>
  </si>
  <si>
    <t>300828.SZ</t>
  </si>
  <si>
    <t>锐新科技</t>
  </si>
  <si>
    <t>公司电力电子散热器产品具备较强的国际竞争力，应用在光伏和风电设备</t>
  </si>
  <si>
    <t>5G,机器人,新能源汽车,医疗器械,储能,光伏,汽车热管理,风电</t>
  </si>
  <si>
    <t>300946.SZ</t>
  </si>
  <si>
    <t>恒而达</t>
  </si>
  <si>
    <t>国内金属切削工具领域的龙头企业之一</t>
  </si>
  <si>
    <t>专精特新,工业母机,国产替代</t>
  </si>
  <si>
    <t>605100.SH</t>
  </si>
  <si>
    <t>华丰股份</t>
  </si>
  <si>
    <t>百年企业，国内最早生产柴油发动机的厂家之一</t>
  </si>
  <si>
    <t>数据中心,汽车制造,汽车电子,通信基站,国四,国六标准、国六排放、国六,传感器</t>
  </si>
  <si>
    <t>688355.SH</t>
  </si>
  <si>
    <t>明志科技</t>
  </si>
  <si>
    <t>国内无机工艺、冷芯工艺高端制芯设备的主要生产商</t>
  </si>
  <si>
    <t>空气能热泵,专精特新,高端装备,工业母机</t>
  </si>
  <si>
    <t>301377.SZ</t>
  </si>
  <si>
    <t>鼎泰高科</t>
  </si>
  <si>
    <t>PCB企业上游供应商，PCB钻针市占率全球前二</t>
  </si>
  <si>
    <t>机器视觉,PCB,国产替代</t>
  </si>
  <si>
    <t>688379.SH</t>
  </si>
  <si>
    <t>华光新材</t>
  </si>
  <si>
    <t>曾获国家科技进步二等奖、制造业单项冠军示范企业称号</t>
  </si>
  <si>
    <t>白银,新能源汽车,新材料</t>
  </si>
  <si>
    <t>300838.SZ</t>
  </si>
  <si>
    <t>浙江力诺</t>
  </si>
  <si>
    <t>国内自动控制阀行业领先企业</t>
  </si>
  <si>
    <t>中俄贸易,油气管网,高端装备,专精特新,工业4.0</t>
  </si>
  <si>
    <t>300885.SZ</t>
  </si>
  <si>
    <t>海昌新材</t>
  </si>
  <si>
    <t>在电动工具用粉末冶金零件领域内，海昌新材长期排名在全国行业前两位</t>
  </si>
  <si>
    <t>专精特新,新能源汽车,人民币贬值受益,充电桩,新材料</t>
  </si>
  <si>
    <t>300985.SZ</t>
  </si>
  <si>
    <t>致远新能</t>
  </si>
  <si>
    <t>国内研发实力较强、生产规模较大的车载LNG供气系统制造企业之一</t>
  </si>
  <si>
    <t>天然气,新能源汽车,燃料电池,氢能源</t>
  </si>
  <si>
    <t>301137.SZ</t>
  </si>
  <si>
    <t>哈焊华通</t>
  </si>
  <si>
    <t>行业领先的熔焊材料企业,是多个国家及行业标准起草单位之一</t>
  </si>
  <si>
    <t>中俄贸易,新材料,核电,国企改革,一带一路,央企国企改革,专精特新,机器人,新能源汽车,地方国企改革,军工,国产替代</t>
  </si>
  <si>
    <t>301151.SZ</t>
  </si>
  <si>
    <t>冠龙节能</t>
  </si>
  <si>
    <t>国内给排水阀门领域市占率排名第一</t>
  </si>
  <si>
    <t>地下管网,水利,超超临界发电,乡村振兴,新型城镇化,抽水蓄能,节能环保,雄安新区</t>
  </si>
  <si>
    <t>301309.SZ</t>
  </si>
  <si>
    <t>万得凯</t>
  </si>
  <si>
    <t>主营铜制水暖阀门、管件</t>
  </si>
  <si>
    <t>人民币贬值受益,外贸受益,共同富裕示范区</t>
  </si>
  <si>
    <t>301255.SZ</t>
  </si>
  <si>
    <t>通力科技</t>
  </si>
  <si>
    <t>国家级专精特新“小巨人”，国内少数掌握全系列齿轮减速机设计技术的企业之一</t>
  </si>
  <si>
    <t>专精特新,比亚迪,宁德时代,减速器</t>
  </si>
  <si>
    <t>301368.SZ</t>
  </si>
  <si>
    <t>丰立智能</t>
  </si>
  <si>
    <t>国家级专精特新“小巨人”，小模数齿轮销量产值国内居前，供货博世集团等企业</t>
  </si>
  <si>
    <t>专精特新,机器人,减速器</t>
  </si>
  <si>
    <t>430510.BJ</t>
  </si>
  <si>
    <t>丰光精密</t>
  </si>
  <si>
    <t>精密零部件生产企业</t>
  </si>
  <si>
    <t>机器人,新能源汽车</t>
  </si>
  <si>
    <t>873169.BJ</t>
  </si>
  <si>
    <t>七丰精工</t>
  </si>
  <si>
    <t>833943.BJ</t>
  </si>
  <si>
    <t>优机股份</t>
  </si>
  <si>
    <t>中俄贸易,油气管网,人民币贬值受益,航空航天</t>
  </si>
  <si>
    <t>873305.BJ</t>
  </si>
  <si>
    <t>九菱科技</t>
  </si>
  <si>
    <t>国家级专精特新“小巨人”，在汽车起动机用粉末冶金细分领域市占率居前</t>
  </si>
  <si>
    <t>601882.SH</t>
  </si>
  <si>
    <t>海天精工</t>
  </si>
  <si>
    <t>致力于高端数控机床的研发、生产和销售</t>
  </si>
  <si>
    <t>高端装备,工业母机,共同富裕示范区</t>
  </si>
  <si>
    <t>300083.SZ</t>
  </si>
  <si>
    <t>创世纪</t>
  </si>
  <si>
    <t>国内金属CNC领域龙头</t>
  </si>
  <si>
    <t>5G,三星,口罩,WIN升级,国产操作系统,无线充电,高端装备,比亚迪,智能终端,智能穿戴,小米,工业互联网,新能源汽车,智能制造,工业母机,虚拟现实,3D玻璃,苹果,华为</t>
  </si>
  <si>
    <t>000837.SZ</t>
  </si>
  <si>
    <t>秦川机床</t>
  </si>
  <si>
    <t>中国机床工具龙头，国内规格最全、系列最多的工业机器人关节减速器生产制造商</t>
  </si>
  <si>
    <t>航空发动机,工业机器人,高端装备,比亚迪,3D打印,国企改革,一带一路,工业互联网,工业4.0,机器人,新能源汽车,债转股(AMC),地方国企改革,军工,工业母机,减速器,工业大麻</t>
  </si>
  <si>
    <t>002122.SZ</t>
  </si>
  <si>
    <t>天马股份</t>
  </si>
  <si>
    <t>轴承制造领域的优秀企业，机床领域标准制定者之一</t>
  </si>
  <si>
    <t>大数据,工业母机,SAAS,国产操作系统</t>
  </si>
  <si>
    <t>300161.SZ</t>
  </si>
  <si>
    <t>华中数控</t>
  </si>
  <si>
    <t>中高档数控系统、工业机器人行业为技术密集型行业</t>
  </si>
  <si>
    <t>数字孪生,埃博拉,口罩,电机电控,工业机器人,高端装备,3D打印,工业母机,工业互联网,工业4.0,机器人,新能源汽车,阿里巴巴,锂电池,军工,职业教育,智能制造,医疗机器人,国产替代,武汉光谷</t>
  </si>
  <si>
    <t>688305.SH</t>
  </si>
  <si>
    <t>科德数控</t>
  </si>
  <si>
    <t>中国本土专业化高档数控系统和关键功能部件的完整产业制造商</t>
  </si>
  <si>
    <t>专精特新,机器人,军工,机械装备,高端装备,工业母机,国产替代,一带一路,大飞机</t>
  </si>
  <si>
    <t>002520.SZ</t>
  </si>
  <si>
    <t>日发精机</t>
  </si>
  <si>
    <t>密机械研发、生产和销售的公司，综合服务水平较强</t>
  </si>
  <si>
    <t>工业机器人,高端装备,通用航空,工业母机,一带一路,军民融合,机器人,新能源汽车,航空航天,共同富裕示范区,人民币贬值受益,工业4.0,成飞,智能制造,大飞机</t>
  </si>
  <si>
    <t>002559.SZ</t>
  </si>
  <si>
    <t>亚威股份</t>
  </si>
  <si>
    <t>中高端金属成形机床企业，钣金加工机床国内领先，中国中车将成实控人</t>
  </si>
  <si>
    <t>机器视觉,光刻胶,芯片,OLED,工业机器人,高端装备,比亚迪,3D打印,工业母机,芯片封装测试,工业互联网,边缘计算,激光,机器人,军工,光伏,智能制造,工业4.0</t>
  </si>
  <si>
    <t>603088.SH</t>
  </si>
  <si>
    <t>宁波精达</t>
  </si>
  <si>
    <t>制造新能源电池、电机、智能家居等装备的国家级高新技术企业</t>
  </si>
  <si>
    <t>空气能热泵,芯片,宁德时代,汽车热管理,浙江国企改革,芯片封装测试,国企改革,动力电池回收,年报预增,专精特新,新能源汽车,锂电池,地方国企改革,工业母机</t>
  </si>
  <si>
    <t>002685.SZ</t>
  </si>
  <si>
    <t>华东重机</t>
  </si>
  <si>
    <t>全球领先的港口装卸设备供应商，消费电子数控机床整体销售规模国内居前</t>
  </si>
  <si>
    <t>口罩,机器人,航运,机械装备,高端装备,工业母机,一带一路,工业4.0</t>
  </si>
  <si>
    <t>002943.SZ</t>
  </si>
  <si>
    <t>宇晶股份</t>
  </si>
  <si>
    <t>定位于硬脆材料精密加工机床制造领域，公司产品技术接近国际水平</t>
  </si>
  <si>
    <t>碳化硅,HJT电池,稀土永磁,TOPCON电池,光伏,工业母机,金刚石（线）</t>
  </si>
  <si>
    <t>002248.SZ</t>
  </si>
  <si>
    <t>华东数控</t>
  </si>
  <si>
    <t>拥有国际先进水平产品的数控机床及关键部件制造的企业</t>
  </si>
  <si>
    <t>铁路基建,高端装备,工业母机</t>
  </si>
  <si>
    <t>300809.SZ</t>
  </si>
  <si>
    <t>华辰装备</t>
  </si>
  <si>
    <t>全球领先的集轧辊磨床研发制造和技术支持为一体的解决方案服务商</t>
  </si>
  <si>
    <t>工业母机,高端装备,一带一路,专精特新</t>
  </si>
  <si>
    <t>002903.SZ</t>
  </si>
  <si>
    <t>宇环数控</t>
  </si>
  <si>
    <t>精密数控磨床和数控研磨抛光设备国内领先企业，向苹果供货</t>
  </si>
  <si>
    <t>机器人,专精特新,富士康,第三代半导体,工业机器人,比亚迪,工业4.0,工业母机,苹果,小米,华为</t>
  </si>
  <si>
    <t>688697.SH</t>
  </si>
  <si>
    <t>纽威数控</t>
  </si>
  <si>
    <t>世界知名的数控机床制造商与出口商</t>
  </si>
  <si>
    <t>长三角一体化,高端装备,工业母机</t>
  </si>
  <si>
    <t>003025.SZ</t>
  </si>
  <si>
    <t>思进智能</t>
  </si>
  <si>
    <t>国家高端冷成形机示范基地</t>
  </si>
  <si>
    <t>高端装备,专精特新,新能源汽车,智能制造,国产替代,工业母机,军工</t>
  </si>
  <si>
    <t>688558.SH</t>
  </si>
  <si>
    <t>国盛智科</t>
  </si>
  <si>
    <t>多年被中国机床工具工业协会认定为“中国机床工具行业三十强企业”</t>
  </si>
  <si>
    <t>专精特新,高端装备,工业4.0,航空发动机,工业母机</t>
  </si>
  <si>
    <t>688577.SH</t>
  </si>
  <si>
    <t>浙海德曼</t>
  </si>
  <si>
    <t>承担浙江省科学技术厅省重点研发项目</t>
  </si>
  <si>
    <t>600008.SH</t>
  </si>
  <si>
    <t>首创环保</t>
  </si>
  <si>
    <t>专注于城市供水和污水处理两大领域的龙头公司</t>
  </si>
  <si>
    <t>农村环境治理,地下管网,污水处理,固废处理,乡村振兴,粤港澳大湾区,雄安新区,PPP,水价改革,北京国企改革,国企改革,REITs,地方国企改革,汽车拆解,海绵城市,节能环保,土壤修复,垃圾分类,医疗废物处理</t>
  </si>
  <si>
    <t>300266.SZ</t>
  </si>
  <si>
    <t>兴源环境</t>
  </si>
  <si>
    <t>构筑了城市、河道流域水环境治理的全产业链服务平台</t>
  </si>
  <si>
    <t>污水处理,水利,共同富裕示范区,固废处理,乡村振兴,储能,节能环保,土壤修复,PPP,美丽中国</t>
  </si>
  <si>
    <t>002310.SZ</t>
  </si>
  <si>
    <t>东方园林</t>
  </si>
  <si>
    <t>水环境治理、市政园林、全域旅游三大领域的领先企业</t>
  </si>
  <si>
    <t>油品改革,污水处理,水利,旅游,固废处理,乡村振兴,新型城镇化,矿山生态修复,铜冶炼,雄安新区,PPP,生态城乡,危废处理,园林开发,北京国企改革,国企改革,美丽中国,动力电池回收,地方国企改革,京东,汽车拆解,海绵城市,节能环保,土壤修复,核污染防治,医疗废物处理</t>
  </si>
  <si>
    <t>002717.SZ</t>
  </si>
  <si>
    <t>岭南股份</t>
  </si>
  <si>
    <t>集生态景观与水土治理、文化与旅游为一体的全国性集团化公司</t>
  </si>
  <si>
    <t>旅游,数字水印,新型城镇化,腾讯,PPP,园林开发,VR平台,美丽中国,ChatGPT,IP,横琴新区,AIGC,人工智能,数字经济,光伏,节能环保,虚拟数字人,环球主题公园,污水处理,水利,广东国企改革,乡村振兴,粤港澳大湾区,特色小镇,雄安新区,广告营销,国企改革,迪士尼,网红经济,地方国企改革,抖音,海绵城市,文化传媒,土壤修复,元宇宙,虚拟现实,数据确权</t>
  </si>
  <si>
    <t>000826.SZ</t>
  </si>
  <si>
    <t>启迪环境</t>
  </si>
  <si>
    <t>掌握了工业废弃物、医疗垃圾和城市污泥处置的最前沿技术</t>
  </si>
  <si>
    <t>农村环境治理,地下管网,再生水,污水处理,固废处理,乡村振兴,新型城镇化,循环经济,雄安新区,PPP,危废处理,美丽中国,碳中和,新能源汽车,锂电池,新能源,人工智能,数字经济,节能环保,土壤修复,垃圾分类,医疗废物处理</t>
  </si>
  <si>
    <t>603359.SH</t>
  </si>
  <si>
    <t>东珠生态</t>
  </si>
  <si>
    <t>国内资质最全，综合实力最强的园林景观公司之一</t>
  </si>
  <si>
    <t>水利,乡村振兴,新型城镇化,殡仪服务,杭州亚运会,碳交易,节能环保,土壤修复,雄安新区,PPP,园林开发,美丽中国,碳中和</t>
  </si>
  <si>
    <t>300197.SZ</t>
  </si>
  <si>
    <t>节能铁汉</t>
  </si>
  <si>
    <t>生态环境建设与运营的领军企业</t>
  </si>
  <si>
    <t>水利,海岛整治修复,乡村振兴,新型城镇化,粤港澳大湾区,矿山生态修复,风沙治理,雄安新区,长江防护林,国企改革,园林开发,美丽中国,央企国企改革,优先股,地方国企改革,海绵城市,土壤修复,垃圾分类</t>
  </si>
  <si>
    <t>300355.SZ</t>
  </si>
  <si>
    <t>蒙草生态</t>
  </si>
  <si>
    <t>核心业务涉及：生态修复、节水园林、现代草业、草种业、生态牧场</t>
  </si>
  <si>
    <t>风沙治理,PPP,长江防护林,园林开发,美丽中国,碳中和,足球,GEP,大数据,太空经济,优先股,土壤修复,村镇银行,抗旱</t>
  </si>
  <si>
    <t>300187.SZ</t>
  </si>
  <si>
    <t>永清环保</t>
  </si>
  <si>
    <t>国内领先的烟气排放综合解决方案的环保工程公司</t>
  </si>
  <si>
    <t>重金属治理,生物质能发电,污水处理,海岛整治修复,固废处理,新型城镇化,光伏建筑一体化,矿山生态修复,雄安新区,PM2.5,PPP,洞庭湖生态经济区,美丽中国,碳中和,风电,脱硫脱硝,新能源,废气处理,光伏,节能环保,土壤修复,医疗废物处理</t>
  </si>
  <si>
    <t>000068.SZ</t>
  </si>
  <si>
    <t>华控赛格</t>
  </si>
  <si>
    <t>在城市水系统工程研发及建设运营领域处于国内领先水平</t>
  </si>
  <si>
    <t>石墨烯,锂电池,负极材料,碳基材料,海绵城市,PPP,山西国企改革,国企改革</t>
  </si>
  <si>
    <t>300190.SZ</t>
  </si>
  <si>
    <t>维尔利</t>
  </si>
  <si>
    <t>垃圾渗滤液业拥有MBR、厌氧、超滤、纳滤、反渗透等核心技术</t>
  </si>
  <si>
    <t>污水处理,专精特新,固废处理,碳交易,节能环保,土壤修复,PPP,危废处理,垃圾分类,美丽中国,碳中和</t>
  </si>
  <si>
    <t>300056.SZ</t>
  </si>
  <si>
    <t>中创环保</t>
  </si>
  <si>
    <t>国内首家成功研制生产100%PTFE针刺滤料</t>
  </si>
  <si>
    <t>PVDF,脱硫脱硝,美丽中国,污水处理,新能源汽车,固废处理,废气处理,节能环保,PM2.5,PPP,燃料电池,垃圾分类,福建污染减排</t>
  </si>
  <si>
    <t>300152.SZ</t>
  </si>
  <si>
    <t>新动力</t>
  </si>
  <si>
    <t>拥有处于国内领先水平的双强少油煤粉点火、烟风道燃烧器技术</t>
  </si>
  <si>
    <t>脱硫脱硝,污水处理,生物质能发电,氢能源,废气处理,海绵城市,节能环保,土壤修复,雄安新区,PM2.5,PPP</t>
  </si>
  <si>
    <t>000711.SZ</t>
  </si>
  <si>
    <t>京蓝科技</t>
  </si>
  <si>
    <t>主营生态节水、土壤修复、园林环境、环境治理等生态环保业务</t>
  </si>
  <si>
    <t>污水处理,水利,乡村振兴,区块链,雄安新区,PPP,物联网,园林开发,美丽中国,边缘计算,大数据,物联网应用层,土壤修复,工业4.0,节水灌溉,黑龙江自贸区</t>
  </si>
  <si>
    <t>002778.SZ</t>
  </si>
  <si>
    <t>中晟高科</t>
  </si>
  <si>
    <t>民营润滑油企业中为数不多的能够实现生产过程全自动化的企业之一</t>
  </si>
  <si>
    <t>节能环保,污水处理,地方国企改革,国企改革,江苏国企改革</t>
  </si>
  <si>
    <t>688178.SH</t>
  </si>
  <si>
    <t>万德斯</t>
  </si>
  <si>
    <t>专业化的固废和水务领域全过程服务提供商</t>
  </si>
  <si>
    <t>污水处理,固废处理</t>
  </si>
  <si>
    <t>600796.SH</t>
  </si>
  <si>
    <t>钱江生化</t>
  </si>
  <si>
    <t>国内规模最大的生物农药生产企业之一，井冈霉素市场占有率领先</t>
  </si>
  <si>
    <t>吡啶,污水处理,兽药,地方国企改革,蜱虫,土壤修复,国企改革,草地贪夜蛾防治</t>
  </si>
  <si>
    <t>002887.SZ</t>
  </si>
  <si>
    <t>绿茵生态</t>
  </si>
  <si>
    <t>国家高新技术企业和天津市科技小巨人领军企业</t>
  </si>
  <si>
    <t>水利,乡村振兴,露营经济,新型城镇化,土壤修复,雄安新区,PPP,园林开发,碳中和</t>
  </si>
  <si>
    <t>300958.SZ</t>
  </si>
  <si>
    <t>建工修复</t>
  </si>
  <si>
    <t>国内最早专业从事环境修复服务的公司之一</t>
  </si>
  <si>
    <t>污水处理,新型城镇化,地方国企改革,节能环保,土壤修复,北京国企改革,国企改革</t>
  </si>
  <si>
    <t>300948.SZ</t>
  </si>
  <si>
    <t>冠中生态</t>
  </si>
  <si>
    <t>国有资本参股的股份制企业，国内植被恢复技术的领航者</t>
  </si>
  <si>
    <t>风沙治理,节能环保,土壤修复,碳中和</t>
  </si>
  <si>
    <t>605069.SH</t>
  </si>
  <si>
    <t>正和生态</t>
  </si>
  <si>
    <t>具备大型生态保护和环境治理工程的管理能力</t>
  </si>
  <si>
    <t>土壤修复,新型城镇化,污水处理,雄安新区</t>
  </si>
  <si>
    <t>300864.SZ</t>
  </si>
  <si>
    <t>南大环境</t>
  </si>
  <si>
    <t>南京大学所组建的综合性甲级环境科研、规划和咨询服务机构</t>
  </si>
  <si>
    <t>高校,节能环保,碳中和</t>
  </si>
  <si>
    <t>688480.SH</t>
  </si>
  <si>
    <t>赛恩斯</t>
  </si>
  <si>
    <t>主营重金属污染防治，主要客户包括江西铜业、紫金矿业等</t>
  </si>
  <si>
    <t>301259.SZ</t>
  </si>
  <si>
    <t>艾布鲁</t>
  </si>
  <si>
    <t>A股首家农村环境综合治理企业</t>
  </si>
  <si>
    <t>污水处理,水利,固废处理,基建工程,乡村振兴,新型城镇化,土壤修复,垃圾分类</t>
  </si>
  <si>
    <t>688485.SH</t>
  </si>
  <si>
    <t>九州一轨</t>
  </si>
  <si>
    <t>打破了外资公司阻尼钢弹簧隔振产品在城市轨交领域的技术壁垒和市场垄断，主要客户为中国中铁等公司</t>
  </si>
  <si>
    <t>智能交通,轨道交通</t>
  </si>
  <si>
    <t>688701.SH</t>
  </si>
  <si>
    <t>卓锦股份</t>
  </si>
  <si>
    <t>公司已拥有一系列围绕生态环境保护领域的核心技术</t>
  </si>
  <si>
    <t>污水处理,节能环保,土壤修复</t>
  </si>
  <si>
    <t>601158.SH</t>
  </si>
  <si>
    <t>重庆水务</t>
  </si>
  <si>
    <t>重庆市最大的供排水一体化经营企业</t>
  </si>
  <si>
    <t>重庆国企改革,重庆自贸区,污水处理,两江新区,成渝特区,水价改革,国企改革,债转股(AMC),证金持股,地方国企改革,重庆水资源,海绵城市,节能环保</t>
  </si>
  <si>
    <t>000598.SZ</t>
  </si>
  <si>
    <t>兴蓉环境</t>
  </si>
  <si>
    <t>水务环保业务规模居西部首位、全国前列</t>
  </si>
  <si>
    <t>地下管网,再生水,污水处理,固废处理,海水淡化,成渝特区,PPP,水价改革,国企改革,美丽中国,证金持股,四川国企改革,地方国企改革,节能环保,MSCI</t>
  </si>
  <si>
    <t>300070.SZ</t>
  </si>
  <si>
    <t>碧水源</t>
  </si>
  <si>
    <t>国内污水处理领先企业</t>
  </si>
  <si>
    <t>再生水,污水处理,分离膜,盐湖提锂,新型城镇化,海水淡化,膜材料,雄安新区,冬奥会,PPP,危废处理,国企改革,家用电器,美丽中国,央企国企改革,净水,央视财经50,地方国企改革,海绵城市,节能环保,工业节水,环境监测,MSCI</t>
  </si>
  <si>
    <t>000685.SZ</t>
  </si>
  <si>
    <t>中山公用</t>
  </si>
  <si>
    <t>以环保水务为龙头，商业地产和股权投资为两翼的业务架构的公司</t>
  </si>
  <si>
    <t>广东国企改革,地方国企改革,天然气,水价改革,国企改革,垃圾分类,医疗废物处理</t>
  </si>
  <si>
    <t>601199.SH</t>
  </si>
  <si>
    <t>江南水务</t>
  </si>
  <si>
    <t>供水行业处于领先地位，江苏服务业名牌</t>
  </si>
  <si>
    <t>污水处理,水利,固废处理,地方国企改革,海水淡化,节能环保,PPP,水价改革,危废处理,国企改革</t>
  </si>
  <si>
    <t>600874.SH</t>
  </si>
  <si>
    <t>创业环保</t>
  </si>
  <si>
    <t>深耕京津冀地区的污水处理公司</t>
  </si>
  <si>
    <t>再生水,污水处理,固废处理,循环经济,环渤海,雄安新区,PPP,国企改革,美丽中国,分布式发电,证金持股,地方国企改革,新能源,天津国企改革,节能环保,滨海新区,京津冀一体化</t>
  </si>
  <si>
    <t>600461.SH</t>
  </si>
  <si>
    <t>洪城环境</t>
  </si>
  <si>
    <t>江西省内水务龙头上市，燃气业务南昌市燃气市场占有率达90%以上</t>
  </si>
  <si>
    <t>污水处理,鄱阳湖经济区,地方国企改革,节能环保,天然气,PPP,水价改革,国企改革,垃圾分类</t>
  </si>
  <si>
    <t>000544.SZ</t>
  </si>
  <si>
    <t>中原环保</t>
  </si>
  <si>
    <t>从事城市污水处理和城市集中供热的公司</t>
  </si>
  <si>
    <t>绿色电力,污水处理,水利,固废处理,中原经济区,PPP,河南国企改革,国企改革,地方国企改革,光伏,节能环保,垃圾分类</t>
  </si>
  <si>
    <t>688101.SH</t>
  </si>
  <si>
    <t>三达膜</t>
  </si>
  <si>
    <t>知名的膜技术应用方案提供商和水务投资运营商</t>
  </si>
  <si>
    <t>石墨烯,污水处理,净水,盐湖提锂</t>
  </si>
  <si>
    <t>601368.SH</t>
  </si>
  <si>
    <t>绿城水务</t>
  </si>
  <si>
    <t>国内自动化程度最高，少数拥有废水处理系统的水厂之一</t>
  </si>
  <si>
    <t>污水处理,地方国企改革,国企改革,新型城镇化</t>
  </si>
  <si>
    <t>300388.SZ</t>
  </si>
  <si>
    <t>节能国祯</t>
  </si>
  <si>
    <t>全球Top40水务公司</t>
  </si>
  <si>
    <t>央企国企改革,污水处理,新型城镇化,地方国企改革,节能环保,PPP,国企改革</t>
  </si>
  <si>
    <t>600283.SH</t>
  </si>
  <si>
    <t>钱江水利</t>
  </si>
  <si>
    <t>以水务为核心产业，参股了天堂硅谷</t>
  </si>
  <si>
    <t>央企国企改革,污水处理,水利,节能环保,水价改革,国企改革,抗旱</t>
  </si>
  <si>
    <t>600168.SH</t>
  </si>
  <si>
    <t>武汉控股</t>
  </si>
  <si>
    <t>我国中部特大城市武汉市的自来水供应龙头企业</t>
  </si>
  <si>
    <t>绿色电力,湖北国企改革,污水处理,固废处理,地方国企改革,节能环保,PPP,水价改革,国企改革</t>
  </si>
  <si>
    <t>600187.SH</t>
  </si>
  <si>
    <t>国中水务</t>
  </si>
  <si>
    <t>主营供水及污水处理及环境工程业务，全国多地水务项目良好</t>
  </si>
  <si>
    <t>大消费,空气能热泵,再生水,污水处理,储能,商汤科技,振兴东北,节能环保,黑龙江自贸区,独角兽,PPP,水价改革,美丽中国</t>
  </si>
  <si>
    <t>300664.SZ</t>
  </si>
  <si>
    <t>鹏鹞环保</t>
  </si>
  <si>
    <t>主营环境污染防治设备，水处理设备，玻璃钢制品</t>
  </si>
  <si>
    <t>节能环保,污水处理,新材料,生物疫苗,固废处理,垃圾分类,医疗废物处理</t>
  </si>
  <si>
    <t>603200.SH</t>
  </si>
  <si>
    <t>上海洗霸</t>
  </si>
  <si>
    <t>国内领先的水处理服务提供商</t>
  </si>
  <si>
    <t>污水处理,方舱医院,消毒剂,固态电池,钠离子电池</t>
  </si>
  <si>
    <t>603797.SH</t>
  </si>
  <si>
    <t>联泰环保</t>
  </si>
  <si>
    <t>专注于国内城镇污水处理市场化项目的运作</t>
  </si>
  <si>
    <t>PPP,新型城镇化,粤港澳大湾区,污水处理</t>
  </si>
  <si>
    <t>603817.SH</t>
  </si>
  <si>
    <t>海峡环保</t>
  </si>
  <si>
    <t>水处理业务，主营污水处理设施的投资、运营管理及维护先进企业</t>
  </si>
  <si>
    <t>绿色电力,污水处理,PPP,国企改革,地方国企改革,垃圾分类</t>
  </si>
  <si>
    <t>600769.SH</t>
  </si>
  <si>
    <t>祥龙电业</t>
  </si>
  <si>
    <t>国内最大的商品氯化苯生产基地</t>
  </si>
  <si>
    <t>湖北国企改革,国企改革,地方国企改革</t>
  </si>
  <si>
    <t>300692.SZ</t>
  </si>
  <si>
    <t>中环环保</t>
  </si>
  <si>
    <t>城市污水处理和工业废水治理整体解决方案综合服务商</t>
  </si>
  <si>
    <t>绿色电力,污水处理,PPP,固废处理</t>
  </si>
  <si>
    <t>301127.SZ</t>
  </si>
  <si>
    <t>天源环保</t>
  </si>
  <si>
    <t>国内环境综合治理及环保装备制造领域的国家级专精特新“小巨人”</t>
  </si>
  <si>
    <t>绿色电力,生物质能发电,污水处理,专精特新,固废处理,海水淡化,节能环保</t>
  </si>
  <si>
    <t>300172.SZ</t>
  </si>
  <si>
    <t>中电环保</t>
  </si>
  <si>
    <t>水处理行业领先企业，核电的水处理市场占有率位于全国前列</t>
  </si>
  <si>
    <t>污水处理,超超临界发电,固废处理,盐湖提锂,新型城镇化,海水淡化,PM2.5,PPP,中巴经济走廊,核电,一带一路,迪士尼,脱硫脱硝,废气处理,节能环保,土壤修复,江苏污水处理</t>
  </si>
  <si>
    <t>688156.SH</t>
  </si>
  <si>
    <t>路德环境</t>
  </si>
  <si>
    <t>曾获得"国家重点新产品"、"国家火炬计划产业化示范项目"等荣誉</t>
  </si>
  <si>
    <t>污水处理,专精特新,节能环保,饲料</t>
  </si>
  <si>
    <t>003039.SZ</t>
  </si>
  <si>
    <t>顺控发展</t>
  </si>
  <si>
    <t>佛山顺德国资委旗下，主营自来水制售业务和垃圾焚烧发电并拥有顺德区内特许经营权</t>
  </si>
  <si>
    <t>绿色电力,广东国企改革,固废处理,乡村振兴,地方国企改革,国企改革</t>
  </si>
  <si>
    <t>300422.SZ</t>
  </si>
  <si>
    <t>博世科</t>
  </si>
  <si>
    <t>水污染治理整体解决方案提供商，国家高新技术企业</t>
  </si>
  <si>
    <t>污水处理,广东国企改革,固废处理,雄安新区,PPP,国企改革,碳中和,动力电池回收,脱硫脱硝,方舱医院,地方国企改革,废气处理,海绵城市,节能环保,消毒剂,土壤修复,垃圾分类,医疗废物处理</t>
  </si>
  <si>
    <t>688057.SH</t>
  </si>
  <si>
    <t>金达莱</t>
  </si>
  <si>
    <t>专门从事污水处理技术开发与应用的高科技环保企业</t>
  </si>
  <si>
    <t>专精特新,污水处理,美丽中国</t>
  </si>
  <si>
    <t>000605.SZ</t>
  </si>
  <si>
    <t>渤海股份</t>
  </si>
  <si>
    <t>天津国资委旗下，滨海新区引滦原水的唯一供应商和部分区域的自来水供应商</t>
  </si>
  <si>
    <t>污水处理,REITs,固废处理,地方国企改革,天津国企改革,京津冀一体化,雄安新区,PPP,国企改革</t>
  </si>
  <si>
    <t>603903.SH</t>
  </si>
  <si>
    <t>中持股份</t>
  </si>
  <si>
    <t>创新型水环境服务商，先进技术应用、技术集成模式创新等行业前列</t>
  </si>
  <si>
    <t>PPP,氢能源,污水处理,雄安新区</t>
  </si>
  <si>
    <t>603759.SH</t>
  </si>
  <si>
    <t>海天股份</t>
  </si>
  <si>
    <t>西南地区环保水务行业民营龙头企业</t>
  </si>
  <si>
    <t>生物质能发电,污水处理,成渝特区,PPP,固废处理,储能</t>
  </si>
  <si>
    <t>300774.SZ</t>
  </si>
  <si>
    <t>倍杰特</t>
  </si>
  <si>
    <t>国内专业化程度较高的环保高新技术企业之一</t>
  </si>
  <si>
    <t>污水处理,PPP,盐湖提锂</t>
  </si>
  <si>
    <t>605081.SH</t>
  </si>
  <si>
    <t>太和水</t>
  </si>
  <si>
    <t>水环境修复和生态建设解决方案整体提供商</t>
  </si>
  <si>
    <t>大消费,污水处理,雄安新区</t>
  </si>
  <si>
    <t>300262.SZ</t>
  </si>
  <si>
    <t>巴安水务</t>
  </si>
  <si>
    <t>专业的水处理设备系统集成服务商</t>
  </si>
  <si>
    <t>污水处理,水利,净水,固废处理,盐湖提锂,新型城镇化,海水淡化,海绵城市,长三角一体化,节能环保,天然气,PPP,有机硅,一带一路,美丽中国</t>
  </si>
  <si>
    <t>688069.SH</t>
  </si>
  <si>
    <t>德林海</t>
  </si>
  <si>
    <t>我国湖库蓝藻水华灾害应急处置以及富营养化控制的行业引领者</t>
  </si>
  <si>
    <t>专精特新,水利,节能环保</t>
  </si>
  <si>
    <t>300961.SZ</t>
  </si>
  <si>
    <t>深水海纳</t>
  </si>
  <si>
    <t>水生态环境领域创新型综合服务商，深圳知名品牌</t>
  </si>
  <si>
    <t>节能环保,污水处理</t>
  </si>
  <si>
    <t>300929.SZ</t>
  </si>
  <si>
    <t>华骐环保</t>
  </si>
  <si>
    <t>公司在国内BAF工艺污水处理领域内处于领先地位</t>
  </si>
  <si>
    <t>农村环境治理,高校,污水处理,专精特新,方舱医院,乡村振兴,雄安新区,美丽中国,PPP,医疗废物处理</t>
  </si>
  <si>
    <t>688096.SH</t>
  </si>
  <si>
    <t>京源环保</t>
  </si>
  <si>
    <t>承担国家火炬计划项目和江苏省火炬计划项目</t>
  </si>
  <si>
    <t>污水处理,节能环保,新能源</t>
  </si>
  <si>
    <t>688466.SH</t>
  </si>
  <si>
    <t>金科环境</t>
  </si>
  <si>
    <t>被评为“中国水业细分领域及单项能力领跑企业”</t>
  </si>
  <si>
    <t>污水处理,冬奥会</t>
  </si>
  <si>
    <t>688565.SH</t>
  </si>
  <si>
    <t>力源科技</t>
  </si>
  <si>
    <t>极少数能够提供满足核电机组凝结水精处理系统设备的供应商</t>
  </si>
  <si>
    <t>污水处理,专精特新,共同富裕示范区,超超临界发电,海水淡化,燃料电池,节能环保,核电</t>
  </si>
  <si>
    <t>300899.SZ</t>
  </si>
  <si>
    <t>上海凯鑫</t>
  </si>
  <si>
    <t>拥有30多项专利技术，在技术上处于领先地位</t>
  </si>
  <si>
    <t>污水处理,节能环保,净水</t>
  </si>
  <si>
    <t>301148.SZ</t>
  </si>
  <si>
    <t>嘉戎技术</t>
  </si>
  <si>
    <t>提供高浓度污废水处理趋零排放服务的国家高新技术企业，已提供超过500套高压膜系统</t>
  </si>
  <si>
    <t>污水处理,专精特新,新型城镇化</t>
  </si>
  <si>
    <t>000967.SZ</t>
  </si>
  <si>
    <t>盈峰环境</t>
  </si>
  <si>
    <t>以环卫机器人为龙头的高端装备制造+环境综合服务商</t>
  </si>
  <si>
    <t>污水处理,固废处理,特色小镇,充电桩,PPP,核电,机器人,新能源汽车,节能环保,智能电网,环境监测,垃圾分类,轨道交通</t>
  </si>
  <si>
    <t>603279.SH</t>
  </si>
  <si>
    <t>景津装备</t>
  </si>
  <si>
    <t>各式压滤机整机及配套设备、配件行业国际领先水平</t>
  </si>
  <si>
    <t>污水处理,养老金持股</t>
  </si>
  <si>
    <t>002645.SZ</t>
  </si>
  <si>
    <t>华宏科技</t>
  </si>
  <si>
    <t>国内金属再生资源加工设备领域的主要企业之一</t>
  </si>
  <si>
    <t>电梯,固废处理,稀土永磁,金属回收,汽车拆解,节能环保,垃圾分类,美丽中国</t>
  </si>
  <si>
    <t>301030.SZ</t>
  </si>
  <si>
    <t>仕净科技</t>
  </si>
  <si>
    <t>公司在光伏行业的制程污染防控领域具有较高的市场占有率和领先的市场地位</t>
  </si>
  <si>
    <t>年报预增,重金属治理,脱硫脱硝,废气处理,TOPCON电池,光伏,危废处理</t>
  </si>
  <si>
    <t>000551.SZ</t>
  </si>
  <si>
    <t>创元科技</t>
  </si>
  <si>
    <t>环保设备及工程、输变电高压瓷绝缘子、精密轴承行业优秀企业</t>
  </si>
  <si>
    <t>空气能热泵,期货,污水处理,江苏国企改革,循环经济,生物安全,PM2.5,空气净化,特高压,国企改革,一带一路,家用电器,军民融合,机器人,特斯拉,地方国企改革,氢能源,废气处理,金改,节能环保</t>
  </si>
  <si>
    <t>600526.SH</t>
  </si>
  <si>
    <t>菲达环保</t>
  </si>
  <si>
    <t>全国最大的环保机械科研生产企业</t>
  </si>
  <si>
    <t>脱硫脱硝,污水处理,共同富裕示范区,地方国企改革,废气处理,节能环保,PM2.5,PPP,国企改革,浙江国企改革,碳中和</t>
  </si>
  <si>
    <t>300631.SZ</t>
  </si>
  <si>
    <t>久吾高科</t>
  </si>
  <si>
    <t>膜集成系统解决方案的专业化提供商，无机陶瓷膜元件龙头企业</t>
  </si>
  <si>
    <t>污水处理,专精特新,锂电池,盐湖提锂,稀土永磁,燃料乙醇,国产替代,垃圾分类,锂电原料</t>
  </si>
  <si>
    <t>300425.SZ</t>
  </si>
  <si>
    <t>中建环能</t>
  </si>
  <si>
    <t>国内率先将磁分离水体净化技术和设备应用于水环境治理领域的企业</t>
  </si>
  <si>
    <t>央企国企改革,污水处理,专精特新,固废处理,地方国企改革,海绵城市,国企改革,美丽中国</t>
  </si>
  <si>
    <t>002658.SZ</t>
  </si>
  <si>
    <t>雪迪龙</t>
  </si>
  <si>
    <t>由环境监测设备提供商逐渐发展成为环境综合服务商</t>
  </si>
  <si>
    <t>脱硫脱硝,大数据,固废处理,集成电路,废气处理,节能环保,雄安新区,PM2.5,透明工厂,环境监测,碳中和</t>
  </si>
  <si>
    <t>300137.SZ</t>
  </si>
  <si>
    <t>先河环保</t>
  </si>
  <si>
    <t>中国环境监测仪器仪表行业知名品牌</t>
  </si>
  <si>
    <t>农村环境治理,区块链应用,水利,污水处理,乡村振兴,废气处理,碳交易,区块链,节能环保,雄安新区,PM2.5,冬奥会,环境监测,碳中和</t>
  </si>
  <si>
    <t>300786.SZ</t>
  </si>
  <si>
    <t>国林科技</t>
  </si>
  <si>
    <t>公司掌握了臭氧系统设备的全套核心技术，是国家高新技术企业</t>
  </si>
  <si>
    <t>空气能热泵,污水处理,专精特新,新材料,氢能源,光伏,节能环保,疫苗存储</t>
  </si>
  <si>
    <t>300862.SZ</t>
  </si>
  <si>
    <t>蓝盾光电</t>
  </si>
  <si>
    <t>多次获得“国家科学技术进步二等奖”</t>
  </si>
  <si>
    <t>雷达,传感器,冬奥会,PM2.5,PPP,碳中和,智能交通,智慧城市,专精特新,军工,节能环保,环境监测,毫米波雷达,华为</t>
  </si>
  <si>
    <t>300800.SZ</t>
  </si>
  <si>
    <t>力合科技</t>
  </si>
  <si>
    <t>国内环境监测仪器行业中覆盖面相当广泛的销售和服务的供应商之一</t>
  </si>
  <si>
    <t>PM2.5,专精特新,污水处理,雄安新区,碳中和</t>
  </si>
  <si>
    <t>000890.SZ</t>
  </si>
  <si>
    <t>法尔胜</t>
  </si>
  <si>
    <t>国内知名的金属制品供应商，可生产多种用途的钢丝、钢丝绳产品</t>
  </si>
  <si>
    <t>5G,融资租赁,节能环保,独角兽,4D打印,光纤,京东金融</t>
  </si>
  <si>
    <t>600817.SH</t>
  </si>
  <si>
    <t>宇通重工</t>
  </si>
  <si>
    <t>公司强夯设备为国内第一品牌，桥梁检测车处于国内前列</t>
  </si>
  <si>
    <t>融资租赁,节能环保,新能源汽车,汽车热管理,无人驾驶,氢能源</t>
  </si>
  <si>
    <t>688600.SH</t>
  </si>
  <si>
    <t>皖仪科技</t>
  </si>
  <si>
    <t>国际化标准运营的全球分析仪器专业供应商</t>
  </si>
  <si>
    <t>专精特新,节能环保,氢能源</t>
  </si>
  <si>
    <t>300385.SZ</t>
  </si>
  <si>
    <t>雪浪环境</t>
  </si>
  <si>
    <t>垃圾焚烧发电和钢铁冶金领域烟气净化与灰渣处理的龙头企业之一</t>
  </si>
  <si>
    <t>脱硫脱硝,专精特新,固废处理,地方国企改革,废气处理,节能环保,危废处理,村镇银行,国企改革,医疗废物处理</t>
  </si>
  <si>
    <t>688335.SH</t>
  </si>
  <si>
    <t>复洁环保</t>
  </si>
  <si>
    <t>致力于生态环境保护和治理的国家高新技术企业</t>
  </si>
  <si>
    <t>年报预增,专精特新,污水处理,节能环保</t>
  </si>
  <si>
    <t>603324.SH</t>
  </si>
  <si>
    <t>盛剑环境</t>
  </si>
  <si>
    <t>中国泛半导体产业提供工艺废气治理系统解决方案的国内具有较强综合实力企业</t>
  </si>
  <si>
    <t>专精特新,光刻胶,养老金持股,集成电路,节能环保,宁德时代,中芯国际,华为</t>
  </si>
  <si>
    <t>688501.SH</t>
  </si>
  <si>
    <t>青达环保</t>
  </si>
  <si>
    <t>国内节能环保系统设备领先企业之一</t>
  </si>
  <si>
    <t>节能环保,超超临界发电</t>
  </si>
  <si>
    <t>688376.SH</t>
  </si>
  <si>
    <t>美埃科技</t>
  </si>
  <si>
    <t>主营空气净化产品、大气环境治理产品</t>
  </si>
  <si>
    <t>节能环保,方舱医院,中芯国际</t>
  </si>
  <si>
    <t>301081.SZ</t>
  </si>
  <si>
    <t>严牌股份</t>
  </si>
  <si>
    <t>“严牌”商标称誉国内外过滤布市场</t>
  </si>
  <si>
    <t>污水处理,专精特新,共同富裕示范区</t>
  </si>
  <si>
    <t>001336.SZ</t>
  </si>
  <si>
    <t>楚环科技</t>
  </si>
  <si>
    <t>废气恶臭治理系统解决方案服务商</t>
  </si>
  <si>
    <t>节能环保,专精特新,共同富裕示范区,碳中和</t>
  </si>
  <si>
    <t>301288.SZ</t>
  </si>
  <si>
    <t>清研环境</t>
  </si>
  <si>
    <t>拥有自主知识产权的RPIR技术，RPIR技术是国际领先的快速生化污水处理技术</t>
  </si>
  <si>
    <t>832145.BJ</t>
  </si>
  <si>
    <t>恒合股份</t>
  </si>
  <si>
    <t>公司在油气回收在线监测系统有较强的技术优势</t>
  </si>
  <si>
    <t>832802.BJ</t>
  </si>
  <si>
    <t>保丽洁</t>
  </si>
  <si>
    <t>中高端商用油烟净化设备市占率国内居前</t>
  </si>
  <si>
    <t>603568.SH</t>
  </si>
  <si>
    <t>伟明环保</t>
  </si>
  <si>
    <t>我国规模最大的城市生活垃圾焚烧处理企业之一</t>
  </si>
  <si>
    <t>污水处理,生物质能发电,节能环保,PPP,垃圾分类</t>
  </si>
  <si>
    <t>603588.SH</t>
  </si>
  <si>
    <t>高能环境</t>
  </si>
  <si>
    <t>从事固体废物污染防治技术研究和应用的高新技术企业之一</t>
  </si>
  <si>
    <t>铟,生物质能发电,污水处理,固废处理,金属回收,PPP,一带一路,美丽中国,节能环保,土壤修复,医疗废物处理</t>
  </si>
  <si>
    <t>600323.SH</t>
  </si>
  <si>
    <t>瀚蓝环境</t>
  </si>
  <si>
    <t>涵盖供水服务、排水服务、固废处理、能源服务的环境服务商</t>
  </si>
  <si>
    <t>生物质能发电,污水处理,养老金持股,广东国企改革,固废处理,循环经济,粤港澳大湾区,水价改革,国企改革,地方国企改革,氢能源,节能环保,天然气,垃圾分类</t>
  </si>
  <si>
    <t>002266.SZ</t>
  </si>
  <si>
    <t>浙富控股</t>
  </si>
  <si>
    <t>国内危废无害化处置及再生资源回收利用龙头企业</t>
  </si>
  <si>
    <t>小金属,水利,固废处理,潮汐发电,小额贷款,独角兽,二手车,核电,一带一路,金属铜,白银,动力电池回收,共同富裕示范区,音乐产业,互联网金融,影视娱乐,钴,抽水蓄能,文化传媒,金属镍,金属铅,MSCI</t>
  </si>
  <si>
    <t>000035.SZ</t>
  </si>
  <si>
    <t>中国天楹</t>
  </si>
  <si>
    <t>专注于城市生活垃圾焚烧发电项目以及环保设备生产制造</t>
  </si>
  <si>
    <t>生物质能发电,机器人,固废处理,储能,人工智能,节能环保,垃圾分类,医疗废物处理</t>
  </si>
  <si>
    <t>600475.SH</t>
  </si>
  <si>
    <t>华光环能</t>
  </si>
  <si>
    <t>环保及能源一体化综合处理服务商</t>
  </si>
  <si>
    <t>生物质能发电,信托,碳交易,PPP,一带一路,碳中和,建筑节能,脱硫脱硝,基建工程,金改,节能环保,光伏,硅能源,节能减排,垃圾分类,绿色电力,农村环境治理,污水处理,地热能,固废处理,乡村振兴,光伏建筑一体化,危废处理,国企改革,分布式发电,余热发电,债转股(AMC),地方国企改革,氢能源,废气处理,土壤修复</t>
  </si>
  <si>
    <t>601200.SH</t>
  </si>
  <si>
    <t>上海环境</t>
  </si>
  <si>
    <t>拥有国内领先的垃圾焚烧发电技术和烟气控制技术</t>
  </si>
  <si>
    <t>绿色电力,生物质能发电,污水处理,固废处理,上海自贸区,PPP,国企改革,上海国企改革,地方国企改革,节能环保,土壤修复,垃圾分类,医疗废物处理</t>
  </si>
  <si>
    <t>002034.SZ</t>
  </si>
  <si>
    <t>旺能环境</t>
  </si>
  <si>
    <t>城市固体废弃物处置以及相关环境产业的投资、建设及运营</t>
  </si>
  <si>
    <t>动力电池回收,生物质能发电,固废处理,节能环保,PPP,垃圾分类</t>
  </si>
  <si>
    <t>600217.SH</t>
  </si>
  <si>
    <t>中再资环</t>
  </si>
  <si>
    <t>一流的资源和环境服务商，拥有10家废弃电器电子产品拆解企业</t>
  </si>
  <si>
    <t>固废处理,供销社,垃圾分类</t>
  </si>
  <si>
    <t>601330.SH</t>
  </si>
  <si>
    <t>绿色动力</t>
  </si>
  <si>
    <t>国内垃圾焚烧发电业内首家获得联合国清洁发展机制认证的企业</t>
  </si>
  <si>
    <t>绿色电力,生物质能发电,固废处理,地方国企改革,节能环保,北京国企改革,国企改革,垃圾分类,医疗废物处理</t>
  </si>
  <si>
    <t>002210.SZ</t>
  </si>
  <si>
    <t>飞马国际</t>
  </si>
  <si>
    <t>深圳市重点物流企业</t>
  </si>
  <si>
    <t>电子商务,统一大市场,生物质能发电,固废处理,粤港澳大湾区,上海自贸区,节能环保</t>
  </si>
  <si>
    <t>601827.SH</t>
  </si>
  <si>
    <t>三峰环境</t>
  </si>
  <si>
    <t>中国垃圾发电行业领军企业</t>
  </si>
  <si>
    <t>白银,生物质能发电,重庆自贸区,重庆国企改革,固废处理,地方国企改革,PPP,国企改革,垃圾分类,美丽中国</t>
  </si>
  <si>
    <t>300815.SZ</t>
  </si>
  <si>
    <t>玉禾田</t>
  </si>
  <si>
    <t>主营综合环境服务，广东省著名商标企业</t>
  </si>
  <si>
    <t>PPP,垃圾分类,医疗废物处理</t>
  </si>
  <si>
    <t>603126.SH</t>
  </si>
  <si>
    <t>中材节能</t>
  </si>
  <si>
    <t>中材集团旗下从事余热、余压利用的余热发电全方位服务商</t>
  </si>
  <si>
    <t>碳交易,中材系,雄安新区,中巴经济走廊,国企改革,一带一路,碳中和,电力改革,建筑节能,光热发电,央企国企改革,地方国企改革,储能,节能环保</t>
  </si>
  <si>
    <t>002973.SZ</t>
  </si>
  <si>
    <t>侨银股份</t>
  </si>
  <si>
    <t>主营城乡环卫保洁，知名的人居环境综合提升服务商</t>
  </si>
  <si>
    <t>绿色电力,污水处理,数字乡村,乡村振兴,节能环保,PPP,垃圾分类,医疗废物处理</t>
  </si>
  <si>
    <t>603686.SH</t>
  </si>
  <si>
    <t>福龙马</t>
  </si>
  <si>
    <t>环境卫生整体解决方案的领先者</t>
  </si>
  <si>
    <t>动力电池回收,新能源汽车,机器人,固废处理,新能源,氢能源,节能环保,PPP,无人驾驶,垃圾分类,迪士尼</t>
  </si>
  <si>
    <t>002672.SZ</t>
  </si>
  <si>
    <t>东江环保</t>
  </si>
  <si>
    <t>国内废物处理资质最齐全的环保经营企业之一</t>
  </si>
  <si>
    <t>重金属治理,生物质能发电,污水处理,广东国企改革,金属回收,固废处理,粤港澳大湾区,矿山生态修复,PPP,危废处理,国企改革,美丽中国,碳中和,地方国企改革,汽车拆解,节能环保,土壤修复,广东自贸区,垃圾分类,医疗废物处理</t>
  </si>
  <si>
    <t>300779.SZ</t>
  </si>
  <si>
    <t>惠城环保</t>
  </si>
  <si>
    <t>专业从事为石油化工行业提供危险废物处理处置服务</t>
  </si>
  <si>
    <t>固废处理,稀土永磁</t>
  </si>
  <si>
    <t>000803.SZ</t>
  </si>
  <si>
    <t>山高环能</t>
  </si>
  <si>
    <t>下属公司北控十方是环保能源领域的龙头企业</t>
  </si>
  <si>
    <t>节能环保,固废处理,山东国企改革,国企改革,地方国企改革,芯片,工业互联网</t>
  </si>
  <si>
    <t>300867.SZ</t>
  </si>
  <si>
    <t>圣元环保</t>
  </si>
  <si>
    <t>曾获“中国固废行业最具社会责任投资运营企业”荣誉</t>
  </si>
  <si>
    <t>绿色电力,海上风电,生物质能发电,污水处理,固废处理,氢能源,光伏,节能环保,医疗废物处理</t>
  </si>
  <si>
    <t>300614.SZ</t>
  </si>
  <si>
    <t>百川畅银</t>
  </si>
  <si>
    <t>公司在国内垃圾填埋气治理细分行业居于前列</t>
  </si>
  <si>
    <t>绿色电力,固废处理,碳交易,光伏,垃圾分类,碳中和</t>
  </si>
  <si>
    <t>301175.SZ</t>
  </si>
  <si>
    <t>中科环保</t>
  </si>
  <si>
    <t>中科院旗下的生活垃圾焚烧发电企业</t>
  </si>
  <si>
    <t>绿色电力,央企国企改革,生物质能发电,乡村振兴,碳中和,节能环保,医疗废物处理</t>
  </si>
  <si>
    <t>300103.SZ</t>
  </si>
  <si>
    <t>达刚控股</t>
  </si>
  <si>
    <t>行业内技术领先的路面机械生产公司，行业标准的起草者、制定者</t>
  </si>
  <si>
    <t>军民融合,智慧城市,固废处理,稀土永磁,西部开发,公路建设,新型城镇化,军工,机械装备,高端装备,西安自贸区,陕西自贸区,一带一路</t>
  </si>
  <si>
    <t>301109.SZ</t>
  </si>
  <si>
    <t>军信股份</t>
  </si>
  <si>
    <t>湖南省内生活垃圾焚烧发电市场占有率排名第一</t>
  </si>
  <si>
    <t>绿色电力,生物质能发电,固废处理,新型城镇化,碳中和,一带一路</t>
  </si>
  <si>
    <t>301068.SZ</t>
  </si>
  <si>
    <t>大地海洋</t>
  </si>
  <si>
    <t>专注于废弃资源综合利用的国家高新技术企业</t>
  </si>
  <si>
    <t>固废处理</t>
  </si>
  <si>
    <t>688370.SH</t>
  </si>
  <si>
    <t>丛麟科技</t>
  </si>
  <si>
    <t>上海地区危废处理龙头企业</t>
  </si>
  <si>
    <t>301265.SZ</t>
  </si>
  <si>
    <t>华新环保</t>
  </si>
  <si>
    <t>主营固体废物资源化利用和处理处置，包括电子废弃物拆解、危险废物处置、报废机动车拆解等</t>
  </si>
  <si>
    <t>节能环保,汽车拆解</t>
  </si>
  <si>
    <t>300854.SZ</t>
  </si>
  <si>
    <t>中兰环保</t>
  </si>
  <si>
    <t>国内最知名最具实力的环境治理企业之一</t>
  </si>
  <si>
    <t>绿色电力,生物质能发电,方舱医院,固废处理,粤港澳大湾区,节能环保,土壤修复,碳中和</t>
  </si>
  <si>
    <t>001230.SZ</t>
  </si>
  <si>
    <t>劲旅环境</t>
  </si>
  <si>
    <t>主营环境卫生领域的投资运营管理服务及装备制造业务</t>
  </si>
  <si>
    <t>污水处理,专精特新,新能源汽车,人工智能</t>
  </si>
  <si>
    <t>831370.BJ</t>
  </si>
  <si>
    <t>新安洁</t>
  </si>
  <si>
    <t>重庆市环卫龙头</t>
  </si>
  <si>
    <t>688679.SH</t>
  </si>
  <si>
    <t>通源环境</t>
  </si>
  <si>
    <t>专注于固废污染阻隔修复、固废处理处置和水环境修复业务的高新技术企业</t>
  </si>
  <si>
    <t>301049.SZ</t>
  </si>
  <si>
    <t>超越科技</t>
  </si>
  <si>
    <t>专注于废物处理和资源化利用、节能环保技术研发的综合型环保企业</t>
  </si>
  <si>
    <t>动力电池回收,固废处理,汽车拆解,节能环保,危废处理,医疗废物处理</t>
  </si>
  <si>
    <t>002549.SZ</t>
  </si>
  <si>
    <t>凯美特气</t>
  </si>
  <si>
    <t>年产能最大的食品级液体二氧化碳生产企业</t>
  </si>
  <si>
    <t>冷链物流,专精特新,养老金持股,氢能源,俄乌冲突,节能环保,洞庭湖生态经济区,碳中和</t>
  </si>
  <si>
    <t>002573.SZ</t>
  </si>
  <si>
    <t>清新环境</t>
  </si>
  <si>
    <t>工业烟气治理综合环境服务商，拥有领先的脱硫核心技术</t>
  </si>
  <si>
    <t>数字孪生,再生水,污水处理,雄安新区,PM2.5,危废处理,国企改革,美丽中国,碳中和,脱硫脱硝,余热发电,四川国企改革,地方国企改革,废气处理,光伏,节能环保,工业节水,天然气,京津冀一体化</t>
  </si>
  <si>
    <t>603315.SH</t>
  </si>
  <si>
    <t>福鞍股份</t>
  </si>
  <si>
    <t>国内大型水电机组铸钢件主要供应商之一</t>
  </si>
  <si>
    <t>特钢,节能环保,工业4.0,锂电池,负极材料</t>
  </si>
  <si>
    <t>600292.SH</t>
  </si>
  <si>
    <t>远达环保</t>
  </si>
  <si>
    <t>中国电力投资集团控股的以电力生产为主业的上市公司</t>
  </si>
  <si>
    <t>中电投合并,期货,污水处理,太阳能,两江新区,乡村振兴,PM2.5,PPP,成渝特区,国企改革,美丽中国,碳中和,电力改革,央企国企改革,脱硫脱硝,地方国企改革,重庆水资源,废气处理,节能环保,土壤修复,核污染防治,节能减排</t>
  </si>
  <si>
    <t>603177.SH</t>
  </si>
  <si>
    <t>德创环保</t>
  </si>
  <si>
    <t>国内烟气治理领域的综合服务商，拥有火电厂烟气治理的完整产业链</t>
  </si>
  <si>
    <t>碳交易,脱硫脱硝,PM2.5,固废处理,钠离子电池,碳中和</t>
  </si>
  <si>
    <t>003027.SZ</t>
  </si>
  <si>
    <t>同兴环保</t>
  </si>
  <si>
    <t>中国环保产业协会常务理事单位，在非电行业烟气治理市场占据领先地位</t>
  </si>
  <si>
    <t>脱硫脱硝,节能环保,节能减排,碳中和,钠离子电池,储能</t>
  </si>
  <si>
    <t>836263.BJ</t>
  </si>
  <si>
    <t>中航泰达</t>
  </si>
  <si>
    <t>国内领先的工业烟气治理领域综合服务商</t>
  </si>
  <si>
    <t>年报预增,节能环保,专精特新</t>
  </si>
  <si>
    <t>600516.SH</t>
  </si>
  <si>
    <t>方大炭素</t>
  </si>
  <si>
    <t>石墨电极龙头企业，拥有全国唯一的新型炭砖生产基地</t>
  </si>
  <si>
    <t>石墨烯,口罩,新材料,核电,锂电池,兰新白试验区,石灰石,石墨电极,碳纤维,MSCI,铁矿石</t>
  </si>
  <si>
    <t>600295.SH</t>
  </si>
  <si>
    <t>鄂尔多斯</t>
  </si>
  <si>
    <t>通过了欧盟环保认定的硅铁生产企业，未来将成为世界级硅合金之都</t>
  </si>
  <si>
    <t>小金属,金属锰,煤炭,烧碱,水泥,多晶硅,羊绒,硅能源,PVC,分布式发电</t>
  </si>
  <si>
    <t>601969.SH</t>
  </si>
  <si>
    <t>海南矿业</t>
  </si>
  <si>
    <t>主营铁矿石的采选和销售，拥有我国著名的富铁矿区：石碌铁矿</t>
  </si>
  <si>
    <t>电子商务,铀矿,锂电池,海南自贸区,天然气,油气开采,锂电原料,铁矿石</t>
  </si>
  <si>
    <t>000923.SZ</t>
  </si>
  <si>
    <t>河钢资源</t>
  </si>
  <si>
    <t>我国生产推土机的重要骨干企业</t>
  </si>
  <si>
    <t>涉矿,中非合作,地方国企改革,铜冶炼,雄安新区,京津冀一体化,国企改革,金属铜,铁矿石</t>
  </si>
  <si>
    <t>001203.SZ</t>
  </si>
  <si>
    <t>大中矿业</t>
  </si>
  <si>
    <t>国内规模较大的铁矿石采选企业</t>
  </si>
  <si>
    <t>锂电池,锂矿,铁矿石</t>
  </si>
  <si>
    <t>000655.SZ</t>
  </si>
  <si>
    <t>金岭矿业</t>
  </si>
  <si>
    <t>铁矿石品位与开采条件均优于国内同类地下开采的铁矿矿山</t>
  </si>
  <si>
    <t>小金属,山东国企改革,地方国企改革,钴,钒电池,稀有金属,稀缺资源,国企改革,铁矿石</t>
  </si>
  <si>
    <t>央企国企改革,特钢,国企改革,轧板</t>
  </si>
  <si>
    <t>000825.SZ</t>
  </si>
  <si>
    <t>太钢不锈</t>
  </si>
  <si>
    <t>不锈钢行业龙头，国际上重要的不锈钢生产厂家之一</t>
  </si>
  <si>
    <t>养老金持股,超超临界发电,特钢,核电,国企改革,一带一路,互联网钢铁,央企国企改革,工程建材,航空航天,地方国企改革,军工,嫦娥,轧板,MSCI</t>
  </si>
  <si>
    <t>600399.SH</t>
  </si>
  <si>
    <t>抚顺特钢</t>
  </si>
  <si>
    <t>大型特殊钢重点企业和军工材料研发生产基地，中国的"特钢摇篮"</t>
  </si>
  <si>
    <t>特钢,振兴东北,轧板,军工</t>
  </si>
  <si>
    <t>002318.SZ</t>
  </si>
  <si>
    <t>久立特材</t>
  </si>
  <si>
    <t>不锈钢管和特殊合金管材的产销量多年居国内首位</t>
  </si>
  <si>
    <t>西气东输,人造太阳,超超临界发电,新材料,轧板,海水淡化,油气管网,特钢,核电,年报预增,海洋经济,天然气管道,工业4.0,LNG汽车</t>
  </si>
  <si>
    <t>600507.SH</t>
  </si>
  <si>
    <t>方大特钢</t>
  </si>
  <si>
    <t>特种钢材加工企业，弹簧扁钢是公司的战略核心产品，</t>
  </si>
  <si>
    <t>涉矿,债转股(AMC),养老金持股,鄱阳湖经济区,特钢,铁矿石,轧板</t>
  </si>
  <si>
    <t>002075.SZ</t>
  </si>
  <si>
    <t>沙钢股份</t>
  </si>
  <si>
    <t>主营优特钢产品的生产与销售</t>
  </si>
  <si>
    <t>特钢,MSCI</t>
  </si>
  <si>
    <t>688186.SH</t>
  </si>
  <si>
    <t>广大特材</t>
  </si>
  <si>
    <t>主营特殊钢材料的研产销，多项产品获得高新技术产品认定</t>
  </si>
  <si>
    <t>专精特新,高铁,新材料,航空发动机,芯片,风电,军工,储能,核电,轨道交通,大飞机</t>
  </si>
  <si>
    <t>603995.SH</t>
  </si>
  <si>
    <t>甬金股份</t>
  </si>
  <si>
    <t>国内第一梯队的精密冷轧不锈钢板卷供应商</t>
  </si>
  <si>
    <t>002478.SZ</t>
  </si>
  <si>
    <t>常宝股份</t>
  </si>
  <si>
    <t>国内油管行业第二大制造商和全国前三大锅炉企业</t>
  </si>
  <si>
    <t>光热发电,地下管网,年报预增,西气东输,超超临界发电,天然气管道,储能,特钢,天然气,页岩气,核电</t>
  </si>
  <si>
    <t>002443.SZ</t>
  </si>
  <si>
    <t>金洲管道</t>
  </si>
  <si>
    <t>国内最大镀锌钢管、螺旋焊管和钢塑复合管供应商</t>
  </si>
  <si>
    <t>地下管网,石墨烯,西气东输,水利,新型城镇化,天然气管道,油气管网,能源互联网,天然气,中巴经济走廊</t>
  </si>
  <si>
    <t>600117.SH</t>
  </si>
  <si>
    <t>西宁特钢</t>
  </si>
  <si>
    <t>西北地区最大的特殊钢生产企业</t>
  </si>
  <si>
    <t>地方国企改革,军工,铁路基建,焦炭,特钢,保障房,轧板,国企改革,稀缺煤</t>
  </si>
  <si>
    <t>300881.SZ</t>
  </si>
  <si>
    <t>盛德鑫泰</t>
  </si>
  <si>
    <t>在小口径高压锅炉用合金钢领域，在国内已经拥有一定的知名度</t>
  </si>
  <si>
    <t>光热发电,专精特新,超超临界发电,国产替代,氢能源,特钢,核电</t>
  </si>
  <si>
    <t>301160.SZ</t>
  </si>
  <si>
    <t>翔楼新材</t>
  </si>
  <si>
    <t>国内精冲特钢行业龙头</t>
  </si>
  <si>
    <t>专精特新,新能源汽车,特钢,风电</t>
  </si>
  <si>
    <t>西气东输,铌,同花顺漂亮100,核电,国企改革,互联网钢铁,央企国企改革,稀缺煤,特斯拉,地方国企改革,石墨电极,MSCI</t>
  </si>
  <si>
    <t>000932.SZ</t>
  </si>
  <si>
    <t>华菱钢铁</t>
  </si>
  <si>
    <t>全球最大的单体宽厚板生产商，国内第二的专业化无缝钢管供应商</t>
  </si>
  <si>
    <t>地方国企改革,军工,湖南国企改革,特钢,智能制造,核电,国企改革,MSCI</t>
  </si>
  <si>
    <t>000709.SZ</t>
  </si>
  <si>
    <t>河钢股份</t>
  </si>
  <si>
    <t>国内品种规格最全的棒材、冷热轧板材的深加工企业</t>
  </si>
  <si>
    <t>钒电池,特钢,比亚迪,雄安新区,冬奥会,中巴经济走廊,核电,国企改革,稀缺煤,证金持股,地方国企改革,稀有金属,钒涨价,京津冀一体化,MSCI,铁矿石</t>
  </si>
  <si>
    <t>000959.SZ</t>
  </si>
  <si>
    <t>首钢股份</t>
  </si>
  <si>
    <t>推进以汽车板、电工钢、镀锡板等为重点的高端产品开发</t>
  </si>
  <si>
    <t>循环经济,厚朴系,雄安新区,北京国企改革,国企改革,特斯拉,北交所,地方国企改革,新能源,铁矿石,京津冀一体化</t>
  </si>
  <si>
    <t>000898.SZ</t>
  </si>
  <si>
    <t>鞍钢股份</t>
  </si>
  <si>
    <t>综合研发实力位居钢铁行业领先地位</t>
  </si>
  <si>
    <t>互联网钢铁,央企国企改革,证金持股,循环经济,地方国企改革,特钢,冬奥会,国企改革</t>
  </si>
  <si>
    <t>600808.SH</t>
  </si>
  <si>
    <t>马钢股份</t>
  </si>
  <si>
    <t>中国最大钢铁生产和销售商之一，经营范围主要在华东地区</t>
  </si>
  <si>
    <t>数据中心,央企国企改革,高铁,地方国企改革,安徽自贸区,铁路基建,国企改革,MSCI,铁矿石</t>
  </si>
  <si>
    <t>600282.SH</t>
  </si>
  <si>
    <t>南钢股份</t>
  </si>
  <si>
    <t>中厚板卷和中板是公司的主导产品</t>
  </si>
  <si>
    <t>养老金持股,可燃冰,C2M,核电,一带一路,工业互联网,互联网钢铁,涉矿,债转股(AMC),人工智能,工业4.0</t>
  </si>
  <si>
    <t>600022.SH</t>
  </si>
  <si>
    <t>山东钢铁</t>
  </si>
  <si>
    <t>钢铁生产线的装备已达到国内领先水平，生产优势明显</t>
  </si>
  <si>
    <t>一元股,山东国企改革,国企改革,地方国企改革,环渤海</t>
  </si>
  <si>
    <t>000778.SZ</t>
  </si>
  <si>
    <t>新兴铸管</t>
  </si>
  <si>
    <t>已形成覆盖全国主要地区的球墨铸铁管产能布局</t>
  </si>
  <si>
    <t>地下管网,小金属,西气东输,水利,太阳能,岩棉,特钢,雄安新区,PPP,国企改革,央企国企改革,际华系,南水北调,地方国企改革,天然气管道,海绵城市,铁矿石</t>
  </si>
  <si>
    <t>600126.SH</t>
  </si>
  <si>
    <t>杭钢股份</t>
  </si>
  <si>
    <t>以钢铁生产、贸易流通为核心业务的大型企业集团</t>
  </si>
  <si>
    <t>互联网钢铁,数据中心,污水处理,阿里巴巴,地方国企改革,汽车拆解,杭州亚运会,特钢,节能环保,云计算,杭州湾大湾区,国企改革,浙江国企改革</t>
  </si>
  <si>
    <t>000761.SZ</t>
  </si>
  <si>
    <t>本钢板材</t>
  </si>
  <si>
    <t>地处辽宁的大型钢板、钢坯生产企业</t>
  </si>
  <si>
    <t>央企国企改革,地方国企改革,特钢,国企改革,轧板</t>
  </si>
  <si>
    <t>600782.SH</t>
  </si>
  <si>
    <t>新钢股份</t>
  </si>
  <si>
    <t>国内中厚板骨干企业和江西规模最大、品种规格最全的钢铁企业</t>
  </si>
  <si>
    <t>央企国企改革,鄱阳湖经济区,地方国企改革,国企改革</t>
  </si>
  <si>
    <t>601005.SH</t>
  </si>
  <si>
    <t>重庆钢铁</t>
  </si>
  <si>
    <t>重庆地区唯一符合国家产业政策的大型钢铁联合企业</t>
  </si>
  <si>
    <t>央企国企改革,一元股,余热发电,重庆自贸区,两江新区,地方国企改革,特钢,成渝特区,国企改革</t>
  </si>
  <si>
    <t>002110.SZ</t>
  </si>
  <si>
    <t>三钢闽光</t>
  </si>
  <si>
    <t>福建省最大的钢铁生产基地</t>
  </si>
  <si>
    <t>数据中心,电力改革,福建基建,海峡两岸,地方国企改革,核电,国企改革,MSCI</t>
  </si>
  <si>
    <t>601003.SH</t>
  </si>
  <si>
    <t>柳钢股份</t>
  </si>
  <si>
    <t>广西国资委旗下，华南、西南地区最大的钢铁企业，控股广西钢铁</t>
  </si>
  <si>
    <t>地方国企改革,国企改革,北部湾自贸区</t>
  </si>
  <si>
    <t>600307.SH</t>
  </si>
  <si>
    <t>酒钢宏兴</t>
  </si>
  <si>
    <t>西北地区设备装备、经济效益较好的钢铁企业</t>
  </si>
  <si>
    <t>一元股,甘肃国企改革,国产替代,兰州自贸区,地方国企改革,特钢,核电,国企改革,铁矿石</t>
  </si>
  <si>
    <t>000717.SZ</t>
  </si>
  <si>
    <t>中南股份</t>
  </si>
  <si>
    <t>广东省最大的钢铁企业</t>
  </si>
  <si>
    <t>央企国企改革,地方国企改革,氢能源,特钢,国企改革</t>
  </si>
  <si>
    <t>600231.SH</t>
  </si>
  <si>
    <t>凌钢股份</t>
  </si>
  <si>
    <t>辽宁省大型钢铁企业之一</t>
  </si>
  <si>
    <t>地方国企改革,稀有金属,振兴东北,油页岩,国企改革,铁矿石</t>
  </si>
  <si>
    <t>600581.SH</t>
  </si>
  <si>
    <t>八一钢铁</t>
  </si>
  <si>
    <t>立足新疆，辐射西北的钢铁企业</t>
  </si>
  <si>
    <t>央企国企改革,工程建材,新疆发展,新疆振兴,煤炭,新疆自贸区,西部开发,地方国企改革,国企改革,一带一路</t>
  </si>
  <si>
    <t>600569.SH</t>
  </si>
  <si>
    <t>安阳钢铁</t>
  </si>
  <si>
    <t>集炼焦、烧结、冶炼、轧材及科研开发为一体的大型钢铁联合企业</t>
  </si>
  <si>
    <t>603878.SH</t>
  </si>
  <si>
    <t>武进不锈</t>
  </si>
  <si>
    <t>国内最大的工业用不锈钢管制造商之一</t>
  </si>
  <si>
    <t>超超临界发电,光热发电</t>
  </si>
  <si>
    <t>601686.SH</t>
  </si>
  <si>
    <t>友发集团</t>
  </si>
  <si>
    <t>连续多年焊接钢管产销量排名全国第一</t>
  </si>
  <si>
    <t>地下管网,雄安新区</t>
  </si>
  <si>
    <t>605158.SH</t>
  </si>
  <si>
    <t>华达新材</t>
  </si>
  <si>
    <t>杭州地区成立最早的新材料生产企业之一</t>
  </si>
  <si>
    <t>新材料,一带一路</t>
  </si>
  <si>
    <t>002414.SZ</t>
  </si>
  <si>
    <t>高德红外</t>
  </si>
  <si>
    <t>国内规模最大的红外热像仪生产厂商</t>
  </si>
  <si>
    <t>埃博拉,无人机,芯片,体感交互,寨卡病毒,无人驾驶,军民融合,反恐,全息手机,安防,军工,毫米波雷达,MSCI</t>
  </si>
  <si>
    <t>300114.SZ</t>
  </si>
  <si>
    <t>中航电测</t>
  </si>
  <si>
    <t>中航工业旗下，在国内中高端应变计和传感器市场占据主导地位，拟增发收购成飞集团</t>
  </si>
  <si>
    <t>传感器,工业机器人,国企改革,智能交通,军民融合,央企国企改革,中航系,专精特新,机器人,地方国企改革,军工,成飞</t>
  </si>
  <si>
    <t>002025.SZ</t>
  </si>
  <si>
    <t>航天电器</t>
  </si>
  <si>
    <t>航天科工集团旗下的电子元器件骨干企业之一</t>
  </si>
  <si>
    <t>5G,卫星导航,国企改革,智能穿戴,央企国企改革,航空航天,地方国企改革,军工,航天系,嫦娥,华为</t>
  </si>
  <si>
    <t>603712.SH</t>
  </si>
  <si>
    <t>七一二</t>
  </si>
  <si>
    <t>军用和民用专网无线通信终端及系统的核心供应商</t>
  </si>
  <si>
    <t>铁路基建,卫星导航,国企改革,一带一路,军民融合,地方国企改革,天津国企改革,军工,轨道交通,MSCI</t>
  </si>
  <si>
    <t>300474.SZ</t>
  </si>
  <si>
    <t>景嘉微</t>
  </si>
  <si>
    <t>军用级图形显控、小型专用化雷达的核心模块及系统产品供应商</t>
  </si>
  <si>
    <t>雷达,显卡,AI芯片,芯片,国家大基金持股,超清视频,信创,军民融合,GPU,集成电路,人工智能,军工,MCU芯片,芯片设计</t>
  </si>
  <si>
    <t>002465.SZ</t>
  </si>
  <si>
    <t>海格通信</t>
  </si>
  <si>
    <t>从事军用通信设备、导航设备研制的国资控股企业</t>
  </si>
  <si>
    <t>5G,无人机,广东国企改革,芯片,专网通信,国产操作系统,卫星导航,电子信息,物联网,国企改革,网络切片,军民融合,国产软件,航空航天,地方国企改革,人工智能,军工,成飞,虚拟现实,遥感技术,国产航母,MSCI</t>
  </si>
  <si>
    <t>688002.SH</t>
  </si>
  <si>
    <t>睿创微纳</t>
  </si>
  <si>
    <t>专业从事非制冷红外热成像与MEMS传感技术开发的集成电路芯片企业</t>
  </si>
  <si>
    <t>无人机,集成电路,传感器,芯片,消费电子,军工,MSCI</t>
  </si>
  <si>
    <t>603678.SH</t>
  </si>
  <si>
    <t>火炬电子</t>
  </si>
  <si>
    <t>专业从事陶瓷电容器研发、生产、销售和技术支持的企业</t>
  </si>
  <si>
    <t>5G,专精特新,航空航天,养老金持股,新材料,超级电容,军工,陶瓷电容,小米,MSCI</t>
  </si>
  <si>
    <t>603267.SH</t>
  </si>
  <si>
    <t>鸿远电子</t>
  </si>
  <si>
    <t>多层瓷介电容器（MLCC）为主的电子元器件生产高新技术企业</t>
  </si>
  <si>
    <t>专精特新,航空航天,军工,MSCI</t>
  </si>
  <si>
    <t>000547.SZ</t>
  </si>
  <si>
    <t>航天发展</t>
  </si>
  <si>
    <t>国家发电设备定点生产厂、国家指定承担军品生产任务的重点骨干企业之一</t>
  </si>
  <si>
    <t>5G,6G,芯片,新基建,卫星导航,电子信息,氮化镓,国企改革,VR平台,信创,央企国企改革,军民融合,大数据,地方国企改革,网络安全,军工,元宇宙,虚拟现实,MSCI</t>
  </si>
  <si>
    <t>300101.SZ</t>
  </si>
  <si>
    <t>振芯科技</t>
  </si>
  <si>
    <t>围绕北斗导航的“元器件-终端-系统”产业链提供产品和服务</t>
  </si>
  <si>
    <t>5G,机器视觉,无人机,芯片,卫星导航,电子信息,物联网感知层,物联网,成都天府新区,国产航母,智能交通,军民融合,年报预增,专精特新,航空航天,集成电路,人工智能,军工,元器件,时空大数据,国产替代,遥感技术,芯片设计</t>
  </si>
  <si>
    <t>002151.SZ</t>
  </si>
  <si>
    <t>北斗星通</t>
  </si>
  <si>
    <t>推动北斗产业化应用，其导航芯片、板卡、天线等产品已广泛应用</t>
  </si>
  <si>
    <t>5G,物联网平台层,无人机,芯片,国家大基金持股,卫星导航,高端装备,电子信息,汽车电子,物联网,无人驾驶,智能交通,军民融合,车联网,芯片制造,汽车芯片,航空航天,集成电路,军工,TMT,国产替代,遥感技术,国产航母,华为,智能物流</t>
  </si>
  <si>
    <t>600562.SH</t>
  </si>
  <si>
    <t>国睿科技</t>
  </si>
  <si>
    <t>电子科技集团旗下企业，致力于军民融合的科技型上市公司</t>
  </si>
  <si>
    <t>雷达,中国电科系,5G,新基建,PPP,预警机,国企改革,信创,央企国企改革,军民融合,国产软件,地方国企改革,军工,轨道交通,华为</t>
  </si>
  <si>
    <t>301050.SZ</t>
  </si>
  <si>
    <t>雷电微力</t>
  </si>
  <si>
    <t>国内少数能够提供毫米波有源相控阵微系统整体解决方案及产品制造服务的企业之一</t>
  </si>
  <si>
    <t>雷达,专精特新,军工</t>
  </si>
  <si>
    <t>300726.SZ</t>
  </si>
  <si>
    <t>宏达电子</t>
  </si>
  <si>
    <t>国内军用钽电容器生产领域的龙头企业</t>
  </si>
  <si>
    <t>5G,养老金持股,芯片,陶瓷电容,军民融合,航空航天,超级电容,军工,大飞机,华为海思,华为,MSCI</t>
  </si>
  <si>
    <t>002446.SZ</t>
  </si>
  <si>
    <t>盛路通信</t>
  </si>
  <si>
    <t>主营通信天线和军工电子，超宽带上下变频技术国内领先</t>
  </si>
  <si>
    <t>5G,雷达,6G,芯片,新基建,卫星导航,智能路由器,物联网,无人驾驶,军民融合,太空经济,集成电路,基站天线,军工,移动天线,毫米波雷达,华为</t>
  </si>
  <si>
    <t>300762.SZ</t>
  </si>
  <si>
    <t>上海瀚讯</t>
  </si>
  <si>
    <t>军用宽带移动通信行业领军企业</t>
  </si>
  <si>
    <t>5G,智慧城市,军民融合,专精特新,无人机,国产软件,芯片,军工,中科院系</t>
  </si>
  <si>
    <t>300123.SZ</t>
  </si>
  <si>
    <t>亚光科技</t>
  </si>
  <si>
    <t>国内领先的军工电子、微波雷达、智能船艇系统解决方案提供商</t>
  </si>
  <si>
    <t>5G,6G,芯片,卫星导航,高端装备,量子科技,氮化镓,游艇,军民融合,横琴新区,海洋经济,集成电路,元器件,军工,燃料电池,第三代半导体</t>
  </si>
  <si>
    <t>002214.SZ</t>
  </si>
  <si>
    <t>大立科技</t>
  </si>
  <si>
    <t>是国内规模最大、综合实力最强的民用红外热像仪生产厂商之一</t>
  </si>
  <si>
    <t>军民融合,反恐,机器人,无人机,安防,芯片,军工,电子信息,智能电网,物联网</t>
  </si>
  <si>
    <t>600990.SH</t>
  </si>
  <si>
    <t>四创电子</t>
  </si>
  <si>
    <t>在雷达电子、安全电子领域具有较强竞争力</t>
  </si>
  <si>
    <t>雷达,太赫兹,卫星导航,电子信息,通用航空,国企改革,智能交通,央企国企改革,新能源汽车,航空航天,集成电路,安防,地方国企改革,军工,毫米波雷达,国产航母,预警机,大飞机</t>
  </si>
  <si>
    <t>002338.SZ</t>
  </si>
  <si>
    <t>奥普光电</t>
  </si>
  <si>
    <t>国防用光电测控仪器设备的生产企业，具备相关武器装备科研生产资格</t>
  </si>
  <si>
    <t>机器视觉,央企国企改革,专精特新,机器人,医疗器械,传感器,芯片,军工,嫦娥,碳纤维,国企改革,工业母机,中科院系</t>
  </si>
  <si>
    <t>002935.SZ</t>
  </si>
  <si>
    <t>天奥电子</t>
  </si>
  <si>
    <t>我国原子钟、军用时间同步设备和系统主要供应商</t>
  </si>
  <si>
    <t>5G,中国电科系,医疗器械,芯片,卫星导航,量子科技,国企改革,军民融合,央企国企改革,太空经济,地方国企改革,军工,华为</t>
  </si>
  <si>
    <t>002413.SZ</t>
  </si>
  <si>
    <t>雷科防务</t>
  </si>
  <si>
    <t>从事雷达系统、智能弹药、卫星应用、安全存储等的高科技企业</t>
  </si>
  <si>
    <t>5G,雷达,无人机,芯片,卫星导航,百度,汽车电子,比亚迪,无人驾驶,智能交通,军民融合,军工,毫米波雷达,华为</t>
  </si>
  <si>
    <t>600590.SH</t>
  </si>
  <si>
    <t>泰豪科技</t>
  </si>
  <si>
    <t>军工装备领域的规模化企业，智能电力领域的专家型企业</t>
  </si>
  <si>
    <t>新基建,电力物联网,卫星导航,能源互联网,区块链,智能建筑,一带一路,分布式发电,军民融合,大数据,航空航天,鄱阳湖经济区,储能,新能源,军工,氢能源,光伏,云计算,智能电网,虚拟现实,国产航母,华为</t>
  </si>
  <si>
    <t>688311.SH</t>
  </si>
  <si>
    <t>盟升电子</t>
  </si>
  <si>
    <t>以卫星通导产品及系统为主的国家高新技术企业</t>
  </si>
  <si>
    <t>卫星导航,军工</t>
  </si>
  <si>
    <t>300252.SZ</t>
  </si>
  <si>
    <t>金信诺</t>
  </si>
  <si>
    <t>中高端射频同轴电缆生产龙头企业</t>
  </si>
  <si>
    <t>5G,数据中心,F5G,6G,光纤光缆,芯片,光纤,磷酸铁锂,卫星导航,汽车电子,东数西算（算力）,物联网,基站射频,钙钛矿电池,军民融合,车联网,新能源汽车,集成电路,军工,WiFi 6,PCB,国产航母,华为,无线耳机</t>
  </si>
  <si>
    <t>300045.SZ</t>
  </si>
  <si>
    <t>华力创通</t>
  </si>
  <si>
    <t>国内计算机仿真行业领先企业</t>
  </si>
  <si>
    <t>雷达,数字孪生,无人机,增强现实,态势感知,芯片,卫星导航,独角兽,遥感技术,农机,无人驾驶,军民融合,车联网,网络安全,军工,成飞,时空大数据,虚拟现实,毫米波雷达,轨道交通,大飞机</t>
  </si>
  <si>
    <t>002383.SZ</t>
  </si>
  <si>
    <t>合众思壮</t>
  </si>
  <si>
    <t>国内较早进入卫星导航定位领域的公司</t>
  </si>
  <si>
    <t>水利,新型城镇化,芯片,卫星导航,河南国企改革,国企改革,智慧灯杆,农机,无人驾驶,智能交通,智慧城市,车联网,北交所,数字乡村,大数据,航空航天,地方国企改革,数字经济,时空大数据,遥感技术,华为</t>
  </si>
  <si>
    <t>688439.SH</t>
  </si>
  <si>
    <t>振华风光</t>
  </si>
  <si>
    <t>主营高可靠集成电路设计、封测业务，专注于军用集成电路领域</t>
  </si>
  <si>
    <t>央企国企改革,年报预增,专精特新,集成电路,芯片,军工,先进封装（Chiplet）,国企改革,芯片封装测试</t>
  </si>
  <si>
    <t>002189.SZ</t>
  </si>
  <si>
    <t>中光学</t>
  </si>
  <si>
    <t>国内大批量生产微显示投影系统光学元(组)件的主要企业</t>
  </si>
  <si>
    <t>机器视觉,人脸识别,三星,超清视频,智能眼镜,国企改革,央企国企改革,航空航天,中兵系,地方国企改革,蓝宝石,军工,元器件,VR设备,虚拟现实,3D玻璃,华为</t>
  </si>
  <si>
    <t>300177.SZ</t>
  </si>
  <si>
    <t>中海达</t>
  </si>
  <si>
    <t>拥有高精度定位技术和时空大数据生态链</t>
  </si>
  <si>
    <t>数字孪生,轨道交通,无人机,芯片,智能汽车,卫星导航,百度,3D打印,无人驾驶,车联网,智慧城市,专精特新,国产软件,小鹏汽车,VR设备,时空大数据,虚拟现实,遥感技术,华为</t>
  </si>
  <si>
    <t>300397.SZ</t>
  </si>
  <si>
    <t>天和防务</t>
  </si>
  <si>
    <t>在军民融合综合电子信息领域，拥有先进的技术、成熟的生产工艺</t>
  </si>
  <si>
    <t>雷达,5G,芯片,通用航空,东数西算（算力）,无人驾驶,军民融合,机器人,大数据,超材料,安防,军工,时空大数据,华为</t>
  </si>
  <si>
    <t>688776.SH</t>
  </si>
  <si>
    <t>国光电气</t>
  </si>
  <si>
    <t>我国微波电子器件主要科研生产基地之一</t>
  </si>
  <si>
    <t>300629.SZ</t>
  </si>
  <si>
    <t>新劲刚</t>
  </si>
  <si>
    <t>国内领先的军用射频微波综合解决方案供应商</t>
  </si>
  <si>
    <t>特种玻璃,新材料,芯片,军工,碳纤维,射频器</t>
  </si>
  <si>
    <t>300447.SZ</t>
  </si>
  <si>
    <t>全信股份</t>
  </si>
  <si>
    <t>具有自主知识产权的军工线缆生产企业</t>
  </si>
  <si>
    <t>共封装光学（CPO）,航空航天,芯片,海水淡化,军工,卫星导航,芯片设计,大飞机</t>
  </si>
  <si>
    <t>001270.SZ</t>
  </si>
  <si>
    <t>铖昌科技</t>
  </si>
  <si>
    <t>国内少数能够提供相控阵T/R芯片完整解决方案的企业</t>
  </si>
  <si>
    <t>雷达,5G,芯片,卫星导航,氮化镓,杭州湾大湾区,射频器,遥感技术,基站射频,军民融合,砷化镓,专精特新,共同富裕示范区,集成电路,军工,国产替代,第三代半导体,芯片设计</t>
  </si>
  <si>
    <t>688682.SH</t>
  </si>
  <si>
    <t>霍莱沃</t>
  </si>
  <si>
    <t>电磁场仿真分析和相控阵校准测试细分领域具有高知名度和强竞争力的高新技术企业</t>
  </si>
  <si>
    <t>5G,卫星导航,军工</t>
  </si>
  <si>
    <t>688788.SH</t>
  </si>
  <si>
    <t>科思科技</t>
  </si>
  <si>
    <t>国内领先的军工电子信息装备供应商</t>
  </si>
  <si>
    <t>芯片,军工</t>
  </si>
  <si>
    <t>688636.SH</t>
  </si>
  <si>
    <t>智明达</t>
  </si>
  <si>
    <t>公司下游直接客户为军工科研生产单位，最终用户为中国军方</t>
  </si>
  <si>
    <t>688375.SH</t>
  </si>
  <si>
    <t>国博电子</t>
  </si>
  <si>
    <t>产品市占率国内领先，是国内面向各军工集团销量最大的有源相控阵T/R组件研发生产平台</t>
  </si>
  <si>
    <t>5G,中国电科系,央企国企改革,6G,芯片,军工,卫星导航,国企改革</t>
  </si>
  <si>
    <t>002231.SZ</t>
  </si>
  <si>
    <t>奥维通信</t>
  </si>
  <si>
    <t>聚焦军用电子信息技术，致力于打造国防科工产业知名品牌</t>
  </si>
  <si>
    <t>5G,军民融合,专精特新,HJT电池,军工,振兴东北,电子信息,光伏,国产替代</t>
  </si>
  <si>
    <t>688522.SH</t>
  </si>
  <si>
    <t>纳睿雷达</t>
  </si>
  <si>
    <t>组建了国内首个超高时空分辨率的X波段双极化（双偏振）有源相控阵雷达天气观测网</t>
  </si>
  <si>
    <t>国产软件,毫米波雷达,军工</t>
  </si>
  <si>
    <t>002977.SZ</t>
  </si>
  <si>
    <t>天箭科技</t>
  </si>
  <si>
    <t>致力于固态微波前端等产品研发，成都市高新技术企业</t>
  </si>
  <si>
    <t>卫星导航,氮化镓,军工</t>
  </si>
  <si>
    <t>688282.SH</t>
  </si>
  <si>
    <t>理工导航</t>
  </si>
  <si>
    <t>以北京理工大学“惯性导航与控制”团队为主体组建，团队成员先后获得多项国防科技进步奖</t>
  </si>
  <si>
    <t>卫星导航,无人驾驶,军工</t>
  </si>
  <si>
    <t>301302.SZ</t>
  </si>
  <si>
    <t>华如科技</t>
  </si>
  <si>
    <t>国内为数极少的以军事仿真为主营业务的民营企业之一</t>
  </si>
  <si>
    <t>虚拟现实,国产软件,人工智能,军工,成飞,元宇宙</t>
  </si>
  <si>
    <t>688081.SH</t>
  </si>
  <si>
    <t>兴图新科</t>
  </si>
  <si>
    <t>国内优秀的基于网络通信的军队专用视频指挥控制系统提供商</t>
  </si>
  <si>
    <t>688011.SH</t>
  </si>
  <si>
    <t>新光光电</t>
  </si>
  <si>
    <t>公司依托自身光电领域研发优势衍生出多类先进的民用智能光电产品</t>
  </si>
  <si>
    <t>军民融合,专精特新,黑龙江自贸区,军工</t>
  </si>
  <si>
    <t>688084.SH</t>
  </si>
  <si>
    <t>晶品特装</t>
  </si>
  <si>
    <t>拥有光电侦察设备、军用机器人等领域的多项关键核心技术</t>
  </si>
  <si>
    <t>688511.SH</t>
  </si>
  <si>
    <t>天微电子</t>
  </si>
  <si>
    <t>国内为数不多的具备军用灭火抑爆系统自主研发能力并实现量产的公司之一</t>
  </si>
  <si>
    <t>688053.SH</t>
  </si>
  <si>
    <t>思科瑞</t>
  </si>
  <si>
    <t>我国军用电子元器件可靠性检测领域的民营检测机构前三</t>
  </si>
  <si>
    <t>301213.SZ</t>
  </si>
  <si>
    <t>观想科技</t>
  </si>
  <si>
    <t>国防信息化领域具备一定的优势地位</t>
  </si>
  <si>
    <t>数字孪生,机器视觉,专精特新,web3.0,电子身份证,传感器,人工智能,军工,区块链,虚拟现实,第三代半导体,信创</t>
  </si>
  <si>
    <t>688175.SH</t>
  </si>
  <si>
    <t>高凌信息</t>
  </si>
  <si>
    <t>为国防单位提供军用电信网通信设备的服务制造商</t>
  </si>
  <si>
    <t>网络安全,军工,环境监测,物联网,噪声防治</t>
  </si>
  <si>
    <t>688132.SH</t>
  </si>
  <si>
    <t>邦彦技术</t>
  </si>
  <si>
    <t>主营信息通信和信息安全设备</t>
  </si>
  <si>
    <t>网络安全,军工</t>
  </si>
  <si>
    <t>688272.SH</t>
  </si>
  <si>
    <t>富吉瑞</t>
  </si>
  <si>
    <t>公司已经拥有红外热成像领域多项核心技术</t>
  </si>
  <si>
    <t>600118.SH</t>
  </si>
  <si>
    <t>中国卫星</t>
  </si>
  <si>
    <t>专注于宇航制造与卫星应用两大主业的企业集团</t>
  </si>
  <si>
    <t>无人机,芯片,月球车,卫星导航,高端装备,国企改革,一带一路,央企国企改革,军民融合,航空航天,太空经济,证金持股,地方国企改革,大飞机,军工,航天系,嫦娥,国产替代,遥感技术,国产航母,MSCI</t>
  </si>
  <si>
    <t>600879.SH</t>
  </si>
  <si>
    <t>航天电子</t>
  </si>
  <si>
    <t>从事航天电子测控、航天电子对抗、航天制导的高科技公司</t>
  </si>
  <si>
    <t>雷达,无人机,太赫兹,芯片,月球车,卫星导航,量子科技,大容量通信,特高压,国企改革,央企国企改革,军民融合,航空航天,集成电路,太空经济,地方国企改革,军工,航天系,MSCI</t>
  </si>
  <si>
    <t>688066.SH</t>
  </si>
  <si>
    <t>航天宏图</t>
  </si>
  <si>
    <t>国内领先的遥感和北斗导航卫星应用服务商</t>
  </si>
  <si>
    <t>国产软件,无人机,太空经济,军工,卫星导航,华为</t>
  </si>
  <si>
    <t>300722.SZ</t>
  </si>
  <si>
    <t>新余国科</t>
  </si>
  <si>
    <t>军用火工品种类丰富，应用领域涵陆、空、海、火箭军等各军种</t>
  </si>
  <si>
    <t>军民融合,民爆,地方国企改革,军工,国企改革,大飞机</t>
  </si>
  <si>
    <t>002829.SZ</t>
  </si>
  <si>
    <t>星网宇达</t>
  </si>
  <si>
    <t>国内知名的军事训练器材供应商</t>
  </si>
  <si>
    <t>机器人,无人机,航空航天,军工,海工装备,卫星导航,百度,美团,无人驾驶</t>
  </si>
  <si>
    <t>003009.SZ</t>
  </si>
  <si>
    <t>中天火箭</t>
  </si>
  <si>
    <t>国内主要从事探空火箭研制开发的企业之一，目前是国内探空火箭型谱最全、产品应用最多、技术水平最先进的企业。</t>
  </si>
  <si>
    <t>军民融合,碳化硅,央企国企改革,专精特新,航空航天,地方国企改革,军工,碳基材料,航天系,光伏,国产替代,国企改革</t>
  </si>
  <si>
    <t>无人机,航空发动机,高端装备,同花顺漂亮100,国企改革,央企国企改革,中航系,地方国企改革,大飞机,军工,国产航母,预警机,MSCI</t>
  </si>
  <si>
    <t>无人机,高端装备,同花顺漂亮100,国企改革,央企国企改革,反恐,中航系,航空航天,地方国企改革,大飞机,军工,MSCI</t>
  </si>
  <si>
    <t>600372.SH</t>
  </si>
  <si>
    <t>中航电子</t>
  </si>
  <si>
    <t>航空机载电子设备领域的领先企业</t>
  </si>
  <si>
    <t>无人机,贸易战受益股,国企改革,央企国企改革,军民融合,中航系,航空航天,地方国企改革,元器件,军工,大飞机,国产航母,预警机,MSCI</t>
  </si>
  <si>
    <t>600862.SH</t>
  </si>
  <si>
    <t>中航高科</t>
  </si>
  <si>
    <t>航空复合材料原材料技术和产业规模在国内处于领先水平</t>
  </si>
  <si>
    <t>高端装备,通用航空,国企改革,央企国企改革,中航系,地方国企改革,大飞机,军工,棚户区改造,海洋油污清理,工业母机,保障房,MSCI</t>
  </si>
  <si>
    <t>000738.SZ</t>
  </si>
  <si>
    <t>航发控制</t>
  </si>
  <si>
    <t>发动机控制系统的研制技术和能力处于同行业领先水平</t>
  </si>
  <si>
    <t>航空发动机,高端装备,国企改革,央企国企改革,航空航天,地方国企改革,大飞机,军工,国产航母,预警机,MSCI</t>
  </si>
  <si>
    <t>300699.SZ</t>
  </si>
  <si>
    <t>光威复材</t>
  </si>
  <si>
    <t>国内碳纤维行业领军企业</t>
  </si>
  <si>
    <t>军民融合,航空航天,新材料,风电,军工,碳纤维,MSCI</t>
  </si>
  <si>
    <t>002625.SZ</t>
  </si>
  <si>
    <t>光启技术</t>
  </si>
  <si>
    <t>国内唯一一家将超材料技术形成产品并大规模应用于尖端装备领域的公司，拥有全球首条超材料生产线</t>
  </si>
  <si>
    <t>军民融合,石墨烯,新材料,军工,雄安新区,MSCI</t>
  </si>
  <si>
    <t>600038.SH</t>
  </si>
  <si>
    <t>中直股份</t>
  </si>
  <si>
    <t>国内直升机制造业的骨干企业</t>
  </si>
  <si>
    <t>无人机,私人飞机,高端装备,通用航空,国企改革,航空租赁,央企国企改革,中航系,地方国企改革,大飞机,军工,黑龙江自贸区,国产航母,MSCI</t>
  </si>
  <si>
    <t>002389.SZ</t>
  </si>
  <si>
    <t>航天彩虹</t>
  </si>
  <si>
    <t>航天科技集团旗下公司，核心产品有：彩虹系列军用无人机</t>
  </si>
  <si>
    <t>无人机,太阳能,新材料,塑料钞票,膜材料,国企改革,分布式发电,柔性屏,央企国企改革,军民融合,聚丙烯,共同富裕示范区,地方国企改革,新能源,军工,元器件,MiniLED,军用无人机,光伏,LG,国产替代,MSCI</t>
  </si>
  <si>
    <t>300395.SZ</t>
  </si>
  <si>
    <t>菲利华</t>
  </si>
  <si>
    <t>国内唯一一家通过国际三大半导体原产设备商认证的石英材料企业</t>
  </si>
  <si>
    <t>5G,军民融合,光纤光缆,养老金持股,集成电路,OLED材料,OLED,蓝宝石,国产替代</t>
  </si>
  <si>
    <t>300777.SZ</t>
  </si>
  <si>
    <t>中简科技</t>
  </si>
  <si>
    <t>打破了国外对高端碳纤维的封锁和限制，已应用于我国航空航天领域</t>
  </si>
  <si>
    <t>年报预增,专精特新,航空航天,新材料,军工,碳纤维</t>
  </si>
  <si>
    <t>300034.SZ</t>
  </si>
  <si>
    <t>钢研高纳</t>
  </si>
  <si>
    <t>我国高温合金及轻质合金领域技术水平最先进的企业之一</t>
  </si>
  <si>
    <t>轻型合金,航空发动机,新材料,4D打印,特钢,核电,国企改革,央企国企改革,军民融合,航空航天,央视财经50,地方国企改革,军工,大飞机</t>
  </si>
  <si>
    <t>600316.SH</t>
  </si>
  <si>
    <t>洪都航空</t>
  </si>
  <si>
    <t>公司的教练机产品在国内、国际市场都具有较强的竞争力</t>
  </si>
  <si>
    <t>无人机,养老金持股,高端装备,贸易战受益股,通用航空,国企改革,航空租赁,央企国企改革,中航系,鄱阳湖经济区,地方国企改革,大飞机,军工,MSCI</t>
  </si>
  <si>
    <t>300775.SZ</t>
  </si>
  <si>
    <t>三角防务</t>
  </si>
  <si>
    <t>公司已经取得了生产军工产品所需资质主营模锻件  、自由锻件</t>
  </si>
  <si>
    <t>海工装备,专精特新,航空发动机,军工</t>
  </si>
  <si>
    <t>002985.SZ</t>
  </si>
  <si>
    <t>北摩高科</t>
  </si>
  <si>
    <t>国内军民用航空制动领域最具竞争力的企业</t>
  </si>
  <si>
    <t>高铁,无人机,航空航天,军工,高端装备,成飞,国产替代,MSCI,大飞机</t>
  </si>
  <si>
    <t>600391.SH</t>
  </si>
  <si>
    <t>航发科技</t>
  </si>
  <si>
    <t>民用航空发动机、燃气轮机制造领域的国际合作重要供应商</t>
  </si>
  <si>
    <t>央企国企改革,年报预增,养老金持股,航空发动机,地方国企改革,军工,高端装备,成渝特区,国企改革,国产航母,大飞机</t>
  </si>
  <si>
    <t>688297.SH</t>
  </si>
  <si>
    <t>中无人机</t>
  </si>
  <si>
    <t>翼龙系列无人机在察打一体无人机领域市占率位居全球第二</t>
  </si>
  <si>
    <t>央企国企改革,中航系,无人机,地方国企改革,军工,军用无人机,成飞,国企改革</t>
  </si>
  <si>
    <t>688239.SH</t>
  </si>
  <si>
    <t>航宇科技</t>
  </si>
  <si>
    <t>国内先进锻压技术应用研究的领跑者</t>
  </si>
  <si>
    <t>专精特新,核电</t>
  </si>
  <si>
    <t>002023.SZ</t>
  </si>
  <si>
    <t>海特高新</t>
  </si>
  <si>
    <t>我国现代飞机机载设备的航空维修企业</t>
  </si>
  <si>
    <t>5G,空铁WIFI,私人飞机,航空发动机,太赫兹,芯片,氮化镓,通用航空,现代服务业,军民融合,砷化镓,芯片制造,集成电路,军工,职业教育,碳基材料,国产替代,第三代半导体,大飞机</t>
  </si>
  <si>
    <t>300581.SZ</t>
  </si>
  <si>
    <t>晨曦航空</t>
  </si>
  <si>
    <t>公司主要产品均为军品，最终用户为国内军方</t>
  </si>
  <si>
    <t>军民融合,专精特新,无人机,航空航天,航空发动机,军工,通用航空</t>
  </si>
  <si>
    <t>000561.SZ</t>
  </si>
  <si>
    <t>烽火电子</t>
  </si>
  <si>
    <t>致力于军民用通信设备及电声产品的研发生产</t>
  </si>
  <si>
    <t>军民融合,航空航天,太空经济,地方国企改革,军工,卫星导航,电子信息,国企改革,大飞机</t>
  </si>
  <si>
    <t>688281.SH</t>
  </si>
  <si>
    <t>华秦科技</t>
  </si>
  <si>
    <t>专注于军工高端装备隐身材料的研发与生产的龙头企业</t>
  </si>
  <si>
    <t>新材料,军工</t>
  </si>
  <si>
    <t>605123.SH</t>
  </si>
  <si>
    <t>派克新材</t>
  </si>
  <si>
    <t>国内少数几家可供应航空、航天、舰船等领域环形锻件的高新技术企业之一</t>
  </si>
  <si>
    <t>年报预增,专精特新,航空航天,航空发动机,军工,核电,风电</t>
  </si>
  <si>
    <t>300696.SZ</t>
  </si>
  <si>
    <t>爱乐达</t>
  </si>
  <si>
    <t>曾获获得中航工业下属飞机制造单位“优秀供应商”荣誉</t>
  </si>
  <si>
    <t>军民融合,无人机,军工,贸易战受益股,成飞,大飞机</t>
  </si>
  <si>
    <t>688586.SH</t>
  </si>
  <si>
    <t>江航装备</t>
  </si>
  <si>
    <t>为多款军用设备提供技术解决方案并多次获得国家技术进步奖</t>
  </si>
  <si>
    <t>央企国企改革,中航系,国企改革,地方国企改革,军工</t>
  </si>
  <si>
    <t>002297.SZ</t>
  </si>
  <si>
    <t>博云新材</t>
  </si>
  <si>
    <t>拥有国内领先的炭/炭复合材料和粉末冶金材料的制备技术</t>
  </si>
  <si>
    <t>无人机,新材料,4D打印,地方国企改革,军工,湖南国企改革,碳纤维,国企改革,大飞机</t>
  </si>
  <si>
    <t>002651.SZ</t>
  </si>
  <si>
    <t>利君股份</t>
  </si>
  <si>
    <t>物料粉磨和分选技术应用与研究领域的专家</t>
  </si>
  <si>
    <t>军民融合,无人机,航空航天,军工,节能环保,高端装备,成飞,通用航空,大飞机</t>
  </si>
  <si>
    <t>300900.SZ</t>
  </si>
  <si>
    <t>广联航空</t>
  </si>
  <si>
    <t>航空工业领域专业化程度高、技术积累丰富、广受认可的供应商</t>
  </si>
  <si>
    <t>军民融合,年报预增,专精特新,无人机,航空航天,航空发动机,新材料,军工,卫星导航,高端装备,成飞,黑龙江自贸区,大飞机</t>
  </si>
  <si>
    <t>000697.SZ</t>
  </si>
  <si>
    <t>炼石航空</t>
  </si>
  <si>
    <t>航空器相关精密零部件、结构件的制造商</t>
  </si>
  <si>
    <t>无人机,航空航天,航空发动机,稀缺资源,大飞机,军工</t>
  </si>
  <si>
    <t>300424.SZ</t>
  </si>
  <si>
    <t>航新科技</t>
  </si>
  <si>
    <t>国内领先的航空服务及装备综合保障供应商</t>
  </si>
  <si>
    <t>无人机,航空航天,大数据,军工,成飞,通用航空,虚拟现实,大飞机</t>
  </si>
  <si>
    <t>688510.SH</t>
  </si>
  <si>
    <t>航亚科技</t>
  </si>
  <si>
    <t>专业的航空发动机及医疗骨科领域的高性能零部件制造商</t>
  </si>
  <si>
    <t>专精特新,航空发动机,医疗器械,大飞机</t>
  </si>
  <si>
    <t>300719.SZ</t>
  </si>
  <si>
    <t>安达维尔</t>
  </si>
  <si>
    <t>有潜力成为国内航空工业领域重要的一级供应商</t>
  </si>
  <si>
    <t>信创,军民融合,虚拟现实,航空航天,军工,高端装备,成飞,通用航空,碳纤维,大飞机</t>
  </si>
  <si>
    <t>000638.SZ</t>
  </si>
  <si>
    <t>万方发展</t>
  </si>
  <si>
    <t>白山江源财政局旗下，主营粮食加工与销售，通过子公司铸鼎工大开展军工业务</t>
  </si>
  <si>
    <t>粮食,增强现实,生物疫苗,肝炎,地方国企改革,重组蛋白,军工,乙肝治疗,振兴东北,京津冀一体化,冬奥会,国企改革,民营医院</t>
  </si>
  <si>
    <t>688287.SH</t>
  </si>
  <si>
    <t>观典防务</t>
  </si>
  <si>
    <t>国内无人机禁毒服务领域龙头</t>
  </si>
  <si>
    <t>无人机,大数据,军工</t>
  </si>
  <si>
    <t>002933.SZ</t>
  </si>
  <si>
    <t>新兴装备</t>
  </si>
  <si>
    <t>以伺服控制技术为核心的航空装备制造商</t>
  </si>
  <si>
    <t>军民融合,高端装备,机器人,无人机,航空航天,国产替代,军工</t>
  </si>
  <si>
    <t>688070.SH</t>
  </si>
  <si>
    <t>纵横股份</t>
  </si>
  <si>
    <t>国内垂直起降固定翼无人机领域领先的工业无人机企业</t>
  </si>
  <si>
    <t>智慧城市,专精特新,无人机,时空大数据</t>
  </si>
  <si>
    <t>688231.SH</t>
  </si>
  <si>
    <t>隆达股份</t>
  </si>
  <si>
    <t>专注于航空航天和燃气轮机等领域的高品质高温合金材料解决方案供应商</t>
  </si>
  <si>
    <t>688685.SH</t>
  </si>
  <si>
    <t>迈信林</t>
  </si>
  <si>
    <t>同时具备机体零部件、发动机零部件和机载设备零部件综合配套加工能力的民营航空航天零部件制造商</t>
  </si>
  <si>
    <t>航空发动机,军工</t>
  </si>
  <si>
    <t>603261.SH</t>
  </si>
  <si>
    <t>立航科技</t>
  </si>
  <si>
    <t>飞机地面保障设备开发制造龙头企业，为业内首家A股上市公司</t>
  </si>
  <si>
    <t>军民融合,无人机,军工,高端装备,智能制造,成飞,大飞机</t>
  </si>
  <si>
    <t>300965.SZ</t>
  </si>
  <si>
    <t>恒宇信通</t>
  </si>
  <si>
    <t>国内机载领域的一流企业</t>
  </si>
  <si>
    <t>卫星导航,无人机,通用航空,军工</t>
  </si>
  <si>
    <t>688237.SH</t>
  </si>
  <si>
    <t>超卓航科</t>
  </si>
  <si>
    <t>国内少数掌握冷喷涂增材制造技术并产业化运用在航空器维修再制造领域的企业之一</t>
  </si>
  <si>
    <t>专精特新,靶材</t>
  </si>
  <si>
    <t>871642.BJ</t>
  </si>
  <si>
    <t>通易航天</t>
  </si>
  <si>
    <t>公司产品打破了军用聚氨酯保护膜国外产品的垄断格局</t>
  </si>
  <si>
    <t>新材料,小米,军工</t>
  </si>
  <si>
    <t>600685.SH</t>
  </si>
  <si>
    <t>中船防务</t>
  </si>
  <si>
    <t>大型综合性海洋与防务装备企业集团</t>
  </si>
  <si>
    <t>LNG动力船,船舶升级,高端装备,国企改革,海上风电,央企国企改革,年报预增,海洋经济,债转股(AMC),南沙新区,中船系,地方国企改革,军工,海工装备,国产航母</t>
  </si>
  <si>
    <t>600764.SH</t>
  </si>
  <si>
    <t>中国海防</t>
  </si>
  <si>
    <t>我国军工电子、海洋防务装备、海洋信息化服务核心企业</t>
  </si>
  <si>
    <t>三网融合,芯片,卫星导航,量子科技,电子信息,油气运输仓储,雄安新区,国企改革,风电,智能交通,新媒体,央企国企改革,新能源汽车,集成电路,中船系,油气装备,地方国企改革,军工,数字电视,天然气,毫米波雷达,国产航母</t>
  </si>
  <si>
    <t>600072.SH</t>
  </si>
  <si>
    <t>中船科技</t>
  </si>
  <si>
    <t>船舶工业工程设计龙头企业，大型钢结构工程的设计和承包商</t>
  </si>
  <si>
    <t>LNG动力船,船舶升级,机械装备,高端装备,PPP,国企改革,一带一路,风电,央企国企改革,海洋经济,中船系,地方国企改革,军工,海工装备,国产航母</t>
  </si>
  <si>
    <t>300065.SZ</t>
  </si>
  <si>
    <t>海兰信</t>
  </si>
  <si>
    <t>具备国内领先的海洋立体监测综合实施能力</t>
  </si>
  <si>
    <t>雷达,数据中心,专精特新,大数据,海洋经济,人工智能,军工,海工装备,电子信息,高端装备,国产航母</t>
  </si>
  <si>
    <t>601890.SH</t>
  </si>
  <si>
    <t>亚星锚链</t>
  </si>
  <si>
    <t>我国大型船用锚链和海洋系泊链及附件的生产和出口基地</t>
  </si>
  <si>
    <t>海上风电,海洋经济,船舶升级,国产航母,军工,海工装备,高端装备,村镇银行</t>
  </si>
  <si>
    <t>300008.SZ</t>
  </si>
  <si>
    <t>天海防务</t>
  </si>
  <si>
    <t>专业民用船舶与海洋工程设计企业</t>
  </si>
  <si>
    <t>海上风电,军民融合,数字孪生,专精特新,年报预增,海洋经济,船舶升级,军工,海工装备,高端装备,天然气,垃圾分类</t>
  </si>
  <si>
    <t>300589.SZ</t>
  </si>
  <si>
    <t>江龙船艇</t>
  </si>
  <si>
    <t>国内同类船企中少数几家具备完整设计能力的船艇制造企业之一</t>
  </si>
  <si>
    <t>军民融合,粤港澳大湾区,新能源,军工,一带一路,游艇</t>
  </si>
  <si>
    <t>300810.SZ</t>
  </si>
  <si>
    <t>中科海讯</t>
  </si>
  <si>
    <t>公司的信号处理平台是仅有的两家军方合格供应商之一</t>
  </si>
  <si>
    <t>海工装备,专精特新,军工</t>
  </si>
  <si>
    <t>300600.SZ</t>
  </si>
  <si>
    <t>国瑞科技</t>
  </si>
  <si>
    <t>拥有船舶配电系统 、船舶机舱自动化系统行业领先核心技术的企业</t>
  </si>
  <si>
    <t>军民融合,地方国企改革,军工,核电,浙江国企改革,国产航母,国企改革</t>
  </si>
  <si>
    <t>000519.SZ</t>
  </si>
  <si>
    <t>中兵红箭</t>
  </si>
  <si>
    <t>公司超硬材料产销量连续多年居世界第一，“红宇”牌爆破器材运输车市占率全国第一，</t>
  </si>
  <si>
    <t>增碳剂,新材料,培育钻石,国企改革,金刚石（线）,超硬材料,军民融合,央企国企改革,年报预增,中兵系,地方国企改革,军工,MSCI</t>
  </si>
  <si>
    <t>600435.SH</t>
  </si>
  <si>
    <t>北方导航</t>
  </si>
  <si>
    <t>中国兵工集团旗下，掌握了制导控制系统、导航控制系统的关键核心技术</t>
  </si>
  <si>
    <t>央企国企改革,无人机,中兵系,证金持股,地方国企改革,军工,卫星导航,高端装备,国企改革,遥感技术,国产航母</t>
  </si>
  <si>
    <t>600967.SH</t>
  </si>
  <si>
    <t>内蒙一机</t>
  </si>
  <si>
    <t>我国唯一的主战坦克研制基地，重要的中重型轮式装甲车科研基地</t>
  </si>
  <si>
    <t>高铁,铁路基建,高端装备,国企改革,央企国企改革,方舱医院,中兵系,地方国企改革,军工,轨道交通</t>
  </si>
  <si>
    <t>601606.SH</t>
  </si>
  <si>
    <t>长城军工</t>
  </si>
  <si>
    <t>掌握迫击炮弹的核心技术，处于国内迫击炮弹行业的领先地位</t>
  </si>
  <si>
    <t>新能源汽车,安徽国企改革,地方国企改革,国企改革,军工</t>
  </si>
  <si>
    <t>300527.SZ</t>
  </si>
  <si>
    <t>中船应急</t>
  </si>
  <si>
    <t>军方应急交通工程装备的重要供应商和总装单位</t>
  </si>
  <si>
    <t>核电,国企改革,军民融合,央企国企改革,机器人,方舱医院,中船系,地方国企改革,军工,国产航母,消防装备</t>
  </si>
  <si>
    <t>600184.SH</t>
  </si>
  <si>
    <t>光电股份</t>
  </si>
  <si>
    <t>光电材料与器件业务市场份额位居国内第二位，国际前四位</t>
  </si>
  <si>
    <t>央企国企改革,中兵系,地方国企改革,军工,国企改革,国产航母</t>
  </si>
  <si>
    <t>000576.SZ</t>
  </si>
  <si>
    <t>甘化科工</t>
  </si>
  <si>
    <t>主营军工产品和食糖贸易两大业务</t>
  </si>
  <si>
    <t>年报预增,第三代半导体,军工</t>
  </si>
  <si>
    <t>002265.SZ</t>
  </si>
  <si>
    <t>西仪股份</t>
  </si>
  <si>
    <t>兵装集团旗下，国内最大的汽车发动机连杆专业生产企业</t>
  </si>
  <si>
    <t>央企国企改革,比亚迪,新能源汽车,中兵系,国企改革,地方国企改革,军工</t>
  </si>
  <si>
    <t>300875.SZ</t>
  </si>
  <si>
    <t>捷强装备</t>
  </si>
  <si>
    <t>荣获国家科学技术进步奖二等奖、中国人民解放军科技进步奖二等奖</t>
  </si>
  <si>
    <t>专精特新,机器人,体外诊断,军工,高端装备,核污染防治,核电</t>
  </si>
  <si>
    <t>300922.SZ</t>
  </si>
  <si>
    <t>天秦装备</t>
  </si>
  <si>
    <t>军品防护领域的核心供应商</t>
  </si>
  <si>
    <t>专精特新,高端装备,军工</t>
  </si>
  <si>
    <t>600803.SH</t>
  </si>
  <si>
    <t>新奥股份</t>
  </si>
  <si>
    <t>具有创新力和竞争力的天然气上游供应商</t>
  </si>
  <si>
    <t>LNG加气站,甲醇,养老金持股,油价上调,氢能源,俄乌冲突,天然气,雄安新区,油气开采,MSCI</t>
  </si>
  <si>
    <t>601139.SH</t>
  </si>
  <si>
    <t>深圳燃气</t>
  </si>
  <si>
    <t>业务涵盖了气源供应到终端销售的全部环节，抗风险能力较强</t>
  </si>
  <si>
    <t>西气东输,广东国企改革,百度,国企改革,深圳国企改革,证金持股,地方国企改革,氢能源,POE胶膜,抗寒,光伏,天然气,燃料电池</t>
  </si>
  <si>
    <t>600917.SH</t>
  </si>
  <si>
    <t>重庆燃气</t>
  </si>
  <si>
    <t>重庆市供气量最大、覆盖区域最广的燃气供应与综合服务商</t>
  </si>
  <si>
    <t>LNG加气站,央企国企改革,重庆自贸区,地方国企改革,天然气,成渝特区,燃料电池,国企改革</t>
  </si>
  <si>
    <t>002911.SZ</t>
  </si>
  <si>
    <t>佛燃能源</t>
  </si>
  <si>
    <t>佛山国资委旗下的区域燃气龙头，积极拓展光伏、氢能等业务</t>
  </si>
  <si>
    <t>广东国企改革,地方国企改革,氢能源,储能,粤港澳大湾区,光伏,天然气,充电桩,国企改革</t>
  </si>
  <si>
    <t>300332.SZ</t>
  </si>
  <si>
    <t>天壕环境</t>
  </si>
  <si>
    <t>以燃气板块为主体，水务、节能环保为两翼的业务格局</t>
  </si>
  <si>
    <t>污水处理,固废处理,节能电机,PPP,美丽中国,柔性屏,脱硫脱硝,年报预增,余热发电,互联网金融,废气处理,俄乌冲突,节能环保,天然气,京津冀一体化,页岩气</t>
  </si>
  <si>
    <t>600903.SH</t>
  </si>
  <si>
    <t>贵州燃气</t>
  </si>
  <si>
    <t>从事贵州地区的天然气入户安装、天然气销售业务</t>
  </si>
  <si>
    <t>天然气,氢能源</t>
  </si>
  <si>
    <t>603053.SH</t>
  </si>
  <si>
    <t>成都燃气</t>
  </si>
  <si>
    <t>全面覆盖成都平原中心区的燃气运营服务商</t>
  </si>
  <si>
    <t>天然气,成渝特区,四川国企改革,国企改革,地方国企改革,氢能源,碳中和</t>
  </si>
  <si>
    <t>002267.SZ</t>
  </si>
  <si>
    <t>陕天然气</t>
  </si>
  <si>
    <t>拥有覆盖全陕西省11个市（区）的天然气管网</t>
  </si>
  <si>
    <t>年报预增,西气东输,证金持股,地方国企改革,抗寒,天然气,国企改革,煤层气</t>
  </si>
  <si>
    <t>600635.SH</t>
  </si>
  <si>
    <t>大众公用</t>
  </si>
  <si>
    <t>公用事业与金融创投齐头并进的投资控股型企业</t>
  </si>
  <si>
    <t>西气东输,污水处理,天然气,独角兽,新兴板</t>
  </si>
  <si>
    <t>600681.SH</t>
  </si>
  <si>
    <t>百川能源</t>
  </si>
  <si>
    <t>覆盖京津冀的燃气综合服务商</t>
  </si>
  <si>
    <t>LNG加气站,天然气,美丽中国</t>
  </si>
  <si>
    <t>605090.SH</t>
  </si>
  <si>
    <t>九丰能源</t>
  </si>
  <si>
    <t>我国LPG、LNG行业的重要参与者，在华南地区拥有突出的行业地位</t>
  </si>
  <si>
    <t>绿色电力,甲醇,年报预增,航运,甲醛,氢能源,俄乌冲突,天然气,节能环保,油气运输仓储</t>
  </si>
  <si>
    <t>300435.SZ</t>
  </si>
  <si>
    <t>中泰股份</t>
  </si>
  <si>
    <t>国内深冷设备领域龙头企业，天然气制备领域有较强竞争力</t>
  </si>
  <si>
    <t>俄乌冲突,节能环保,天然气,一带一路,氢能源,煤化工</t>
  </si>
  <si>
    <t>600617.SH</t>
  </si>
  <si>
    <t>国新能源</t>
  </si>
  <si>
    <t>山西省内规模最大的天然气管网运营企业</t>
  </si>
  <si>
    <t>LNG加气站,天然气,山西国企改革,国企改革,地方国企改革</t>
  </si>
  <si>
    <t>603689.SH</t>
  </si>
  <si>
    <t>皖天然气</t>
  </si>
  <si>
    <t>安徽省天然气管网具有区域先入优势</t>
  </si>
  <si>
    <t>安徽国企改革,国企改革,地方国企改革,天然气</t>
  </si>
  <si>
    <t>000407.SZ</t>
  </si>
  <si>
    <t>胜利股份</t>
  </si>
  <si>
    <t>主要从事天然气和管道制造两大业务</t>
  </si>
  <si>
    <t>俄乌冲突,地下管网,油气管网,天然气,充电桩,页岩气,新型城镇化</t>
  </si>
  <si>
    <t>603318.SH</t>
  </si>
  <si>
    <t>水发燃气</t>
  </si>
  <si>
    <t>主营燃气装备、燃气运营和分布式能源综合服务三大业务</t>
  </si>
  <si>
    <t>山东国企改革,地方国企改革,储能,氢能源,天然气,国企改革,一带一路</t>
  </si>
  <si>
    <t>600333.SH</t>
  </si>
  <si>
    <t>长春燃气</t>
  </si>
  <si>
    <t>公司在长春、延吉两市地区燃气业务市场占有率第一</t>
  </si>
  <si>
    <t>LNG加气站,西气东输,地方国企改革,抗寒,振兴东北,天然气,吉林国企改革,国企改革,中朝贸易区</t>
  </si>
  <si>
    <t>000421.SZ</t>
  </si>
  <si>
    <t>南京公用</t>
  </si>
  <si>
    <t>江苏省主营客运业务、燃气业务及房地产业务，拥有多项资质的企业</t>
  </si>
  <si>
    <t>南京国企改革,旅游,地方国企改革,江苏国企改革,天然气,物业管理,充电桩,网约车,国企改革</t>
  </si>
  <si>
    <t>603706.SH</t>
  </si>
  <si>
    <t>东方环宇</t>
  </si>
  <si>
    <t>昌吉市行政区域范围内为双燃料汽车提供天然气燃料的独家供应</t>
  </si>
  <si>
    <t>新疆振兴,西部开发,天然气,新疆发展</t>
  </si>
  <si>
    <t>000593.SZ</t>
  </si>
  <si>
    <t>德龙汇能</t>
  </si>
  <si>
    <t>公司现有5个区域的管道燃气业务特许经营权</t>
  </si>
  <si>
    <t>LNG加气站,地下管网,涉矿,西气东输,信托,储能,抗寒,青蒿素,天然气,油气运输仓储</t>
  </si>
  <si>
    <t>605368.SH</t>
  </si>
  <si>
    <t>蓝天燃气</t>
  </si>
  <si>
    <t>河南省主干线管网覆盖范围最广、规模最大的综合性燃气企业，涵盖管道天然气、城市燃气等业务</t>
  </si>
  <si>
    <t>LNG加气站,天然气,天然气管道</t>
  </si>
  <si>
    <t>603080.SH</t>
  </si>
  <si>
    <t>新疆火炬</t>
  </si>
  <si>
    <t>公司处于新疆西南部，具有较为明显的气源优势</t>
  </si>
  <si>
    <t>俄乌冲突,天然气,新疆振兴,天然气管道</t>
  </si>
  <si>
    <t>001331.SZ</t>
  </si>
  <si>
    <t>胜通能源</t>
  </si>
  <si>
    <t>天然气终端服务商，国内稀缺的液化天然气“运贸一体化”龙头</t>
  </si>
  <si>
    <t>天然气,油气运输仓储</t>
  </si>
  <si>
    <t>001299.SZ</t>
  </si>
  <si>
    <t>美能能源</t>
  </si>
  <si>
    <t>城市燃气综合运营服务商</t>
  </si>
  <si>
    <t>LNG加气站,西气东输,天然气管道,天然气,西安自贸区,陕西自贸区,煤层气,村镇银行</t>
  </si>
  <si>
    <t>605169.SH</t>
  </si>
  <si>
    <t>洪通燃气</t>
  </si>
  <si>
    <t>专注清洁交通能源供应领域的天然气专业运营商</t>
  </si>
  <si>
    <t>节能环保,天然气,新疆发展,新疆振兴</t>
  </si>
  <si>
    <t>831010.BJ</t>
  </si>
  <si>
    <t>凯添燃气</t>
  </si>
  <si>
    <t>专业的城镇燃气运营商和服务提供商</t>
  </si>
  <si>
    <t>绿色电力,养老金持股,核电,国企改革,一带一路,央企国企改革,证金持股,地方国企改革,新能源,储能,MSCI</t>
  </si>
  <si>
    <t>绿色电力,央企国企改革,地方国企改革,核污染防治,核电,国企改革,一带一路</t>
  </si>
  <si>
    <t>000591.SZ</t>
  </si>
  <si>
    <t>太阳能</t>
  </si>
  <si>
    <t>中国国内装机容量最大的光伏企业</t>
  </si>
  <si>
    <t>绿色电力,太阳能,光伏建筑一体化,碳交易,能源互联网,国企改革,碳中和,虚拟电厂,央企国企改革,地方国企改革,光伏,MSCI</t>
  </si>
  <si>
    <t>601016.SH</t>
  </si>
  <si>
    <t>节能风电</t>
  </si>
  <si>
    <t>专业化的风电项目开发、建设及运营商</t>
  </si>
  <si>
    <t>绿色电力,海上风电,央企国企改革,地方国企改革,新能源,国企改革,MSCI,风电</t>
  </si>
  <si>
    <t>000537.SZ</t>
  </si>
  <si>
    <t>广宇发展</t>
  </si>
  <si>
    <t>从事房地产开发及销售的国资控股企业</t>
  </si>
  <si>
    <t>绿色电力,环渤海,国企改革,风电,光热发电,央企国企改革,地方国企改革,储能,新能源,光伏,滨海新区</t>
  </si>
  <si>
    <t>000155.SZ</t>
  </si>
  <si>
    <t>川能动力</t>
  </si>
  <si>
    <t>主营业务为国内大宗贸易和风力发电、光伏发电</t>
  </si>
  <si>
    <t>绿色电力,锂矿,盐湖提锂,磷化工,比亚迪,宁德时代,成渝特区,国企改革,风电,动力电池回收,年报预增,新能源汽车,锂电池,四川国企改革,地方国企改革,储能,光伏,节能环保,锂电原料</t>
  </si>
  <si>
    <t>601222.SH</t>
  </si>
  <si>
    <t>林洋能源</t>
  </si>
  <si>
    <t>致力成为全球分布式能源、能效管理领域最大的互联运营和服务商</t>
  </si>
  <si>
    <t>绿色电力,太阳能,光伏建筑一体化,电力物联网,磷酸铁锂,能源互联网,TOPCON电池,区块链,蔚来汽车,物联网,节能照明,风电,分布式发电,虚拟电厂,锂电池,新能源,储能,氢能源,物联网应用层,光伏,智能电网,华为</t>
  </si>
  <si>
    <t>601908.SH</t>
  </si>
  <si>
    <t>京运通</t>
  </si>
  <si>
    <t>我国最大的光伏设备制造企业</t>
  </si>
  <si>
    <t>绿色电力,碳化硅,太阳能,新材料,稀土永磁,高端装备,金刚石（线）,脱硫脱硝,融资租赁,专精特新,新能源,光伏,节能环保,京津冀一体化,多晶硅,MSCI</t>
  </si>
  <si>
    <t>601778.SH</t>
  </si>
  <si>
    <t>晶科科技</t>
  </si>
  <si>
    <t>国内领先的光伏电站投资运营商和光伏电站EPC承包商</t>
  </si>
  <si>
    <t>绿色电力,储能,氢能源,光伏建筑一体化,光伏</t>
  </si>
  <si>
    <t>601619.SH</t>
  </si>
  <si>
    <t>嘉泽新能</t>
  </si>
  <si>
    <t>集风力、光伏发电、智能微电网的于一体的新能源企业</t>
  </si>
  <si>
    <t>绿色电力,西部开发,新能源,光伏,智能电网,风电</t>
  </si>
  <si>
    <t>603693.SH</t>
  </si>
  <si>
    <t>江苏新能</t>
  </si>
  <si>
    <t>从事风能、生物质能和太阳能等项目的投资开发及建设运营</t>
  </si>
  <si>
    <t>绿色电力,海上风电,年报预增,太阳能,地方国企改革,新能源,江苏国企改革,光伏,国企改革,风电</t>
  </si>
  <si>
    <t>600821.SH</t>
  </si>
  <si>
    <t>金开新能</t>
  </si>
  <si>
    <t>天津和全国知名老字号零售企业，始建于1928年</t>
  </si>
  <si>
    <t>绿色电力,天津自贸区,地方国企改革,环渤海,储能,天津国企改革,光伏,滨海新区,国企改革,风电</t>
  </si>
  <si>
    <t>603105.SH</t>
  </si>
  <si>
    <t>芯能科技</t>
  </si>
  <si>
    <t>在“自发自用，余电上网”的工商业屋顶分布式光伏电站领域拥有较高市占率</t>
  </si>
  <si>
    <t>绿色电力,虚拟电厂,年报预增,太阳能,共同富裕示范区,新能源,储能,光伏建筑一体化,长三角一体化,光伏,充电桩,多晶硅</t>
  </si>
  <si>
    <t>600163.SH</t>
  </si>
  <si>
    <t>中闽能源</t>
  </si>
  <si>
    <t>福建省最早介入风电项目前期工作和开发建设的风电企业之一</t>
  </si>
  <si>
    <t>绿色电力,生物质能发电,海峡两岸,振兴东北,充电桩,国企改革,风电,电力改革,海上风电,债转股(AMC),地方国企改革,新能源,光伏,节能减排</t>
  </si>
  <si>
    <t>300317.SZ</t>
  </si>
  <si>
    <t>珈伟新能</t>
  </si>
  <si>
    <t>阜阳颍泉区国资委旗下，最早研究太阳能与LED综合应用技术并实现规模化生产，建成全球最大的斜单轴全跟踪光伏电站</t>
  </si>
  <si>
    <t>绿色电力,柔性屏,地方国企改革,储能,OLED,光伏,人民币贬值受益,节能照明</t>
  </si>
  <si>
    <t>000040.SZ</t>
  </si>
  <si>
    <t>东旭蓝天</t>
  </si>
  <si>
    <t>“智慧能源+环保治理”独特的产业模式，领先的环保新能源服务商</t>
  </si>
  <si>
    <t>绿色电力,农村环境治理,太阳能,固废处理,乡村振兴,粤港澳大湾区,光伏建筑一体化,TOPCON电池,区块链,PPP,大运会,美丽中国,粮食,新能源,储能,光伏,节能环保,华为</t>
  </si>
  <si>
    <t>002256.SZ</t>
  </si>
  <si>
    <t>兆新股份</t>
  </si>
  <si>
    <t>打造“光伏、储能、充电”技术和产业一体化的高科技领军企业</t>
  </si>
  <si>
    <t>绿色电力,锂电池,能源互联网,光伏,充电桩,锂电原料</t>
  </si>
  <si>
    <t>002480.SZ</t>
  </si>
  <si>
    <t>新筑股份</t>
  </si>
  <si>
    <t>国内桥梁功能部件行业综合实力最强的企业之一</t>
  </si>
  <si>
    <t>绿色电力,机器人,高铁,四川国企改革,基建工程,地方国企改革,储能,超级电容,光伏,磁悬浮,有轨电车,噪声防治,燃料电池,国企改革,轨道交通</t>
  </si>
  <si>
    <t>000862.SZ</t>
  </si>
  <si>
    <t>银星能源</t>
  </si>
  <si>
    <t>中国铝业公司旗下的风力发电企业，风电装机容量在宁夏区内排名前四，有少量光伏发电业务</t>
  </si>
  <si>
    <t>绿色电力,央企国企改革,年报预增,地方国企改革,新能源,光伏,国企改革,风电,分布式发电</t>
  </si>
  <si>
    <t>600956.SH</t>
  </si>
  <si>
    <t>新天绿能</t>
  </si>
  <si>
    <t>中国石油华北地区第三大分销商和河北省领先的天然气分销商之一</t>
  </si>
  <si>
    <t>绿色电力,钒电池,雄安新区,国企改革,风电,LNG加气站,地方国企改革,新能源,氢能源,抽水蓄能,储能,光伏,天然气</t>
  </si>
  <si>
    <t>002616.SZ</t>
  </si>
  <si>
    <t>长青集团</t>
  </si>
  <si>
    <t>全国农林生物质发电装机规模前二十名企业中发电效率行业第一</t>
  </si>
  <si>
    <t>绿色电力,生物质能发电,粤港澳大湾区,节能环保</t>
  </si>
  <si>
    <t>001258.SZ</t>
  </si>
  <si>
    <t>立新能源</t>
  </si>
  <si>
    <t>立足新疆，专注风力发电和光伏发电业务</t>
  </si>
  <si>
    <t>绿色电力,新疆振兴,地方国企改革,储能,光伏,充电桩,国企改革,风电</t>
  </si>
  <si>
    <t>001289.SZ</t>
  </si>
  <si>
    <t>龙源电力</t>
  </si>
  <si>
    <t>全球最大风电运营商</t>
  </si>
  <si>
    <t>绿色电力,生物质能发电,新疆振兴,地热能,潮汐发电,碳交易,同花顺漂亮100,国企改革,一带一路,风电,碳中和,海上风电,央企国企改革,地方国企改革,抽水蓄能,新能源,光伏</t>
  </si>
  <si>
    <t>600032.SH</t>
  </si>
  <si>
    <t>浙江新能</t>
  </si>
  <si>
    <t>控股股东浙能集团是浙江省能源产业门类最全、电力装机容量最大的能源企业</t>
  </si>
  <si>
    <t>绿色电力,海上风电,地方国企改革,新能源,氢能源,抽水蓄能,光伏,国企改革,浙江国企改革,风电</t>
  </si>
  <si>
    <t>绿色电力,同花顺漂亮100,核电,国企改革,电力改革,央企国企改革,地方国企改革,新能源,MSCI</t>
  </si>
  <si>
    <t>绿色电力,央企国企改革,地方国企改革,同花顺漂亮100,国企改革,风电</t>
  </si>
  <si>
    <t>000791.SZ</t>
  </si>
  <si>
    <t>甘肃能源</t>
  </si>
  <si>
    <t>集水电、风电、光电为一体的综合性清洁能源上市公司</t>
  </si>
  <si>
    <t>绿色电力,甘肃国企改革,地方国企改革,新能源,光伏,国企改革,风电</t>
  </si>
  <si>
    <t>002039.SZ</t>
  </si>
  <si>
    <t>黔源电力</t>
  </si>
  <si>
    <t>贵州地区主营水力、火力发电站(厂)的开发、建设与经营管理的企业</t>
  </si>
  <si>
    <t>电力改革,绿色电力,央企国企改革,年报预增,养老金持股,地方国企改革,抗寒,光伏,西电东送,国企改革</t>
  </si>
  <si>
    <t>000722.SZ</t>
  </si>
  <si>
    <t>湖南发展</t>
  </si>
  <si>
    <t>湖南国资委旗下，主营水力发电及砂石销售，已布局医疗、养老、光伏业务</t>
  </si>
  <si>
    <t>绿色电力,水利,供销社,地方国企改革,湖南自贸区,湖南国企改革,光伏,国企改革,洞庭湖生态经济区</t>
  </si>
  <si>
    <t>000601.SZ</t>
  </si>
  <si>
    <t>韶能股份</t>
  </si>
  <si>
    <t>公司装机规模位居全国前列，单个发电项目装机规模全国第一</t>
  </si>
  <si>
    <t>绿色电力,纸浆,口罩,新能源汽车,生物质能发电,新能源,抽水蓄能,光伏,比亚迪,充电桩</t>
  </si>
  <si>
    <t>000993.SZ</t>
  </si>
  <si>
    <t>闽东电力</t>
  </si>
  <si>
    <t>福建省最大的电力股份制企业</t>
  </si>
  <si>
    <t>绿色电力,航运,碳交易,国企改革,风电,分布式发电,电力改革,海上风电,碳中和,债转股(AMC),地方国企改革,福建自贸区,光伏,智能电网</t>
  </si>
  <si>
    <t>002015.SZ</t>
  </si>
  <si>
    <t>协鑫能科</t>
  </si>
  <si>
    <t>清洁能源发电及热电联产为主业，同时涉及能源服务的企业</t>
  </si>
  <si>
    <t>绿色电力,数据中心,锂矿,碳交易,能源互联网,宁德时代,风电,碳中和,虚拟电厂,涉矿,新能源汽车,换电,储能,抽水蓄能,节能环保</t>
  </si>
  <si>
    <t>600167.SH</t>
  </si>
  <si>
    <t>联美控股</t>
  </si>
  <si>
    <t>探索高铁数字媒体新领域，深耕辽宁地区清洁供暖业务</t>
  </si>
  <si>
    <t>安防,氢能源,振兴东北,节能环保,文化传媒,华为</t>
  </si>
  <si>
    <t>600982.SH</t>
  </si>
  <si>
    <t>宁波能源</t>
  </si>
  <si>
    <t>宁波市最大的公用热电生产企业</t>
  </si>
  <si>
    <t>绿色电力,生物质能发电,航运,光伏建筑一体化,危废处理,浙江国企改革,国企改革,电力改革,白银,融资租赁,共同富裕示范区,地方国企改革,抽水蓄能,储能,光伏,节能环保,土壤修复</t>
  </si>
  <si>
    <t>002479.SZ</t>
  </si>
  <si>
    <t>富春环保</t>
  </si>
  <si>
    <t>杭州地区最大的环保公用型垃圾发电及热电联产企业</t>
  </si>
  <si>
    <t>绿色电力,纸浆,余热发电,生物质能发电,固废处理,金属回收,地方国企改革,以纸代塑,稀有金属,节能环保,PPP,国企改革,垃圾分类</t>
  </si>
  <si>
    <t>600149.SH</t>
  </si>
  <si>
    <t>廊坊发展</t>
  </si>
  <si>
    <t>京津冀地区电供热业务；钢材贸易和房产租赁为主要业务的公司</t>
  </si>
  <si>
    <t>物业管理,雄安新区,京津冀一体化,国企改革,地方国企改革,恒大</t>
  </si>
  <si>
    <t>300335.SZ</t>
  </si>
  <si>
    <t>迪森股份</t>
  </si>
  <si>
    <t>清洁能源装备与服务领先企业，公司技术曾获得国家科学技术进步二等奖</t>
  </si>
  <si>
    <t>智能家居,空气能热泵,固废处理,雄安新区,PM2.5,空气净化,家用电器,美丽中国,分布式燃气发电,净水,新能源,光伏,节能环保,天然气,生态农业</t>
  </si>
  <si>
    <t>605011.SH</t>
  </si>
  <si>
    <t>杭州热电</t>
  </si>
  <si>
    <t>浙江省较早建成的热电联产、集中供热环保节能型企业</t>
  </si>
  <si>
    <t>电力改革,虚拟电厂,超超临界发电,煤炭,地方国企改革,光伏,节能环保,国企改革,浙江国企改革,分布式发电</t>
  </si>
  <si>
    <t>002893.SZ</t>
  </si>
  <si>
    <t>华通热力</t>
  </si>
  <si>
    <t>国家高新技术企业和北京市企业技术中心</t>
  </si>
  <si>
    <t>节能环保,北京国企改革,地方国企改革,国企改革,碳中和</t>
  </si>
  <si>
    <t>000692.SZ</t>
  </si>
  <si>
    <t>惠天热电</t>
  </si>
  <si>
    <t>沈阳市第二大专业供热上市公司</t>
  </si>
  <si>
    <t>抗寒,振兴东北,地方国企改革</t>
  </si>
  <si>
    <t>001210.SZ</t>
  </si>
  <si>
    <t>金房节能</t>
  </si>
  <si>
    <t>北京市重要的民营供热企业之一</t>
  </si>
  <si>
    <t>建筑节能,节能环保</t>
  </si>
  <si>
    <t>605162.SH</t>
  </si>
  <si>
    <t>新中港</t>
  </si>
  <si>
    <t>浙江省首个全厂通过超低排放验收的热电厂</t>
  </si>
  <si>
    <t>电力改革,碳交易</t>
  </si>
  <si>
    <t>605028.SH</t>
  </si>
  <si>
    <t>世茂能源</t>
  </si>
  <si>
    <t>国内较早进入生活垃圾焚烧热电联产领域的企业之一</t>
  </si>
  <si>
    <t>绿色电力,固废处理,光伏</t>
  </si>
  <si>
    <t>605580.SH</t>
  </si>
  <si>
    <t>恒盛能源</t>
  </si>
  <si>
    <t>国内大型的环保公用及循环经济型高新技术企业</t>
  </si>
  <si>
    <t>电力改革,绿色电力</t>
  </si>
  <si>
    <t>601991.SH</t>
  </si>
  <si>
    <t>大唐发电</t>
  </si>
  <si>
    <t>中国大型独立发电公司之一</t>
  </si>
  <si>
    <t>绿色电力,循环经济,核电,国企改革,风电,电力改革,央企国企改革,涉矿,地方国企改革,新能源,光伏,煤价下跌受益</t>
  </si>
  <si>
    <t>600157.SH</t>
  </si>
  <si>
    <t>永泰能源</t>
  </si>
  <si>
    <t>国内煤电能源产业领先者</t>
  </si>
  <si>
    <t>一元股,超超临界发电,钒电池,油气运输仓储,核电,物联网,电力改革,年报预增,煤炭,储能,光伏,焦煤,页岩气</t>
  </si>
  <si>
    <t>000027.SZ</t>
  </si>
  <si>
    <t>深圳能源</t>
  </si>
  <si>
    <t>主营电力、燃气、蒸汽的开发和购销业务的国资控股企业</t>
  </si>
  <si>
    <t>太阳能,碳交易,腾讯,PPP,碳中和,新能源,储能,光伏,节能环保,垃圾分类,MSCI,绿色电力,广东国企改革,超超临界发电,固废处理,互联网保险,光伏建筑一体化,充电桩,特高压,国企改革,风电,电力改革,深圳国企改革,地方国企改革,氢能源,广东基建,天然气</t>
  </si>
  <si>
    <t>600642.SH</t>
  </si>
  <si>
    <t>申能股份</t>
  </si>
  <si>
    <t>石油天然气、电力的双主业发展，垄断了上海市的天然气业务</t>
  </si>
  <si>
    <t>绿色电力,西气东输,太阳能,核电,油价下调,国企改革,风电,电力改革,上海国企改革,证金持股,地方国企改革,新能源,储能,氢能源,光伏,天然气</t>
  </si>
  <si>
    <t>600021.SH</t>
  </si>
  <si>
    <t>上海电力</t>
  </si>
  <si>
    <t>上海地区最大的电力生产企业</t>
  </si>
  <si>
    <t>绿色电力,中电投合并,太阳能,超超临界发电,西电东送,国企改革,一带一路,风电,分布式发电,电力改革,央企国企改革,证金持股,地方国企改革,新能源,氢能源,光伏,煤价下跌受益,MSCI</t>
  </si>
  <si>
    <t>002608.SZ</t>
  </si>
  <si>
    <t>江苏国信</t>
  </si>
  <si>
    <t>主营业务为能源+金融“双轮驱动”，旗下江苏信托业务能力和人均创利居于全国信托公司前列</t>
  </si>
  <si>
    <t>电力改革,超超临界发电,信托,江苏国企改革,储能,地方国企改革,光伏,国企改革</t>
  </si>
  <si>
    <t>600863.SH</t>
  </si>
  <si>
    <t>内蒙华电</t>
  </si>
  <si>
    <t>以火力发电、供热为主，兼顾部分风力发电及煤炭业务</t>
  </si>
  <si>
    <t>绿色电力,超超临界发电,西电东送,国企改革,风电,电力改革,央企国企改革,年报预增,煤炭,证金持股,地方国企改革,新能源,抗寒,光伏,MSCI</t>
  </si>
  <si>
    <t>600578.SH</t>
  </si>
  <si>
    <t>京能电力</t>
  </si>
  <si>
    <t>北京地区最大的火力发电企业，环保和发电效率处于行业领先地位</t>
  </si>
  <si>
    <t>电力改革,绿色电力,超超临界发电,证金持股,地方国企改革,蚂蚁金服,氢能源,互联网电力,国企改革,风电</t>
  </si>
  <si>
    <t>600098.SH</t>
  </si>
  <si>
    <t>广州发展</t>
  </si>
  <si>
    <t>广东省重要的地方性综合能源企业之一</t>
  </si>
  <si>
    <t>广东国企改革,可燃冰,粤港澳大湾区,蔚来汽车,充电桩,国企改革,美丽中国,风电,LNG加气站,年报预增,南沙新区,地方国企改革,新能源,抽水蓄能,光伏,天然气,广东自贸区,LNG汽车</t>
  </si>
  <si>
    <t>000539.SZ</t>
  </si>
  <si>
    <t>粤电力A</t>
  </si>
  <si>
    <t>广东省最大的电力上市公司</t>
  </si>
  <si>
    <t>绿色电力,期货,广东国企改革,EDA,超超临界发电,粤港澳大湾区,芯片,国企改革,风电,电力改革,海上风电,证金持股,地方国企改革,储能,广东基建,光伏,煤价下跌受益,油页岩</t>
  </si>
  <si>
    <t>000690.SZ</t>
  </si>
  <si>
    <t>宝新能源</t>
  </si>
  <si>
    <t>新能源电力细分行业龙头</t>
  </si>
  <si>
    <t>绿色电力,超超临界发电,西电东送,风电,分布式发电,电力改革,海上风电,新能源,煤价下跌受益</t>
  </si>
  <si>
    <t>000543.SZ</t>
  </si>
  <si>
    <t>皖能电力</t>
  </si>
  <si>
    <t>主营火力发电的安徽国资控股企业</t>
  </si>
  <si>
    <t>超超临界发电,碳交易,西电东送,核电,国企改革,电力改革,地方国企改革,抽水蓄能,储能,光伏,天然气,安徽国企改革</t>
  </si>
  <si>
    <t>600780.SH</t>
  </si>
  <si>
    <t>通宝能源</t>
  </si>
  <si>
    <t>国内大型综合能源企业之一，山西省内拥有完善的220千伏电网结构</t>
  </si>
  <si>
    <t>年报预增,山西国企改革,证金持股,国企改革,地方国企改革</t>
  </si>
  <si>
    <t>000767.SZ</t>
  </si>
  <si>
    <t>晋控电力</t>
  </si>
  <si>
    <t>山西省最大的煤电企业，同时有光伏、风力发电业务</t>
  </si>
  <si>
    <t>绿色电力,中电投合并,超超临界发电,供应链金融,碳交易,国企改革,风电,碳中和,电力改革,有色铝,地方国企改革,煤价下跌受益,山西国企改革</t>
  </si>
  <si>
    <t>000899.SZ</t>
  </si>
  <si>
    <t>赣能股份</t>
  </si>
  <si>
    <t>二期发电机组江西省同类型火电机组领先水平</t>
  </si>
  <si>
    <t>绿色电力,超超临界发电,鄱阳湖经济区,地方国企改革,新能源,储能,光伏,煤价下跌受益,核电,国企改革</t>
  </si>
  <si>
    <t>600509.SH</t>
  </si>
  <si>
    <t>天富能源</t>
  </si>
  <si>
    <t>新疆唯一一家热电联产，水火电并举的上市公司</t>
  </si>
  <si>
    <t>绿色电力,碳化硅,新疆振兴,超超临界发电,新疆自贸区,国企改革,一带一路,LNG加气站,甲醇,新疆建设兵团,地方国企改革,新能源,抽水蓄能,抗寒,光伏,天然气,新疆电源项目,页岩气,第三代半导体</t>
  </si>
  <si>
    <t>000966.SZ</t>
  </si>
  <si>
    <t>长源电力</t>
  </si>
  <si>
    <t>武汉市区域内火力发电的电力生产先进企业</t>
  </si>
  <si>
    <t>绿色电力,超超临界发电,碳交易,国企改革,风电,碳中和,电力改革,央企国企改革,地方国企改革,抽水蓄能,光伏,煤价下跌受益</t>
  </si>
  <si>
    <t>001896.SZ</t>
  </si>
  <si>
    <t>豫能控股</t>
  </si>
  <si>
    <t>火电装机容量位居河南省第二位</t>
  </si>
  <si>
    <t>绿色电力,超超临界发电,地热能,供应链金融,光伏建筑一体化,充电桩,河南国企改革,国企改革,风电,碳中和,电力改革,煤炭,地方国企改革,新能源,抽水蓄能,储能,氢能源,光伏,煤价下跌受益,华为</t>
  </si>
  <si>
    <t>000600.SZ</t>
  </si>
  <si>
    <t>建投能源</t>
  </si>
  <si>
    <t>河北国资委旗下，河北省最大的独立发电公司，90%以上机组为热电联产机组</t>
  </si>
  <si>
    <t>绿色电力,生物质能发电,雄安新区,核电,国企改革,风电,碳中和,电力改革,海上风电,证金持股,地方国企改革,储能,氢能源,光伏,京津冀一体化</t>
  </si>
  <si>
    <t>000531.SZ</t>
  </si>
  <si>
    <t>穗恒运A</t>
  </si>
  <si>
    <t>广州市属国有控股的重点电力生产和集中供热的上市企业</t>
  </si>
  <si>
    <t>电力改革,绿色电力,广东国企改革,债转股(AMC),粤港澳大湾区,储能,氢能源,地方国企改革,光伏,燃料电池,国企改革</t>
  </si>
  <si>
    <t>600396.SH</t>
  </si>
  <si>
    <t>金山股份</t>
  </si>
  <si>
    <t>主营火力、风力发电、供暖及供热，引进目前世界一流风力发电机组</t>
  </si>
  <si>
    <t>电力改革,绿色电力,央企国企改革,超超临界发电,地方国企改革,新能源,振兴东北,光伏,国企改革,风电</t>
  </si>
  <si>
    <t>600744.SH</t>
  </si>
  <si>
    <t>华银电力</t>
  </si>
  <si>
    <t>火电机组装机规模在湖南处于领先位置</t>
  </si>
  <si>
    <t>绿色电力,超超临界发电,碳交易,国企改革,风电,碳中和,电力改革,央企国企改革,涉矿,煤炭,地方国企改革,新能源,光伏,煤价下跌受益</t>
  </si>
  <si>
    <t>000037.SZ</t>
  </si>
  <si>
    <t>深南电A</t>
  </si>
  <si>
    <t>在珠江三角洲电力负荷中心区拥有三家全资或控股燃机发电厂</t>
  </si>
  <si>
    <t>节能环保,固废处理,核电,粤港澳大湾区,储能</t>
  </si>
  <si>
    <t>000883.SZ</t>
  </si>
  <si>
    <t>湖北能源</t>
  </si>
  <si>
    <t>聚焦电力、煤炭、天然气三大主业的省属大型企业</t>
  </si>
  <si>
    <t>绿色电力,太阳能,超超临界发电,国企改革,风电,LNG加气站,央企国企改革,证金持股,地方国企改革,新能源,抽水蓄能,光伏,天然气,疫苗存储,页岩气,武汉金改,MSCI</t>
  </si>
  <si>
    <t>600483.SH</t>
  </si>
  <si>
    <t>福能股份</t>
  </si>
  <si>
    <t>大力发展新型清洁能源发电，做强做大热电联产业务</t>
  </si>
  <si>
    <t>绿色电力,口罩,核电,国企改革,风电,海上风电,年报预增,地方国企改革,光伏,平潭免税区</t>
  </si>
  <si>
    <t>600452.SH</t>
  </si>
  <si>
    <t>涪陵电力</t>
  </si>
  <si>
    <t>重庆涪陵目前唯一的电力经营企业，供电区域内拥有完善的供电网网络</t>
  </si>
  <si>
    <t>电力改革,央企国企改革,两江新区,地方国企改革,节能环保,成渝特区,国企改革</t>
  </si>
  <si>
    <t>600116.SH</t>
  </si>
  <si>
    <t>三峡水利</t>
  </si>
  <si>
    <t>三峡库区重要的电力负荷支撑点</t>
  </si>
  <si>
    <t>绿色电力,小金属,重庆自贸区,水利,金属锰,两江新区,成渝特区,国企改革,电力改革,央企国企改革,地方国企改革,重庆水资源,光伏,节能环保,抗旱</t>
  </si>
  <si>
    <t>000875.SZ</t>
  </si>
  <si>
    <t>吉电股份</t>
  </si>
  <si>
    <t>升级发展火电，探索发展氢能、储能等新业态</t>
  </si>
  <si>
    <t>绿色电力,中电投合并,充电桩,PPP,国企改革,风电,电力改革,央企国企改革,REITs,地方国企改革,储能,新能源,抽水蓄能,氢能源,光伏,煤价下跌受益,燃料电池,中朝贸易区,华为</t>
  </si>
  <si>
    <t>003035.SZ</t>
  </si>
  <si>
    <t>南网能源</t>
  </si>
  <si>
    <t>全国领先的工业节能、建筑节能、城市照明节能投资运营服务商</t>
  </si>
  <si>
    <t>绿色电力,建筑节能,央企国企改革,地方国企改革,新能源,光伏,节能环保,智能电网,国企改革,风电,碳中和</t>
  </si>
  <si>
    <t>002060.SZ</t>
  </si>
  <si>
    <t>粤水电</t>
  </si>
  <si>
    <t>从事水利、市政、轨道交通、公路、机电安装等的工程建设</t>
  </si>
  <si>
    <t>绿色电力,水利,广东国企改革,乡村振兴,新型城镇化,粤港澳大湾区,PPP,国企改革,风电,地方国企改革,抽水蓄能,新能源,储能,氢能源,光伏,燃料电池,轨道交通</t>
  </si>
  <si>
    <t>600995.SH</t>
  </si>
  <si>
    <t>南网储能</t>
  </si>
  <si>
    <t>主要经营水力发电、供电业务</t>
  </si>
  <si>
    <t>电力改革,绿色电力,央企国企改革,抽水蓄能,储能,充电桩,西电东送,国企改革</t>
  </si>
  <si>
    <t>688248.SH</t>
  </si>
  <si>
    <t>南网科技</t>
  </si>
  <si>
    <t>南方电网旗下聚焦储能技术服务的上市平台，拥有“电源特级调试资质”和“电网特级调试资质”，掌握储能系统技术服务领域多项核心技术</t>
  </si>
  <si>
    <t>海上风电,央企国企改革,无人机,地方国企改革,储能,氢能源,智能电网,国企改革,风电</t>
  </si>
  <si>
    <t>600979.SH</t>
  </si>
  <si>
    <t>广安爱众</t>
  </si>
  <si>
    <t>在广安等区域内形成覆盖水、电、气不同业务的综合业务能力</t>
  </si>
  <si>
    <t>绿色电力,污水处理,新能源汽车,地方国企改革,光伏,天然气,充电桩,成渝特区,国企改革</t>
  </si>
  <si>
    <t>600644.SH</t>
  </si>
  <si>
    <t>乐山电力</t>
  </si>
  <si>
    <t>中国第一家电力股份制企业</t>
  </si>
  <si>
    <t>电力改革,绿色电力,地下管网,污水处理,天然气管道,光伏,天然气,充电桩,成渝特区</t>
  </si>
  <si>
    <t>600310.SH</t>
  </si>
  <si>
    <t>桂东电力</t>
  </si>
  <si>
    <t>拥有完整的发、供电网络，具备“厂网合一”的企业</t>
  </si>
  <si>
    <t>绿色电力,超超临界发电,国企改革,北部湾自贸区,风电,电力改革,地方国企改革,抽水蓄能,光伏</t>
  </si>
  <si>
    <t>600101.SH</t>
  </si>
  <si>
    <t>明星电力</t>
  </si>
  <si>
    <t>拥有的遂宁市船山区、安居区供电范围内，市场占有率为100%</t>
  </si>
  <si>
    <t>绿色电力,小金属,央企国企改革,涉矿,宝能系,地方国企改革,新能源,钒电池,天然气,钒涨价,成渝特区,充电桩,国企改革</t>
  </si>
  <si>
    <t>600505.SH</t>
  </si>
  <si>
    <t>西昌电力</t>
  </si>
  <si>
    <t>西昌市综合性小水电企业</t>
  </si>
  <si>
    <t>绿色电力,央企国企改革,光伏,西电东送,国企改革,地方国企改革,风电</t>
  </si>
  <si>
    <t>600969.SH</t>
  </si>
  <si>
    <t>郴电国际</t>
  </si>
  <si>
    <t>两大主业--供电和供水业务均拥有特许经营权</t>
  </si>
  <si>
    <t>电力改革,绿色电力,地下管网,污水处理,地方国企改革,湖南国企改革,节能环保,天然气,充电桩,燃料电池,国企改革,一带一路</t>
  </si>
  <si>
    <t>央企国企改革,期货,证金持股,百度金融,同花顺漂亮100,MSCI</t>
  </si>
  <si>
    <t>期货,互联网券商,互联网保险,区块链,同花顺漂亮100,互联网金融,证金持股,金融科技,金融信息服务,MSCI,小额贷款</t>
  </si>
  <si>
    <t>上海国企改革,期货,证金持股,国企改革,MSCI</t>
  </si>
  <si>
    <t>央企国企改革,证金持股,地方国企改革,招商系,国企改革,MSCI</t>
  </si>
  <si>
    <t>北交所,腾讯,北京自贸区,MSCI</t>
  </si>
  <si>
    <t>002945.SZ</t>
  </si>
  <si>
    <t>华林证券</t>
  </si>
  <si>
    <t>投资银行业务具有较强的市场竞争力</t>
  </si>
  <si>
    <t>互联网金融,互联网券商</t>
  </si>
  <si>
    <t>601995.SH</t>
  </si>
  <si>
    <t>中金公司</t>
  </si>
  <si>
    <t>中国首家中外合资投资银行</t>
  </si>
  <si>
    <t>央企国企改革,北交所,北京自贸区,金融科技,国企改革,MSCI</t>
  </si>
  <si>
    <t>601108.SH</t>
  </si>
  <si>
    <t>财通证券</t>
  </si>
  <si>
    <t>全国性的综合类券商，永安期货的控股股东</t>
  </si>
  <si>
    <t>期货,蚂蚁金服,区块链,国企改革,浙江国企改革,共同富裕示范区,地方国企改革,杭州亚运会,MSCI</t>
  </si>
  <si>
    <t>601555.SH</t>
  </si>
  <si>
    <t>东吴证券</t>
  </si>
  <si>
    <t>地处金融资源丰富的长三角，具备显著的区位优势和发展潜力</t>
  </si>
  <si>
    <t>期货,证金持股,互联网券商,地方国企改革,国企改革,MSCI</t>
  </si>
  <si>
    <t>601990.SH</t>
  </si>
  <si>
    <t>南京证券</t>
  </si>
  <si>
    <t>公司目前连续三年分类评价结果均为A类A级，丰富的证券行业管理经验</t>
  </si>
  <si>
    <t>期货,地方国企改革,国企改革,MSCI</t>
  </si>
  <si>
    <t>000783.SZ</t>
  </si>
  <si>
    <t>长江证券</t>
  </si>
  <si>
    <t>研究水平行业领先，研究驱动业务发展新模式效果显著</t>
  </si>
  <si>
    <t>证金持股,武汉金改,MSCI</t>
  </si>
  <si>
    <t>601696.SH</t>
  </si>
  <si>
    <t>中银证券</t>
  </si>
  <si>
    <t>依托中国银行资源的综合性券商</t>
  </si>
  <si>
    <t>央企国企改革,期货,MSCI</t>
  </si>
  <si>
    <t>002939.SZ</t>
  </si>
  <si>
    <t>长城证券</t>
  </si>
  <si>
    <t>拥有全牌照、综合性业务平台，债券承销业务居于行业领先水平</t>
  </si>
  <si>
    <t>央企国企改革,期货,地方国企改革,国企改革,MSCI</t>
  </si>
  <si>
    <t>000728.SZ</t>
  </si>
  <si>
    <t>国元证券</t>
  </si>
  <si>
    <t>拥有零售经纪、投资银行、财富管理、投融资及场外市场等全牌照</t>
  </si>
  <si>
    <t>互联网金融,互联网券商,地方国企改革,安徽国企改革,国企改革,MSCI</t>
  </si>
  <si>
    <t>600109.SH</t>
  </si>
  <si>
    <t>国金证券</t>
  </si>
  <si>
    <t>业务范围辐射全国的综合类券商，公司已基本实现全牌照经营</t>
  </si>
  <si>
    <t>互联网银行,期货,微信,互联网金融,互联网券商,证金持股,腾讯,成渝特区,MSCI</t>
  </si>
  <si>
    <t>601198.SH</t>
  </si>
  <si>
    <t>东兴证券</t>
  </si>
  <si>
    <t>中国东方资管旗下唯一上市金融平台，A股首家AMC系上市券商</t>
  </si>
  <si>
    <t>央企国企改革,期货,北交所,债转股(AMC),证金持股,国企改革,MSCI</t>
  </si>
  <si>
    <t>002673.SZ</t>
  </si>
  <si>
    <t>西部证券</t>
  </si>
  <si>
    <t>深耕西部地区，在陕西省内具有领先的市场地位</t>
  </si>
  <si>
    <t>601162.SH</t>
  </si>
  <si>
    <t>天风证券</t>
  </si>
  <si>
    <t>高度重视研究所建设，在研究业务具有竞争力的证券服务商</t>
  </si>
  <si>
    <t>期货,地方国企改革,湖北国企改革,国企改革,MSCI</t>
  </si>
  <si>
    <t>002797.SZ</t>
  </si>
  <si>
    <t>第一创业</t>
  </si>
  <si>
    <t>有固定收益特色的、以资产管理业务为核心的证券公司</t>
  </si>
  <si>
    <t>融资租赁,期货,区块链储备,区块链,MSCI</t>
  </si>
  <si>
    <t>600909.SH</t>
  </si>
  <si>
    <t>华安证券</t>
  </si>
  <si>
    <t>深耕安徽省的综合性证券公司</t>
  </si>
  <si>
    <t>期货,地方国企改革,安徽国企改革,国企改革,MSCI</t>
  </si>
  <si>
    <t>600369.SH</t>
  </si>
  <si>
    <t>西南证券</t>
  </si>
  <si>
    <t>“全牌照”经营的券商，并购和再融资业务处于行业领先地位</t>
  </si>
  <si>
    <t>期货,重庆国企改革,两江新区,证金持股,地方国企改革,国企改革,MSCI</t>
  </si>
  <si>
    <t>002926.SZ</t>
  </si>
  <si>
    <t>华西证券</t>
  </si>
  <si>
    <t>公司综合实力在西部地区证券公司中居于领先地位</t>
  </si>
  <si>
    <t>002500.SZ</t>
  </si>
  <si>
    <t>山西证券</t>
  </si>
  <si>
    <t>FICC、期货业务成为公司的重要支撑</t>
  </si>
  <si>
    <t>证金持股,地方国企改革,山西国企改革,国企改革,MSCI</t>
  </si>
  <si>
    <t>000750.SZ</t>
  </si>
  <si>
    <t>国海证券</t>
  </si>
  <si>
    <t>证券经纪业务在广西市场占有率位列第一，区域和品牌优势明显</t>
  </si>
  <si>
    <t>601099.SH</t>
  </si>
  <si>
    <t>太平洋</t>
  </si>
  <si>
    <t>公司作为云南本土的上市券商，经纪业务在云南市场占有率排名第一</t>
  </si>
  <si>
    <t>互联网金融,互联网券商,MSCI</t>
  </si>
  <si>
    <t>600918.SH</t>
  </si>
  <si>
    <t>中泰证券</t>
  </si>
  <si>
    <t>全国大型综合类券商</t>
  </si>
  <si>
    <t>期货,山东国企改革,地方国企改革,国企改革</t>
  </si>
  <si>
    <t>000686.SZ</t>
  </si>
  <si>
    <t>东北证券</t>
  </si>
  <si>
    <t>拥有全业务牌照的综合证券服务商</t>
  </si>
  <si>
    <t>期货,证金持股,互联网券商,振兴东北,MSCI</t>
  </si>
  <si>
    <t>002670.SZ</t>
  </si>
  <si>
    <t>国盛金控</t>
  </si>
  <si>
    <t>江西省交通运输厅旗下，主要通过全资子公司国盛证券开展业务</t>
  </si>
  <si>
    <t>地方国企改革,消费金融,区块链,国企改革</t>
  </si>
  <si>
    <t>601375.SH</t>
  </si>
  <si>
    <t>中原证券</t>
  </si>
  <si>
    <t>以证券业务为基础的金融综合经营企业，正牵头组建中原人寿公司</t>
  </si>
  <si>
    <t>期货,债转股(AMC),数据交易中心,地方国企改革,河南国企改革,国企改革</t>
  </si>
  <si>
    <t>000712.SZ</t>
  </si>
  <si>
    <t>锦龙股份</t>
  </si>
  <si>
    <t>控股中山证券，参股东莞证券</t>
  </si>
  <si>
    <t>期货</t>
  </si>
  <si>
    <t>600621.SH</t>
  </si>
  <si>
    <t>华鑫股份</t>
  </si>
  <si>
    <t>华鑫证券和华鑫期货是公司的核心子公司</t>
  </si>
  <si>
    <t>上海国企改革,期货,地方国企改革,物业管理,国企改革</t>
  </si>
  <si>
    <t>600155.SH</t>
  </si>
  <si>
    <t>华创阳安</t>
  </si>
  <si>
    <t>华创证券为公司主要资产与核心业务，在贵州区域有明显竞争优势</t>
  </si>
  <si>
    <t>雄安新区,京津冀一体化</t>
  </si>
  <si>
    <t>600095.SH</t>
  </si>
  <si>
    <t>湘财股份</t>
  </si>
  <si>
    <t>湘财证券母公司，大智慧第二大股东</t>
  </si>
  <si>
    <t>生物医药,互联网金融,金改,振兴东北,中俄自贸区,保健品,黑龙江自贸区</t>
  </si>
  <si>
    <t>601456.SH</t>
  </si>
  <si>
    <t>国联证券</t>
  </si>
  <si>
    <t>国内综合类券商</t>
  </si>
  <si>
    <t>互联网金融,地方国企改革,江苏国企改革,国企改革,MSCI</t>
  </si>
  <si>
    <t>600864.SH</t>
  </si>
  <si>
    <t>哈投股份</t>
  </si>
  <si>
    <t>拥有哈尔滨市较大规模的热电联产企业及江海证券公司</t>
  </si>
  <si>
    <t>期货,碳交易,振兴东北,国企改革,碳中和,电力改革,REITs,债转股(AMC),互联网金融,地方国企改革,中朝贸易区,黑龙江自贸区</t>
  </si>
  <si>
    <t>600906.SH</t>
  </si>
  <si>
    <t>财达证券</t>
  </si>
  <si>
    <t>公司是唯一一家河北省内注册的法人证券公司</t>
  </si>
  <si>
    <t>期货,雄安新区,国企改革,地方国企改革</t>
  </si>
  <si>
    <t>601059.SH</t>
  </si>
  <si>
    <t>信达证券</t>
  </si>
  <si>
    <t>中国信达旗下，证券经纪业务在辽宁区域市占率第一</t>
  </si>
  <si>
    <t>央企国企改革,期货,北京自贸区,京津冀一体化,国企改革</t>
  </si>
  <si>
    <t>601136.SH</t>
  </si>
  <si>
    <t>首创证券</t>
  </si>
  <si>
    <t>北京国资委旗下，具有全牌照经营资质</t>
  </si>
  <si>
    <t>期货,互联网金融,地方国企改革,北京自贸区,京津冀一体化,北京国企改革,国企改革</t>
  </si>
  <si>
    <t>深证100</t>
  </si>
  <si>
    <t>600705.SH</t>
  </si>
  <si>
    <t>中航产融</t>
  </si>
  <si>
    <t>行业领先的产业资本控股公司，拥有全牌照金融业务平台</t>
  </si>
  <si>
    <t>中国电科系,期货,信托,金控平台,上海自贸区,3D打印,国企改革,央企国企改革,军民融合,融资租赁,中航系,证金持股,地方国企改革,军工,北京自贸区,成飞,京津冀一体化,MSCI,黑龙江自贸区</t>
  </si>
  <si>
    <t>000987.SZ</t>
  </si>
  <si>
    <t>越秀资本</t>
  </si>
  <si>
    <t>从事证券、融资租赁、不良资产管理、私募基金等多元金融业务</t>
  </si>
  <si>
    <t>期货,广东国企改革,粤港澳大湾区,独角兽,国企改革,新零售,债转股(AMC),地方国企改革,移动购物,寒武纪,MSCI,小额贷款</t>
  </si>
  <si>
    <t>600517.SH</t>
  </si>
  <si>
    <t>国网英大</t>
  </si>
  <si>
    <t>业务涵盖配电装备、电网运维、高压试验、节能工程、碳资产管理</t>
  </si>
  <si>
    <t>期货,信托,钒电池,新基建,碳交易,特高压,国企改革,碳中和,央企国企改革,地方国企改革,新能源,储能,节能环保,智能电网</t>
  </si>
  <si>
    <t>000958.SZ</t>
  </si>
  <si>
    <t>电投产融</t>
  </si>
  <si>
    <t>国家电投集团旗下，主营清洁能源发电及热电联产、信托、期货等业务</t>
  </si>
  <si>
    <t>绿色电力,中电投合并,期货,太阳能,雄安新区,国企改革,风电,央企国企改革,地方国企改革,光伏,京津冀一体化</t>
  </si>
  <si>
    <t>600390.SH</t>
  </si>
  <si>
    <t>五矿资本</t>
  </si>
  <si>
    <t>拥有信托、金融租赁、证券、期货、银行、基金、保险等金融牌照</t>
  </si>
  <si>
    <t>融资租赁,期货,央企国企改革,优先股,信托,地方国企改革,国企改革</t>
  </si>
  <si>
    <t>600901.SH</t>
  </si>
  <si>
    <t>江苏金租</t>
  </si>
  <si>
    <t>专注为中小型客户提供融资租赁综合解决方案</t>
  </si>
  <si>
    <t>融资租赁,地方国企改革,江苏国企改革,国企改革</t>
  </si>
  <si>
    <t>002423.SZ</t>
  </si>
  <si>
    <t>中粮资本</t>
  </si>
  <si>
    <t>中粮旗下运营管理金融业务，国家发改委第二批混改试点企业</t>
  </si>
  <si>
    <t>期货,信托,金控平台,中原经济区,郑州航空港,国企改革,中粮系,央企国企改革,地方国企改革,金改,轧板</t>
  </si>
  <si>
    <t>000567.SZ</t>
  </si>
  <si>
    <t>海德股份</t>
  </si>
  <si>
    <t>困境资产管理领先企业，A股稀缺的拥有AMC牌照的民营上市公司</t>
  </si>
  <si>
    <t>年报预增,海南旅游岛,债转股(AMC),储能,钒电池,金改,海南自贸区,金融科技,土地增值,三沙</t>
  </si>
  <si>
    <t>300773.SZ</t>
  </si>
  <si>
    <t>拉卡拉</t>
  </si>
  <si>
    <t>国内知名的第三方支付公司</t>
  </si>
  <si>
    <t>移动支付,跨境支付（CIPS）,征信,区块链,SAAS,智能穿戴,大数据,数字货币,金融科技,数据确权,华为,MSCI</t>
  </si>
  <si>
    <t>600120.SH</t>
  </si>
  <si>
    <t>浙江东方</t>
  </si>
  <si>
    <t>浙江重点打造的国有金融控股平台，涵盖信托、期货、融资租赁等</t>
  </si>
  <si>
    <t>期货,信托,供应链金融,量子科技,国企改革,浙江国企改革,互联网期货,电子商务,融资租赁,共同富裕示范区,证金持股,地方国企改革,金改,中芯国际</t>
  </si>
  <si>
    <t>000563.SZ</t>
  </si>
  <si>
    <t>陕国投A</t>
  </si>
  <si>
    <t>行业领先的信托公司</t>
  </si>
  <si>
    <t>债转股(AMC),信托,地方国企改革,陕西自贸区,国企改革</t>
  </si>
  <si>
    <t>600783.SH</t>
  </si>
  <si>
    <t>鲁信创投</t>
  </si>
  <si>
    <t>国内最早开展创投的机构之一，具备完善的投资管理和风控体系</t>
  </si>
  <si>
    <t>军民融合,代糖,山东国企改革,地方国企改革,OGS触控屏,国企改革,新兴板</t>
  </si>
  <si>
    <t>603300.SH</t>
  </si>
  <si>
    <t>华铁应急</t>
  </si>
  <si>
    <t>国内设备经营租赁龙头企业</t>
  </si>
  <si>
    <t>乡村振兴,新型城镇化,数字经济</t>
  </si>
  <si>
    <t>000415.SZ</t>
  </si>
  <si>
    <t>渤海租赁</t>
  </si>
  <si>
    <t>全球第三大飞机租赁公司，全球第二大集装箱租赁公司</t>
  </si>
  <si>
    <t>航空租赁,融资租赁,集装箱,环渤海,海航系,滨海新区,雄安新区,飞机租赁,MSCI</t>
  </si>
  <si>
    <t>600927.SH</t>
  </si>
  <si>
    <t>永安期货</t>
  </si>
  <si>
    <t>公司是浙江省内分支机构数量最多的期货公司之一</t>
  </si>
  <si>
    <t>期货,国企改革,浙江国企改革,地方国企改革</t>
  </si>
  <si>
    <t>600643.SH</t>
  </si>
  <si>
    <t>爱建集团</t>
  </si>
  <si>
    <t>从事融资租赁、资产管理等业务，并控股爱建信托、参股爱建证券</t>
  </si>
  <si>
    <t>互联网金融,信托,上海金改,浦东新区</t>
  </si>
  <si>
    <t>603123.SH</t>
  </si>
  <si>
    <t>翠微股份</t>
  </si>
  <si>
    <t>北京海淀国资委旗下的商业龙头企业，“商业+第三方支付”双主业，已支持数字人民币支付收款</t>
  </si>
  <si>
    <t>新零售,数字货币,地方国企改革,蚂蚁金服,移动支付,抖音,北京国企改革,国企改革</t>
  </si>
  <si>
    <t>603093.SH</t>
  </si>
  <si>
    <t>南华期货</t>
  </si>
  <si>
    <t>全球化金融衍生品服务平台，国内最大规模的期货公司之一</t>
  </si>
  <si>
    <t>002961.SZ</t>
  </si>
  <si>
    <t>瑞达期货</t>
  </si>
  <si>
    <t>国内大型全牌照期货公司，营业网点覆盖全国主要经济地区</t>
  </si>
  <si>
    <t>海峡两岸,互联网金融,期货</t>
  </si>
  <si>
    <t>600053.SH</t>
  </si>
  <si>
    <t>九鼎投资</t>
  </si>
  <si>
    <t>国内私募股权投资管理领域的领先企业</t>
  </si>
  <si>
    <t>年报预增,鄱阳湖经济区,跨境电商,PPP</t>
  </si>
  <si>
    <t>000532.SZ</t>
  </si>
  <si>
    <t>华金资本</t>
  </si>
  <si>
    <t>构建了“创投+实业”双轮驱动的产业新格局</t>
  </si>
  <si>
    <t>重金属治理,石墨烯,口罩,污水处理,广东国企改革,粤港澳大湾区,IPV6,独角兽,国企改革,珠海国企改革,澳交所,横琴新区,锂电池,地方国企改革,元器件</t>
  </si>
  <si>
    <t>002647.SZ</t>
  </si>
  <si>
    <t>仁东控股</t>
  </si>
  <si>
    <t>全国首只金融科技指数-香蜜湖金融科技指数（代码：399699）样本股</t>
  </si>
  <si>
    <t>融资租赁,数字货币,移动支付,跨境支付（CIPS）,区块链,金融科技,MSCI</t>
  </si>
  <si>
    <t>600318.SH</t>
  </si>
  <si>
    <t>新力金融</t>
  </si>
  <si>
    <t>从事小额贷款、融资租赁、融资担保、典当和P2P网贷等类金融业务</t>
  </si>
  <si>
    <t>融资租赁,债转股(AMC),供销社,互联网金融,合肥迪士尼,安徽城镇化</t>
  </si>
  <si>
    <t>000666.SZ</t>
  </si>
  <si>
    <t>经纬纺机</t>
  </si>
  <si>
    <t>从事纺织机械制造和金融信托及资金投资业务</t>
  </si>
  <si>
    <t>央企国企改革,口罩,信托,地方国企改革,工业4.0,国企改革</t>
  </si>
  <si>
    <t>600830.SH</t>
  </si>
  <si>
    <t>香溢融通</t>
  </si>
  <si>
    <t>香溢融通是我国上市公司中最早涉及小贷典当概念的公司之一</t>
  </si>
  <si>
    <t>央企国企改革,融资租赁,民营金融,烟草,金改,国企改革</t>
  </si>
  <si>
    <t>000416.SZ</t>
  </si>
  <si>
    <t>民生控股</t>
  </si>
  <si>
    <t>青岛市典当及保险经纪行业处于领先地位</t>
  </si>
  <si>
    <t>金改,期货</t>
  </si>
  <si>
    <t>001236.SZ</t>
  </si>
  <si>
    <t>弘业期货</t>
  </si>
  <si>
    <t>江苏国资委旗下，期货行业首家A+H上市公司</t>
  </si>
  <si>
    <t>期货,地方国企改革,江苏国企改革,国企改革</t>
  </si>
  <si>
    <t>央企国企改革,证金持股,蚂蚁金服,国企改革,MSCI</t>
  </si>
  <si>
    <t>互联网保险,征信,同花顺漂亮100,独角兽,家庭医生,证金持股,央视财经50,金融科技,MSCI</t>
  </si>
  <si>
    <t>央企国企改革,蚂蚁金服,国企改革</t>
  </si>
  <si>
    <t>央视财经50,蚂蚁金服,MSCI</t>
  </si>
  <si>
    <t>000627.SZ</t>
  </si>
  <si>
    <t>天茂集团</t>
  </si>
  <si>
    <t>子公司国华人寿是一家全国性寿险公司</t>
  </si>
  <si>
    <t>线型,互联网保险,MSCI</t>
  </si>
  <si>
    <t>603665.SH</t>
  </si>
  <si>
    <t>康隆达</t>
  </si>
  <si>
    <t>功能性防护手套领域研发能力国内领先水平，部分产品国际先进水平</t>
  </si>
  <si>
    <t>锂电池,医疗器械,人民币贬值受益</t>
  </si>
  <si>
    <t>603908.SH</t>
  </si>
  <si>
    <t>牧高笛</t>
  </si>
  <si>
    <t>露营帐篷、户外服饰及其他户外用品研发设计、生产和销售企业</t>
  </si>
  <si>
    <t>电子商务,年报预增,共同富裕示范区,露营经济,体育产业,人民币贬值受益</t>
  </si>
  <si>
    <t>002634.SZ</t>
  </si>
  <si>
    <t>棒杰股份</t>
  </si>
  <si>
    <t>专注从事无缝服装产品生产经营多年，浙江省高新技术企业</t>
  </si>
  <si>
    <t>TOPCON电池,金改,光伏,人民币贬值受益,外贸受益,村镇银行,小额贷款</t>
  </si>
  <si>
    <t>603558.SH</t>
  </si>
  <si>
    <t>健盛集团</t>
  </si>
  <si>
    <t>公司在棉袜、无缝内衣生产制造领域保持领先地位</t>
  </si>
  <si>
    <t>体育产业,东盟自贸区,人民币贬值受益</t>
  </si>
  <si>
    <t>603116.SH</t>
  </si>
  <si>
    <t>红蜻蜓</t>
  </si>
  <si>
    <t>以红蜻蜓品牌为主的时尚鞋服企业，中国驰名商标</t>
  </si>
  <si>
    <t>C2M,电子商务,新零售</t>
  </si>
  <si>
    <t>603001.SH</t>
  </si>
  <si>
    <t>奥康国际</t>
  </si>
  <si>
    <t>公司男皮鞋市场占有率行业前列</t>
  </si>
  <si>
    <t>电子商务,新零售,体育用品,C2M,体育产业,跨境电商</t>
  </si>
  <si>
    <t>300591.SZ</t>
  </si>
  <si>
    <t>万里马</t>
  </si>
  <si>
    <t>国内较具影响力和认知度的皮具民族品牌之一</t>
  </si>
  <si>
    <t>电子商务,网络直播,网红经济,跨境电商,军工</t>
  </si>
  <si>
    <t>603608.SH</t>
  </si>
  <si>
    <t>天创时尚</t>
  </si>
  <si>
    <t>主营时尚女鞋业务，采用多品牌、全产业链纵向一体化的运营模式</t>
  </si>
  <si>
    <t>电子商务,新零售,网红经济,机器人,C2M,抖音,文化传媒,工业机器人,广告营销</t>
  </si>
  <si>
    <t>002763.SZ</t>
  </si>
  <si>
    <t>汇洁股份</t>
  </si>
  <si>
    <t>专业从事内衣人体工学研究、工艺技术研究，拥有八个主品牌</t>
  </si>
  <si>
    <t>跨境电商,化妆护肤品,电子商务,口罩</t>
  </si>
  <si>
    <t>600137.SH</t>
  </si>
  <si>
    <t>浪莎股份</t>
  </si>
  <si>
    <t>国内纺织品行业中拥有较高的知名度，中国驰名商标</t>
  </si>
  <si>
    <t>金改,成渝特区</t>
  </si>
  <si>
    <t>603958.SH</t>
  </si>
  <si>
    <t>哈森股份</t>
  </si>
  <si>
    <t>中高端皮鞋的品牌运营﹑产品设计、生产和销售，中国真皮领先鞋</t>
  </si>
  <si>
    <t>新零售,台湾</t>
  </si>
  <si>
    <t>300901.SZ</t>
  </si>
  <si>
    <t>中胤时尚</t>
  </si>
  <si>
    <t>在量贩式独立设计市场具备先发领先地位</t>
  </si>
  <si>
    <t>603307.SH</t>
  </si>
  <si>
    <t>扬州金泉</t>
  </si>
  <si>
    <t>主营帐篷、睡袋等户外用品，外销为主</t>
  </si>
  <si>
    <t>年报预增,人民币贬值受益,露营经济</t>
  </si>
  <si>
    <t>603511.SH</t>
  </si>
  <si>
    <t>爱慕股份</t>
  </si>
  <si>
    <t>中国知名的品牌企业，贴身服饰行业的龙头企业</t>
  </si>
  <si>
    <t>新零售,电子商务,网络直播,三胎,化妆护肤品</t>
  </si>
  <si>
    <t>300952.SZ</t>
  </si>
  <si>
    <t>恒辉安防</t>
  </si>
  <si>
    <t>安全防护产品的全球领导厂商</t>
  </si>
  <si>
    <t>石墨烯,人民币贬值受益,外贸受益,安防</t>
  </si>
  <si>
    <t>002293.SZ</t>
  </si>
  <si>
    <t>罗莱生活</t>
  </si>
  <si>
    <t>从事家用纺织品的生产与销售</t>
  </si>
  <si>
    <t>智能家居,大消费,养老金持股,尿不湿,网络直播,三胎,电子商务,新零售,网红经济,婚庆,互联网金融,滨海新区</t>
  </si>
  <si>
    <t>002327.SZ</t>
  </si>
  <si>
    <t>富安娜</t>
  </si>
  <si>
    <t>从事以床上用品为主的家纺产品研发、设计、生产</t>
  </si>
  <si>
    <t>电子商务,新零售,婚庆,养老金持股,移动购物,网络直播</t>
  </si>
  <si>
    <t>603365.SH</t>
  </si>
  <si>
    <t>水星家纺</t>
  </si>
  <si>
    <t>全国家纺行业质量领军企业，产品包括套件、被芯等床用纺织品</t>
  </si>
  <si>
    <t>电子商务</t>
  </si>
  <si>
    <t>002397.SZ</t>
  </si>
  <si>
    <t>梦洁股份</t>
  </si>
  <si>
    <t>从事家纺生产的企业，中国家纺行业居于前列</t>
  </si>
  <si>
    <t>智能家居,电子商务,网红经济,婚庆,口罩,C2M,网络直播,工业4.0,棉花种植,村镇银行</t>
  </si>
  <si>
    <t>003041.SZ</t>
  </si>
  <si>
    <t>真爱美家</t>
  </si>
  <si>
    <t>公司已在国内外毛毯市场具备较强的竞争力和品牌知名度</t>
  </si>
  <si>
    <t>新零售,人民币贬值受益,共同富裕示范区,一带一路</t>
  </si>
  <si>
    <t>605003.SH</t>
  </si>
  <si>
    <t>众望布艺</t>
  </si>
  <si>
    <t>中国布艺行业中最具有核心竞争力的企业之一</t>
  </si>
  <si>
    <t>共同富裕示范区,抗病毒面料,人民币贬值受益</t>
  </si>
  <si>
    <t>838262.BJ</t>
  </si>
  <si>
    <t>太湖雪</t>
  </si>
  <si>
    <t>蚕丝被市占率位居行业前列</t>
  </si>
  <si>
    <t>600177.SH</t>
  </si>
  <si>
    <t>雅戈尔</t>
  </si>
  <si>
    <t>国内男装行业的龙头企业</t>
  </si>
  <si>
    <t>新零售,银联,电子商务,互联网金融,养老,MSCI,工业大麻</t>
  </si>
  <si>
    <t>600398.SH</t>
  </si>
  <si>
    <t>海澜之家</t>
  </si>
  <si>
    <t>服装品牌连锁经营龙头企业，国民男装品牌</t>
  </si>
  <si>
    <t>新零售,电子商务,大消费,阿里巴巴,证金持股,消费金融,网络直播,腾讯,三胎,MSCI,智能物流</t>
  </si>
  <si>
    <t>601718.SH</t>
  </si>
  <si>
    <t>际华集团</t>
  </si>
  <si>
    <t>我国统一着装部门（军队、武警、消防等）的着装品主要生产商</t>
  </si>
  <si>
    <t>数字孪生,口罩,新材料,循环经济,网络直播,冬奥会,国企改革,防辐射,央企国企改革,反恐,军民融合,专精特新,航空航天,际华系,安防,露营经济,地方国企改革,军工,氨纶,碳纤维,核污染防治</t>
  </si>
  <si>
    <t>002832.SZ</t>
  </si>
  <si>
    <t>比音勒芬</t>
  </si>
  <si>
    <t>主营自有品牌比音勒芬高尔夫服饰，品牌积淀已有16年时间</t>
  </si>
  <si>
    <t>新零售,网红经济,口罩,体育产业</t>
  </si>
  <si>
    <t>002563.SZ</t>
  </si>
  <si>
    <t>森马服饰</t>
  </si>
  <si>
    <t>公司拥有我国第二大休闲服饰品牌和我国第一大儿童服饰品牌</t>
  </si>
  <si>
    <t>大消费,网络直播,三胎,电子商务,新零售,网红经济,社区团购,共同富裕示范区,数字经济,MSCI</t>
  </si>
  <si>
    <t>603877.SH</t>
  </si>
  <si>
    <t>太平鸟</t>
  </si>
  <si>
    <t>聚焦时尚青年群体的品牌服饰生产商、零售商</t>
  </si>
  <si>
    <t>电子商务,新零售,口罩,共同富裕示范区,抖音小店</t>
  </si>
  <si>
    <t>600400.SH</t>
  </si>
  <si>
    <t>红豆股份</t>
  </si>
  <si>
    <t>红豆男装是中国名牌产品</t>
  </si>
  <si>
    <t>民营金融,小额贷款,网络直播,抖音小店,透明工厂,独角兽,工业互联网,电子商务,新零售,锂电池,固态电池,抗病毒面料,京东,军工,金改</t>
  </si>
  <si>
    <t>603587.SH</t>
  </si>
  <si>
    <t>地素时尚</t>
  </si>
  <si>
    <t>主营中高端品牌女装的服饰时尚集团</t>
  </si>
  <si>
    <t>IP,新零售,电子商务</t>
  </si>
  <si>
    <t>300005.SZ</t>
  </si>
  <si>
    <t>探路者</t>
  </si>
  <si>
    <t>国内户外用品行业中的领军企业</t>
  </si>
  <si>
    <t>电子商务,大消费,体育用品,新零售,旅游,露营经济,芯片,MiniLED,体育产业,网络直播,冬奥会,冰雪产业,在线旅游,智能穿戴,足球</t>
  </si>
  <si>
    <t>002612.SZ</t>
  </si>
  <si>
    <t>朗姿股份</t>
  </si>
  <si>
    <t>高端女装市场的纯女装企业，较早布局国际市场</t>
  </si>
  <si>
    <t>电子商务,新零售,网红经济,口罩,化妆护肤品,医美,C2M,中韩自贸区,三胎,毛发医疗,牙科医疗</t>
  </si>
  <si>
    <t>601566.SH</t>
  </si>
  <si>
    <t>九牧王</t>
  </si>
  <si>
    <t>中国男装行业男裤市场的领跑者</t>
  </si>
  <si>
    <t>电子商务,新零售</t>
  </si>
  <si>
    <t>002154.SZ</t>
  </si>
  <si>
    <t>报喜鸟</t>
  </si>
  <si>
    <t>报喜鸟品牌西服和衬衫等男士系列服饰产品的设计，中国驰名商标</t>
  </si>
  <si>
    <t>C2M,电子商务,大数据</t>
  </si>
  <si>
    <t>603555.SH</t>
  </si>
  <si>
    <t>贵人鸟</t>
  </si>
  <si>
    <t>中国知名的运动鞋服品牌企业</t>
  </si>
  <si>
    <t>体育产业,新零售,粮食,冰雪产业,京东</t>
  </si>
  <si>
    <t>002269.SZ</t>
  </si>
  <si>
    <t>美邦服饰</t>
  </si>
  <si>
    <t>休闲服生产销售企业，拥有五个知名的男装及女装品牌</t>
  </si>
  <si>
    <t>中俄贸易,新零售,电子商务,一元股,抗寒,区块链,三胎,跨境电商,迪士尼</t>
  </si>
  <si>
    <t>002029.SZ</t>
  </si>
  <si>
    <t>七匹狼</t>
  </si>
  <si>
    <t>服装服饰产品及服装原辅材料的研发设计、制造及销售</t>
  </si>
  <si>
    <t>电子商务,口罩,证金持股,互联网保险,抗寒</t>
  </si>
  <si>
    <t>603808.SH</t>
  </si>
  <si>
    <t>歌力思</t>
  </si>
  <si>
    <t>品牌女装的设计研发、生产和销售</t>
  </si>
  <si>
    <t>电子商务,新零售,网红经济,C2M,网络直播,NFT,虚拟数字人</t>
  </si>
  <si>
    <t>002503.SZ</t>
  </si>
  <si>
    <t>搜于特</t>
  </si>
  <si>
    <t>从事"潮流前线"品牌青春休闲服饰产品的设计与销售</t>
  </si>
  <si>
    <t>在线教育,网红经济,口罩,一元股,C2M,网络直播,跨境电商</t>
  </si>
  <si>
    <t>605138.SH</t>
  </si>
  <si>
    <t>盛泰集团</t>
  </si>
  <si>
    <t>公司已在棉纺行业取得了领先的行业地位</t>
  </si>
  <si>
    <t>603839.SH</t>
  </si>
  <si>
    <t>安正时尚</t>
  </si>
  <si>
    <t>中高档品牌时装的自主研发、生产、销售及品牌管理</t>
  </si>
  <si>
    <t>大消费,电子商务,长三角一体化,三胎</t>
  </si>
  <si>
    <t>603518.SH</t>
  </si>
  <si>
    <t>锦泓集团</t>
  </si>
  <si>
    <t>拥有元先、VGRASS、TEENIE WEENIE等知名服装品牌</t>
  </si>
  <si>
    <t>抖音,新零售,电子商务,网络直播,三胎,露营经济</t>
  </si>
  <si>
    <t>002762.SZ</t>
  </si>
  <si>
    <t>金发拉比</t>
  </si>
  <si>
    <t>是国内最早从事婴幼儿服饰棉品及日用品行业的企业之一</t>
  </si>
  <si>
    <t>新零售,网红经济,医美,网络直播,三胎,消毒剂,托育服务,毛发医疗,家用电器</t>
  </si>
  <si>
    <t>600107.SH</t>
  </si>
  <si>
    <t>美尔雅</t>
  </si>
  <si>
    <t>公司拥有全国工艺流程最长的服装生产线和全手工制作服装生产线</t>
  </si>
  <si>
    <t>期货,天然气,医药电商,互联网期货</t>
  </si>
  <si>
    <t>600630.SH</t>
  </si>
  <si>
    <t>龙头股份</t>
  </si>
  <si>
    <t>上海国资委控股企业，拥有现代化纺织品制造基地</t>
  </si>
  <si>
    <t>新零售,上海国企改革,网红经济,埃博拉,地方国企改革,国产伟哥,跨境电商,三胎,国企改革,进口博览会,迪士尼</t>
  </si>
  <si>
    <t>002193.SZ</t>
  </si>
  <si>
    <t>如意集团</t>
  </si>
  <si>
    <t>国内高档职业服装、著名品牌服装的首选面料</t>
  </si>
  <si>
    <t>新零售,跨境电商,抗病毒面料,工业互联网,环渤海,数字经济</t>
  </si>
  <si>
    <t>603196.SH</t>
  </si>
  <si>
    <t>日播时尚</t>
  </si>
  <si>
    <t>中国时尚女装色彩研发基地，年度最具流行魅力女装品牌</t>
  </si>
  <si>
    <t>新零售,电子商务,网络直播,三胎,虚拟数字人</t>
  </si>
  <si>
    <t>002875.SZ</t>
  </si>
  <si>
    <t>安奈儿</t>
  </si>
  <si>
    <t>中高端童装业务的自有品牌服装企业，销量行业排名前列</t>
  </si>
  <si>
    <t>新零售,电子商务,抗病毒面料,粤港澳大湾区,抖音,网络直播,三胎,广东自贸区</t>
  </si>
  <si>
    <t>002687.SZ</t>
  </si>
  <si>
    <t>乔治白</t>
  </si>
  <si>
    <t>公司拥有完善的职业装生产基地</t>
  </si>
  <si>
    <t>002780.SZ</t>
  </si>
  <si>
    <t>三夫户外</t>
  </si>
  <si>
    <t>专业多品牌户外连锁，运营X-BIONIC品牌，拥有赛事活动营地</t>
  </si>
  <si>
    <t>电子商务,NFT,旅游,幼儿教育,露营经济,体育产业,K12教育,冰雪产业,冬奥会,在线旅游</t>
  </si>
  <si>
    <t>003016.SZ</t>
  </si>
  <si>
    <t>欣贺股份</t>
  </si>
  <si>
    <t>国内品牌女装的领军企业之一</t>
  </si>
  <si>
    <t>新零售,抗病毒面料,电子商务</t>
  </si>
  <si>
    <t>300840.SZ</t>
  </si>
  <si>
    <t>酷特智能</t>
  </si>
  <si>
    <t>被工信部、中国互联网协会指定为工业大数据与智能制造的学习、培训基地</t>
  </si>
  <si>
    <t>C2M,口罩,智能制造,华为,工业互联网</t>
  </si>
  <si>
    <t>002494.SZ</t>
  </si>
  <si>
    <t>华斯股份</t>
  </si>
  <si>
    <t>毛皮鞣制及制品业中的裘皮行业，产品附加值高</t>
  </si>
  <si>
    <t>中俄贸易,电子商务,网红经济,社区团购,室外经济,抗寒,网络直播,特色小镇,节能环保,雄安新区,物流电商平台</t>
  </si>
  <si>
    <t>300918.SZ</t>
  </si>
  <si>
    <t>南山智尚</t>
  </si>
  <si>
    <t>公司综合实力位居中国纺织服装企业竞争力前列</t>
  </si>
  <si>
    <t>中俄贸易,军民融合,口罩,新材料,抗病毒面料,C2M,跨境电商,智能制造,冬奥会</t>
  </si>
  <si>
    <t>301088.SZ</t>
  </si>
  <si>
    <t>戎美股份</t>
  </si>
  <si>
    <t>通过公司核心门店“戎美高端女装”，公司已在淘宝平台上形成了影响力较强、品牌文化积淀较为深厚的品牌形象</t>
  </si>
  <si>
    <t>新零售,电子商务,网络直播</t>
  </si>
  <si>
    <t>001234.SZ</t>
  </si>
  <si>
    <t>泰慕士</t>
  </si>
  <si>
    <t>拥有在行业内具备领先优势的纵向一体化针织服装产业链</t>
  </si>
  <si>
    <t>长三角一体化,三胎,人民币贬值受益</t>
  </si>
  <si>
    <t>301276.SZ</t>
  </si>
  <si>
    <t>嘉曼服饰</t>
  </si>
  <si>
    <t>中高端童装运营企业</t>
  </si>
  <si>
    <t>新零售,电子商务,抖音,三胎</t>
  </si>
  <si>
    <t>001209.SZ</t>
  </si>
  <si>
    <t>洪兴股份</t>
  </si>
  <si>
    <t>国内较早专业从事家居服饰产品设计、生产、销售的行业龙头企业之一</t>
  </si>
  <si>
    <t>IP,电子商务,网络直播,跨境电商,三胎,粤港澳大湾区,数字经济</t>
  </si>
  <si>
    <t>600987.SH</t>
  </si>
  <si>
    <t>航民股份</t>
  </si>
  <si>
    <t>纺织印染等主营业务的各项经济技术指标在同行业中处于领先水平</t>
  </si>
  <si>
    <t>涉矿,共同富裕示范区,杭州亚运会,黄金</t>
  </si>
  <si>
    <t>600448.SH</t>
  </si>
  <si>
    <t>华纺股份</t>
  </si>
  <si>
    <t>中国规模最大综合纺织印染企业之一</t>
  </si>
  <si>
    <t>口罩,埃博拉,外贸受益,地方国企改革,C2M,东盟自贸区,工业4.0,透明工厂,人民币贬值受益,迪士尼,国企改革,工业大麻</t>
  </si>
  <si>
    <t>605189.SH</t>
  </si>
  <si>
    <t>富春染织</t>
  </si>
  <si>
    <t>国内领先的色纱生产企业之一</t>
  </si>
  <si>
    <t>605055.SH</t>
  </si>
  <si>
    <t>迎丰股份</t>
  </si>
  <si>
    <t>公司整体技术水平和产品开发能力居印染行业前列</t>
  </si>
  <si>
    <t>共同富裕示范区,长三角一体化</t>
  </si>
  <si>
    <t>603055.SH</t>
  </si>
  <si>
    <t>台华新材</t>
  </si>
  <si>
    <t>我国锦纶面料细分领域的龙头企业</t>
  </si>
  <si>
    <t>长三角一体化,锦纶,涤纶,露营经济</t>
  </si>
  <si>
    <t>300888.SZ</t>
  </si>
  <si>
    <t>稳健医疗</t>
  </si>
  <si>
    <t>国内最早建立医用纱布全产业链，并实现纱布成品直接对外出口的企业之一</t>
  </si>
  <si>
    <t>电子商务,口罩,新冠检测,抗原检测,医疗器械,网络直播,跨境电商,三胎</t>
  </si>
  <si>
    <t>300979.SZ</t>
  </si>
  <si>
    <t>华利集团</t>
  </si>
  <si>
    <t>全球领先的运动鞋专业制造商</t>
  </si>
  <si>
    <t>体育用品,体育产业,三胎,人民币贬值受益,外贸受益</t>
  </si>
  <si>
    <t>000982.SZ</t>
  </si>
  <si>
    <t>中银绒业</t>
  </si>
  <si>
    <t>国内最大的原绒采购企业，拥有行业内先进的设备，具备规模优势</t>
  </si>
  <si>
    <t>一元股,新冠检测,正极材料,新材料,锂电池,负极材料,储能,换电,磷酸铁锂</t>
  </si>
  <si>
    <t>600220.SH</t>
  </si>
  <si>
    <t>江苏阳光</t>
  </si>
  <si>
    <t>国内规模最大的高支高档薄型面料生产企业，精纺呢绒行业龙头</t>
  </si>
  <si>
    <t>光伏,生物医药</t>
  </si>
  <si>
    <t>603889.SH</t>
  </si>
  <si>
    <t>新澳股份</t>
  </si>
  <si>
    <t>国际羊毛局纯羊毛标志特许权企业</t>
  </si>
  <si>
    <t>抗病毒面料,长三角一体化</t>
  </si>
  <si>
    <t>600527.SH</t>
  </si>
  <si>
    <t>江南高纤</t>
  </si>
  <si>
    <t>国内涤纶毛条龙头企业，国际先进的纺丝生产纺丝和成条装置</t>
  </si>
  <si>
    <t>涤纶,尿不湿,粘胶短纤,金改,养老,乙二醇,两会,小额贷款</t>
  </si>
  <si>
    <t>002404.SZ</t>
  </si>
  <si>
    <t>嘉欣丝绸</t>
  </si>
  <si>
    <t>丝绸产品的生产和销售超过三十年，行业内知名企业</t>
  </si>
  <si>
    <t>嘉兴土改,绿色电力,民营金融,供应链金融,长三角一体化,三胎,一带一路,电子商务,新零售,融资租赁,年报预增,共同富裕示范区,集成电路,丝绸,跨境电商,光伏,人民币贬值受益,工业4.0,区块链应用,小额贷款</t>
  </si>
  <si>
    <t>002486.SZ</t>
  </si>
  <si>
    <t>嘉麟杰</t>
  </si>
  <si>
    <t>户外专业运动市场的功能性面料领域奠定了稳固的行业地位</t>
  </si>
  <si>
    <t>年报预增,口罩,抗病毒面料,医疗器械,露营经济,体育产业,人民币贬值受益,外贸受益,冬奥会</t>
  </si>
  <si>
    <t>601599.SH</t>
  </si>
  <si>
    <t>浙文影业</t>
  </si>
  <si>
    <t>纺织、服装、酒店、影视行业多元化发展的企业</t>
  </si>
  <si>
    <t>IP,文化传媒,地方国企改革,国企改革,浙江国企改革,影视娱乐</t>
  </si>
  <si>
    <t>000955.SZ</t>
  </si>
  <si>
    <t>欣龙控股</t>
  </si>
  <si>
    <t>我国无纺工业的龙头企业</t>
  </si>
  <si>
    <t>军民融合,中医药,口罩,埃博拉,海南旅游岛,自由贸易港,医疗器械,海南自贸区,健康中国,民营医院,三沙</t>
  </si>
  <si>
    <t>300577.SZ</t>
  </si>
  <si>
    <t>开润股份</t>
  </si>
  <si>
    <t>主营商务，户外休闲包袋，旅行箱，鞋服及相关配件等出行产品</t>
  </si>
  <si>
    <t>电子商务,养老金持股,露营经济,体育产业,人民币贬值受益,外贸受益,小米</t>
  </si>
  <si>
    <t>600156.SH</t>
  </si>
  <si>
    <t>华升股份</t>
  </si>
  <si>
    <t>国内外知名企业的麻纱、面料及服装家纺的供应商，湖南省名牌产品</t>
  </si>
  <si>
    <t>口罩,新材料,医疗器械,地方国企改革,湖南国企改革,人民币贬值受益,外贸受益,国企改革,土地增值</t>
  </si>
  <si>
    <t>002144.SZ</t>
  </si>
  <si>
    <t>宏达高科</t>
  </si>
  <si>
    <t>全国最大的经编面料生产厂家之一</t>
  </si>
  <si>
    <t>新能源汽车,共同富裕示范区,互联网金融,医疗器械,体外诊断,军工,长三角一体化,比亚迪</t>
  </si>
  <si>
    <t>301066.SZ</t>
  </si>
  <si>
    <t>万事利</t>
  </si>
  <si>
    <t>我国丝绸行业的知名品牌</t>
  </si>
  <si>
    <t>电子商务,口罩,共同富裕示范区,AIGC,人工智能,数字经济,杭州亚运会,冬奥会,NFT,冬奥纪念品</t>
  </si>
  <si>
    <t>300877.SZ</t>
  </si>
  <si>
    <t>金春股份</t>
  </si>
  <si>
    <t>曾获得纺织行业“专精特新”中小企业荣誉</t>
  </si>
  <si>
    <t>口罩</t>
  </si>
  <si>
    <t>603130.SH</t>
  </si>
  <si>
    <t>云中马</t>
  </si>
  <si>
    <t>革基布生产商</t>
  </si>
  <si>
    <t>长三角一体化,节能环保,共同富裕示范区</t>
  </si>
  <si>
    <t>605180.SH</t>
  </si>
  <si>
    <t>华生科技</t>
  </si>
  <si>
    <t>公司为拉丝气垫材料、充气游艇材料领域的先行者，是国内较早进入该领域的生产企业</t>
  </si>
  <si>
    <t>膜材料,露营经济</t>
  </si>
  <si>
    <t>300819.SZ</t>
  </si>
  <si>
    <t>聚杰微纤</t>
  </si>
  <si>
    <t>中国超细纤维面料精品生产基地，国家高新科技企业</t>
  </si>
  <si>
    <t>口罩,人民币贬值受益</t>
  </si>
  <si>
    <t>601339.SH</t>
  </si>
  <si>
    <t>百隆东方</t>
  </si>
  <si>
    <t>国内最早进入色纺纱行业的企业之一</t>
  </si>
  <si>
    <t>棉纱,东盟自贸区,人民币贬值受益</t>
  </si>
  <si>
    <t>002042.SZ</t>
  </si>
  <si>
    <t>华孚时尚</t>
  </si>
  <si>
    <t>安徽省纺织业的龙头企业</t>
  </si>
  <si>
    <t>乡村振兴,粤港澳大湾区,职业教育,农业种植,棉纱,东盟自贸区,棉花种植,工业互联网</t>
  </si>
  <si>
    <t>000726.SZ</t>
  </si>
  <si>
    <t>鲁泰A</t>
  </si>
  <si>
    <t>世界产量最大的高档衬衣色织面料生产厂商</t>
  </si>
  <si>
    <t>口罩,养老金持股,环渤海,C2M,棉纱,东盟自贸区,电子商务,新零售,年报预增,生物疫苗,证金持股,抗病毒面料,央视财经50,职业教育,人民币贬值受益</t>
  </si>
  <si>
    <t>002083.SZ</t>
  </si>
  <si>
    <t>孚日股份</t>
  </si>
  <si>
    <t>拥有达世界先进水平的棉纺、染色、织造、印花等各类生产设备</t>
  </si>
  <si>
    <t>中俄贸易,口罩,三胎,冬奥会,外贸受益,国企改革,一带一路,电子商务,电解液,世界杯,锂电池,抗病毒面料,地方国企改革,军工,人民币贬值受益,托育服务</t>
  </si>
  <si>
    <t>000850.SZ</t>
  </si>
  <si>
    <t>华茂股份</t>
  </si>
  <si>
    <t>唯一的"中国棉纺织精品生产基地"，具有完整的产业链</t>
  </si>
  <si>
    <t>电子商务,涉矿,口罩,融资租赁,冷链物流,地方国企改革,数字经济,国企改革,金属铜</t>
  </si>
  <si>
    <t>002087.SZ</t>
  </si>
  <si>
    <t>新野纺织</t>
  </si>
  <si>
    <t>中国纺织行业前十企业，拥有棉花收购加工、纺纱、织布、染整的完善产业链</t>
  </si>
  <si>
    <t>新疆振兴,供销社,土地流转,地方国企改革,棉纱,国企改革,一带一路</t>
  </si>
  <si>
    <t>002394.SZ</t>
  </si>
  <si>
    <t>联发股份</t>
  </si>
  <si>
    <t>江苏省集纺纱、染色、织造、整理、制衣于一体的大型纺织集团</t>
  </si>
  <si>
    <t>机器人,口罩,抗病毒面料,数字经济,棉纱,光伏,网络直播,人民币贬值受益,一带一路</t>
  </si>
  <si>
    <t>600493.SH</t>
  </si>
  <si>
    <t>凤竹纺织</t>
  </si>
  <si>
    <t>主营针织织造、染整加工、漂染筒子色纱、鞋业生产</t>
  </si>
  <si>
    <t>粘胶短纤,民营金融,人民币贬值受益,福建污染减排,抗病毒面料</t>
  </si>
  <si>
    <t>002003.SZ</t>
  </si>
  <si>
    <t>伟星股份</t>
  </si>
  <si>
    <t>主营钮扣、拉链等服饰辅料产品</t>
  </si>
  <si>
    <t>002674.SZ</t>
  </si>
  <si>
    <t>兴业科技</t>
  </si>
  <si>
    <t>国内大规模生产中高档牛头层鞋面革企业，产能1.5亿平方英尺</t>
  </si>
  <si>
    <t>融资租赁,固废处理,华为汽车,理想汽车,蔚来汽车,PPP,郭台铭,村镇银行</t>
  </si>
  <si>
    <t>002098.SZ</t>
  </si>
  <si>
    <t>浔兴股份</t>
  </si>
  <si>
    <t>国内规模最大、品种最多、规格最齐全的拉链制造企业，兼营跨境电商业务</t>
  </si>
  <si>
    <t>跨境电商,网红经济,村镇银行</t>
  </si>
  <si>
    <t>租售同权,同花顺漂亮100,国企改革,央企国企改革,REITs,证金持股,地方国企改革,物业管理,住房租赁,土地增值,MSCI,小额贷款</t>
  </si>
  <si>
    <t>超级品牌,体育产业,装配式建筑,同花顺漂亮100,冰雪产业,REITs,证金持股,央视财经50,物业管理,住房租赁,MSCI</t>
  </si>
  <si>
    <t>002244.SZ</t>
  </si>
  <si>
    <t>滨江集团</t>
  </si>
  <si>
    <t>深耕杭州市的区域性品牌地产开发商</t>
  </si>
  <si>
    <t>租售同权,证金持股,固态电池,上海自贸区,杭州亚运会,特色小镇,杭州湾大湾区,住房租赁</t>
  </si>
  <si>
    <t>600208.SH</t>
  </si>
  <si>
    <t>新湖中宝</t>
  </si>
  <si>
    <t>长三角地区地产开发商，投资了大量金融科技、高科技公司</t>
  </si>
  <si>
    <t>嘉兴土改,期货,旅游,乡村振兴,元宇宙,长三角一体化,黄金,区块链,独角兽,知识产权保护,涉矿,web3.0,共同富裕示范区,煤炭,互联网金融,证金持股,NFT,区块链应用,数据确权,MSCI</t>
  </si>
  <si>
    <t>600325.SH</t>
  </si>
  <si>
    <t>华发股份</t>
  </si>
  <si>
    <t>珠海市房地产开发行业的龙头企业</t>
  </si>
  <si>
    <t>广东国企改革,租售同权,粤港澳大湾区,珠海主题公园,国企改革,珠海国企改革,横琴新区,REITs,证金持股,地方国企改革,广东自贸区,保障房</t>
  </si>
  <si>
    <t>600675.SH</t>
  </si>
  <si>
    <t>中华企业</t>
  </si>
  <si>
    <t>上海市房地产开发十大著名企业之一</t>
  </si>
  <si>
    <t>浦东前滩,上海国企改革,土地流转,地方国企改革,浦东新区,迪士尼,国企改革,土地增值,MSCI</t>
  </si>
  <si>
    <t>600185.SH</t>
  </si>
  <si>
    <t>格力地产</t>
  </si>
  <si>
    <t>聚焦珠海市的地产开发商</t>
  </si>
  <si>
    <t>免税店,口罩,西咸新区,广东国企改革,粤港澳大湾区,珠海主题公园,国企改革,珠海国企改革,电子商务,新零售,横琴新区,地方国企改革,广东自贸区</t>
  </si>
  <si>
    <t>600641.SH</t>
  </si>
  <si>
    <t>万业企业</t>
  </si>
  <si>
    <t>认购上海半导体装备材料产业投资基金，收购上海凯世通半导体</t>
  </si>
  <si>
    <t>太阳能,集成电路,国家大基金持股,芯片,OLED,TOPCON电池,光伏</t>
  </si>
  <si>
    <t>000402.SZ</t>
  </si>
  <si>
    <t>金融街</t>
  </si>
  <si>
    <t>以“地产开发+产业”模式为特色的房地产开发与销售商</t>
  </si>
  <si>
    <t>碳交易,中央政务区,特色小镇,北京国企改革,国企改革,碳中和,证金持股,地方国企改革,北京自贸区,物业管理,MSCI</t>
  </si>
  <si>
    <t>600246.SH</t>
  </si>
  <si>
    <t>万通发展</t>
  </si>
  <si>
    <t>华东及北京地区经营房地产、商品房租赁的企业</t>
  </si>
  <si>
    <t>5G,APEC会议,芯片,北京自贸区,京津冀一体化,芯片设计,基站射频</t>
  </si>
  <si>
    <t>600657.SH</t>
  </si>
  <si>
    <t>信达地产</t>
  </si>
  <si>
    <t>财政部旗下中国信达的房地产开发业务运作平台，业务集中在长三角区域</t>
  </si>
  <si>
    <t>央企国企改革,债转股(AMC),北京自贸区,国企改革</t>
  </si>
  <si>
    <t>600773.SH</t>
  </si>
  <si>
    <t>西藏城投</t>
  </si>
  <si>
    <t>上海静安区国资委旗下的房地产开发公司，联营公司国能矿业的两个盐湖碳酸锂储量居世界前列</t>
  </si>
  <si>
    <t>上海国企改革,石墨烯,锂矿,锂电池,盐湖提锂,地方国企改革,石墨烯手机,国企改革,锂电原料</t>
  </si>
  <si>
    <t>600376.SH</t>
  </si>
  <si>
    <t>首开股份</t>
  </si>
  <si>
    <t>定位于北京市场的房地产开发商</t>
  </si>
  <si>
    <t>中央政务区,雄安新区,北京国企改革,国企改革,REITs,证金持股,地方国企改革,棚户区改造,保障房,首都副中心,MSCI</t>
  </si>
  <si>
    <t>600064.SH</t>
  </si>
  <si>
    <t>南京高科</t>
  </si>
  <si>
    <t>房地产、市政等传统业务资质全面，股权投资业务发展迅速</t>
  </si>
  <si>
    <t>南京国企改革,污水处理,江苏国企改革,国企改革,证金持股,地方国企改革,金改,生物医药,小额贷款</t>
  </si>
  <si>
    <t>000029.SZ</t>
  </si>
  <si>
    <t>深深房A</t>
  </si>
  <si>
    <t>深圳最大型的地产发展商之一，拥有近百家直属及联营公司的企业集团</t>
  </si>
  <si>
    <t>深圳国企改革,广东国企改革,粤港澳大湾区,地方国企改革,物业管理,国企改革</t>
  </si>
  <si>
    <t>600223.SH</t>
  </si>
  <si>
    <t>鲁商发展</t>
  </si>
  <si>
    <t>并购了福瑞达医药集团</t>
  </si>
  <si>
    <t>中医药,眼科医疗,化妆护肤品,医美,新型城镇化,流感,地方国企改革,山东国企改革,腾讯,养老,国企改革</t>
  </si>
  <si>
    <t>600266.SH</t>
  </si>
  <si>
    <t>城建发展</t>
  </si>
  <si>
    <t>具有房地产开发一级资质，地产项目主要在北京</t>
  </si>
  <si>
    <t>环球主题公园,北交所,地方国企改革,棚户区改造,北京自贸区,雄安新区,北京国企改革,国企改革</t>
  </si>
  <si>
    <t>000090.SZ</t>
  </si>
  <si>
    <t>天健集团</t>
  </si>
  <si>
    <t>主营地产开发、工程施工、物业租赁，是深圳市建筑施工的领军企业</t>
  </si>
  <si>
    <t>轨道交通,养老金持股,广东国企改革,租售同权,深圳国企改革,粤港澳大湾区,地方国企改革,国企改革,大运会</t>
  </si>
  <si>
    <t>000736.SZ</t>
  </si>
  <si>
    <t>中交地产</t>
  </si>
  <si>
    <t>中交集团旗下唯一A股地产上市公司</t>
  </si>
  <si>
    <t>央企国企改革,重庆自贸区,两江新区,地方国企改革,成渝特区,国企改革</t>
  </si>
  <si>
    <t>600649.SH</t>
  </si>
  <si>
    <t>城投控股</t>
  </si>
  <si>
    <t>深耕上海房地产市场，在保障房、城市更新业务具有先发优势</t>
  </si>
  <si>
    <t>上海国企改革,REITs,地方国企改革,保障房,国企改革</t>
  </si>
  <si>
    <t>000656.SZ</t>
  </si>
  <si>
    <t>金科股份</t>
  </si>
  <si>
    <t>全国性大型地产开发公司</t>
  </si>
  <si>
    <t>一元股,两江新区,宝能系,三胎,物业管理,托育服务,MSCI</t>
  </si>
  <si>
    <t>600603.SH</t>
  </si>
  <si>
    <t>广汇物流</t>
  </si>
  <si>
    <t>着力打造成为“一带一路”领先的供应链平台运营商</t>
  </si>
  <si>
    <t>冷链物流,统一大市场,新疆振兴,西部开发,一带一路</t>
  </si>
  <si>
    <t>600823.SH</t>
  </si>
  <si>
    <t>世茂股份</t>
  </si>
  <si>
    <t>深耕长三角地区一、二线城市的房地产开发商</t>
  </si>
  <si>
    <t>物业管理,幼儿教育</t>
  </si>
  <si>
    <t>000540.SZ</t>
  </si>
  <si>
    <t>中天金融</t>
  </si>
  <si>
    <t>贵阳市房地产开发龙头企业</t>
  </si>
  <si>
    <t>小金属,一元股,互联网保险,金控平台,PPP,碳中和,黔中经济区,互联网金融,棚户区改造,跨境电商,托育服务,MSCI</t>
  </si>
  <si>
    <t>000961.SZ</t>
  </si>
  <si>
    <t>中南建设</t>
  </si>
  <si>
    <t>主营房地产开发、销售，物业管理</t>
  </si>
  <si>
    <t>征信,养老,区块链,PPP,机器人,服务机器人,棚户区改造,海绵城市,区块链应用</t>
  </si>
  <si>
    <t>002146.SZ</t>
  </si>
  <si>
    <t>荣盛发展</t>
  </si>
  <si>
    <t>地产板块、康旅板块项目实现全国化布局</t>
  </si>
  <si>
    <t>旅游,特色小镇,京津冀一体化,雄安新区,PPP,一带一路,MSCI,首都副中心,智能物流</t>
  </si>
  <si>
    <t>000517.SZ</t>
  </si>
  <si>
    <t>荣安地产</t>
  </si>
  <si>
    <t>长三角地区房地产开发龙头企业</t>
  </si>
  <si>
    <t>建筑节能,涉矿,长三角一体化</t>
  </si>
  <si>
    <t>600094.SH</t>
  </si>
  <si>
    <t>大名城</t>
  </si>
  <si>
    <t>以上海、福州、厦门等区域为主的地产开发商</t>
  </si>
  <si>
    <t>新能源,金控平台</t>
  </si>
  <si>
    <t>000718.SZ</t>
  </si>
  <si>
    <t>苏宁环球</t>
  </si>
  <si>
    <t>深耕南京地区的房地产开发商</t>
  </si>
  <si>
    <t>医美,影视娱乐,文化传媒,牙科医疗,动漫</t>
  </si>
  <si>
    <t>000006.SZ</t>
  </si>
  <si>
    <t>深振业A</t>
  </si>
  <si>
    <t>以房地产开发、住房租赁、物业管理为主业的国有控股公司</t>
  </si>
  <si>
    <t>深圳国企改革,广东国企改革,证金持股,粤港澳大湾区,地方国企改革,物业管理,国企改革</t>
  </si>
  <si>
    <t>000671.SZ</t>
  </si>
  <si>
    <t>阳光城</t>
  </si>
  <si>
    <t>福建房地产行业的龙头企业之一</t>
  </si>
  <si>
    <t>智慧城市,一元股,REITs,租售同权,粤港澳大湾区,迪士尼,MSCI</t>
  </si>
  <si>
    <t>600510.SH</t>
  </si>
  <si>
    <t>黑牡丹</t>
  </si>
  <si>
    <t>国内牛仔布生产销售规模最大的企业</t>
  </si>
  <si>
    <t>新型城镇化,OLED,新基建,装配式建筑,蔚来汽车,PPP,国企改革,智能交通,证金持股,地方国企改革,超级电容,金改,保障房</t>
  </si>
  <si>
    <t>000838.SZ</t>
  </si>
  <si>
    <t>财信发展</t>
  </si>
  <si>
    <t>深耕房地产全产业链</t>
  </si>
  <si>
    <t>电子商务,污水处理,两江新区,租售同权,固废处理,粤港澳大湾区,危废处理</t>
  </si>
  <si>
    <t>600748.SH</t>
  </si>
  <si>
    <t>上实发展</t>
  </si>
  <si>
    <t>以上海为核心，布局华东华北地区的房地产开发商</t>
  </si>
  <si>
    <t>上海国企改革,证金持股,土地流转,地方国企改革,长三角一体化,养老,物业管理,国企改革</t>
  </si>
  <si>
    <t>600162.SH</t>
  </si>
  <si>
    <t>香江控股</t>
  </si>
  <si>
    <t>以商贸物流、房地产、物业管理为主业的公司</t>
  </si>
  <si>
    <t>一元股,室外经济,粤港澳大湾区,养老,京津冀一体化,民营医院</t>
  </si>
  <si>
    <t>600736.SH</t>
  </si>
  <si>
    <t>苏州高新</t>
  </si>
  <si>
    <t>苏州高新区政府旗下唯一A股上市公司，新兴产业投资运营与产城综合开发服务商</t>
  </si>
  <si>
    <t>地下管网,旅游,航空发动机,新型城镇化,芯片,江苏国企改革,长三角一体化,融资租赁,军工,金改,节能环保,光伏,污水处理,水利,固废处理,乡村振兴,循环经济,医疗器械,特色小镇,危废处理,国企改革,军民融合,证金持股,地方国企改革,海绵城市</t>
  </si>
  <si>
    <t>000046.SZ</t>
  </si>
  <si>
    <t>泛海控股</t>
  </si>
  <si>
    <t>房地产项目均位于国内外重点城市核心地段，区位优势明显</t>
  </si>
  <si>
    <t>一元股,期货,信托,蚂蚁金服,金控平台,蔚来汽车,宁德时代,一带一路,北汽新能源,土地流转,物业管理</t>
  </si>
  <si>
    <t>000036.SZ</t>
  </si>
  <si>
    <t>华联控股</t>
  </si>
  <si>
    <t>最早从事专业化纤产品生产与经营的国营内联企业</t>
  </si>
  <si>
    <t>物业管理,PTA</t>
  </si>
  <si>
    <t>000011.SZ</t>
  </si>
  <si>
    <t>深物业A</t>
  </si>
  <si>
    <t>深圳国资委控股的房地产开发商</t>
  </si>
  <si>
    <t>深圳国企改革,广东国企改革,粤港澳大湾区,地方国企改革,物业管理,国企改革,一带一路</t>
  </si>
  <si>
    <t>600846.SH</t>
  </si>
  <si>
    <t>同济科技</t>
  </si>
  <si>
    <t>具有同济品牌优势的工程咨询服务、环境工程服务与投资建设</t>
  </si>
  <si>
    <t>上海国企改革,高校,污水处理,地方国企改革,雄安新区,PPP,迪士尼,垃圾分类,国企改革</t>
  </si>
  <si>
    <t>000620.SZ</t>
  </si>
  <si>
    <t>新华联</t>
  </si>
  <si>
    <t>专注文旅的复合地产商，“文旅+地产+金融”联动发展</t>
  </si>
  <si>
    <t>新零售,环球主题公园,旅游,蚂蚁金服,京津冀一体化,商超百货</t>
  </si>
  <si>
    <t>601588.SH</t>
  </si>
  <si>
    <t>北辰实业</t>
  </si>
  <si>
    <t>一流的复合地产品牌企业，全国最大的会展场馆运营商之一</t>
  </si>
  <si>
    <t>APEC会议,地方国企改革,数字经济,电子竞技,养老,京津冀一体化,冬奥会,北京国企改革,国企改革</t>
  </si>
  <si>
    <t>000886.SZ</t>
  </si>
  <si>
    <t>海南高速</t>
  </si>
  <si>
    <t>海南省最大的高速公路经营管理及房地产开发企业</t>
  </si>
  <si>
    <t>年报预增,免税店,海南旅游岛,债转股(AMC),旅游,西沙旅游,公路建设,地方国企改革,军工,海南自贸区,国企改革,三沙</t>
  </si>
  <si>
    <t>000042.SZ</t>
  </si>
  <si>
    <t>中洲控股</t>
  </si>
  <si>
    <t>国家房地产开发一级资质企业</t>
  </si>
  <si>
    <t>粤港澳大湾区,大运会</t>
  </si>
  <si>
    <t>000797.SZ</t>
  </si>
  <si>
    <t>中国武夷</t>
  </si>
  <si>
    <t>福建国资委旗下，主营地产开发、国内外工程承包、商业贸易等，业务拓展到非洲为主的海外市场</t>
  </si>
  <si>
    <t>环球主题公园,土地增值,海峡两岸,聚土地,中央政务区,装配式建筑,国企改革,一带一路,中非合作,土地流转,基建工程,地方国企改革,跨境电商,无人岛开发,物业管理,京津冀一体化,首都副中心</t>
  </si>
  <si>
    <t>000863.SZ</t>
  </si>
  <si>
    <t>三湘印象</t>
  </si>
  <si>
    <t>中国旅游文化演艺产业的先行者和龙头企业</t>
  </si>
  <si>
    <t>智能家居,旅游,租售同权,光伏建筑一体化,长三角一体化,一带一路,web3.0,人工智能,数字经济,文化传媒,节能环保,物业管理,元宇宙,虚拟现实</t>
  </si>
  <si>
    <t>600708.SH</t>
  </si>
  <si>
    <t>光明地产</t>
  </si>
  <si>
    <t>上海国资委控股公司，深耕华东地区的地产开发商</t>
  </si>
  <si>
    <t>冷链物流,特色小镇,国企改革,迪士尼,电子商务,上海国企改革,新零售,统一大市场,土地流转,地方国企改革,进口博览会</t>
  </si>
  <si>
    <t>600565.SH</t>
  </si>
  <si>
    <t>迪马股份</t>
  </si>
  <si>
    <t>主营房地产开发及专用车制造，业务集中在重庆、成都、武汉</t>
  </si>
  <si>
    <t>两江新区,养老,成渝特区,军民融合,反恐,机器人,方舱医院,汽车制造,室外经济,安防,军工,物业管理,托育服务,垃圾分类,消防装备</t>
  </si>
  <si>
    <t>000965.SZ</t>
  </si>
  <si>
    <t>天保基建</t>
  </si>
  <si>
    <t>从事地产开发、园区开发的公司</t>
  </si>
  <si>
    <t>天津自贸区,地方国企改革,环渤海,天津国企改革,滨海新区,雄安新区,京津冀一体化,物业管理,国企改革,大飞机</t>
  </si>
  <si>
    <t>600622.SH</t>
  </si>
  <si>
    <t>光大嘉宝</t>
  </si>
  <si>
    <t>以不动产资产管理、不动产投资和房地产开发业务为核心主业</t>
  </si>
  <si>
    <t>小金属,央企国企改革,统一大市场,REITs,债转股(AMC),稀有金属,物业管理,国企改革,住房租赁</t>
  </si>
  <si>
    <t>002314.SZ</t>
  </si>
  <si>
    <t>南山控股</t>
  </si>
  <si>
    <t>国内集成房屋的龙头企业</t>
  </si>
  <si>
    <t>冷链物流,地震,粤港澳大湾区,国企改革,一带一路,车联网,统一大市场,方舱医院,REITs,跨境电商,国产航母,智能物流,物流电商平台</t>
  </si>
  <si>
    <t>002016.SZ</t>
  </si>
  <si>
    <t>世荣兆业</t>
  </si>
  <si>
    <t>深耕珠海市的地产开发商</t>
  </si>
  <si>
    <t>横琴新区,粤港澳大湾区,珠海主题公园,广东自贸区,土地增值</t>
  </si>
  <si>
    <t>600067.SH</t>
  </si>
  <si>
    <t>冠城大通</t>
  </si>
  <si>
    <t>主营房地产开发和漆包线生产销售，漆包线产品质量国内领先</t>
  </si>
  <si>
    <t>游艇,电解液,扁线电机,新能源汽车,海峡两岸,锂电池,金控平台,储能,氢能源,小额贷款,比亚迪</t>
  </si>
  <si>
    <t>600503.SH</t>
  </si>
  <si>
    <t>华丽家族</t>
  </si>
  <si>
    <t>主营房地产开发，布局了临近空间飞行器、机器人、石墨烯、乙肝疫苗等多个领域</t>
  </si>
  <si>
    <t>石墨烯,涉矿,机器人,临近空间,徐翔,工业机器人</t>
  </si>
  <si>
    <t>002208.SZ</t>
  </si>
  <si>
    <t>合肥城建</t>
  </si>
  <si>
    <t>安徽省最早具有国家一级开发资质和AAA级信用评价等级的房产企业</t>
  </si>
  <si>
    <t>租售同权,地方国企改革,蚂蚁金服,长三角一体化,合肥迪士尼,独角兽,安徽国企改革,国企改革,住房租赁,安徽城镇化</t>
  </si>
  <si>
    <t>600743.SH</t>
  </si>
  <si>
    <t>华远地产</t>
  </si>
  <si>
    <t>国内房地产行业的先驱企业，老牌优质房企</t>
  </si>
  <si>
    <t>智能家居,一元股,环球主题公园,民营金融,REITs,地方国企改革,中央政务区,北京国企改革,国企改革,住房租赁,首都副中心</t>
  </si>
  <si>
    <t>000926.SZ</t>
  </si>
  <si>
    <t>福星股份</t>
  </si>
  <si>
    <t>湖北地区最早切入“城中村、旧城、旧厂”改造的房企之一</t>
  </si>
  <si>
    <t>装配式建筑,多晶硅,新型城镇化</t>
  </si>
  <si>
    <t>600638.SH</t>
  </si>
  <si>
    <t>新黄浦</t>
  </si>
  <si>
    <t>北京市政府旗下的房地产公司，核心资产主要集中在上海及周边区域</t>
  </si>
  <si>
    <t>上海金改,期货,物业管理,保障房,地方国企改革,国企改革</t>
  </si>
  <si>
    <t>600173.SH</t>
  </si>
  <si>
    <t>卧龙地产</t>
  </si>
  <si>
    <t>做精做强房地产业务，并购了手机游戏资产</t>
  </si>
  <si>
    <t>网络游戏,保障房,土地增值,物业管理</t>
  </si>
  <si>
    <t>000909.SZ</t>
  </si>
  <si>
    <t>数源科技</t>
  </si>
  <si>
    <t>杭州市政府旗下，业务涉及商贸、电子信息、房产园区等，研产了国内首台一体化数字电视接收机</t>
  </si>
  <si>
    <t>5G,网络电视,智能电视,消费电子,超清视频,电子信息,充电桩,物联网,国企改革,智能建筑,无人驾驶,浙江国企改革,智慧停车,智能交通,智慧城市,车联网,共同富裕示范区,换电,地方国企改革,杭州亚运会,智慧政务,数字电视,ETC,云办公,元宇宙</t>
  </si>
  <si>
    <t>600533.SH</t>
  </si>
  <si>
    <t>栖霞建设</t>
  </si>
  <si>
    <t>布局于南京、无锡和苏州等华东城市的地产开发商</t>
  </si>
  <si>
    <t>电子商务,南京国企改革,新能源汽车,REITs,互联网金融,江苏国企改革,棚户区改造,长三角一体化,雄安新区,独角兽,国企改革</t>
  </si>
  <si>
    <t>000897.SZ</t>
  </si>
  <si>
    <t>津滨发展</t>
  </si>
  <si>
    <t>主要从事商品销售、房屋租赁及销售的房地产企业</t>
  </si>
  <si>
    <t>天津自贸区,滨海新区,雄安新区,国企改革,天津国企改革,地方国企改革,环渤海</t>
  </si>
  <si>
    <t>600683.SH</t>
  </si>
  <si>
    <t>京投发展</t>
  </si>
  <si>
    <t>以房地产开发为主营业务并逐步涉及多元产业发展的综合性企业</t>
  </si>
  <si>
    <t>轨道交通,北交所,土地流转,地方国企改革,棚户区改造,中央政务区,养老,北京自贸区,特色小镇,物业管理,北京国企改革,国企改革,土地增值</t>
  </si>
  <si>
    <t>000558.SZ</t>
  </si>
  <si>
    <t>莱茵体育</t>
  </si>
  <si>
    <t>重点布局特色体育小镇和城市体育服务综合体，构建体育空间</t>
  </si>
  <si>
    <t>世界杯,旅游,四川国企改革,地方国企改革,体育产业,电子竞技,国企改革,足球</t>
  </si>
  <si>
    <t>600716.SH</t>
  </si>
  <si>
    <t>凤凰股份</t>
  </si>
  <si>
    <t>江苏省首家定位于文化地产开发的房地产开发企业</t>
  </si>
  <si>
    <t>养老,江苏国企改革,国企改革,地方国企改革</t>
  </si>
  <si>
    <t>000918.SZ</t>
  </si>
  <si>
    <t>嘉凯城</t>
  </si>
  <si>
    <t>主营房地产、影视放映，在长三角核心区域开发了大量优质的中高端楼盘</t>
  </si>
  <si>
    <t>REITs,影视娱乐,新型城镇化,恒大,金改,文化传媒,土地增值</t>
  </si>
  <si>
    <t>600665.SH</t>
  </si>
  <si>
    <t>天地源</t>
  </si>
  <si>
    <t>陕西省较大的房地产开发公司</t>
  </si>
  <si>
    <t>水利,西安自贸区,物业管理,国企改革,地方国企改革</t>
  </si>
  <si>
    <t>000514.SZ</t>
  </si>
  <si>
    <t>渝开发</t>
  </si>
  <si>
    <t>集地产开发、市政资产经营、会展经营、物业管理为一体的公司</t>
  </si>
  <si>
    <t>重庆国企改革,重庆自贸区,债转股(AMC),两江新区,地方国企改革,金改,物业管理,成渝特区,国企改革</t>
  </si>
  <si>
    <t>600077.SH</t>
  </si>
  <si>
    <t>宋都股份</t>
  </si>
  <si>
    <t>百强房企、区域领先房企，具有三十多年开发经验，深耕长三角区域</t>
  </si>
  <si>
    <t>托育服务,土地流转</t>
  </si>
  <si>
    <t>600684.SH</t>
  </si>
  <si>
    <t>珠江股份</t>
  </si>
  <si>
    <t>深耕广州、发展湖南、布局海南的地产开发商</t>
  </si>
  <si>
    <t>广东国企改革,南沙新区,粤港澳大湾区,地方国企改革,三胎,土壤修复,物业管理,国企改革,土地增值,家庭医生</t>
  </si>
  <si>
    <t>000667.SZ</t>
  </si>
  <si>
    <t>美好置业</t>
  </si>
  <si>
    <t>房地产开发为主业，大力拓展“装配式建筑、现代农业”业务</t>
  </si>
  <si>
    <t>一元股,新型城镇化,装配式建筑,特色小镇,PPP,保障房</t>
  </si>
  <si>
    <t>600466.SH</t>
  </si>
  <si>
    <t>蓝光发展</t>
  </si>
  <si>
    <t>以住宅产业为核心，打造高度协同的同心多元化产业生态链</t>
  </si>
  <si>
    <t>一元股,REITs,健康中国,光伏,成渝特区,3D打印,MSCI</t>
  </si>
  <si>
    <t>002133.SZ</t>
  </si>
  <si>
    <t>广宇集团</t>
  </si>
  <si>
    <t>以高性价比的中小户型住宅开发为主的房地产企业</t>
  </si>
  <si>
    <t>粮食,玉米,乡村振兴,体外诊断,金改,养老,农业种植,小额贷款</t>
  </si>
  <si>
    <t>000573.SZ</t>
  </si>
  <si>
    <t>粤宏远A</t>
  </si>
  <si>
    <t>东莞市场多年经营的房地产企业，广东省合法产能最大的再生铅企业</t>
  </si>
  <si>
    <t>动力电池回收,涉矿,煤炭,互联网金融,广东自贸区,危废处理,金属铅</t>
  </si>
  <si>
    <t>000014.SZ</t>
  </si>
  <si>
    <t>沙河股份</t>
  </si>
  <si>
    <t>深圳国资委旗下房地产上市公司之一</t>
  </si>
  <si>
    <t>年报预增,深圳国企改革,广东国企改革,物业管理,国企改革,粤港澳大湾区,地方国企改革</t>
  </si>
  <si>
    <t>600159.SH</t>
  </si>
  <si>
    <t>大龙地产</t>
  </si>
  <si>
    <t>北京市优秀的房地产开发公司</t>
  </si>
  <si>
    <t>中央政务区,北京自贸区,京津冀一体化,北京国企改革,地方国企改革,国企改革</t>
  </si>
  <si>
    <t>600322.SH</t>
  </si>
  <si>
    <t>天房发展</t>
  </si>
  <si>
    <t>聚焦天津地区的房地产开发商</t>
  </si>
  <si>
    <t>天津自贸区,地方国企改革,环渤海,天津国企改革,棚户区改造,滨海新区,京津冀一体化,国企改革</t>
  </si>
  <si>
    <t>600791.SH</t>
  </si>
  <si>
    <t>京能置业</t>
  </si>
  <si>
    <t>近二十年的房地产开发经验，拥有一只稳定专业的房地产开发队伍</t>
  </si>
  <si>
    <t>600692.SH</t>
  </si>
  <si>
    <t>亚通股份</t>
  </si>
  <si>
    <t>是崇明岛唯一上市公司，主营房地产开发等业务</t>
  </si>
  <si>
    <t>旅游,国企改革,美丽中国,粮食,上海国企改革,土地流转,地方国企改革,赛马,光伏,生态农业,保障房,农信社改革,村镇银行,土地增值</t>
  </si>
  <si>
    <t>000609.SZ</t>
  </si>
  <si>
    <t>中迪投资</t>
  </si>
  <si>
    <t>主营股权投资和资产投资包括融资租赁、服务行业、房地产业务</t>
  </si>
  <si>
    <t>融资租赁,北交所,高铁,互联网金融,磷化工,轨道交通</t>
  </si>
  <si>
    <t>600393.SH</t>
  </si>
  <si>
    <t>粤泰股份</t>
  </si>
  <si>
    <t>广州市老牌的房地产开发商</t>
  </si>
  <si>
    <t>一元股,特色小镇,粤港澳大湾区</t>
  </si>
  <si>
    <t>免税店,旅游,租售同权,粤港澳大湾区,招商系,养老,游轮,雄安新区,国企改革,央企国企改革,REITs,证金持股,地方国企改革,住房租赁,MSCI</t>
  </si>
  <si>
    <t>000069.SZ</t>
  </si>
  <si>
    <t>华侨城A</t>
  </si>
  <si>
    <t>中国主题公园产业的领跑者，开创了"旅游+地产"模式</t>
  </si>
  <si>
    <t>旅游,宝能系,新型城镇化,体育产业,特色小镇,冰雪产业,国企改革,大运会,央企国企改革,证金持股,地方国企改革,MSCI</t>
  </si>
  <si>
    <t>600663.SH</t>
  </si>
  <si>
    <t>陆家嘴</t>
  </si>
  <si>
    <t>致力于陆家嘴金贸区开发建设，优秀的商业地产投资、开发、运营商</t>
  </si>
  <si>
    <t>民营金融,上海自贸区,上海金改,养老,浦东新区,国企改革,迪士尼,浦东前滩,上海国企改革,证金持股,地方国企改革</t>
  </si>
  <si>
    <t>600007.SH</t>
  </si>
  <si>
    <t>中国国贸</t>
  </si>
  <si>
    <t>中国乃至全球规模最大、功能最齐全的高档商务服务综合体之一</t>
  </si>
  <si>
    <t>北京自贸区,APEC会议,国企改革</t>
  </si>
  <si>
    <t>000031.SZ</t>
  </si>
  <si>
    <t>大悦城</t>
  </si>
  <si>
    <t>立足环北京、环上海、环深圳三大核心城市群的地产开发商</t>
  </si>
  <si>
    <t>中粮系,央企国企改革,证金持股,粤港澳大湾区,地方国企改革,中粮系国企改革,国企改革</t>
  </si>
  <si>
    <t>002305.SZ</t>
  </si>
  <si>
    <t>南国置业</t>
  </si>
  <si>
    <t>中国电建集团旗下，以商业地产为引导的综合性物业开发企业</t>
  </si>
  <si>
    <t>央企国企改革,武汉自贸区,REITs,租售同权,地方国企改革,特色小镇,物业管理,雄安新区,国企改革,土地增值</t>
  </si>
  <si>
    <t>000608.SZ</t>
  </si>
  <si>
    <t>阳光股份</t>
  </si>
  <si>
    <t>投资性房地产出租与资产管理</t>
  </si>
  <si>
    <t>600848.SH</t>
  </si>
  <si>
    <t>上海临港</t>
  </si>
  <si>
    <t>具备国际领先、国内一流的产业园区载体</t>
  </si>
  <si>
    <t>上海自贸区,商汤科技,独角兽,国企改革,上海国企改革,REITs,自由贸易港,氢能源,地方国企改革,住房租赁,MSCI</t>
  </si>
  <si>
    <t>600895.SH</t>
  </si>
  <si>
    <t>张江高科</t>
  </si>
  <si>
    <t>以张江高科技园区特色房产营运为主导</t>
  </si>
  <si>
    <t>光刻胶,租售同权,蚂蚁金服,上海自贸区,浦东新区,国企改革,浦东前滩,上海国企改革,新兴板,新能源汽车,REITs,证金持股,地方国企改革,MSCI</t>
  </si>
  <si>
    <t>601512.SH</t>
  </si>
  <si>
    <t>中新集团</t>
  </si>
  <si>
    <t>致力成为中国园区开发运营领军企业</t>
  </si>
  <si>
    <t>污水处理,新型城镇化,江苏国企改革,长三角一体化,充电桩,光伏,国企改革,一带一路</t>
  </si>
  <si>
    <t>600648.SH</t>
  </si>
  <si>
    <t>外高桥</t>
  </si>
  <si>
    <t>国内唯一以保税区开发建设为主营的上市公司</t>
  </si>
  <si>
    <t>上海自贸区,浦东新区,国企改革,浦东前滩,上海国企改革,自由贸易港,地方国企改革,跨境电商</t>
  </si>
  <si>
    <t>600639.SH</t>
  </si>
  <si>
    <t>浦东金桥</t>
  </si>
  <si>
    <t>采取租售并举的策略，开发经营了金桥产业园区、碧云国际社区</t>
  </si>
  <si>
    <t>上海自贸区,浦东新区,国企改革,迪士尼,浦东前滩,上海国企改革,证金持股,地方国企改革</t>
  </si>
  <si>
    <t>600340.SH</t>
  </si>
  <si>
    <t>华夏幸福</t>
  </si>
  <si>
    <t>产业新城模式的标杆运营商</t>
  </si>
  <si>
    <t>新型城镇化,特色小镇,雄安新区,PPP,通用航空,足球,智慧城市,互联网金融,棚户区改造,京津冀一体化,MSCI</t>
  </si>
  <si>
    <t>600604.SH</t>
  </si>
  <si>
    <t>市北高新</t>
  </si>
  <si>
    <t>以园区产业载体开发经营、企业服务集成及产业投资为核心业务</t>
  </si>
  <si>
    <t>上海国企改革,租售同权,数据交易中心,地方国企改革,能源互联网,国企改革,住房租赁</t>
  </si>
  <si>
    <t>600658.SH</t>
  </si>
  <si>
    <t>电子城</t>
  </si>
  <si>
    <t>北京国资委旗下，中关村科技园区最早的开发建设成员之一，高科技产业平台及创新平台运营商</t>
  </si>
  <si>
    <t>年报预增,北交所,集成电路,地方国企改革,数字经济,人工智能,北京自贸区,北京国企改革,国企改革</t>
  </si>
  <si>
    <t>600463.SH</t>
  </si>
  <si>
    <t>空港股份</t>
  </si>
  <si>
    <t>在高附加值的临空地产的建设、运营各个环节积累了丰富的经验</t>
  </si>
  <si>
    <t>军民融合,基因测序,基因疗法,地方国企改革,基因芯片,北京自贸区,雄安新区,京津冀一体化,物业管理,北京国企改革,垃圾分类,国企改革</t>
  </si>
  <si>
    <t>600082.SH</t>
  </si>
  <si>
    <t>海泰发展</t>
  </si>
  <si>
    <t>天津市政府旗下，国内首家“以创业孵化带动工业地产与产业投资”的工业园区上市公司，拥有国内最早的国家级综合孵化器</t>
  </si>
  <si>
    <t>天津自贸区,循环经济,环渤海,地方国企改革,天津国企改革,数字经济,滨海新区,京津冀一体化,余额宝,国企改革</t>
  </si>
  <si>
    <t>001914.SZ</t>
  </si>
  <si>
    <t>招商积余</t>
  </si>
  <si>
    <t>央企国企改革,养老金持股,地方国企改革,物业管理,国企改革</t>
  </si>
  <si>
    <t>000560.SZ</t>
  </si>
  <si>
    <t>我爱我家</t>
  </si>
  <si>
    <t>房地产经纪龙头企业，拥有我爱我家、相寓、昆百大外等多个品牌</t>
  </si>
  <si>
    <t>大消费,鸿蒙,租售同权,ChatGPT,新零售,电子商务,人工智能,数字经济,住房租赁,华为</t>
  </si>
  <si>
    <t>002285.SZ</t>
  </si>
  <si>
    <t>世联行</t>
  </si>
  <si>
    <t>珠海国资委旗下，国内知名的房地产中介服务商</t>
  </si>
  <si>
    <t>大消费,广东国企改革,租售同权,粤港澳大湾区,小额再贷款,养老,共享经济,国企改革,珠海国企改革,横琴新区,REITs,地方国企改革,恒大,物业管理,共享办公</t>
  </si>
  <si>
    <t>002968.SZ</t>
  </si>
  <si>
    <t>新大正</t>
  </si>
  <si>
    <t>物业管理服务行业百强企业</t>
  </si>
  <si>
    <t>002377.SZ</t>
  </si>
  <si>
    <t>国创高新</t>
  </si>
  <si>
    <t>“沥青业务和房地产中介服务”双主业发展</t>
  </si>
  <si>
    <t>数据中心,沥青,租售同权,住房租赁,噪声防治,小额贷款</t>
  </si>
  <si>
    <t>603506.SH</t>
  </si>
  <si>
    <t>南都物业</t>
  </si>
  <si>
    <t>拥有机制、人员与组织、管理与品牌优势的物业服务企业</t>
  </si>
  <si>
    <t>电子商务,长三角一体化,养老,社区团购,物业管理,垃圾分类</t>
  </si>
  <si>
    <t>300917.SZ</t>
  </si>
  <si>
    <t>特发服务</t>
  </si>
  <si>
    <t>第一批获得国家一级物业管理企业资质的企业</t>
  </si>
  <si>
    <t>深圳国企改革,广东国企改革,地方国企改革,智慧政务,物业管理,国企改革,华为</t>
  </si>
  <si>
    <t>002188.SZ</t>
  </si>
  <si>
    <t>中天服务</t>
  </si>
  <si>
    <t>主营物业管理</t>
  </si>
  <si>
    <t>长三角一体化,物业管理,共同富裕示范区</t>
  </si>
  <si>
    <t>5G,工业机器人,同花顺漂亮100,物联网,郭台铭,工业互联网,智慧城市,机器人,新能源汽车,大数据,富士康,人工智能,云计算,智能制造,虚拟现实,台湾,苹果,MSCI</t>
  </si>
  <si>
    <t>5G,芯片,WIN升级,智能汽车,消费电子,无线耳机,无线充电,智能音箱,同花顺漂亮100,汽车电子,智能终端,芯片封装测试,新能源汽车,证金持股,基站天线,元器件,虚拟现实,台湾,苹果,华为,MSCI</t>
  </si>
  <si>
    <t>601231.SH</t>
  </si>
  <si>
    <t>环旭电子</t>
  </si>
  <si>
    <t>电子制造服务行业的全球知名厂商</t>
  </si>
  <si>
    <t>增强现实,WIN升级,消费电子,无线耳机,智能眼镜,汽车电子,智能终端,智能穿戴,年报预增,新能源汽车,证金持股,WiFi 6,新型烟草,元宇宙,苹果,MSCI</t>
  </si>
  <si>
    <t>000021.SZ</t>
  </si>
  <si>
    <t>深科技</t>
  </si>
  <si>
    <t>国内最大的独立DRAM内存芯片封测企业，全球第二大硬盘磁头制造商</t>
  </si>
  <si>
    <t>三星,芯片,消费电子,数据存储,先进封装（Chiplet）,芯片封装测试,节能照明,央企国企改革,新能源汽车,集成电路,蓝宝石,TMT,内存,华为,MSCI,无人机,医疗器械,区块链,电子信息,国企改革,存储芯片,工业4.0,地方国企改革,超级电容,智能制造,智能电网</t>
  </si>
  <si>
    <t>300136.SZ</t>
  </si>
  <si>
    <t>信维通信</t>
  </si>
  <si>
    <t>国内领先的移动终端天线系统产品提供商</t>
  </si>
  <si>
    <t>三星,WIN升级,消费电子,智能汽车,卫星导航,无线充电,智能音箱,智能路由器,陶瓷电容,射频器,智能穿戴,虚拟现实,VR设备,facebook,苹果,华为,无线耳机,5G,MSCI,6G,电子信息,汽车电子,智能终端,工业4.0,特斯拉,VR直播,安防,WiFi 6,移动天线,NFC</t>
  </si>
  <si>
    <t>002925.SZ</t>
  </si>
  <si>
    <t>盈趣科技</t>
  </si>
  <si>
    <t>自主研发了UMS系统及智能制造生产体系</t>
  </si>
  <si>
    <t>智能家居,数字孪生,医疗器械,新基建,汽车电子,蔚来汽车,物联网,工业互联网,国产软件,机器人,VR设备,光伏,人民币贬值受益,新型烟草,虚拟现实,MSCI</t>
  </si>
  <si>
    <t>300115.SZ</t>
  </si>
  <si>
    <t>长盈精密</t>
  </si>
  <si>
    <t>国内领先的精密电子零组件制造公司</t>
  </si>
  <si>
    <t>5G,三星,口罩,芯片,WIN升级,消费电子,MSCI,工业机器人,新型烟草,宁德时代,智能终端,智能穿戴,小米,机器人,新能源汽车,特斯拉,芯片设计,锂电池,氢能源,人民币贬值受益,工业4.0,虚拟现实,苹果,华为,无线耳机</t>
  </si>
  <si>
    <t>600363.SH</t>
  </si>
  <si>
    <t>联创光电</t>
  </si>
  <si>
    <t>集LED、线缆、智能控制模块和军工产业于一体的光电子骨干企业</t>
  </si>
  <si>
    <t>体感3D,虹膜识别,OLED,体感交互,超导,节能照明,柔性屏,激光,新能源汽车,全息手机,元器件,军工,VR设备,嫦娥,虚拟现实,华为</t>
  </si>
  <si>
    <t>002402.SZ</t>
  </si>
  <si>
    <t>和而泰</t>
  </si>
  <si>
    <t>国内智能控制器行业具有领导地位的龙头企业</t>
  </si>
  <si>
    <t>5G,雷达,智能家居,物联网平台层,养老金持股,芯片,卫星导航,汽车电子,物联网感知层,东盟自贸区,氮化镓,比亚迪,物联网,射频器,智能建筑,汽车热管理,节能照明,储能,军工,元器件,物联网应用层,人民币贬值受益,华为</t>
  </si>
  <si>
    <t>002139.SZ</t>
  </si>
  <si>
    <t>拓邦股份</t>
  </si>
  <si>
    <t>国内一流的智能控制控制器产品制造商</t>
  </si>
  <si>
    <t>智能家居,机器视觉,空气能热泵,养老金持股,无线充电,物联网感知层,物联网,机器人,阿里巴巴,锂电池,安防,人工智能,服务机器人,储能,钠离子电池,人民币贬值受益,锂电制造,无线耳机</t>
  </si>
  <si>
    <t>300679.SZ</t>
  </si>
  <si>
    <t>电连技术</t>
  </si>
  <si>
    <t>专业从事微型电子连接器及互连系统相关产品的研制</t>
  </si>
  <si>
    <t>5G,新能源汽车,小米,消费电子,新型烟草,华为</t>
  </si>
  <si>
    <t>300735.SZ</t>
  </si>
  <si>
    <t>光弘科技</t>
  </si>
  <si>
    <t>国内领先的电子制造服务（EMS）服务商</t>
  </si>
  <si>
    <t>5G,宠物经济,智能家居,消费电子,移动支付,卫星导航,汽车电子,透明工厂,物联网,智能穿戴,小米,EDR,安防,华为汽车,储能,光伏,华为</t>
  </si>
  <si>
    <t>603327.SH</t>
  </si>
  <si>
    <t>福蓉科技</t>
  </si>
  <si>
    <t>四川省消费电子产品铝制结构件材料的研发、生产及销售优质企业</t>
  </si>
  <si>
    <t>5G,三星,地方国企改革,消费电子,国企改革,苹果,小米,华为</t>
  </si>
  <si>
    <t>002937.SZ</t>
  </si>
  <si>
    <t>兴瑞科技</t>
  </si>
  <si>
    <t>拥有较大数量的精密加工、成型和组装设备</t>
  </si>
  <si>
    <t>5G,智能家居,超清视频,新基建,消费电子,汽车电子,宁德时代,无人驾驶,一带一路,年报预增,特斯拉,新能源汽车,国六标准、国六排放、国六,VR设备,虚拟现实</t>
  </si>
  <si>
    <t>002426.SZ</t>
  </si>
  <si>
    <t>胜利精密</t>
  </si>
  <si>
    <t>为消费电子厂商提供精密结构模组</t>
  </si>
  <si>
    <t>三星,PET铜箔,消费电子,一体化压铸,智能终端,联想,智能穿戴,小米,新能源汽车,特斯拉,锂电池,人民币贬值受益,工业4.0,苹果,华为</t>
  </si>
  <si>
    <t>002635.SZ</t>
  </si>
  <si>
    <t>安洁科技</t>
  </si>
  <si>
    <t>为消费电子、新能源汽车提供技术领先的核心配件</t>
  </si>
  <si>
    <t>WIN升级,OLED,消费电子,无线充电,智能穿戴,新能源汽车,储能,VR设备,facebook,人民币贬值受益,台湾,苹果,华为,无线耳机,5G,增强现实,汽车电子,充电桩,智能终端,谷歌,小米,特斯拉,氢能源,MiniLED,元宇宙,虚拟现实,燃料电池</t>
  </si>
  <si>
    <t>002866.SZ</t>
  </si>
  <si>
    <t>传艺科技</t>
  </si>
  <si>
    <t>笔记本电脑键盘隐形冠军，拟设立孙公司布局钠电池、锂电池相关业务</t>
  </si>
  <si>
    <t>专精特新,富士康,钠离子电池,消费电子,储能,PCB,人民币贬值受益,小米,华为</t>
  </si>
  <si>
    <t>300793.SZ</t>
  </si>
  <si>
    <t>佳禾智能</t>
  </si>
  <si>
    <t>国内领先的电声产品制造商</t>
  </si>
  <si>
    <t>年报预增,小米,机器人,消费电子,智能音箱,汽车电子,人民币贬值受益,血氧仪,元宇宙,虚拟现实,苹果,智能穿戴,无线耳机,华为</t>
  </si>
  <si>
    <t>002055.SZ</t>
  </si>
  <si>
    <t>得润电子</t>
  </si>
  <si>
    <t>生产各类电子连接器，是我国家用电器与消费电子的主要供应商</t>
  </si>
  <si>
    <t>高压快充,消费电子,OLED,智能汽车,无线充电,共享汽车,宁德时代,汽车电子,比亚迪,共享经济,无人驾驶,EDR,电子皮肤,车联网,特斯拉,新能源汽车,元器件,苹果,华为</t>
  </si>
  <si>
    <t>002681.SZ</t>
  </si>
  <si>
    <t>奋达科技</t>
  </si>
  <si>
    <t>主营多媒体音箱，且较早布局了智能穿戴产品</t>
  </si>
  <si>
    <t>智能家居,传感器,消费电子,无线充电,智能音箱,血氧仪,智能穿戴,小米,家用电器,电子商务,年报预增,机器人,互联网医疗,储能,VR设备,人民币贬值受益,虚拟现实,智能手表,华为,无线耳机</t>
  </si>
  <si>
    <t>300602.SZ</t>
  </si>
  <si>
    <t>飞荣达</t>
  </si>
  <si>
    <t>中国领先的、创新型专业电磁屏蔽及导热解决方案服务商</t>
  </si>
  <si>
    <t>5G,石墨烯,比亚迪,宁德时代,汽车热管理,年报预增,特斯拉,新能源汽车,富士康,基站天线,储能,光伏,华为海思,facebook,苹果,华为</t>
  </si>
  <si>
    <t>002881.SZ</t>
  </si>
  <si>
    <t>美格智能</t>
  </si>
  <si>
    <t>国内首批基于4G/LTE核心模组进行全方位产品和技术开发的企业之一</t>
  </si>
  <si>
    <t>5G,车联网,新能源汽车,养老金持股,移动支付,电力物联网,物联网感知层,华为海思,比亚迪,东数西算（算力）,物联网,华为</t>
  </si>
  <si>
    <t>300032.SZ</t>
  </si>
  <si>
    <t>金龙机电</t>
  </si>
  <si>
    <t>全球最大的手机马达生产企业之一</t>
  </si>
  <si>
    <t>消费电子,OLED,触摸屏,先进封装（Chiplet）,小米,智能穿戴,骨传导,机器人,新能源汽车,蓝宝石,人民币贬值受益,元宇宙,虚拟现实,华为,新型烟草</t>
  </si>
  <si>
    <t>002655.SZ</t>
  </si>
  <si>
    <t>共达电声</t>
  </si>
  <si>
    <t>专业的电声元器件及电声组件制造商和服务商、电声技术解决方案提供商</t>
  </si>
  <si>
    <t>骨传导,三星,智能穿戴,芯片,WIN升级,消费电子,智能音箱,汽车电子,新型烟草,元宇宙,语音技术,苹果,小米,无线耳机,华为</t>
  </si>
  <si>
    <t>603626.SH</t>
  </si>
  <si>
    <t>科森科技</t>
  </si>
  <si>
    <t>从事精密金属加工服务，产品应用于手机、电脑、医疗器械等</t>
  </si>
  <si>
    <t>医疗器械,消费电子,智能音箱,电子信息,柔性屏,特斯拉,固态电池,富士康,新型烟草,元宇宙,虚拟现实,台湾,苹果,华为,无线耳机</t>
  </si>
  <si>
    <t>603380.SH</t>
  </si>
  <si>
    <t>易德龙</t>
  </si>
  <si>
    <t>面向全球提供全方位的电子制造服务，拥有较高的市场占有率</t>
  </si>
  <si>
    <t>汽车电子,独角兽</t>
  </si>
  <si>
    <t>603890.SH</t>
  </si>
  <si>
    <t>春秋电子</t>
  </si>
  <si>
    <t>国内笔记本电脑精密结构件的行业龙头</t>
  </si>
  <si>
    <t>5G,特斯拉,新能源汽车,富士康,消费电子,电子信息,人民币贬值受益</t>
  </si>
  <si>
    <t>300322.SZ</t>
  </si>
  <si>
    <t>硕贝德</t>
  </si>
  <si>
    <t>全球领先的无线通信终端生产厂商</t>
  </si>
  <si>
    <t>5G,6G,三星,虹膜识别,芯片,消费电子,卫星导航,无线充电,智能路由器,比亚迪,智能终端,汽车热管理,无人驾驶,小米,特斯拉,虚拟现实,全息手机,WiFi 6,VR设备,移动天线,元宇宙,NFC,台湾,毫米波雷达,华为</t>
  </si>
  <si>
    <t>600130.SH</t>
  </si>
  <si>
    <t>波导股份</t>
  </si>
  <si>
    <t>国内手机配件生产领先企业</t>
  </si>
  <si>
    <t>汽车电子,智能终端,淘宝手机</t>
  </si>
  <si>
    <t>600203.SH</t>
  </si>
  <si>
    <t>福日电子</t>
  </si>
  <si>
    <t>4-6英寸芯片制造国内龙头企业，彩显FBT产品产销量全国行业前三</t>
  </si>
  <si>
    <t>无人机,福建物联网,指纹技术,地方国企改革,元器件,超清视频,无线耳机,透明工厂,物联网,国企改革,华为,节能照明</t>
  </si>
  <si>
    <t>300709.SZ</t>
  </si>
  <si>
    <t>精研科技</t>
  </si>
  <si>
    <t>公司可穿戴设备用MIM产品终端客户涵盖了JAWBONE，华为等知名企业</t>
  </si>
  <si>
    <t>特斯拉,新冠检测,智能穿戴,消费电子,苹果,谷歌,无线耳机</t>
  </si>
  <si>
    <t>002993.SZ</t>
  </si>
  <si>
    <t>奥海科技</t>
  </si>
  <si>
    <t>全球领先的智能便携能源产品提供商</t>
  </si>
  <si>
    <t>专精特新,新能源汽车,露营经济,储能,消费电子,无线充电,氮化镓,充电桩,第三代半导体,苹果,小米,华为</t>
  </si>
  <si>
    <t>300951.SZ</t>
  </si>
  <si>
    <t>博硕科技</t>
  </si>
  <si>
    <t>公司具备多次套位、叠加组合后产品尺寸精密度仍能控制在±0.05mm范围的技术能力</t>
  </si>
  <si>
    <t>专精特新,汽车电子,新型烟草,富士康,消费电子</t>
  </si>
  <si>
    <t>002947.SZ</t>
  </si>
  <si>
    <t>恒铭达</t>
  </si>
  <si>
    <t>公司主营消费电子功能性器件、防护产品，苹果核心供应商之一</t>
  </si>
  <si>
    <t>5G,年报预增,新能源汽车,消费电子,VR设备,人民币贬值受益,虚拟现实,苹果,华为,无线耳机</t>
  </si>
  <si>
    <t>300857.SZ</t>
  </si>
  <si>
    <t>协创数据</t>
  </si>
  <si>
    <t>专注于物联网智能终端和数据存储设备等消费电子类产品的研产销</t>
  </si>
  <si>
    <t>联想,车联网,机器人,芯片,消费电子,腾讯,智能音箱,网络游戏,物联网,小米</t>
  </si>
  <si>
    <t>002369.SZ</t>
  </si>
  <si>
    <t>卓翼科技</t>
  </si>
  <si>
    <t>我国内资电子制造外包服务行业的领先企业之一</t>
  </si>
  <si>
    <t>5G,网络电视,三星,增强现实,WIN升级,消费电子,区块链,智能路由器,汽车电子,智能终端,物联网,智能穿戴,小米,GPU,机器人,WiFi 6,物联网应用层,智能制造,工业4.0,元宇宙,虚拟现实,华为,无线耳机</t>
  </si>
  <si>
    <t>603629.SH</t>
  </si>
  <si>
    <t>利通电子</t>
  </si>
  <si>
    <t>国内领先的精密金属结构件生产企业</t>
  </si>
  <si>
    <t>集成电路,军工,华为,OLED</t>
  </si>
  <si>
    <t>301051.SZ</t>
  </si>
  <si>
    <t>信濠光电</t>
  </si>
  <si>
    <t>公司在第二梯队玻璃防护屏厂商中逐渐建立了核心优势</t>
  </si>
  <si>
    <t>300787.SZ</t>
  </si>
  <si>
    <t>海能实业</t>
  </si>
  <si>
    <t>主营业务为电子信号传输适配产品及其他消费电子产品，应用广泛</t>
  </si>
  <si>
    <t>年报预增,储能,消费电子,无线充电,氮化镓,人民币贬值受益,第三代半导体,苹果,智能穿戴,无线耳机</t>
  </si>
  <si>
    <t>300822.SZ</t>
  </si>
  <si>
    <t>贝仕达克</t>
  </si>
  <si>
    <t>专注于智能控制领域，国家高新技术企业</t>
  </si>
  <si>
    <t>智能家居,人脸识别,人民币贬值受益,锂电池,人工智能,AIGC</t>
  </si>
  <si>
    <t>002660.SZ</t>
  </si>
  <si>
    <t>茂硕电源</t>
  </si>
  <si>
    <t>济南国资委旗下，全球领先的电源解决方案供应商，主营消费电子电源和LED电源</t>
  </si>
  <si>
    <t>太阳能,OLED,区块链,充电桩,智慧灯杆,国企改革,节能照明,知识产权保护,柔性屏,新零售,数字乡村,地方国企改革,跨境电商,光伏,人民币贬值受益</t>
  </si>
  <si>
    <t>002855.SZ</t>
  </si>
  <si>
    <t>捷荣技术</t>
  </si>
  <si>
    <t>多家全球知名品牌厂商精密模具和精密结构件的主要供应商</t>
  </si>
  <si>
    <t>三星,消费电子,VR设备,智能制造,虚拟现实,智能穿戴,无线耳机,华为</t>
  </si>
  <si>
    <t>300279.SZ</t>
  </si>
  <si>
    <t>和晶科技</t>
  </si>
  <si>
    <t>国内最早将MCU应用于家电智能控制领域的行业先行者之一</t>
  </si>
  <si>
    <t>5G,智能家居,在线教育,幼儿教育,蚂蚁金服,腾讯,三胎,宁德时代,独角兽,物联网,小米,智慧城市,特斯拉,阿里巴巴,物联网应用层,托育服务</t>
  </si>
  <si>
    <t>603133.SH</t>
  </si>
  <si>
    <t>碳元科技</t>
  </si>
  <si>
    <t>生产的高导热石墨散热膜已经应用于智能手机上，且有供货给华为</t>
  </si>
  <si>
    <t>无线耳机,石墨烯,独角兽,3D玻璃,华为,消费电子</t>
  </si>
  <si>
    <t>300686.SZ</t>
  </si>
  <si>
    <t>智动力</t>
  </si>
  <si>
    <t>主营消费电子功能性器件、结构性器件，拟布局复合铜箔领域</t>
  </si>
  <si>
    <t>柔性屏,PET铜箔,富士康,小米,消费电子,华为</t>
  </si>
  <si>
    <t>300543.SZ</t>
  </si>
  <si>
    <t>朗科智能</t>
  </si>
  <si>
    <t>智能控制器和新能源锂电池包的优质企业</t>
  </si>
  <si>
    <t>智能家居,锂电池,储能,锂电设备,电机电控,光伏,外贸受益</t>
  </si>
  <si>
    <t>688210.SH</t>
  </si>
  <si>
    <t>统联精密</t>
  </si>
  <si>
    <t>专业的精密零部件产品的生产商和解决方案提供商</t>
  </si>
  <si>
    <t>688661.SH</t>
  </si>
  <si>
    <t>和林微纳</t>
  </si>
  <si>
    <t>A股市场芯片测试探针第一股</t>
  </si>
  <si>
    <t>专精特新,传感器,芯片,消费电子</t>
  </si>
  <si>
    <t>688678.SH</t>
  </si>
  <si>
    <t>福立旺</t>
  </si>
  <si>
    <t>专注于精密金属零部件的研产销</t>
  </si>
  <si>
    <t>特斯拉,新能源汽车,苹果,医疗器械,光伏,比亚迪,金刚石（线）</t>
  </si>
  <si>
    <t>300976.SZ</t>
  </si>
  <si>
    <t>达瑞电子</t>
  </si>
  <si>
    <t>为消费电子产品及其组件的生产商提供功能性器件的国家高新技术企业</t>
  </si>
  <si>
    <t>特斯拉,小米,消费电子,汽车电子,虚拟现实,苹果,华为</t>
  </si>
  <si>
    <t>301123.SZ</t>
  </si>
  <si>
    <t>奕东电子</t>
  </si>
  <si>
    <t>在精密电子零组件行业处于领先地位</t>
  </si>
  <si>
    <t>空气净化,新能源汽车,储能,汽车电子,比亚迪,宁德时代,新型烟草,PCB,小米</t>
  </si>
  <si>
    <t>688371.SH</t>
  </si>
  <si>
    <t>菲沃泰</t>
  </si>
  <si>
    <t>主营高性能、多功能纳米薄膜，主要用于手机、耳机等消费电子产品</t>
  </si>
  <si>
    <t>苹果,小米</t>
  </si>
  <si>
    <t>300968.SZ</t>
  </si>
  <si>
    <t>格林精密</t>
  </si>
  <si>
    <t>专业从事智能终端精密结构件制造服务的高新技术企业</t>
  </si>
  <si>
    <t>智能家居,口罩,消费电子,智能音箱,人民币贬值受益,工业4.0,虚拟现实,智能穿戴,华为</t>
  </si>
  <si>
    <t>001314.SZ</t>
  </si>
  <si>
    <t>亿道信息</t>
  </si>
  <si>
    <t>外销为主的笔记本、平板电脑等消费电子产品ODM厂商</t>
  </si>
  <si>
    <t>虚拟现实,人民币贬值受益,人工智能,消费电子</t>
  </si>
  <si>
    <t>600898.SH</t>
  </si>
  <si>
    <t>国美通讯</t>
  </si>
  <si>
    <t>在ODM领域内具有稳定的行业地位，具有一定的客户优势</t>
  </si>
  <si>
    <t>消费电子,国产操作系统</t>
  </si>
  <si>
    <t>301086.SZ</t>
  </si>
  <si>
    <t>鸿富瀚</t>
  </si>
  <si>
    <t>公司已经成为下游组件生产商及EMS厂商中龙头企业的核心供应商</t>
  </si>
  <si>
    <t>专精特新,锂电池,富士康,消费电子,智能制造,工业母机,虚拟现实,汽车热管理,苹果</t>
  </si>
  <si>
    <t>605277.SH</t>
  </si>
  <si>
    <t>新亚电子</t>
  </si>
  <si>
    <t>中国消费电子线材龙头企业，获工信部《制造业单项冠军产品》，为中国电子元件百强企业</t>
  </si>
  <si>
    <t>5G,国产替代,消费电子</t>
  </si>
  <si>
    <t>301389.SZ</t>
  </si>
  <si>
    <t>隆扬电子</t>
  </si>
  <si>
    <t>苹果供应链上的电磁屏蔽材料生产商，产品主要用于笔记本电脑、平板电脑</t>
  </si>
  <si>
    <t>PET铜箔,苹果,消费电子</t>
  </si>
  <si>
    <t>003028.SZ</t>
  </si>
  <si>
    <t>振邦智能</t>
  </si>
  <si>
    <t>行业内知名的高端智能控制器、变频驱动器、数字电源以及智能物联模块供应商</t>
  </si>
  <si>
    <t>家用电器,光伏,机器人,新能源汽车,汽车电子,汽车热管理,储能</t>
  </si>
  <si>
    <t>688683.SH</t>
  </si>
  <si>
    <t>莱尔科技</t>
  </si>
  <si>
    <t>公司是功能性涂布胶膜及其应用领域的领先厂商</t>
  </si>
  <si>
    <t>集成电路,固态电池</t>
  </si>
  <si>
    <t>002861.SZ</t>
  </si>
  <si>
    <t>瀛通通讯</t>
  </si>
  <si>
    <t>致力于电声元器件的研发和制造，行业领先企业</t>
  </si>
  <si>
    <t>增强现实,富士康,智能穿戴,人工智能,消费电子,无线充电,元宇宙,虚拟现实,苹果,小米,无线耳机,华为</t>
  </si>
  <si>
    <t>688260.SH</t>
  </si>
  <si>
    <t>昀冢科技</t>
  </si>
  <si>
    <t>国内精密电子零部件产研骨干企业之一</t>
  </si>
  <si>
    <t>汽车电子,华为,消费电子</t>
  </si>
  <si>
    <t>300916.SZ</t>
  </si>
  <si>
    <t>朗特智能</t>
  </si>
  <si>
    <t>已形成组装百万台智能控制终端产品的生产能力</t>
  </si>
  <si>
    <t>新能源汽车,医疗器械,露营经济,储能,汽车电子,充电桩,新型烟草,比亚迪,无线耳机</t>
  </si>
  <si>
    <t>301180.SZ</t>
  </si>
  <si>
    <t>万祥科技</t>
  </si>
  <si>
    <t>公司是消费电子锂离子电池模组精密零组件市场的有力竞争者之一</t>
  </si>
  <si>
    <t>高压快充,锂电池,消费电子,比亚迪,宁德时代,facebook,苹果,华为</t>
  </si>
  <si>
    <t>301067.SZ</t>
  </si>
  <si>
    <t>显盈科技</t>
  </si>
  <si>
    <t>行业内较早推出Type-C信号转换器产品的企业</t>
  </si>
  <si>
    <t>无人机,大疆创新,人民币贬值受益,消费电子</t>
  </si>
  <si>
    <t>300843.SZ</t>
  </si>
  <si>
    <t>胜蓝股份</t>
  </si>
  <si>
    <t>专注于电子连接器及精密零组件的研产销为一体的高新技术企业</t>
  </si>
  <si>
    <t>高压快充,比亚迪,新能源汽车,充电桩,小米,消费电子,新型烟草</t>
  </si>
  <si>
    <t>300956.SZ</t>
  </si>
  <si>
    <t>英力股份</t>
  </si>
  <si>
    <t>国内笔记本电脑结构件领域的领先企业之一</t>
  </si>
  <si>
    <t>特斯拉,专精特新,太阳能,HJT电池,消费电子,TOPCON电池,光伏,人民币贬值受益,联想,小米</t>
  </si>
  <si>
    <t>603052.SH</t>
  </si>
  <si>
    <t>可川科技</t>
  </si>
  <si>
    <t>聚焦消费电子领域，主营电池类和结构类功能性器件</t>
  </si>
  <si>
    <t>新能源汽车,宁德时代,消费电子</t>
  </si>
  <si>
    <t>301182.SZ</t>
  </si>
  <si>
    <t>凯旺科技</t>
  </si>
  <si>
    <t>在国内电子精密线缆连接组件行业安防应用领域中拥有一定市场地位</t>
  </si>
  <si>
    <t>专精特新,充电桩,安防,华为</t>
  </si>
  <si>
    <t>301280.SZ</t>
  </si>
  <si>
    <t>珠城科技</t>
  </si>
  <si>
    <t>主营电子连接器</t>
  </si>
  <si>
    <t>新能源汽车,消费电子</t>
  </si>
  <si>
    <t>301326.SZ</t>
  </si>
  <si>
    <t>捷邦科技</t>
  </si>
  <si>
    <t>消费电子精密功能件及结构件生产商，长期稳定供货苹果，碳纳米管产品主要应用于锂电池领域</t>
  </si>
  <si>
    <t>锂电池,富士康,新材料,比亚迪,人民币贬值受益,宁德时代,苹果</t>
  </si>
  <si>
    <t>301285.SZ</t>
  </si>
  <si>
    <t>鸿日达</t>
  </si>
  <si>
    <t>主营精密连接器</t>
  </si>
  <si>
    <t>新能源汽车,消费电子,光伏,华为,小米</t>
  </si>
  <si>
    <t>002981.SZ</t>
  </si>
  <si>
    <t>朝阳科技</t>
  </si>
  <si>
    <t>从事电声部件及电声产品研产销</t>
  </si>
  <si>
    <t>三星,智能穿戴,消费电子,虚拟现实,苹果,小米,无线耳机</t>
  </si>
  <si>
    <t>301135.SZ</t>
  </si>
  <si>
    <t>瑞德智能</t>
  </si>
  <si>
    <t>具备每年1500款以上智能控制器产品的研发设计能力</t>
  </si>
  <si>
    <t>宠物经济,智能家居,空气能热泵,人脸识别,AI芯片,医疗器械,芯片,充电桩,物联网,小米,家用电器,工业互联网,机器人,锂电池,新能源,储能,人工智能,智能制造,芯片设计</t>
  </si>
  <si>
    <t>837212.BJ</t>
  </si>
  <si>
    <t>智新电子</t>
  </si>
  <si>
    <t>具备一定竞争优势的连接器企业</t>
  </si>
  <si>
    <t>833346.BJ</t>
  </si>
  <si>
    <t>威贸电子</t>
  </si>
  <si>
    <t>871857.BJ</t>
  </si>
  <si>
    <t>泓禧科技</t>
  </si>
  <si>
    <t>831167.BJ</t>
  </si>
  <si>
    <t>鑫汇科</t>
  </si>
  <si>
    <t>870357.BJ</t>
  </si>
  <si>
    <t>雅葆轩</t>
  </si>
  <si>
    <t>主要向深天马等公司供货的PCBA电子制造商</t>
  </si>
  <si>
    <t>832876.BJ</t>
  </si>
  <si>
    <t>慧为智能</t>
  </si>
  <si>
    <t>国家级专精特新 “小巨人”企业</t>
  </si>
  <si>
    <t>科创50,沪深300,上证380</t>
  </si>
  <si>
    <t>002841.SZ</t>
  </si>
  <si>
    <t>视源股份</t>
  </si>
  <si>
    <t>全球领先的液晶显示主控板卡供应商和国内领先的交互智能平板供应商</t>
  </si>
  <si>
    <t>智能家居,在线教育,小米,人工智能,超清视频,智能穿戴,MSCI,云办公</t>
  </si>
  <si>
    <t>688007.SH</t>
  </si>
  <si>
    <t>光峰科技</t>
  </si>
  <si>
    <t>激光显示领域掌握核心技术，激光电影放映机光源市场占有率约60%</t>
  </si>
  <si>
    <t>激光,华为汽车,家用电器,汽车电子,比亚迪,虚拟现实,小米</t>
  </si>
  <si>
    <t>300866.SZ</t>
  </si>
  <si>
    <t>安克创新</t>
  </si>
  <si>
    <t>国内营收规模最大的出海消费电子品牌企业之一</t>
  </si>
  <si>
    <t>智能家居,芯片,消费电子,储能,人工智能,跨境电商,无线充电,氮化镓,人民币贬值受益,外贸受益,芯片设计,无线耳机</t>
  </si>
  <si>
    <t>002045.SZ</t>
  </si>
  <si>
    <t>国光电器</t>
  </si>
  <si>
    <t>国内音响电声行业龙头企业，苹果智能音箱扬声器的主力供应商</t>
  </si>
  <si>
    <t>正极材料,元宇宙,消费电子,百度,智能音箱,宁德时代,家用电器,年报预增,锂电池,元器件,智慧政务,人民币贬值受益,新型烟草,NFT,虚拟现实,苹果,华为,无线耳机</t>
  </si>
  <si>
    <t>002351.SZ</t>
  </si>
  <si>
    <t>漫步者</t>
  </si>
  <si>
    <t>从事家用音响、专业音响、汽车音响、耳机及麦克风的研发生产</t>
  </si>
  <si>
    <t>骨传导,电子商务,口罩,音乐产业,腾讯音乐,消费电子,电子竞技,智能音箱,迪士尼,智能穿戴,无线耳机</t>
  </si>
  <si>
    <t>301189.SZ</t>
  </si>
  <si>
    <t>奥尼电子</t>
  </si>
  <si>
    <t>智能视听软硬件方案商与制造商</t>
  </si>
  <si>
    <t>人脸识别,专精特新,消费电子,智能汽车,跨境电商,智能制造,虚拟数字人,物联网,无线耳机</t>
  </si>
  <si>
    <t>002888.SZ</t>
  </si>
  <si>
    <t>惠威科技</t>
  </si>
  <si>
    <t>多个音响领域拥有优质产品</t>
  </si>
  <si>
    <t>无线耳机,智能音箱,汽车电子,粤港澳大湾区,消费电子</t>
  </si>
  <si>
    <t>000062.SZ</t>
  </si>
  <si>
    <t>深圳华强</t>
  </si>
  <si>
    <t>“华强北”品牌全球闻名，打造了电子信息全产业链交易服务平台</t>
  </si>
  <si>
    <t>粤港澳大湾区,电子信息,汽车电子,雄安新区,比亚迪,余额宝,存储芯片,电子商务,智慧城市,证金持股,互联网金融,元器件,华为海思,人民币贬值受益,华为</t>
  </si>
  <si>
    <t>002859.SZ</t>
  </si>
  <si>
    <t>洁美科技</t>
  </si>
  <si>
    <t>电子元器件使用及制程所需耗材行业领导者</t>
  </si>
  <si>
    <t>养老金持股,集成电路,电阻,元器件,消费电子,国产替代</t>
  </si>
  <si>
    <t>002130.SZ</t>
  </si>
  <si>
    <t>沃尔核材</t>
  </si>
  <si>
    <t>国内专业从事高分子辐射改性新材料研发制造的龙头企业</t>
  </si>
  <si>
    <t>高压快充,新材料,比亚迪,充电桩,核电,风电,机器人,新能源汽车,互联网金融,新能源,军工,大飞机</t>
  </si>
  <si>
    <t>002782.SZ</t>
  </si>
  <si>
    <t>可立克</t>
  </si>
  <si>
    <t>全球著名的磁性元件和电源技术解决方案供应商</t>
  </si>
  <si>
    <t>5G,年报预增,新能源汽车,元器件,储能,光伏,电子信息,充电桩</t>
  </si>
  <si>
    <t>300475.SZ</t>
  </si>
  <si>
    <t>香农芯创</t>
  </si>
  <si>
    <t>主营电子元器件产品分销，拥有SK海力士、MTK、兆易创新等公司的授权代理权</t>
  </si>
  <si>
    <t>工业机器人,机器人,航空航天,集成电路,家用电器</t>
  </si>
  <si>
    <t>600751.SH</t>
  </si>
  <si>
    <t>海航科技</t>
  </si>
  <si>
    <t>拥有第四方物流管理能力和完善的全球IT供应链网络及渠道优势</t>
  </si>
  <si>
    <t>航运,人工智能,商汤科技,海航系,云计算,雄安新区,一带一路</t>
  </si>
  <si>
    <t>600353.SH</t>
  </si>
  <si>
    <t>旭光电子</t>
  </si>
  <si>
    <t>国内拥有从陶瓷制造到成套电气全产业链的知名企业</t>
  </si>
  <si>
    <t>5G,年报预增,柔性直流输电,芯片,军工,智能电网,成渝特区,预警机</t>
  </si>
  <si>
    <t>688800.SH</t>
  </si>
  <si>
    <t>瑞可达</t>
  </si>
  <si>
    <t>公司在5G领域研发的板对板射频盲插连接器，成为5G基站AAU板对板连接器的首选解决方案</t>
  </si>
  <si>
    <t>5G,年报预增,专精特新,新能源汽车,特斯拉,储能,军工,比亚迪</t>
  </si>
  <si>
    <t>300516.SZ</t>
  </si>
  <si>
    <t>久之洋</t>
  </si>
  <si>
    <t>专门从事红外热像仪、激光测距仪等产品领域的高新技术企业</t>
  </si>
  <si>
    <t>军民融合,激光,央企国企改革,无人机,专精特新,太赫兹,中船系,地方国企改革,军工,海工装备,国企改革,无人驾驶</t>
  </si>
  <si>
    <t>301031.SZ</t>
  </si>
  <si>
    <t>中熔电气</t>
  </si>
  <si>
    <t>国内电力熔断器行业领先企业，国内新能源汽车用熔断器市占率第一</t>
  </si>
  <si>
    <t>年报预增,特斯拉,新能源汽车,专精特新,华为汽车,储能,宁德时代,华为</t>
  </si>
  <si>
    <t>600288.SH</t>
  </si>
  <si>
    <t>大恒科技</t>
  </si>
  <si>
    <t>机器视觉领域的领军型企业</t>
  </si>
  <si>
    <t>机器视觉,6G,期货,太赫兹,徐翔,超清视频,工业机器人,食品安全,腾讯,宁德时代,电子信息,融媒体,激光,机器人,专精特新,元器件,激光器,环境监测</t>
  </si>
  <si>
    <t>300131.SZ</t>
  </si>
  <si>
    <t>英唐智控</t>
  </si>
  <si>
    <t>国内小型生活电器智能控制器领域的龙头企业</t>
  </si>
  <si>
    <t>5G,智能家居,碳化硅,芯片,新基建,OLED,腾讯,汽车电子,物联网,电子商务,年报预增,阿里巴巴,汽车芯片,集成电路,物联网应用层,第三代半导体,华为</t>
  </si>
  <si>
    <t>000670.SZ</t>
  </si>
  <si>
    <t>盈方微</t>
  </si>
  <si>
    <t>外销为主的电子元器件分销商</t>
  </si>
  <si>
    <t>车联网,小米,集成电路,芯片,智能终端,虚拟现实,台湾,芯片设计,智能穿戴</t>
  </si>
  <si>
    <t>300184.SZ</t>
  </si>
  <si>
    <t>力源信息</t>
  </si>
  <si>
    <t>主营电子元器件分销业务，积极拓展泛在电力物联网解决方案业务</t>
  </si>
  <si>
    <t>5G,智能手表,传感器,芯片,OLED,电力物联网,能源互联网,独角兽,物联网,小米,电子商务,车联网,特斯拉,汽车芯片,集成电路,元器件,MCU芯片,跨境电商,华为海思,ETC,武汉光谷,华为,无线耳机</t>
  </si>
  <si>
    <t>002885.SZ</t>
  </si>
  <si>
    <t>京泉华</t>
  </si>
  <si>
    <t>国内磁性元器件行业的引领者</t>
  </si>
  <si>
    <t>5G,粤港澳大湾区,OLED,无线充电,氮化镓,充电桩,汽车电子,比亚迪,小米,年报预增,新能源汽车,富士康,华为汽车,储能,OLED设备制造,光伏,第三代半导体,华为</t>
  </si>
  <si>
    <t>002922.SZ</t>
  </si>
  <si>
    <t>伊戈尔</t>
  </si>
  <si>
    <t>华为高频变压器供应商</t>
  </si>
  <si>
    <t>数据中心,高压快充,新能源汽车,新能源,储能,光伏,充电桩,华为,节能照明</t>
  </si>
  <si>
    <t>002729.SZ</t>
  </si>
  <si>
    <t>好利科技</t>
  </si>
  <si>
    <t>全球领先的电路保护器制造商</t>
  </si>
  <si>
    <t>GPU,集成电路,芯片,人工智能,光伏,比亚迪,充电桩,无人驾驶</t>
  </si>
  <si>
    <t>300656.SZ</t>
  </si>
  <si>
    <t>民德电子</t>
  </si>
  <si>
    <t>自主研发基于激光扫描和影像扫描技术微型扫描引擎的民族企业</t>
  </si>
  <si>
    <t>无人零售,碳化硅,无人机,电子身份证,芯片,智能汽车,氮化镓,比亚迪,智能终端,无人驾驶,二维码识别,图像识别,集成电路,储能,大疆创新,第三代半导体,芯片设计</t>
  </si>
  <si>
    <t>002161.SZ</t>
  </si>
  <si>
    <t>远望谷</t>
  </si>
  <si>
    <t>中国物联网产业的代表企业,领先的RFID技术、产品和系统解决方案供应商</t>
  </si>
  <si>
    <t>无人零售,环球主题公园,电子身份证,电子车牌,芯片,移动支付,铁路基建,食品安全,物联网感知层,智能终端,物联网,迪士尼,智慧城市,车联网,烟草,电子标签</t>
  </si>
  <si>
    <t>300493.SZ</t>
  </si>
  <si>
    <t>润欣科技</t>
  </si>
  <si>
    <t>通讯和物联网行业具有较强竞争力的技术分销商</t>
  </si>
  <si>
    <t>5G,传感器,芯片,移动支付,汽车电子,先进封装（Chiplet）,物联网,智能穿戴,边缘计算,专精特新,智能医疗,集成电路,大疆创新,台湾,金融IC,无线耳机</t>
  </si>
  <si>
    <t>688103.SH</t>
  </si>
  <si>
    <t>国力股份</t>
  </si>
  <si>
    <t>进入市场较早的国产军用高压真空继电器供应商</t>
  </si>
  <si>
    <t>002724.SZ</t>
  </si>
  <si>
    <t>海洋王</t>
  </si>
  <si>
    <t>具有国防军工资质的特殊环境照明设备领域的军工配套企业</t>
  </si>
  <si>
    <t>石墨烯,核电,节能照明,军工</t>
  </si>
  <si>
    <t>002869.SZ</t>
  </si>
  <si>
    <t>金溢科技</t>
  </si>
  <si>
    <t>国内第一批从事5.8GHzDSRC技术研究并应用于产品开发的单位</t>
  </si>
  <si>
    <t>数字孪生,电子车牌,粤港澳大湾区,百度,区块链,氮化镓,无感支付,物联网,智慧灯杆,智慧停车,边缘计算,智能交通,车联网,专精特新,国产软件,人工智能,数字经济,物联网应用层,ETC,智能制造,工业4.0,区块链应用,第三代半导体</t>
  </si>
  <si>
    <t>002388.SZ</t>
  </si>
  <si>
    <t>新亚制程</t>
  </si>
  <si>
    <t>电子制程系统解决方案服务商，具备提供技术和完整产业链的优势，连续多年为华为第一大客户</t>
  </si>
  <si>
    <t>超硬材料,融资租赁,有机硅,新能源汽车,新材料,富士康,粤港澳大湾区,供应链金融,电子信息,台湾,华为</t>
  </si>
  <si>
    <t>000701.SZ</t>
  </si>
  <si>
    <t>厦门信达</t>
  </si>
  <si>
    <t>厦门国资委旗下的汽车经销集团，兼营有色金属供应链、LED封装、RFID电子标签等</t>
  </si>
  <si>
    <t>无人零售,石墨烯,汽车关税下调,电子车牌,移动支付,电子信息,物联网感知层,二手车,物联网,国企改革,小米,节能照明,电子商务,智慧城市,福建物联网,AIGC,地方国企改革,元器件,福建自贸区,MiniLED,电子标签,金融信息服务,平潭免税区,铁矿石</t>
  </si>
  <si>
    <t>603933.SH</t>
  </si>
  <si>
    <t>睿能科技</t>
  </si>
  <si>
    <t>拥有了多项针织横机电控系统 、IC产品行业领先的核心技术</t>
  </si>
  <si>
    <t>集成电路,工业4.0</t>
  </si>
  <si>
    <t>300975.SZ</t>
  </si>
  <si>
    <t>商络电子</t>
  </si>
  <si>
    <t>中国电子元器件本土领军分销商之一</t>
  </si>
  <si>
    <t>电子商务,统一大市场,元器件,汽车电子,宁德时代,比亚迪,小米,智能物流</t>
  </si>
  <si>
    <t>300736.SZ</t>
  </si>
  <si>
    <t>百邦科技</t>
  </si>
  <si>
    <t>苹果公司在中国最大的授权售后服务商，合作手机商有华为、三星</t>
  </si>
  <si>
    <t>区块链,三星,苹果,华为</t>
  </si>
  <si>
    <t>301099.SZ</t>
  </si>
  <si>
    <t>雅创电子</t>
  </si>
  <si>
    <t>电子元器件分销业务本土企业排名前50</t>
  </si>
  <si>
    <t>年报预增,新能源汽车,汽车芯片,芯片,人工智能,汽车电子,比亚迪,芯片设计</t>
  </si>
  <si>
    <t>300650.SZ</t>
  </si>
  <si>
    <t>太龙股份</t>
  </si>
  <si>
    <t>主营商业照明整体解决方案配套产品，十大优秀供应商</t>
  </si>
  <si>
    <t>芯片,超清视频,汽车电子,比亚迪,智慧灯杆,物联网,小米,节能照明,智慧城市,集成电路,元器件,MiniLED,元宇宙,虚拟现实,芯片设计,华为,无线耳机</t>
  </si>
  <si>
    <t>688662.SH</t>
  </si>
  <si>
    <t>富信科技</t>
  </si>
  <si>
    <t>国内外少数全产业链半导体热电技术解决方案提供商之一</t>
  </si>
  <si>
    <t>5G,集成电路,覆铜板</t>
  </si>
  <si>
    <t>301328.SZ</t>
  </si>
  <si>
    <t>维峰电子</t>
  </si>
  <si>
    <t>工业控制连接器国产化代表性企业</t>
  </si>
  <si>
    <t>机器人,新能源汽车,储能,光伏,比亚迪</t>
  </si>
  <si>
    <t>688093.SH</t>
  </si>
  <si>
    <t>世华科技</t>
  </si>
  <si>
    <t>国家级高新技术企业</t>
  </si>
  <si>
    <t>300868.SZ</t>
  </si>
  <si>
    <t>杰美特</t>
  </si>
  <si>
    <t>国内著名移动智能终端配件公司之一</t>
  </si>
  <si>
    <t>消费电子,跨境电商,人民币贬值受益,外贸受益,苹果,华为</t>
  </si>
  <si>
    <t>001298.SZ</t>
  </si>
  <si>
    <t>好上好</t>
  </si>
  <si>
    <t>电子元器件分销商</t>
  </si>
  <si>
    <t>小米,人民币贬值受益,物联网,芯片,消费电子</t>
  </si>
  <si>
    <t>300991.SZ</t>
  </si>
  <si>
    <t>创益通</t>
  </si>
  <si>
    <t>数据存储领域达到国际一流厂商技术水平</t>
  </si>
  <si>
    <t>5G,专精特新,新能源汽车,通信基站,消费电子,小米</t>
  </si>
  <si>
    <t>全面屏,智能电视,裸眼3D,芯片,OLED,同花顺漂亮100,触摸屏,物联网,智能穿戴,集成电路,互联网医疗,人工智能,物联网应用层,健康中国,苹果,华为,电子纸,MSCI,指纹技术,医疗器械,屏下指纹技术,超清视频,智能终端,联想,北京国企改革,国企改革,小米,柔性屏,新零售,智能医疗,地方国企改革,MiniLED,虚拟现实,民营医院</t>
  </si>
  <si>
    <t>000050.SZ</t>
  </si>
  <si>
    <t>深天马A</t>
  </si>
  <si>
    <t>国内规模最大的液晶显示器及模块制造商之一</t>
  </si>
  <si>
    <t>全面屏,裸眼3D,体感3D,芯片,OLED,智能眼镜,触摸屏,智能穿戴,央企国企改革,VR设备,多晶硅,LG,OLED面板,苹果,华为,电子纸,MSCI,屏下指纹技术,超清视频,智能终端,国企改革,小米,电子皮肤,柔性屏,中航系,地方国企改革,MiniLED,虚拟现实,全息手机</t>
  </si>
  <si>
    <t>600707.SH</t>
  </si>
  <si>
    <t>彩虹股份</t>
  </si>
  <si>
    <t>国内领先的液晶基板玻璃、液晶面板制造商</t>
  </si>
  <si>
    <t>柔性屏,西咸新区,新材料,地方国企改革,OLED,触摸屏,陕西自贸区,国企改革,全息手机</t>
  </si>
  <si>
    <t>300088.SZ</t>
  </si>
  <si>
    <t>长信科技</t>
  </si>
  <si>
    <t>国内重要的平板显示关键基础材料生产基地</t>
  </si>
  <si>
    <t>石墨烯,全面屏,WIN升级,OLED,智能眼镜,OLED显示模组,触摸屏,智能穿戴,新能源汽车,锂电池,储能,OLED材料,VR设备,苹果,华为,MSCI,电子纸,MicroLED,膜材料,玻璃,汽车电子,比亚迪,智能终端,国企改革,小米,柔性屏,车联网,特斯拉,大数据,地方国企改革,元宇宙,虚拟现实,智能手表</t>
  </si>
  <si>
    <t>688538.SH</t>
  </si>
  <si>
    <t>和辉光电</t>
  </si>
  <si>
    <t>行业内最早实现AMOLED量产的境内厂商</t>
  </si>
  <si>
    <t>上海国企改革,地方国企改革,OLED,华为,国企改革,小米</t>
  </si>
  <si>
    <t>002036.SZ</t>
  </si>
  <si>
    <t>联创电子</t>
  </si>
  <si>
    <t>全球最大的运动相机镜头供应商、全球最大的全景相机镜头和全景影像模
组的供应商</t>
  </si>
  <si>
    <t>芯片,消费电子,OLED,无线充电,无人驾驶,智能穿戴,新能源汽车,集成电路,华为汽车,VR设备,苹果,华为,无线耳机,机器视觉,无人机,增强现实,指纹技术,超清视频,比亚迪,汽车电子,联想,特斯拉,TOF镜头,元宇宙,虚拟现实,3D玻璃</t>
  </si>
  <si>
    <t>002387.SZ</t>
  </si>
  <si>
    <t>维信诺</t>
  </si>
  <si>
    <t>主营OLED产品的高科技企业，研发了全球首款AMOLED全卷曲显示屏</t>
  </si>
  <si>
    <t>全面屏,MicroLED,OLED,汽车电子,智能穿戴,小米,柔性屏,OLED材料,元器件,VR设备,虚拟现实,OLED面板</t>
  </si>
  <si>
    <t>000413.SZ</t>
  </si>
  <si>
    <t>东旭光电</t>
  </si>
  <si>
    <t>液晶玻璃基板产能位居国内第一</t>
  </si>
  <si>
    <t>一元股,石墨烯,口罩,3D玻璃,OLED,燃料电池,高端装备,电子信息,智慧灯杆,小米,节能照明,新能源整车,机器人,新能源汽车,汽车制造,蓝宝石,石墨烯手机,疫苗存储,OLED面板,智能自行车,华为,MSCI</t>
  </si>
  <si>
    <t>600552.SH</t>
  </si>
  <si>
    <t>凯盛科技</t>
  </si>
  <si>
    <t>中国最大的ITO导电膜玻璃信息显示材料、电熔氧化锆生产基地</t>
  </si>
  <si>
    <t>新材料,OLED,无线充电,中材系,玻璃,触摸屏,智能玻璃,国企改革,柔性屏,央企国企改革,固态电池,地方国企改革,OLED材料,3D玻璃,华为,锂电原料</t>
  </si>
  <si>
    <t>688055.SH</t>
  </si>
  <si>
    <t>龙腾光电</t>
  </si>
  <si>
    <t>国内知名的液晶显示面板制造商</t>
  </si>
  <si>
    <t>新能源汽车,地方国企改革,芯片,MiniLED,国企改革</t>
  </si>
  <si>
    <t>000727.SZ</t>
  </si>
  <si>
    <t>冠捷科技</t>
  </si>
  <si>
    <t>全球领先的智能显示制造企业</t>
  </si>
  <si>
    <t>在线教育,裸眼3D,消费电子,抖音小店,电子商务,央企国企改革,杭州亚运会,VR设备,人民币贬值受益,电子纸,无线耳机,华为,智能家居,超清视频,MicroLED,电子竞技,汽车电子,国企改革,小米,信创,家用电器,智能医疗,富士康,地方国企改革,数字阅读,MiniLED,文化传媒,PCB,智能制造,虚拟现实</t>
  </si>
  <si>
    <t>002955.SZ</t>
  </si>
  <si>
    <t>鸿合科技</t>
  </si>
  <si>
    <t>IWB产品（电子交互白板和智能交互平板）全球市场份额领先</t>
  </si>
  <si>
    <t>在线教育,年报预增,人工智能,人民币贬值受益,托育服务,华为,云办公</t>
  </si>
  <si>
    <t>002876.SZ</t>
  </si>
  <si>
    <t>三利谱</t>
  </si>
  <si>
    <t>国内偏光片龙头，有望切入大尺寸偏光片市场</t>
  </si>
  <si>
    <t>柔性屏,专精特新,超清视频,OLED材料,OLED,VR设备,虚拟现实</t>
  </si>
  <si>
    <t>002106.SZ</t>
  </si>
  <si>
    <t>莱宝高科</t>
  </si>
  <si>
    <t>国内极少数自主完整掌握平板显示前段工艺及触摸屏技术的厂商</t>
  </si>
  <si>
    <t>石墨烯,太阳能,新材料,WIN升级,消费电子,触摸屏,汽车电子,智能终端,联想,小米,柔性屏,新能源汽车,全息手机,光伏,人民币贬值受益,电子纸,华为</t>
  </si>
  <si>
    <t>000536.SZ</t>
  </si>
  <si>
    <t>华映科技</t>
  </si>
  <si>
    <t>福建国资委旗下的面板厂商，自主研发的金属氧化物面板技术属于目前国内最先进氧化物器件技术</t>
  </si>
  <si>
    <t>3D玻璃,地方国企改革,OLED,玻璃,郭台铭,OLED面板,国企改革,华为</t>
  </si>
  <si>
    <t>000045.SZ</t>
  </si>
  <si>
    <t>深纺织A</t>
  </si>
  <si>
    <t>深圳国资委旗下，国内最早进入偏光片领域企业，已掌握VR/AR用偏光片产品的生产技术</t>
  </si>
  <si>
    <t>深圳国企改革,广东国企改革,地方国企改革,超清视频,OLED材料,OLED,物业管理,虚拟现实,国企改革</t>
  </si>
  <si>
    <t>688299.SH</t>
  </si>
  <si>
    <t>长阳科技</t>
  </si>
  <si>
    <t>全球领先高分子功能膜高新技术企业</t>
  </si>
  <si>
    <t>太阳能,新材料,华为,MiniLED</t>
  </si>
  <si>
    <t>603703.SH</t>
  </si>
  <si>
    <t>盛洋科技</t>
  </si>
  <si>
    <t>公司拥有内导体、屏蔽材料、护套材料、包装材料一体化生产优势</t>
  </si>
  <si>
    <t>5G,三网融合,卫星导航,量子科技,宽带中国,家用电器</t>
  </si>
  <si>
    <t>300128.SZ</t>
  </si>
  <si>
    <t>锦富技术</t>
  </si>
  <si>
    <t>中国领先的光电显示薄膜器件生产和整体解决方案提供厂商</t>
  </si>
  <si>
    <t>智能电视,地方国企改革,江苏国企改革,元器件,消费电子,OLED设备制造,噪声防治,宁德时代,智能终端,国企改革,华为</t>
  </si>
  <si>
    <t>000509.SZ</t>
  </si>
  <si>
    <t>华塑控股</t>
  </si>
  <si>
    <t>湖北财政厅旗下，收购天玑智谷51%股权切入电子信息显示终端领域</t>
  </si>
  <si>
    <t>地方国企改革,数据安全,网络安全,成渝特区,湖北国企改革,国企改革,园林开发,民营医院,信创</t>
  </si>
  <si>
    <t>688181.SH</t>
  </si>
  <si>
    <t>八亿时空</t>
  </si>
  <si>
    <t>公司液晶材料的性能指标达到国际同类产品先进水平</t>
  </si>
  <si>
    <t>专精特新,光刻胶,新材料,锂电池,OLED</t>
  </si>
  <si>
    <t>002845.SZ</t>
  </si>
  <si>
    <t>同兴达</t>
  </si>
  <si>
    <t>公司液晶显示模组应用于国内外一线品牌产品，子公司投建芯片封测项目，掌握chiplet相关技术</t>
  </si>
  <si>
    <t>机器视觉,全面屏,无人机,粤港澳大湾区,芯片,消费电子,OLED,MicroLED,先进封装（Chiplet）,联想,智能穿戴,小米,柔性屏,机器人,富士康,MiniLED,TOF镜头,OLED设备制造,广东自贸区,OLED面板,华为</t>
  </si>
  <si>
    <t>002765.SZ</t>
  </si>
  <si>
    <t>蓝黛科技</t>
  </si>
  <si>
    <t>乘用车手动变速器总成、齿轮零部件领域高新技术企业</t>
  </si>
  <si>
    <t>机器人,新能源汽车,华为汽车,军工,比亚迪,触摸屏,成渝特区,虚拟现实</t>
  </si>
  <si>
    <t>603773.SH</t>
  </si>
  <si>
    <t>沃格光电</t>
  </si>
  <si>
    <t>国内FPD光电玻璃精加工行业的领先公司之一</t>
  </si>
  <si>
    <t>PET铜箔,全面屏,芯片,消费电子,OLED,汽车电子,先进封装（Chiplet）,小米,智能穿戴,OLED材料,MiniLED,3D玻璃,华为,钙钛矿电池</t>
  </si>
  <si>
    <t>300120.SZ</t>
  </si>
  <si>
    <t>经纬辉开</t>
  </si>
  <si>
    <t>主营液晶显示和触控模组、电磁线、电抗器业务，行业领军企业</t>
  </si>
  <si>
    <t>先进封装（Chiplet）,柔性屏,柔性直流输电,电子车牌,OLED,触摸屏,滨海新区,人民币贬值受益,特高压,风电</t>
  </si>
  <si>
    <t>003019.SZ</t>
  </si>
  <si>
    <t>宸展光电</t>
  </si>
  <si>
    <t>商用智能交互显示设备行业领先者</t>
  </si>
  <si>
    <t>年报预增,汽车电子,人民币贬值受益,人工智能</t>
  </si>
  <si>
    <t>002952.SZ</t>
  </si>
  <si>
    <t>亚世光电</t>
  </si>
  <si>
    <t>主营TN/STN液晶显示模组业务，涉及领域较广</t>
  </si>
  <si>
    <t>柔性屏,年报预增,人民币贬值受益,电子纸,OLED</t>
  </si>
  <si>
    <t>002289.SZ</t>
  </si>
  <si>
    <t>宇顺电子</t>
  </si>
  <si>
    <t>中小尺寸液晶显示器产业链布局较为完善</t>
  </si>
  <si>
    <t>柔性屏,石墨烯手机,触摸屏,消费电子,WIN升级,全息手机</t>
  </si>
  <si>
    <t>300545.SZ</t>
  </si>
  <si>
    <t>联得装备</t>
  </si>
  <si>
    <t>二十年平板显示设备行业经验，拥有较强的技术开发能力</t>
  </si>
  <si>
    <t>芯片,超清视频,OLED,汽车电子,先进封装（Chiplet）,芯片封装测试,柔性屏,年报预增,机器人,锂电池,富士康,钠离子电池,MiniLED,OLED设备制造,工业4.0,苹果,华为</t>
  </si>
  <si>
    <t>300076.SZ</t>
  </si>
  <si>
    <t>GQY视讯</t>
  </si>
  <si>
    <t>国内领先的专业视讯产品制造商</t>
  </si>
  <si>
    <t>机器人,专精特新,安防,地方国企改革,服务机器人,人工智能,OLED,MiniLED,冬奥会,国企改革,村镇银行</t>
  </si>
  <si>
    <t>001308.SZ</t>
  </si>
  <si>
    <t>康冠科技</t>
  </si>
  <si>
    <t>智能显示行业内的龙头企业</t>
  </si>
  <si>
    <t>在线教育,消费电子,OLED,联想,一带一路,小米,年报预增,专精特新,智能医疗,人工智能,MiniLED,人民币贬值受益,智能制造</t>
  </si>
  <si>
    <t>300939.SZ</t>
  </si>
  <si>
    <t>秋田微</t>
  </si>
  <si>
    <t>公司具备在短期内设计出触控显示一体化解决方案的能力</t>
  </si>
  <si>
    <t>雷达,新能源汽车,人工智能,智能汽车,汽车电子,人民币贬值受益,比亚迪,充电桩,无人驾驶,电子纸</t>
  </si>
  <si>
    <t>300909.SZ</t>
  </si>
  <si>
    <t>汇创达</t>
  </si>
  <si>
    <t>全球领先的背光模组龙头企业</t>
  </si>
  <si>
    <t>智能家居,小米,富士康,消费电子,国产替代,华为</t>
  </si>
  <si>
    <t>000020.SZ</t>
  </si>
  <si>
    <t>深华发A</t>
  </si>
  <si>
    <t>国家彩电定点生产企业</t>
  </si>
  <si>
    <t>粤港澳大湾区,元器件</t>
  </si>
  <si>
    <t>605218.SH</t>
  </si>
  <si>
    <t>伟时电子</t>
  </si>
  <si>
    <t>目前公司已与夏普、JDI等知名企业建立起长期稳定的合作伙伴关系。</t>
  </si>
  <si>
    <t>年报预增,特斯拉,比亚迪,facebook,虚拟现实,MiniLED,OLED</t>
  </si>
  <si>
    <t>301321.SZ</t>
  </si>
  <si>
    <t>翰博高新</t>
  </si>
  <si>
    <t>虚拟现实,消费电子,MiniLED,OLED,华为</t>
  </si>
  <si>
    <t>301045.SZ</t>
  </si>
  <si>
    <t>天禄科技</t>
  </si>
  <si>
    <t>我国本土中大尺寸导光板领域生产规模领先的企业之一</t>
  </si>
  <si>
    <t>688496.SH</t>
  </si>
  <si>
    <t>清越科技</t>
  </si>
  <si>
    <t>PMOLED面板出货量全球前二，中国大陆培育并拥有完全自主核心技术实力的唯一一家PMOLED企业</t>
  </si>
  <si>
    <t>专精特新,OLED,电子纸,小米</t>
  </si>
  <si>
    <t>301106.SZ</t>
  </si>
  <si>
    <t>骏成科技</t>
  </si>
  <si>
    <t>专业生产销售STN型液晶显示器和显示模组</t>
  </si>
  <si>
    <t>301379.SZ</t>
  </si>
  <si>
    <t>天山电子</t>
  </si>
  <si>
    <t>主营定制化液晶显示屏及显示模组</t>
  </si>
  <si>
    <t>873001.BJ</t>
  </si>
  <si>
    <t>纬达光电</t>
  </si>
  <si>
    <t>广东省政府旗下，境内首家具备高耐久染料系偏光片量产能力的厂家，中灰高耐久偏光片市占率全球前三</t>
  </si>
  <si>
    <t>002273.SZ</t>
  </si>
  <si>
    <t>水晶光电</t>
  </si>
  <si>
    <t>国内光学光电子产业领跑者</t>
  </si>
  <si>
    <t>三星,增强现实,WIN升级,消费电子,超清视频,智能眼镜,汽车电子,宁德时代,比亚迪,智能终端,智能穿戴,小米,全息手机,安防,蓝宝石,元器件,TOF镜头,VR设备,人民币贬值受益,元宇宙,虚拟现实,3D玻璃,苹果,华为</t>
  </si>
  <si>
    <t>002456.SZ</t>
  </si>
  <si>
    <t>欧菲光</t>
  </si>
  <si>
    <t>光学光电行业龙头，市占率中国第一，指纹识别模组出货量稳居全球前列</t>
  </si>
  <si>
    <t>雷达,人脸识别,增强现实,传感器,屏下指纹技术,WIN升级,智能汽车,消费电子,OLED,虹膜识别,汽车电子,智能终端,无人驾驶,小米,柔性屏,智慧城市,车联网,机器人,TOF镜头,元宇宙,虚拟现实,台湾,毫米波雷达,华为,MSCI</t>
  </si>
  <si>
    <t>603297.SH</t>
  </si>
  <si>
    <t>永新光学</t>
  </si>
  <si>
    <t>光学精密制造领域具有数十年的发展历史，拥有较强的综合竞争优势</t>
  </si>
  <si>
    <t>机器视觉,养老金持股,共同富裕示范区,超清视频,智能汽车,嫦娥,虚拟现实,国产替代,无人驾驶</t>
  </si>
  <si>
    <t>002222.SZ</t>
  </si>
  <si>
    <t>福晶科技</t>
  </si>
  <si>
    <t>全球最大LBO、BBO非线性光学晶体生产商</t>
  </si>
  <si>
    <t>激光,央企国企改革,元器件,深紫外光,激光器,华为,量子霍尔,虚拟现实,国企改革,无人驾驶,中科院系</t>
  </si>
  <si>
    <t>600071.SH</t>
  </si>
  <si>
    <t>凤凰光学</t>
  </si>
  <si>
    <t>国内光学行业第一家上市公司，高科技光学器材制造业领先企业</t>
  </si>
  <si>
    <t>机器视觉,央企国企改革,太赫兹,安防,鄱阳湖经济区,锂电池,地方国企改革,黑洞,食品安全,汽车电子,物联网,国企改革,全息手机</t>
  </si>
  <si>
    <t>300331.SZ</t>
  </si>
  <si>
    <t>苏大维格</t>
  </si>
  <si>
    <t>国内少数既从事装备制造又从事产品生产的微纳光学制造企业之一</t>
  </si>
  <si>
    <t>柔性屏,小米,光刻胶,增强现实,新材料,裸眼3D,元宇宙,OLED,VR设备,触摸屏,3D打印,虚拟现实,华为</t>
  </si>
  <si>
    <t>300566.SZ</t>
  </si>
  <si>
    <t>激智科技</t>
  </si>
  <si>
    <t>国内特种薄膜材料供应的专业公司</t>
  </si>
  <si>
    <t>OLED材料,超清视频,MiniLED,OLED,TOPCON电池,光伏,POE胶膜,小米,节能照明,华为</t>
  </si>
  <si>
    <t>688010.SH</t>
  </si>
  <si>
    <t>福光股份</t>
  </si>
  <si>
    <t>全球光学镜头的重要制造商，安防视频监控镜头市占率全球前三</t>
  </si>
  <si>
    <t>军民融合,专精特新,安防,超清视频,军工,区块链,华为</t>
  </si>
  <si>
    <t>688127.SH</t>
  </si>
  <si>
    <t>蓝特光学</t>
  </si>
  <si>
    <t>中国领先的光学产品制造企业</t>
  </si>
  <si>
    <t>华为,苹果,智能穿戴,消费电子</t>
  </si>
  <si>
    <t>002808.SZ</t>
  </si>
  <si>
    <t>恒久科技</t>
  </si>
  <si>
    <t>世界少数几家掌握激光光导鼓行业一整套核心技术并拥有专用设备系统集成能力的厂家，市占率国内居前</t>
  </si>
  <si>
    <t>激光,安防,医疗器械,数据安全,网络安全,军工,数字经济,区块链,光伏,云计算,智能制造,NFT,燃料电池,信创</t>
  </si>
  <si>
    <t>002962.SZ</t>
  </si>
  <si>
    <t>五方光电</t>
  </si>
  <si>
    <t>国内红外截止滤光片龙头企业</t>
  </si>
  <si>
    <t>小米,安防,元器件,消费电子,TOF镜头,汽车电子,人民币贬值受益,虚拟现实,华为</t>
  </si>
  <si>
    <t>688195.SH</t>
  </si>
  <si>
    <t>腾景科技</t>
  </si>
  <si>
    <t>公司精密光学元件等优势产品在细分领域具有较高的市场影响力</t>
  </si>
  <si>
    <t>专精特新,无人驾驶,医疗器械,华为,光纤</t>
  </si>
  <si>
    <t>300701.SZ</t>
  </si>
  <si>
    <t>森霸传感</t>
  </si>
  <si>
    <t>国内少数掌握热释电红外传感器核心技术并拥有知识产权的企业</t>
  </si>
  <si>
    <t>智能家居,安防,物联网,传感器,小米,节能照明</t>
  </si>
  <si>
    <t>688079.SH</t>
  </si>
  <si>
    <t>美迪凯</t>
  </si>
  <si>
    <t>深耕光学光电子元器件行业细分领域</t>
  </si>
  <si>
    <t>5G,集成电路,元器件,消费电子,VR设备,虚拟现实,苹果,华为</t>
  </si>
  <si>
    <t>003015.SZ</t>
  </si>
  <si>
    <t>日久光电</t>
  </si>
  <si>
    <t>江苏省光学导电薄膜工程技术研究中心</t>
  </si>
  <si>
    <t>PET铜箔,小米,触摸屏,消费电子</t>
  </si>
  <si>
    <t>688322.SH</t>
  </si>
  <si>
    <t>奥比中光</t>
  </si>
  <si>
    <t>3D视觉传感器龙头，研发了中国第一颗3D感知芯片，全球少有的全面布局六大3D视觉感知技术的企业</t>
  </si>
  <si>
    <t>雷达,机器视觉,人脸识别,机器人,虚拟现实,阿里巴巴,传感器,芯片,人工智能,蚂蚁金服</t>
  </si>
  <si>
    <t>605588.SH</t>
  </si>
  <si>
    <t>冠石科技</t>
  </si>
  <si>
    <t>偏光片产品是公司的主打产品之一，销量在国内同行业中位居前列</t>
  </si>
  <si>
    <t>华为,苹果,小米,消费电子,OLED</t>
  </si>
  <si>
    <t>301183.SZ</t>
  </si>
  <si>
    <t>东田微</t>
  </si>
  <si>
    <t>手机摄像头滤光片国内市场占有率排名第三</t>
  </si>
  <si>
    <t>F5G,虚拟现实,小米,指纹技术,消费电子,元器件,汽车电子,无人驾驶,华为</t>
  </si>
  <si>
    <t>603515.SH</t>
  </si>
  <si>
    <t>欧普照明</t>
  </si>
  <si>
    <t>中国知名照明企业之一，主营：照明光源、照明灯具、照明控制品</t>
  </si>
  <si>
    <t>智能家居,智慧城市,超级品牌,粤港澳大湾区,精装修,智慧灯杆,节能照明</t>
  </si>
  <si>
    <t>300296.SZ</t>
  </si>
  <si>
    <t>利亚德</t>
  </si>
  <si>
    <t>LED视频及信息发布显示屏领域的引领者</t>
  </si>
  <si>
    <t>增强现实,裸眼3D,超清视频,OLED,MicroLED,氮化镓,冬奥会,智慧灯杆,小米,节能照明,世界杯,虚拟现实,军工,杭州亚运会,MiniLED,文化传媒,元宇宙,虚拟数字人,第三代半导体,华为</t>
  </si>
  <si>
    <t>002745.SZ</t>
  </si>
  <si>
    <t>木林森</t>
  </si>
  <si>
    <t>国内LED封装主要企业之一</t>
  </si>
  <si>
    <t>智能家居,芯片,MicroLED,深紫外光,空气净化,节能照明,电子商务,集成电路,储能,MiniLED,光伏,人民币贬值受益</t>
  </si>
  <si>
    <t>603303.SH</t>
  </si>
  <si>
    <t>得邦照明</t>
  </si>
  <si>
    <t>立足能源，聚焦照明，致力于成为专业照明解决方案服务商</t>
  </si>
  <si>
    <t>智慧城市,汽车电子,节能照明</t>
  </si>
  <si>
    <t>300323.SZ</t>
  </si>
  <si>
    <t>华灿光电</t>
  </si>
  <si>
    <t>国内领先的LED外延片及芯片供应商</t>
  </si>
  <si>
    <t>广东国企改革,芯片,MicroLED,汽车电子,氮化镓,国企改革,珠海国企改革,节能照明,芯片制造,地方国企改革,蓝宝石,MiniLED,VR设备,虚拟现实,第三代半导体,华为</t>
  </si>
  <si>
    <t>300102.SZ</t>
  </si>
  <si>
    <t>乾照光电</t>
  </si>
  <si>
    <t>国内四元系红、黄光LED芯片产销量最大的企业之一</t>
  </si>
  <si>
    <t>砷化镓,太阳能,集成电路,芯片,MicroLED,MiniLED,军工,卫星导航,光伏,氮化镓,第三代半导体,节能照明</t>
  </si>
  <si>
    <t>300232.SZ</t>
  </si>
  <si>
    <t>洲明科技</t>
  </si>
  <si>
    <t>国内领先的LED应用产品与方案供应企业</t>
  </si>
  <si>
    <t>粤港澳大湾区,超清视频,国产操作系统,体育产业,MicroLED,冬奥会,智慧灯杆,节能照明,边缘计算,智慧城市,世界杯,虚拟现实,MiniLED,杭州亚运会,元宇宙,虚拟数字人,第三代半导体,华为</t>
  </si>
  <si>
    <t>000541.SZ</t>
  </si>
  <si>
    <t>佛山照明</t>
  </si>
  <si>
    <t>知名的LED照明和传统照明灯具制造商</t>
  </si>
  <si>
    <t>智能家居,广东国企改革,网络直播,智慧灯杆,国企改革,节能照明,绿色消费,证金持股,地方国企改革,华为</t>
  </si>
  <si>
    <t>300303.SZ</t>
  </si>
  <si>
    <t>聚飞光电</t>
  </si>
  <si>
    <t>国内背光LED封装的龙头企业</t>
  </si>
  <si>
    <t>5G,IGBT,粤港澳大湾区,芯片,超清视频,MicroLED,比亚迪,独角兽,智能终端,智慧灯杆,小米,节能照明,柔性屏,新能源汽车,集成电路,MiniLED,华为</t>
  </si>
  <si>
    <t>002449.SZ</t>
  </si>
  <si>
    <t>国星光电</t>
  </si>
  <si>
    <t>国内最大的LED生产制造企业之一</t>
  </si>
  <si>
    <t>智能家居,碳化硅,广东国企改革,芯片,超清视频,MicroLED,氮化镓,汽车电子,先进封装（Chiplet）,血氧仪,国企改革,节能照明,涉矿,集成电路,地方国企改革,MiniLED,元宇宙,第三代半导体,国家科技大会,华为</t>
  </si>
  <si>
    <t>300219.SZ</t>
  </si>
  <si>
    <t>鸿利智汇</t>
  </si>
  <si>
    <t>国内领先的白光LED封装企业</t>
  </si>
  <si>
    <t>MicroLED,比亚迪,汽车电子,广告营销,国企改革,节能照明,柔性屏,车联网,新能源汽车,互联网金融,华为汽车,地方国企改革,MiniLED,VR设备,文化传媒,虚拟现实</t>
  </si>
  <si>
    <t>600261.SH</t>
  </si>
  <si>
    <t>阳光照明</t>
  </si>
  <si>
    <t>中国最大的节能灯生产和出口基地之一</t>
  </si>
  <si>
    <t>002654.SZ</t>
  </si>
  <si>
    <t>万润科技</t>
  </si>
  <si>
    <t>主营LED光源器件和LED照明产品两大类，国家级高新技术企业</t>
  </si>
  <si>
    <t>智能家居,数字营销,芯片,汽车电子,比亚迪,独角兽,广告营销,智慧灯杆,国企改革,小米,节能照明,柔性屏,智慧城市,快手,机器人,新能源汽车,大数据,安防,地方国企改革,人工智能,数字经济,军工,MiniLED,抖音,文化传媒,ETC,湖北国企改革,华为</t>
  </si>
  <si>
    <t>600651.SH</t>
  </si>
  <si>
    <t>飞乐音响</t>
  </si>
  <si>
    <t>公司作为独立第三方LED车灯模组提供商，已成为细分市场龙头</t>
  </si>
  <si>
    <t>浦东前滩,上海国企改革,特斯拉,新能源汽车,集成电路,地方国企改革,芯片,网络安全,汽车电子,国企改革,芯片封装测试,节能照明</t>
  </si>
  <si>
    <t>300708.SZ</t>
  </si>
  <si>
    <t>聚灿光电</t>
  </si>
  <si>
    <t>国内领先的LED芯片企业之一</t>
  </si>
  <si>
    <t>氮化镓,节能照明,第三代半导体,芯片,MicroLED,MiniLED</t>
  </si>
  <si>
    <t>300582.SZ</t>
  </si>
  <si>
    <t>英飞特</t>
  </si>
  <si>
    <t>LED驱动电源长期积累和专注投入，形成公司在该领域的专业化优势</t>
  </si>
  <si>
    <t>养老金持股,新能源汽车,专精特新,充电桩,节能照明</t>
  </si>
  <si>
    <t>300647.SZ</t>
  </si>
  <si>
    <t>超频三</t>
  </si>
  <si>
    <t>集散热器研发、生产、销售于一体，业内领先的国家级高新技术企业</t>
  </si>
  <si>
    <t>5G,智慧城市,动力电池回收,锂电池,节能照明,消费电子,磷酸铁锂,锂电原料</t>
  </si>
  <si>
    <t>002587.SZ</t>
  </si>
  <si>
    <t>奥拓电子</t>
  </si>
  <si>
    <t>全球技术领先的LED应用及金融科技综合解决方案提供商</t>
  </si>
  <si>
    <t>在线教育,裸眼3D,腾讯,物联网,VR平台,语音技术,节能照明,边缘计算,ChatGPT,机器人,专精特新,国产软件,人工智能,数字经济,无人银行,金融科技,广东自贸区,金融信息服务,区块链应用,虚拟数字人,华为,人脸识别,华为鲲鹏,增强现实,粤港澳大湾区,超清视频,MicroLED,体育产业,区块链,智能终端,智慧灯杆,足球,智慧城市,疫情监测,世界杯,VR直播,MiniLED,智慧政务,元宇宙,虚拟现实</t>
  </si>
  <si>
    <t>300241.SZ</t>
  </si>
  <si>
    <t>瑞丰光电</t>
  </si>
  <si>
    <t>国内前三大SMDLED制造商之一</t>
  </si>
  <si>
    <t>雷达,智能家居,粤港澳大湾区,MicroLED,MiniLED,电子纸,比亚迪,智能终端,华为,节能照明</t>
  </si>
  <si>
    <t>002723.SZ</t>
  </si>
  <si>
    <t>小崧股份</t>
  </si>
  <si>
    <t>专注于从事可充电备用照明产品和可充电交直流两用风扇</t>
  </si>
  <si>
    <t>家用电器,人民币贬值受益,新型烟草,医疗器械,露营经济,储能,军工</t>
  </si>
  <si>
    <t>002992.SZ</t>
  </si>
  <si>
    <t>宝明科技</t>
  </si>
  <si>
    <t>主营LED背光源模组及电容式触摸屏，拟投建PET铜箔</t>
  </si>
  <si>
    <t>PET铜箔,无人机,新能源汽车,锂电池,消费电子,MiniLED,比亚迪,虚拟现实,小米,锂电原料,华为</t>
  </si>
  <si>
    <t>002137.SZ</t>
  </si>
  <si>
    <t>实益达</t>
  </si>
  <si>
    <t>主营智能硬件和智慧营销，参股六度人和</t>
  </si>
  <si>
    <t>5G,数字营销,粤港澳大湾区,芯片,消费电子,区块链,广告营销,SAAS,智能穿戴,节能照明,小米,网红经济,新能源汽车,集成电路,数字经济,抖音,文化传媒,金融科技,人民币贬值受益,区块链应用,华为,无线耳机</t>
  </si>
  <si>
    <t>300632.SZ</t>
  </si>
  <si>
    <t>光莆股份</t>
  </si>
  <si>
    <t>LED照明及LED应用关键零部件领域领先企业</t>
  </si>
  <si>
    <t>5G,医美,传感器,OLED,养老,汽车电子,东盟自贸区,比亚迪,空气净化,节能照明,柔性屏,疫情监测,机器人,富士康,MiniLED,杭州亚运会,消毒剂,PCB,第三代半导体</t>
  </si>
  <si>
    <t>300752.SZ</t>
  </si>
  <si>
    <t>隆利科技</t>
  </si>
  <si>
    <t>国内领先的背光显示模组供应商之一</t>
  </si>
  <si>
    <t>汽车电子,比亚迪,华为,虚拟现实,小米,MiniLED</t>
  </si>
  <si>
    <t>300808.SZ</t>
  </si>
  <si>
    <t>久量股份</t>
  </si>
  <si>
    <t>LED照明行业的知名品牌</t>
  </si>
  <si>
    <t>人民币贬值受益,露营经济,一带一路,节能照明</t>
  </si>
  <si>
    <t>300389.SZ</t>
  </si>
  <si>
    <t>艾比森</t>
  </si>
  <si>
    <t>LED显示屏酒店服务和会务服务的标杆企业</t>
  </si>
  <si>
    <t>年报预增,世界杯,超清视频,MiniLED,人民币贬值受益,华为,节能照明</t>
  </si>
  <si>
    <t>300269.SZ</t>
  </si>
  <si>
    <t>联建光电</t>
  </si>
  <si>
    <t>国内中高端LED全彩显示应用行业的领军企业之一</t>
  </si>
  <si>
    <t>裸眼3D,元宇宙,超清视频,MiniLED,体育产业,MicroLED,文化传媒,广告营销,华为,节能照明</t>
  </si>
  <si>
    <t>300625.SZ</t>
  </si>
  <si>
    <t>三雄极光</t>
  </si>
  <si>
    <t>中国极具综合竞争实力的照明品牌之一</t>
  </si>
  <si>
    <t>电子商务,年报预增,跨境电商,智慧灯杆,节能照明,恒大</t>
  </si>
  <si>
    <t>300162.SZ</t>
  </si>
  <si>
    <t>雷曼光电</t>
  </si>
  <si>
    <t>LED亚太地区乃至国际市场有影响力的厂商之一</t>
  </si>
  <si>
    <t>在线教育,裸眼3D,超清视频,MicroLED,体育产业,先进封装（Chiplet）,VR平台,足球,节能照明,新零售,世界杯,专精特新,安防,MiniLED,杭州亚运会,文化传媒,虚拟现实</t>
  </si>
  <si>
    <t>603685.SH</t>
  </si>
  <si>
    <t>晨丰科技</t>
  </si>
  <si>
    <t>专心致力于照明产品结构组件领域，系行业内的领先企业</t>
  </si>
  <si>
    <t>长三角一体化,家用电器,节能照明</t>
  </si>
  <si>
    <t>603679.SH</t>
  </si>
  <si>
    <t>华体科技</t>
  </si>
  <si>
    <t>自主研发的LED节能型道路照明玉兰灯达到国内领先水平</t>
  </si>
  <si>
    <t>联想,智慧城市,新能源汽车,充电桩,冬奥会,智慧灯杆,华为,节能照明</t>
  </si>
  <si>
    <t>300940.SZ</t>
  </si>
  <si>
    <t>南极光</t>
  </si>
  <si>
    <t>国内领先手机背光显示模组厂商</t>
  </si>
  <si>
    <t>消费电子,MicroLED,OLED</t>
  </si>
  <si>
    <t>300889.SZ</t>
  </si>
  <si>
    <t>爱克股份</t>
  </si>
  <si>
    <t>产品成功应用于国内诸多大型城市整体亮化项目</t>
  </si>
  <si>
    <t>智慧城市,机器人,锂电池,传感器,露营经济,充电桩,冬奥会,智慧灯杆,节能照明</t>
  </si>
  <si>
    <t>301002.SZ</t>
  </si>
  <si>
    <t>崧盛股份</t>
  </si>
  <si>
    <t>国内最具竞争力的大功率LED驱动电源品牌之一</t>
  </si>
  <si>
    <t>智慧城市,光伏,智慧灯杆,节能照明</t>
  </si>
  <si>
    <t>002983.SZ</t>
  </si>
  <si>
    <t>芯瑞达</t>
  </si>
  <si>
    <t>曾被评为安徽省著名商标</t>
  </si>
  <si>
    <t>专精特新,智能电视,超清视频,MiniLED,消费电子,MicroLED,节能环保,汽车电子,小米,节能照明,华为</t>
  </si>
  <si>
    <t>605365.SH</t>
  </si>
  <si>
    <t>立达信</t>
  </si>
  <si>
    <t>全国LED照明行业的领军企业之一</t>
  </si>
  <si>
    <t>智能家居,年报预增,机器人,人工智能,人民币贬值受益,物联网,家用电器,节能照明</t>
  </si>
  <si>
    <t>873339.BJ</t>
  </si>
  <si>
    <t>恒太照明</t>
  </si>
  <si>
    <t>LED照明灯具外销企业，国内工矿灯产品出口排名第一</t>
  </si>
  <si>
    <t>300285.SZ</t>
  </si>
  <si>
    <t>国瓷材料</t>
  </si>
  <si>
    <t>构建了氧化锆陶瓷材料、环保催化材料、齿科生物材料的产业集群</t>
  </si>
  <si>
    <t>新材料,国六标准、国六排放、国六,蓝宝石,陶瓷电容,3D打印,陶瓷产品,牙科医疗,MSCI,尾气治理</t>
  </si>
  <si>
    <t>002643.SZ</t>
  </si>
  <si>
    <t>万润股份</t>
  </si>
  <si>
    <t>从事信息材料产业、环保材料产业和大健康产业三个领域</t>
  </si>
  <si>
    <t>光刻胶,养老金持股,供销社,体外诊断,OLED,触摸屏,国企改革,节能照明,钙钛矿电池,央企国企改革,新冠检测,抗原检测,锂电池,国六标准、国六排放、国六,OLED材料,废气处理,燃料电池,仿制药一致性评价</t>
  </si>
  <si>
    <t>300481.SZ</t>
  </si>
  <si>
    <t>濮阳惠成</t>
  </si>
  <si>
    <t>国内领先的顺酐酸酐衍生物生产企业</t>
  </si>
  <si>
    <t>年报预增,专精特新,新材料,氢能源,OLED材料,OLED,风电</t>
  </si>
  <si>
    <t>002741.SZ</t>
  </si>
  <si>
    <t>光华科技</t>
  </si>
  <si>
    <t>国内PCB化学品行业的龙头企业</t>
  </si>
  <si>
    <t>5G,动力电池回收,年报预增,PET铜箔,正极材料,集成电路,锂电池,消毒剂,宁德时代,台湾</t>
  </si>
  <si>
    <t>688106.SH</t>
  </si>
  <si>
    <t>金宏气体</t>
  </si>
  <si>
    <t>中国气体行业龙头企业，国内领先的电子特种气体及电子大宗气体供应商</t>
  </si>
  <si>
    <t>冷链物流,专精特新,集成电路,碳中和,氢能源,俄乌冲突,燃料电池,长三角一体化,节能环保,光伏,智能制造,国产替代,中芯国际</t>
  </si>
  <si>
    <t>688020.SH</t>
  </si>
  <si>
    <t>方邦股份</t>
  </si>
  <si>
    <t>高端电子材料行业，主要收入来源电磁屏蔽膜属于高性能复合材料</t>
  </si>
  <si>
    <t>5G,专精特新,三星,PET铜箔,稀土永磁,华为</t>
  </si>
  <si>
    <t>688150.SH</t>
  </si>
  <si>
    <t>莱特光电</t>
  </si>
  <si>
    <t>国内为数不多能够生产OLED终端有机材料企业之一</t>
  </si>
  <si>
    <t>专精特新,新材料,OLED材料,OLED</t>
  </si>
  <si>
    <t>688550.SH</t>
  </si>
  <si>
    <t>瑞联新材</t>
  </si>
  <si>
    <t>国内OLED材料的领军企业之一</t>
  </si>
  <si>
    <t>光刻胶,新材料,OLED材料,OLED</t>
  </si>
  <si>
    <t>603002.SH</t>
  </si>
  <si>
    <t>宏昌电子</t>
  </si>
  <si>
    <t>国内电子级环氧树脂领域龙头公司</t>
  </si>
  <si>
    <t>5G,环氧树脂,3D打印,台湾,覆铜板</t>
  </si>
  <si>
    <t>603931.SH</t>
  </si>
  <si>
    <t>格林达</t>
  </si>
  <si>
    <t>曾获得“电子化工材料专业十强”荣誉</t>
  </si>
  <si>
    <t>光刻胶,国产替代,芯片,OLED材料,OLED</t>
  </si>
  <si>
    <t>688359.SH</t>
  </si>
  <si>
    <t>三孚新科</t>
  </si>
  <si>
    <t>国内表面工程行业影响力较强的表面工程专用化学品提供商之一</t>
  </si>
  <si>
    <t>光伏,PET铜箔,HJT电池</t>
  </si>
  <si>
    <t>300684.SZ</t>
  </si>
  <si>
    <t>中石科技</t>
  </si>
  <si>
    <t>电子设备的热管理及电磁兼容全面解决方案提供商</t>
  </si>
  <si>
    <t>5G,石墨烯,新能源汽车,新材料,富士康,VR设备,虚拟现实,汽车热管理,苹果,华为</t>
  </si>
  <si>
    <t>002584.SZ</t>
  </si>
  <si>
    <t>西陇科学</t>
  </si>
  <si>
    <t>向体外诊断试剂、基因测序、医疗服务等大健康领域转型</t>
  </si>
  <si>
    <t>电子商务,锂电池,粤港澳大湾区,塑化剂,体外诊断,食品安全,消毒剂,核污染防治,辅助生殖</t>
  </si>
  <si>
    <t>300537.SZ</t>
  </si>
  <si>
    <t>广信材料</t>
  </si>
  <si>
    <t>拥有多种专用油墨、专用涂料等产品的核心配方</t>
  </si>
  <si>
    <t>5G,光刻胶,新材料,富士康,OLED,光伏,PCB,比亚迪,华为</t>
  </si>
  <si>
    <t>300446.SZ</t>
  </si>
  <si>
    <t>乐凯新材</t>
  </si>
  <si>
    <t>磁记录和热敏记录材料领域的龙头企业</t>
  </si>
  <si>
    <t>央企国企改革,雄安新区,新材料,国企改革,地方国企改革,华为</t>
  </si>
  <si>
    <t>838402.BJ</t>
  </si>
  <si>
    <t>硅烷科技</t>
  </si>
  <si>
    <t>平煤神马集团尼龙业务的核心子公司，主营电子级硅烷气+氢气，为河南多地最大的氢气供应商</t>
  </si>
  <si>
    <t>年报预增,地方国企改革,芯片,氢能源,光伏,河南国企改革,国产替代,国企改革,碳中和</t>
  </si>
  <si>
    <t>301319.SZ</t>
  </si>
  <si>
    <t>唯特偶</t>
  </si>
  <si>
    <t>国内微电子焊接材料龙头</t>
  </si>
  <si>
    <t>新能源汽车,粤港澳大湾区,光伏,比亚迪</t>
  </si>
  <si>
    <t>871553.BJ</t>
  </si>
  <si>
    <t>凯腾精工</t>
  </si>
  <si>
    <t>凹印制版行业的领先企业</t>
  </si>
  <si>
    <t>831526.BJ</t>
  </si>
  <si>
    <t>凯华材料</t>
  </si>
  <si>
    <t>国家级专精特新“小巨人”，电子元器件用环氧粉末包封料市占率国内居前</t>
  </si>
  <si>
    <t>002384.SZ</t>
  </si>
  <si>
    <t>东山精密</t>
  </si>
  <si>
    <t>我国最大的专业从事精密钣金结构件工艺设计、制造服务企业</t>
  </si>
  <si>
    <t>5G,口罩,养老金持股,小米,节能照明,基站射频,融资租赁,新能源汽车,特斯拉,基站天线,MiniLED,PCB,苹果,MSCI</t>
  </si>
  <si>
    <t>002463.SZ</t>
  </si>
  <si>
    <t>沪电股份</t>
  </si>
  <si>
    <t>国内规模最大、技术实力最强的PCB制造商之一</t>
  </si>
  <si>
    <t>5G,养老金持股,芯片,汽车电子,云计算,PCB,台湾,毫米波雷达,华为,MSCI</t>
  </si>
  <si>
    <t>603228.SH</t>
  </si>
  <si>
    <t>景旺电子</t>
  </si>
  <si>
    <t>主营印制电路板，是国内少数产品类型覆盖RPCB、FPC和MPCB的厂商</t>
  </si>
  <si>
    <t>5G,柔性屏,特斯拉,OLED,汽车电子,PCB,毫米波雷达,华为</t>
  </si>
  <si>
    <t>300476.SZ</t>
  </si>
  <si>
    <t>胜宏科技</t>
  </si>
  <si>
    <t>全球印制电路板制造百强企业</t>
  </si>
  <si>
    <t>5G,显卡,口罩,粤港澳大湾区,OLED,物联网,特斯拉,新能源汽车,富士康,PCB,人民币贬值受益,苹果</t>
  </si>
  <si>
    <t>603920.SH</t>
  </si>
  <si>
    <t>世运电路</t>
  </si>
  <si>
    <t>专注于印制电路板的研发、设计、生产</t>
  </si>
  <si>
    <t>5G,年报预增,特斯拉,OLED,PCB,人民币贬值受益,充电桩</t>
  </si>
  <si>
    <t>002913.SZ</t>
  </si>
  <si>
    <t>奥士康</t>
  </si>
  <si>
    <t>致力于高密度印制电路板的研发、生产和销售</t>
  </si>
  <si>
    <t>5G,6G,通信基站,富士康,MiniLED,汽车电子,PCB,小米,华为</t>
  </si>
  <si>
    <t>603328.SH</t>
  </si>
  <si>
    <t>依顿电子</t>
  </si>
  <si>
    <t>国内印刷线路板行业的领先者之一</t>
  </si>
  <si>
    <t>5G,年报预增,证金持股,地方国企改革,光伏,汽车电子,人民币贬值受益,国企改革,苹果,华为</t>
  </si>
  <si>
    <t>603936.SH</t>
  </si>
  <si>
    <t>博敏电子</t>
  </si>
  <si>
    <t>高端印制电路板设计和加工的国家级高新技术企业</t>
  </si>
  <si>
    <t>5G,碳化硅,三星,IGBT,汽车电子,比亚迪,EDR,新能源汽车,集成电路,小鹏汽车,军工,MiniLED,PCB,苹果,华为</t>
  </si>
  <si>
    <t>002636.SZ</t>
  </si>
  <si>
    <t>金安国纪</t>
  </si>
  <si>
    <t>中国覆铜板行业国内企业中排名前三强企业</t>
  </si>
  <si>
    <t>中医药,医疗器械,覆铜板,元器件,电子信息,消毒剂,PCB,保健品</t>
  </si>
  <si>
    <t>002579.SZ</t>
  </si>
  <si>
    <t>中京电子</t>
  </si>
  <si>
    <t>国内少数兼具刚柔印制电路板批量生产与较强研发能力的PCB制造商，具备二阶以上HDI产品大批量生产能力</t>
  </si>
  <si>
    <t>三星,消费电子,OLED,养老,触摸屏,先进封装（Chiplet）,物联网,智能穿戴,机器人,新能源汽车,集成电路,储能,军工,广东自贸区,毫米波雷达,华为,无线耳机,5G,6G,医疗器械,粤港澳大湾区,MicroLED,汽车电子,比亚迪,小米,工业互联网,电子皮肤,柔性屏,小鹏汽车,MiniLED,WiFi 6,PCB,新型烟草</t>
  </si>
  <si>
    <t>000823.SZ</t>
  </si>
  <si>
    <t>超声电子</t>
  </si>
  <si>
    <t>国产移动通讯手机印制板的独家配套企业</t>
  </si>
  <si>
    <t>5G,广东国企改革,传感器,WIN升级,汽车电子,触摸屏,比亚迪,智能终端,联想,国企改革,柔性屏,证金持股,地方国企改革,覆铜板,元器件,PCB,人民币贬值受益,毫米波雷达,苹果</t>
  </si>
  <si>
    <t>002815.SZ</t>
  </si>
  <si>
    <t>崇达技术</t>
  </si>
  <si>
    <t>以出口为主的印制线路板制造商</t>
  </si>
  <si>
    <t>5G,柔性屏,特斯拉,汽车电子,人民币贬值受益,PCB,比亚迪,谷歌</t>
  </si>
  <si>
    <t>300657.SZ</t>
  </si>
  <si>
    <t>弘信电子</t>
  </si>
  <si>
    <t>综合实力位居一流水平的知名FPC制造企业</t>
  </si>
  <si>
    <t>电子皮肤,小米,机器人,OLED,MiniLED,军工,汽车电子,宁德时代,元宇宙,华为,无线耳机</t>
  </si>
  <si>
    <t>603186.SH</t>
  </si>
  <si>
    <t>华正新材</t>
  </si>
  <si>
    <t>主营覆铜板、绝缘材料和热塑性蜂窝板等复合材料，可用于5G手机</t>
  </si>
  <si>
    <t>5G,冷链物流,锂电池,覆铜板,芯片,PCB,先进封装（Chiplet）,锂电制造</t>
  </si>
  <si>
    <t>300739.SZ</t>
  </si>
  <si>
    <t>明阳电路</t>
  </si>
  <si>
    <t>拥有PCB全制程的生产能力</t>
  </si>
  <si>
    <t>5G,年报预增,粤港澳大湾区,芯片,储能,PCB,人民币贬值受益</t>
  </si>
  <si>
    <t>002552.SZ</t>
  </si>
  <si>
    <t>宝鼎科技</t>
  </si>
  <si>
    <t>生产及销售大型铸锻件的高新技术企业</t>
  </si>
  <si>
    <t>新材料,船舶升级,金属回收,地方国企改革,军工,海工装备,高端装备,PCB,国企改革,风电,小额贷款</t>
  </si>
  <si>
    <t>002288.SZ</t>
  </si>
  <si>
    <t>超华科技</t>
  </si>
  <si>
    <t>三十年电子基材和印制电路板技术积累，产品技术行业领先水平</t>
  </si>
  <si>
    <t>5G,智慧城市,锂电池,集成电路,芯片,覆铜板,PCB,独角兽</t>
  </si>
  <si>
    <t>603386.SH</t>
  </si>
  <si>
    <t>骏亚科技</t>
  </si>
  <si>
    <t>印制电路板的研发、生产和销售，拥有众多包括小米、TCL等优质客户</t>
  </si>
  <si>
    <t>光伏,汽车电子,PCB,毫米波雷达,医疗器械,小米,华为</t>
  </si>
  <si>
    <t>688183.SH</t>
  </si>
  <si>
    <t>生益电子</t>
  </si>
  <si>
    <t>中国领先的高品质多层印制电路板制造商</t>
  </si>
  <si>
    <t>5G,汽车电子,华为</t>
  </si>
  <si>
    <t>300903.SZ</t>
  </si>
  <si>
    <t>科翔股份</t>
  </si>
  <si>
    <t>5G,先进封装（Chiplet）,特斯拉,无人机,专精特新,钠离子电池,消费电子,汽车电子,PCB,比亚迪</t>
  </si>
  <si>
    <t>002134.SZ</t>
  </si>
  <si>
    <t>天津普林</t>
  </si>
  <si>
    <t>公司专注PCB制造业长达30年以上，具有完备的资质认证</t>
  </si>
  <si>
    <t>柔性屏,专精特新,天津自贸区,债转股(AMC),环渤海,军工,PCB,滨海新区,大飞机</t>
  </si>
  <si>
    <t>688519.SH</t>
  </si>
  <si>
    <t>南亚新材</t>
  </si>
  <si>
    <t>国内率先专业从事覆铜箔板生产的民营企业</t>
  </si>
  <si>
    <t>专精特新,华为</t>
  </si>
  <si>
    <t>300964.SZ</t>
  </si>
  <si>
    <t>本川智能</t>
  </si>
  <si>
    <t>业内最早攻克5G基站天线用中高频多层板生产技术的少数厂商之一</t>
  </si>
  <si>
    <t>5G,6G,特斯拉,新能源汽车,机器人,专精特新,医疗器械,军工,汽车电子,PCB,毫米波雷达,华为</t>
  </si>
  <si>
    <t>300852.SZ</t>
  </si>
  <si>
    <t>四会富仕</t>
  </si>
  <si>
    <t>内资PCB百强企业中,公司在专业小批量板上市公司的销售收入排名前列</t>
  </si>
  <si>
    <t>5G,外贸受益,小鹏汽车,PCB,汽车电子,人民币贬值受益,比亚迪,毫米波雷达</t>
  </si>
  <si>
    <t>301041.SZ</t>
  </si>
  <si>
    <t>金百泽</t>
  </si>
  <si>
    <t>专注电子产品研发和硬件创新领域</t>
  </si>
  <si>
    <t>5G,专精特新,柔性直流输电,职业教育,军工,PCB,汽车电子,人力资源服务,特高压,毫米波雷达,信创</t>
  </si>
  <si>
    <t>301282.SZ</t>
  </si>
  <si>
    <t>金禄电子</t>
  </si>
  <si>
    <t>宁德时代第一大PCB供应商</t>
  </si>
  <si>
    <t>新能源汽车,PCB,宁德时代,汽车电子</t>
  </si>
  <si>
    <t>301132.SZ</t>
  </si>
  <si>
    <t>满坤科技</t>
  </si>
  <si>
    <t>主营印制电路板</t>
  </si>
  <si>
    <t>机器人,新能源汽车,汽车芯片,消费电子,PCB,宁德时代,汽车电子</t>
  </si>
  <si>
    <t>300814.SZ</t>
  </si>
  <si>
    <t>中富电路</t>
  </si>
  <si>
    <t>专注于PCB产品生产研发，PCB产品线丰富</t>
  </si>
  <si>
    <t>5G,华为汽车,PCB,汽车电子,先进封装（Chiplet）,毫米波雷达,华为</t>
  </si>
  <si>
    <t>301366.SZ</t>
  </si>
  <si>
    <t>一博科技</t>
  </si>
  <si>
    <t>从事PCB的设计与装配制造服务</t>
  </si>
  <si>
    <t>5G,阿里巴巴,航空航天,EDA,百度,腾讯,PCB,华为,苹果,谷歌</t>
  </si>
  <si>
    <t>605058.SH</t>
  </si>
  <si>
    <t>澳弘电子</t>
  </si>
  <si>
    <t>中国印制电路行业协会副理事单位</t>
  </si>
  <si>
    <t>PCB,汽车电子,新能源汽车</t>
  </si>
  <si>
    <t>688655.SH</t>
  </si>
  <si>
    <t>迅捷兴</t>
  </si>
  <si>
    <t>内资PCB百强企业，中国电子电路行业协会(CPCA)会员单位</t>
  </si>
  <si>
    <t>PCB,新能源汽车,汽车电子,粤港澳大湾区</t>
  </si>
  <si>
    <t>605258.SH</t>
  </si>
  <si>
    <t>协和电子</t>
  </si>
  <si>
    <t>国内为数不多的专业生产高频通讯板厂家之一</t>
  </si>
  <si>
    <t>PCB,毫米波雷达,汽车电子</t>
  </si>
  <si>
    <t>300936.SZ</t>
  </si>
  <si>
    <t>中英科技</t>
  </si>
  <si>
    <t>国内知名的高频通信材料生产企业</t>
  </si>
  <si>
    <t>5G,专精特新,集成电路,覆铜板,毫米波雷达,华为</t>
  </si>
  <si>
    <t>301176.SZ</t>
  </si>
  <si>
    <t>逸豪新材</t>
  </si>
  <si>
    <t>主营电子电路铜箔</t>
  </si>
  <si>
    <t>PCB</t>
  </si>
  <si>
    <t>837821.BJ</t>
  </si>
  <si>
    <t>则成电子</t>
  </si>
  <si>
    <t>主要从事基于柔性应用的定制化智能电子模组及印制电路板相关业务</t>
  </si>
  <si>
    <t>600563.SH</t>
  </si>
  <si>
    <t>法拉电子</t>
  </si>
  <si>
    <t>全国最大的薄膜电容器制造厂商</t>
  </si>
  <si>
    <t>新能源汽车,央视财经50,超级电容,元器件,蔚来汽车</t>
  </si>
  <si>
    <t>002138.SZ</t>
  </si>
  <si>
    <t>顺络电子</t>
  </si>
  <si>
    <t>国内最大片式压敏电阻生产商</t>
  </si>
  <si>
    <t>5G,无人机,养老金持股,电阻,淘宝手机,移动支付,手机芯片,无线充电,汽车电子,智能终端,物联网,联想,小米,元器件,光伏,黄金暴跌受益,台湾,华为,MSCI</t>
  </si>
  <si>
    <t>000636.SZ</t>
  </si>
  <si>
    <t>风华高科</t>
  </si>
  <si>
    <t>国内最大的新型元器件及电子信息基础产品科研、生产和出口基地</t>
  </si>
  <si>
    <t>5G,小金属,正极材料,广东国企改革,电阻,微电子,汽车电子,陶瓷电容,国企改革,基站射频,锂电池,负极材料,地方国企改革,超级电容,元器件,华为</t>
  </si>
  <si>
    <t>002484.SZ</t>
  </si>
  <si>
    <t>江海股份</t>
  </si>
  <si>
    <t>全国铝电解电容器行业排名第一</t>
  </si>
  <si>
    <t>5G,年报预增,新能源汽车,铝电解电容,超级电容,军工,ETC,华为</t>
  </si>
  <si>
    <t>603989.SH</t>
  </si>
  <si>
    <t>艾华集团</t>
  </si>
  <si>
    <t>以铝电解电容器为核心，集电极箔与设备制造于一体的科技型企业</t>
  </si>
  <si>
    <t>新能源汽车,养老金持股,铝电解电容,军工,充电桩,华为,节能照明</t>
  </si>
  <si>
    <t>300319.SZ</t>
  </si>
  <si>
    <t>麦捷科技</t>
  </si>
  <si>
    <t>公司与国内外知名的手机芯片开发企业建立了紧密的合作关系</t>
  </si>
  <si>
    <t>5G,粤港澳大湾区,芯片,新基建,汽车电子,触摸屏,充电桩,国企改革,基站天线,地方国企改革,元器件,国产替代,华为</t>
  </si>
  <si>
    <t>603738.SH</t>
  </si>
  <si>
    <t>泰晶科技</t>
  </si>
  <si>
    <t>石英晶体谐振器细分领域龙头</t>
  </si>
  <si>
    <t>专精特新,汽车芯片,元器件,军工,华为海思,比亚迪,宁德时代,汽车电子,国产替代,华为</t>
  </si>
  <si>
    <t>600237.SH</t>
  </si>
  <si>
    <t>铜峰电子</t>
  </si>
  <si>
    <t>安徽省知名的薄膜电容器及薄膜材料生产企业</t>
  </si>
  <si>
    <t>新能源汽车,柔性直流输电,新材料,富士康,地方国企改革,元器件,金改,国企改革</t>
  </si>
  <si>
    <t>300460.SZ</t>
  </si>
  <si>
    <t>惠伦晶体</t>
  </si>
  <si>
    <t>在压电石英晶体元器件生产环节方面掌握了一系列核心技术</t>
  </si>
  <si>
    <t>小米,专精特新,安防,元器件,电子信息,华为海思,汽车电子,比亚迪,联想,苹果,华为</t>
  </si>
  <si>
    <t>002199.SZ</t>
  </si>
  <si>
    <t>东晶电子</t>
  </si>
  <si>
    <t>国内石英晶体元器件行业的主要厂商</t>
  </si>
  <si>
    <t>元器件</t>
  </si>
  <si>
    <t>871981.BJ</t>
  </si>
  <si>
    <t>晶赛科技</t>
  </si>
  <si>
    <t>公司处于石英晶振行业第一梯队</t>
  </si>
  <si>
    <t>831641.BJ</t>
  </si>
  <si>
    <t>格利尔</t>
  </si>
  <si>
    <t>主营照明产品及磁性器件</t>
  </si>
  <si>
    <t>年报预增,光伏</t>
  </si>
  <si>
    <t>603606.SH</t>
  </si>
  <si>
    <t>东方电缆</t>
  </si>
  <si>
    <t>国内唯一掌握海洋脐带缆的设计分析并能进行自主生产的企业</t>
  </si>
  <si>
    <t>电缆,高端装备,风电</t>
  </si>
  <si>
    <t>002498.SZ</t>
  </si>
  <si>
    <t>汉缆股份</t>
  </si>
  <si>
    <t>国内高压、超高压电力电缆相关技术研发的引领者</t>
  </si>
  <si>
    <t>5G,新基建,充电桩,核电,特高压,一带一路,风电,海上风电,融资租赁,青岛自贸区,储能,氢能源,智能电网,燃料电池</t>
  </si>
  <si>
    <t>600869.SH</t>
  </si>
  <si>
    <t>远东股份</t>
  </si>
  <si>
    <t>能源互联网智能制造行业龙头企业</t>
  </si>
  <si>
    <t>石墨烯,无人机,能源互联网,高端装备,宁德时代,充电桩,独角兽,核电,特高压,风电,电子商务,海上风电,智慧城市,锂电池,新能源,储能,节能环保,云计算,智能电网,锂电制造</t>
  </si>
  <si>
    <t>002276.SZ</t>
  </si>
  <si>
    <t>万马股份</t>
  </si>
  <si>
    <t>从事电线电缆、高分子材料、汽车充电设备的研发生产</t>
  </si>
  <si>
    <t>5G,高压快充,柔性直流输电,新材料,区块链,充电桩,核电,国企改革,新能源物流车,新能源汽车,机器人,电缆,换电,山东国企改革,地方国企改革,数字经济,军工,光伏,智能制造,轨道交通</t>
  </si>
  <si>
    <t>600577.SH</t>
  </si>
  <si>
    <t>精达股份</t>
  </si>
  <si>
    <t>特种电磁线行业的龙头企业、位列全球前三位的特种电磁线制造商</t>
  </si>
  <si>
    <t>电子商务,扁线电机,特斯拉,新能源汽车,高压快充,比亚迪,智能电网,工业互联网</t>
  </si>
  <si>
    <t>002882.SZ</t>
  </si>
  <si>
    <t>金龙羽</t>
  </si>
  <si>
    <t>国内少数拥有3500平方毫米大截面电力电缆生产能力的企业之一，布局固态电池领域</t>
  </si>
  <si>
    <t>年报预增,比亚迪,锂电池,固态电池,粤港澳大湾区,恒大</t>
  </si>
  <si>
    <t>600973.SH</t>
  </si>
  <si>
    <t>宝胜股份</t>
  </si>
  <si>
    <t>无卤低烟辐照电缆料等新材料与航空线缆EWIS技术全国领先</t>
  </si>
  <si>
    <t>高铁,人造太阳,铁路基建,冬奥会,西电东送,核电,超导,国企改革,海上风电,央企国企改革,中航系,特斯拉,航空航天,恒大,光伏,智能电网,大飞机</t>
  </si>
  <si>
    <t>603530.SH</t>
  </si>
  <si>
    <t>神马电力</t>
  </si>
  <si>
    <t>业内知名变电站绝缘子生产商，国内电力设备用橡胶密封件龙头企业，打破了国际厂商对我国高端变电站用绝缘子市场的垄断</t>
  </si>
  <si>
    <t>柔性直流输电,智能电网,橡胶,特高压,一带一路</t>
  </si>
  <si>
    <t>601700.SH</t>
  </si>
  <si>
    <t>风范股份</t>
  </si>
  <si>
    <t>超高压和特高压输电线路铁塔行业领先，国内少有的能生产最高电压等级1000kV输电线路铁塔的企业，国内少数拥有自主知识产权并生产复合材料绝缘杆塔的企业</t>
  </si>
  <si>
    <t>特高压,柔性直流输电,债转股(AMC),新基建,光伏,智能电网,硅能源,村镇银行,一带一路</t>
  </si>
  <si>
    <t>002300.SZ</t>
  </si>
  <si>
    <t>太阳电缆</t>
  </si>
  <si>
    <t>福建省内外电力、邮电、国防等行业重点建设项目的主要合作伙伴之一</t>
  </si>
  <si>
    <t>特高压,电缆,光纤,军工,充电桩,无人岛开发,平潭免税区,风电</t>
  </si>
  <si>
    <t>002606.SZ</t>
  </si>
  <si>
    <t>大连电瓷</t>
  </si>
  <si>
    <t>我国最大的线路瓷绝缘子生产企业</t>
  </si>
  <si>
    <t>虚拟电厂,大连自贸区,特高压</t>
  </si>
  <si>
    <t>002533.SZ</t>
  </si>
  <si>
    <t>金杯电工</t>
  </si>
  <si>
    <t>国家城乡电网改造使用产品定点企业，湖南省电线电缆行业排名第一</t>
  </si>
  <si>
    <t>冷链物流,高铁,新基建,磁悬浮,共享汽车,充电桩,比亚迪,共享经济,特高压,核电,风电,扁线电机,特斯拉,新能源汽车,军工,智能电网</t>
  </si>
  <si>
    <t>603897.SH</t>
  </si>
  <si>
    <t>长城科技</t>
  </si>
  <si>
    <t>国内电磁线行业的优势企业</t>
  </si>
  <si>
    <t>扁线电机,新能源汽车,比亚迪</t>
  </si>
  <si>
    <t>002560.SZ</t>
  </si>
  <si>
    <t>通达股份</t>
  </si>
  <si>
    <t>国内架空导线龙头，特高压导线主要供应商，收购成都航飞切入航空零部件精密加工与装配领域</t>
  </si>
  <si>
    <t>小金属,无人机,柔性直流输电,河南自贸区,医疗器械,中原经济区,特高压,军民融合,年报预增,专精特新,航空航天,军工,光伏,成飞,智能电网,轨道交通,大飞机,小额贷款</t>
  </si>
  <si>
    <t>603618.SH</t>
  </si>
  <si>
    <t>杭电股份</t>
  </si>
  <si>
    <t>浙江省电线电缆行业协会理事长单位</t>
  </si>
  <si>
    <t>5G,军民融合,石墨烯,光纤光缆,共同富裕示范区,锂电池,光纤,抽水蓄能,特高压</t>
  </si>
  <si>
    <t>300617.SZ</t>
  </si>
  <si>
    <t>安靠智电</t>
  </si>
  <si>
    <t>地下输电领域已经成为全球最专业的技术、产品和方案供应商之一</t>
  </si>
  <si>
    <t>虚拟电厂,专精特新,储能,光伏,智能电网,特高压,风电</t>
  </si>
  <si>
    <t>603333.SH</t>
  </si>
  <si>
    <t>尚纬股份</t>
  </si>
  <si>
    <t>特种电线电缆的研发、生产、销售和服务于一体的高新技术企业</t>
  </si>
  <si>
    <t>特高压,轨道交通,电缆,专精特新,锂电池,新能源,新基建,光伏,核电,一带一路</t>
  </si>
  <si>
    <t>300265.SZ</t>
  </si>
  <si>
    <t>通光线缆</t>
  </si>
  <si>
    <t>航空航天用耐高温电缆军方产品的五家国内供应商之一</t>
  </si>
  <si>
    <t>5G,军民融合,年报预增,光纤光缆,电缆,航空航天,柔性直流输电,光纤,军工,成飞,特高压,风电</t>
  </si>
  <si>
    <t>002471.SZ</t>
  </si>
  <si>
    <t>中超控股</t>
  </si>
  <si>
    <t>电线电缆行业拥有国内外一流成熟的生产设备，行业领先水平</t>
  </si>
  <si>
    <t>石墨烯,柔性直流输电,航空发动机,高端装备,充电桩,特高压,风电,电缆,航空航天,军工,光伏,智能电网</t>
  </si>
  <si>
    <t>603577.SH</t>
  </si>
  <si>
    <t>汇金通</t>
  </si>
  <si>
    <t>具有国内最高电压等级750KV输电线路铁塔生产许可证</t>
  </si>
  <si>
    <t>特高压,光伏</t>
  </si>
  <si>
    <t>002451.SZ</t>
  </si>
  <si>
    <t>摩恩电气</t>
  </si>
  <si>
    <t>中国特种电缆行业领军企业</t>
  </si>
  <si>
    <t>5G,融资租赁,新能源汽车,债转股(AMC),供应链金融,上海自贸区,新能源,充电桩,智能电网,风电</t>
  </si>
  <si>
    <t>001208.SZ</t>
  </si>
  <si>
    <t>华菱线缆</t>
  </si>
  <si>
    <t>国内的特种专用电缆生产企业之一</t>
  </si>
  <si>
    <t>专精特新,航空航天,地方国企改革,新能源,军工,湖南国企改革,光伏,高端装备,充电桩,嫦娥,特高压,国企改革,风电</t>
  </si>
  <si>
    <t>605222.SH</t>
  </si>
  <si>
    <t>起帆电缆</t>
  </si>
  <si>
    <t>品牌在全国拥有较高的知名度</t>
  </si>
  <si>
    <t>特斯拉,充电桩,核电,风电,大飞机,军工</t>
  </si>
  <si>
    <t>002953.SZ</t>
  </si>
  <si>
    <t>日丰股份</t>
  </si>
  <si>
    <t>橡套电缆细分行业的领先企业</t>
  </si>
  <si>
    <t>5G,高压快充,新材料,橡胶,粤港澳大湾区,新能源,充电桩,物联网,华为,风电</t>
  </si>
  <si>
    <t>605196.SH</t>
  </si>
  <si>
    <t>华通线缆</t>
  </si>
  <si>
    <t>国内线缆行业综合性大中型企业之一</t>
  </si>
  <si>
    <t>中俄贸易,年报预增,光伏</t>
  </si>
  <si>
    <t>002879.SZ</t>
  </si>
  <si>
    <t>长缆科技</t>
  </si>
  <si>
    <t>专业从事电力电缆附件及配套产品研发、生产、销售的高新技术企业</t>
  </si>
  <si>
    <t>智能电网,磁悬浮,柔性直流输电,养老金持股,国产替代,风电</t>
  </si>
  <si>
    <t>300933.SZ</t>
  </si>
  <si>
    <t>中辰股份</t>
  </si>
  <si>
    <t>全国电缆行业50强企业</t>
  </si>
  <si>
    <t>智能电网,特高压</t>
  </si>
  <si>
    <t>688226.SH</t>
  </si>
  <si>
    <t>威腾电气</t>
  </si>
  <si>
    <t>国内母线产品主要的生产供应商之一</t>
  </si>
  <si>
    <t>光伏,智能电网,华为,风电</t>
  </si>
  <si>
    <t>300069.SZ</t>
  </si>
  <si>
    <t>金利华电</t>
  </si>
  <si>
    <t>国内大型电网运营企业的高压线路玻璃绝缘子主要供应商</t>
  </si>
  <si>
    <t>燃料电池,文化传媒,智能电网,特高压,影视娱乐</t>
  </si>
  <si>
    <t>301082.SZ</t>
  </si>
  <si>
    <t>久盛电气</t>
  </si>
  <si>
    <t>防火类特种电缆行业的领军企业之一</t>
  </si>
  <si>
    <t>杭州亚运会,光热发电,核电,轨道交通</t>
  </si>
  <si>
    <t>834682.BJ</t>
  </si>
  <si>
    <t>球冠电缆</t>
  </si>
  <si>
    <t>公司拥有世界先进的电力电缆生产、研发及检测装备</t>
  </si>
  <si>
    <t>834639.BJ</t>
  </si>
  <si>
    <t>晨光电缆</t>
  </si>
  <si>
    <t>国内少数具备超高压、大截面电力电缆设备生产能力的企业之一</t>
  </si>
  <si>
    <t>600885.SH</t>
  </si>
  <si>
    <t>宏发股份</t>
  </si>
  <si>
    <t>中国继电器行业的龙头企业</t>
  </si>
  <si>
    <t>特斯拉,新能源汽车,新材料,电机电控,MSCI</t>
  </si>
  <si>
    <t>601179.SH</t>
  </si>
  <si>
    <t>中国西电</t>
  </si>
  <si>
    <t>领先的特高压输配电设备制造商，主要产品为高压开关、变压器</t>
  </si>
  <si>
    <t>水利,柔性直流输电,新基建,高端装备,核电,国企改革,特高压,一带一路,风电,海上风电,央企国企改革,地方国企改革,储能,光伏,智能电网,工业母机</t>
  </si>
  <si>
    <t>002028.SZ</t>
  </si>
  <si>
    <t>思源电气</t>
  </si>
  <si>
    <t>国内最大电力保护设备消弧线圈生产商</t>
  </si>
  <si>
    <t>芯片,电力物联网,节能电机,磁悬浮,充电桩,中巴经济走廊,特高压,超级电容,储能,电动汽车,智能电网,轨道交通</t>
  </si>
  <si>
    <t>601567.SH</t>
  </si>
  <si>
    <t>三星医疗</t>
  </si>
  <si>
    <t>属集感应式电能表、电子式电能表、系统三位一体的专业制造公司</t>
  </si>
  <si>
    <t>电力物联网,充电桩,高压氧舱,物联网,融资租赁,物联网应用层,智能电网,富媒体,村镇银行,民营医院</t>
  </si>
  <si>
    <t>300001.SZ</t>
  </si>
  <si>
    <t>特锐德</t>
  </si>
  <si>
    <t>充电桩数量全国第一，规模优势显著</t>
  </si>
  <si>
    <t>高压快充,高铁,光伏建筑一体化,铁路基建,充电桩,PPP,工业互联网,虚拟电厂,融资租赁,新能源汽车,新能源,储能,智能电网,轨道交通,华为</t>
  </si>
  <si>
    <t>600312.SH</t>
  </si>
  <si>
    <t>平高电气</t>
  </si>
  <si>
    <t>我国三大高压开关设备制造商之一</t>
  </si>
  <si>
    <t>数字孪生,柔性直流输电,新基建,中原经济区,高端装备,充电桩,特高压,国企改革,一带一路,风电,央企国企改革,年报预增,地方国企改革,储能,智能电网</t>
  </si>
  <si>
    <t>002706.SZ</t>
  </si>
  <si>
    <t>良信股份</t>
  </si>
  <si>
    <t>国内低压电器行业中、高端市场的领先公司之一</t>
  </si>
  <si>
    <t>智能家居,新能源汽车,充电桩,华为</t>
  </si>
  <si>
    <t>600550.SH</t>
  </si>
  <si>
    <t>保变电气</t>
  </si>
  <si>
    <t>兵装集团的控股企业，中国最大的输变电设备专业制造企业之一</t>
  </si>
  <si>
    <t>柔性直流输电,人造太阳,新基建,雄安新区,西电东送,特高压,核电,国企改革,央企国企改革,中兵系,地方国企改革,新能源,京津冀一体化,智能电网</t>
  </si>
  <si>
    <t>600525.SH</t>
  </si>
  <si>
    <t>长园集团</t>
  </si>
  <si>
    <t>公司是工业及电力系统智能化数字化领域的先行者</t>
  </si>
  <si>
    <t>粤港澳大湾区,比亚迪,宁德时代,充电桩,新能源汽车,锂电池,储能,光伏,智能电网,智能制造,工业4.0</t>
  </si>
  <si>
    <t>688676.SH</t>
  </si>
  <si>
    <t>金盘科技</t>
  </si>
  <si>
    <t>公司是全球干式变压器行业优势企业之一</t>
  </si>
  <si>
    <t>专精特新,新能源,抽水蓄能,储能,光伏,高端装备,海南自贸区,核电,轨道交通,风电</t>
  </si>
  <si>
    <t>002270.SZ</t>
  </si>
  <si>
    <t>华明装备</t>
  </si>
  <si>
    <t>国内分接开关行业的领军企业，专用数控成套加工设备龙头企业</t>
  </si>
  <si>
    <t>机器人,专精特新,工业机器人,高端装备,工业母机,特高压,CAD</t>
  </si>
  <si>
    <t>002346.SZ</t>
  </si>
  <si>
    <t>柘中股份</t>
  </si>
  <si>
    <t>主营成套开关设备，参与投资设立创投公司，持有容汇锂业部分股权</t>
  </si>
  <si>
    <t>600468.SH</t>
  </si>
  <si>
    <t>百利电气</t>
  </si>
  <si>
    <t>主要从事于电气设备和钨钼制品及管理咨询服务的制造业企业</t>
  </si>
  <si>
    <t>柔性直流输电,太赫兹,地方国企改革,芯片,天津国企改革,军工,稀有金属,京津冀一体化,智能电网,国企改革,超导,风电</t>
  </si>
  <si>
    <t>300477.SZ</t>
  </si>
  <si>
    <t>合纵科技</t>
  </si>
  <si>
    <t>优秀的配电领域综合服务商，锂电池材料领导厂商</t>
  </si>
  <si>
    <t>小金属,正极材料,电力物联网,磷酸铁锂,磷化工,区块链,比亚迪,充电桩,动力电池回收,新能源汽车,锂电池,钴,金属镍,智能电网</t>
  </si>
  <si>
    <t>300423.SZ</t>
  </si>
  <si>
    <t>昇辉科技</t>
  </si>
  <si>
    <t>国内领先的电气成套设备综合解决方案服务商</t>
  </si>
  <si>
    <t>智能家居,冷链物流,专精特新,大数据,安防,储能,氢能源,新基建,智慧灯杆,智能电网,燃料电池,节能照明</t>
  </si>
  <si>
    <t>002350.SZ</t>
  </si>
  <si>
    <t>北京科锐</t>
  </si>
  <si>
    <t>国内最早从事配电自动化设备开发与生产的企业之一</t>
  </si>
  <si>
    <t>IGBT,新基建,光伏建筑一体化,高端装备,充电桩,雄安新区,风电,虚拟电厂,新能源物流车,新能源汽车,储能,超级电容,氢能源,智能电网,燃料电池,轨道交通</t>
  </si>
  <si>
    <t>002441.SZ</t>
  </si>
  <si>
    <t>众业达</t>
  </si>
  <si>
    <t>工业电气产品分销规模国内居前，曾合作建立特斯拉粤东地区首个超级充电站</t>
  </si>
  <si>
    <t>电子商务,新能源汽车,数字经济,职业教育,智能电网,宁德时代,充电桩,物联网,风电</t>
  </si>
  <si>
    <t>600379.SH</t>
  </si>
  <si>
    <t>宝光股份</t>
  </si>
  <si>
    <t>国生产真空灭弧室和真空开关设备的重点高新技术企业</t>
  </si>
  <si>
    <t>虚拟电厂,光热发电,央企国企改革,高铁,太阳能,地方国企改革,储能,氢能源,智能电网,特高压,国企改革</t>
  </si>
  <si>
    <t>603861.SH</t>
  </si>
  <si>
    <t>白云电器</t>
  </si>
  <si>
    <t>高低压成套开关设备的研发制造商</t>
  </si>
  <si>
    <t>智能电网,柔性直流输电,宁德时代,特高压,轨道交通</t>
  </si>
  <si>
    <t>601616.SH</t>
  </si>
  <si>
    <t>广电电气</t>
  </si>
  <si>
    <t>少数可以全系列提供40.5kV及以下电压等级输配电成套产品的企业</t>
  </si>
  <si>
    <t>IGBT,充电桩,元器件,智能电网</t>
  </si>
  <si>
    <t>603016.SH</t>
  </si>
  <si>
    <t>新宏泰</t>
  </si>
  <si>
    <t>国内断路器关键部件、低压断路器及刀熔开关行业领先企业</t>
  </si>
  <si>
    <t>特高压,新基建</t>
  </si>
  <si>
    <t>002452.SZ</t>
  </si>
  <si>
    <t>长高电新</t>
  </si>
  <si>
    <t>国内规模最大的高压隔离开关专业生产企业之一</t>
  </si>
  <si>
    <t>柔性直流输电,储能,新基建,军工,光伏,充电桩,智能电网,特高压</t>
  </si>
  <si>
    <t>300140.SZ</t>
  </si>
  <si>
    <t>中环装备</t>
  </si>
  <si>
    <t>国内目前智慧环保综合项目成功案例最多的公司之一</t>
  </si>
  <si>
    <t>农村环境治理,空气能热泵,污水处理,固废处理,乡村振兴,高端装备,雄安新区,特高压,国企改革,央企国企改革,脱硫脱硝,地方国企改革,土壤修复,智能电网,垃圾分类,医疗废物处理</t>
  </si>
  <si>
    <t>300444.SZ</t>
  </si>
  <si>
    <t>双杰电气</t>
  </si>
  <si>
    <t>致力于智能环保配电领域新设备领域拥有多项专利的高新技术企业</t>
  </si>
  <si>
    <t>数据中心,高压快充,柔性直流输电,钒电池,光伏建筑一体化,电力物联网,比亚迪,充电桩,冬奥会,机器人,新能源汽车,换电,锂电池,储能,光伏,智能电网,工业4.0,轨道交通,华为</t>
  </si>
  <si>
    <t>002112.SZ</t>
  </si>
  <si>
    <t>三变科技</t>
  </si>
  <si>
    <t>国家电网和南方电网的供应商之一</t>
  </si>
  <si>
    <t>年报预增,专精特新,共同富裕示范区,地方国企改革,储能,光伏,智能电网,国企改革,风电,小额贷款</t>
  </si>
  <si>
    <t>000533.SZ</t>
  </si>
  <si>
    <t>顺钠股份</t>
  </si>
  <si>
    <t>输配电设备行业拥有完善的产品链和生产规模优势</t>
  </si>
  <si>
    <t>粤港澳大湾区,抽水蓄能,数字经济,储能,比亚迪,充电桩,智能电网,核电</t>
  </si>
  <si>
    <t>002927.SZ</t>
  </si>
  <si>
    <t>泰永长征</t>
  </si>
  <si>
    <t>专注于我国低压电器行业的中高端市场，拥有多项核心技术</t>
  </si>
  <si>
    <t>数据中心,高压快充,专精特新,储能,数字经济,比亚迪,充电桩,智能电网</t>
  </si>
  <si>
    <t>600192.SH</t>
  </si>
  <si>
    <t>长城电工</t>
  </si>
  <si>
    <t>高中低压开关成套设备、压电器元件等电工电器产品技术国内领先水平</t>
  </si>
  <si>
    <t>甘肃国企改革,地方国企改革,军工,燃料电池,光伏,充电桩,智能电网,油气开采,核电,国企改革,风电</t>
  </si>
  <si>
    <t>300062.SZ</t>
  </si>
  <si>
    <t>中能电气</t>
  </si>
  <si>
    <t>国内中压预制式电缆附件龙头企业</t>
  </si>
  <si>
    <t>绿色电力,高压快充,锂电池,新能源,储能,光伏,充电桩,智能电网,宁德时代,轨道交通</t>
  </si>
  <si>
    <t>603829.SH</t>
  </si>
  <si>
    <t>洛凯股份</t>
  </si>
  <si>
    <t>断路器关键部件专业供应商</t>
  </si>
  <si>
    <t>605066.SH</t>
  </si>
  <si>
    <t>天正电气</t>
  </si>
  <si>
    <t>曾获“中国房地产开发企业500强首选供应商”荣誉</t>
  </si>
  <si>
    <t>603191.SH</t>
  </si>
  <si>
    <t>望变电气</t>
  </si>
  <si>
    <t>国内唯一同时销售取向硅钢和变压器的全产业链企业</t>
  </si>
  <si>
    <t>年报预增,新材料,特钢,贸易战受益股,一带一路</t>
  </si>
  <si>
    <t>300141.SZ</t>
  </si>
  <si>
    <t>和顺电气</t>
  </si>
  <si>
    <t>在充电桩大功率快充应用领域及新能源大型发电项目</t>
  </si>
  <si>
    <t>光伏,电动汽车,充电桩,智能电网,换电</t>
  </si>
  <si>
    <t>688517.SH</t>
  </si>
  <si>
    <t>金冠电气</t>
  </si>
  <si>
    <t>国内超特高压交直流避雷器领域先进企业</t>
  </si>
  <si>
    <t>柔性直流输电,充电桩,特高压,储能</t>
  </si>
  <si>
    <t>300283.SZ</t>
  </si>
  <si>
    <t>温州宏丰</t>
  </si>
  <si>
    <t>国内最大的电接触功能复合材料、元件及组件的生产企业之一</t>
  </si>
  <si>
    <t>白银,碳化硅,新能源汽车,专精特新,锂电池,固态电池,PCB,智能电网,第三代半导体</t>
  </si>
  <si>
    <t>300670.SZ</t>
  </si>
  <si>
    <t>大烨智能</t>
  </si>
  <si>
    <t>专注于提供智能配电网设备及解决方案的江苏省高新技术企业</t>
  </si>
  <si>
    <t>电力物联网,海上风电,光伏,智能电网,工业互联网,储能,风电</t>
  </si>
  <si>
    <t>301012.SZ</t>
  </si>
  <si>
    <t>扬电科技</t>
  </si>
  <si>
    <t>我国较早投身非晶变压器制造领域的民营企业</t>
  </si>
  <si>
    <t>节能减排</t>
  </si>
  <si>
    <t>300932.SZ</t>
  </si>
  <si>
    <t>三友联众</t>
  </si>
  <si>
    <t>国内专业的继电器产品生产制造商</t>
  </si>
  <si>
    <t>白银,比亚迪,新能源</t>
  </si>
  <si>
    <t>603070.SH</t>
  </si>
  <si>
    <t>万控智造</t>
  </si>
  <si>
    <t>国内规模最大的电气机柜生产制造商</t>
  </si>
  <si>
    <t>数据中心,共同富裕示范区,数字经济,智能电网</t>
  </si>
  <si>
    <t>301120.SZ</t>
  </si>
  <si>
    <t>新特电气</t>
  </si>
  <si>
    <t>国产变频用变压器市占率第一，研制了首台国产变频用变压器</t>
  </si>
  <si>
    <t>绿色电力,水利,机器人,专精特新,国产替代,储能,军工,光伏,智能电网,核电,风电</t>
  </si>
  <si>
    <t>603097.SH</t>
  </si>
  <si>
    <t>江苏华辰</t>
  </si>
  <si>
    <t>华东地区主要的输配电及控制设备生产商之一</t>
  </si>
  <si>
    <t>特高压,储能,光伏,充电桩,智能电网,雄安新区,风电</t>
  </si>
  <si>
    <t>301361.SZ</t>
  </si>
  <si>
    <t>众智科技</t>
  </si>
  <si>
    <t>主营内燃发电机组自动控制系统、低压配电自动控制系统等相关自动化产品</t>
  </si>
  <si>
    <t>虚拟电厂,专精特新,传感器,储能,智能电网,国产替代</t>
  </si>
  <si>
    <t>301388.SZ</t>
  </si>
  <si>
    <t>欣灵电气</t>
  </si>
  <si>
    <t>以继电器为主的低压电器产品生产商</t>
  </si>
  <si>
    <t>834062.BJ</t>
  </si>
  <si>
    <t>科润智控</t>
  </si>
  <si>
    <t>工信部第三批“专精特新”小巨人企业，专注于输配电核心设备</t>
  </si>
  <si>
    <t>301359.SZ</t>
  </si>
  <si>
    <t>东南电子</t>
  </si>
  <si>
    <t>主营微动开关产品，下游客户主要为家电制造商</t>
  </si>
  <si>
    <t>专精特新,新能源汽车,共同富裕示范区,汽车电子,比亚迪,家用电器</t>
  </si>
  <si>
    <t>837046.BJ</t>
  </si>
  <si>
    <t>亿能电力</t>
  </si>
  <si>
    <t>为中铁、国电等提供输配电设备</t>
  </si>
  <si>
    <t>600482.SH</t>
  </si>
  <si>
    <t>中国动力</t>
  </si>
  <si>
    <t>国内海军舰船动力及传动装备的主要研制和生产商</t>
  </si>
  <si>
    <t>石墨烯,雄安新区,核电,国企改革,铅蓄电池,新能源整车,央企国企改革,军民融合,新能源汽车,锂电池,证金持股,中船系,新能源,储能,军工,地方国企改革,海工装备,京津冀一体化,燃料电池,国产航母</t>
  </si>
  <si>
    <t>002518.SZ</t>
  </si>
  <si>
    <t>科士达</t>
  </si>
  <si>
    <t>位居国内不间断电源(UPS)行业前列的本土品牌</t>
  </si>
  <si>
    <t>数据中心,年报预增,太阳能,分布式发电,粤港澳大湾区,储能,新能源,光伏,充电桩,宁德时代,铅蓄电池</t>
  </si>
  <si>
    <t>002335.SZ</t>
  </si>
  <si>
    <t>科华数据</t>
  </si>
  <si>
    <t>知名的高端UPS电源制造商与提供商</t>
  </si>
  <si>
    <t>数据中心,轨道交通,新基建,能源互联网,腾讯,量子科技,透明工厂,核电,边缘计算,分布式发电,军民融合,大数据,阿里巴巴,储能,数字经济,军工,光伏,云计算,华为</t>
  </si>
  <si>
    <t>300376.SZ</t>
  </si>
  <si>
    <t>易事特</t>
  </si>
  <si>
    <t>电力电子技术及能效管理专家，智慧能源系统解决方案卓越供应商</t>
  </si>
  <si>
    <t>数据中心,柔性直流输电,滴滴,电力物联网,磁悬浮,氮化镓,宁德时代,充电桩,特高压,边缘计算,虚拟电厂,智慧城市,特斯拉,新能源汽车,国产软件,大数据,集成电路,锂电池,换电,储能,军工,光伏,云计算,ETC,第三代半导体,垃圾分类,轨道交通</t>
  </si>
  <si>
    <t>002851.SZ</t>
  </si>
  <si>
    <t>麦格米特</t>
  </si>
  <si>
    <t>一流的电气控制和节能领域的产品和方案提供者</t>
  </si>
  <si>
    <t>智能家居,碳化硅,充电桩,风电,北汽新能源,柔性屏,新能源汽车,光伏,工业4.0,第三代半导体</t>
  </si>
  <si>
    <t>002534.SZ</t>
  </si>
  <si>
    <t>西子洁能</t>
  </si>
  <si>
    <t>国内余热锅炉行业排名第一</t>
  </si>
  <si>
    <t>太阳能,固废处理,钒电池,核电,一带一路,碳中和,分布式发电,光热发电,分布式燃气发电,余热发电,新能源,储能,光伏,节能环保,天然气锅炉,燃料电池,钙钛矿电池</t>
  </si>
  <si>
    <t>300693.SZ</t>
  </si>
  <si>
    <t>盛弘股份</t>
  </si>
  <si>
    <t>国内最早研发、生产和销售APF和SVG系列产品的厂商之一</t>
  </si>
  <si>
    <t>年报预增,高压快充,专精特新,换电,储能,新基建,宁德时代,充电桩</t>
  </si>
  <si>
    <t>300593.SZ</t>
  </si>
  <si>
    <t>新雷能</t>
  </si>
  <si>
    <t>国内起步较早、技术实力雄厚、规模较大的专业电源供应商</t>
  </si>
  <si>
    <t>5G,军民融合,专精特新,军工</t>
  </si>
  <si>
    <t>002665.SZ</t>
  </si>
  <si>
    <t>首航高科</t>
  </si>
  <si>
    <t>国内领先的电站空冷制造商，国内领先的光热发电核心设备制造商</t>
  </si>
  <si>
    <t>绿色电力,太阳能,超超临界发电,海水淡化,碳交易,雄安新区,核电,碳中和,光热发电,融资租赁,储能,氢能源,光伏,节能环保</t>
  </si>
  <si>
    <t>300820.SZ</t>
  </si>
  <si>
    <t>英杰电气</t>
  </si>
  <si>
    <t>从事工业电源设备的研发，曾获“国家知识产权优势企业”称号</t>
  </si>
  <si>
    <t>年报预增,专精特新,储能,光伏,充电桩,国产替代</t>
  </si>
  <si>
    <t>002364.SZ</t>
  </si>
  <si>
    <t>中恒电气</t>
  </si>
  <si>
    <t>国内通信电源系统的主要供应商之一</t>
  </si>
  <si>
    <t>5G,数据中心,高压快充,滴滴,能源互联网,氮化镓,充电桩,核电,特高压,工业互联网,虚拟电厂,新能源汽车,阿里巴巴,国产软件,换电,储能,智能电网,国家科技大会</t>
  </si>
  <si>
    <t>300105.SZ</t>
  </si>
  <si>
    <t>龙源技术</t>
  </si>
  <si>
    <t>世界等离子体点火设备的主要生产厂家，技术水平世界领先</t>
  </si>
  <si>
    <t>央企国企改革,脱硫脱硝,年报预增,余热发电,超超临界发电,地方国企改革,废气处理,节能环保,PM2.5,国企改革,华为,风电,碳中和</t>
  </si>
  <si>
    <t>600405.SH</t>
  </si>
  <si>
    <t>动力源</t>
  </si>
  <si>
    <t>直流电源、交流电源和集中监控系统等产品可满足多种电源产品需求</t>
  </si>
  <si>
    <t>数据中心,中俄贸易,5G,高压快充,新基建,雄安新区,充电桩,冬奥会,东数西算（算力）,新能源汽车,换电,储能,军工,光伏,燃料电池,华为</t>
  </si>
  <si>
    <t>002255.SZ</t>
  </si>
  <si>
    <t>海陆重工</t>
  </si>
  <si>
    <t>国内工业余热锅炉领域龙头</t>
  </si>
  <si>
    <t>煤化工,余热发电,污水处理,固废处理,芯片,氢能源,光伏,节能环保,氮化镓,充电桩,核电,分布式发电</t>
  </si>
  <si>
    <t>300491.SZ</t>
  </si>
  <si>
    <t>通合科技</t>
  </si>
  <si>
    <t>在电力操作电源领域拥有优势地位</t>
  </si>
  <si>
    <t>高压快充,新能源汽车,换电,军工,电动汽车,汽车电子,雄安新区,智能电网,充电桩</t>
  </si>
  <si>
    <t>002227.SZ</t>
  </si>
  <si>
    <t>奥特迅</t>
  </si>
  <si>
    <t>中国电力自动化电源行业龙头企业</t>
  </si>
  <si>
    <t>虚拟电厂,高压快充,柔性直流输电,换电,储能,新基建,电动汽车,比亚迪,充电桩,特高压,核电</t>
  </si>
  <si>
    <t>688551.SH</t>
  </si>
  <si>
    <t>科威尔</t>
  </si>
  <si>
    <t>专注于测试电源设备制造的高新技术企业</t>
  </si>
  <si>
    <t>光伏,IGBT,新能源汽车,宁德时代,燃料电池</t>
  </si>
  <si>
    <t>002630.SZ</t>
  </si>
  <si>
    <t>华西能源</t>
  </si>
  <si>
    <t>专注于新能源、环保产业、清洁电站的设计制造及投资运营业务</t>
  </si>
  <si>
    <t>绿色电力,超超临界发电,新材料,固废处理,PPP,核电,一带一路,碳中和,光热发电,储能,节能环保,天然气锅炉</t>
  </si>
  <si>
    <t>300153.SZ</t>
  </si>
  <si>
    <t>科泰电源</t>
  </si>
  <si>
    <t>国内柴油发电机组行业技术实力较强、规模较大的企业</t>
  </si>
  <si>
    <t>新能源物流车,年报预增,长三角一体化,小额贷款,核电,储能,华为</t>
  </si>
  <si>
    <t>300870.SZ</t>
  </si>
  <si>
    <t>欧陆通</t>
  </si>
  <si>
    <t>国家高新技术企业，中国电源协会会员单位</t>
  </si>
  <si>
    <t>富士康,消费电子,氮化镓,人民币贬值受益,比亚迪,充电桩,国产替代,第三代半导体,华为</t>
  </si>
  <si>
    <t>300713.SZ</t>
  </si>
  <si>
    <t>英可瑞</t>
  </si>
  <si>
    <t>公司定位于智能高频开关电源核心部件供应商</t>
  </si>
  <si>
    <t>数据中心,高压快充,柔性直流输电,粤港澳大湾区,比亚迪,充电桩,智慧灯杆,特斯拉,新能源汽车,换电,锂电池,华为汽车,光伏,PCB,智能电网,轨道交通</t>
  </si>
  <si>
    <t>832110.BJ</t>
  </si>
  <si>
    <t>雷特科技</t>
  </si>
  <si>
    <t>国家级专精特新“小巨人”，深耕智能照明控制领域</t>
  </si>
  <si>
    <t>太阳能,光伏建筑一体化,百度,同花顺漂亮100,钙钛矿电池,年报预增,特斯拉,HJT电池,证金持股,新能源,氢能源,光伏,硅能源,华为,MSCI</t>
  </si>
  <si>
    <t>太阳能,乡村振兴,TOPCON电池,同花顺漂亮100,钙钛矿电池,年报预增,HJT电池,预制菜,光伏,多晶硅,农村电商,硅能源,饲料,MSCI</t>
  </si>
  <si>
    <t>IGBT,太阳能,新材料,同花顺漂亮100,硅晶圆,分布式发电,年报预增,HJT电池,集成电路,中芯国际,蓝宝石,光伏,滨海新区,硅能源,苹果,MSCI</t>
  </si>
  <si>
    <t>年报预增,HJT电池,空中巴士,机械装备,光伏,硅能源,雄安新区,多晶硅,特高压,一带一路,MSCI</t>
  </si>
  <si>
    <t>太阳能,能源互联网,同花顺漂亮100,充电桩,风电,分布式发电,年报预增,新能源汽车,储能,新能源,氢能源,光伏,云计算</t>
  </si>
  <si>
    <t>上证50,沪深300,上证180,科创50</t>
  </si>
  <si>
    <t>300724.SZ</t>
  </si>
  <si>
    <t>捷佳伟创</t>
  </si>
  <si>
    <t>全球领先的光伏设备供应商，PERC工艺设备市占率第一，TOPCon工艺设备率先放量</t>
  </si>
  <si>
    <t>太阳能,集成电路,HJT电池,芯片,TOPCON电池,芯片设备,光伏,钙钛矿电池</t>
  </si>
  <si>
    <t>600732.SH</t>
  </si>
  <si>
    <t>爱旭股份</t>
  </si>
  <si>
    <t>业内领先的PERC电池制造技术和生产供应能力，全球PERC电池的主要供应商之一</t>
  </si>
  <si>
    <t>688223.SH</t>
  </si>
  <si>
    <t>晶科能源</t>
  </si>
  <si>
    <t>公司光伏组件连续多年全球出货量第一名，N型TOPCon高效电池产能全球第一</t>
  </si>
  <si>
    <t>TOPCON电池,年报预增,光伏,同花顺漂亮100</t>
  </si>
  <si>
    <t>688303.SH</t>
  </si>
  <si>
    <t>大全能源</t>
  </si>
  <si>
    <t>国内领先的多晶硅专业生产商之一</t>
  </si>
  <si>
    <t>年报预增,新能源,光伏,多晶硅,硅能源</t>
  </si>
  <si>
    <t>688390.SH</t>
  </si>
  <si>
    <t>固德威</t>
  </si>
  <si>
    <t>IHS权威排名全球逆变器十强品牌</t>
  </si>
  <si>
    <t>年报预增,光伏,储能,MSCI</t>
  </si>
  <si>
    <t>002865.SZ</t>
  </si>
  <si>
    <t>钧达股份</t>
  </si>
  <si>
    <t>控股子公司捷泰科技主打的单晶太阳能电池达到国际领先水平</t>
  </si>
  <si>
    <t>TOPCON电池,光伏,新能源汽车,海南自贸区,小鹏汽车</t>
  </si>
  <si>
    <t>300118.SZ</t>
  </si>
  <si>
    <t>东方日升</t>
  </si>
  <si>
    <t>我国重要的太阳能光伏应用产品专业供应商</t>
  </si>
  <si>
    <t>太阳能,HJT电池,新能源,储能,光伏建筑一体化,TOPCON电池,能源互联网,光伏,多晶硅,华为,钙钛矿电池,分布式发电</t>
  </si>
  <si>
    <t>688032.SH</t>
  </si>
  <si>
    <t>禾迈股份</t>
  </si>
  <si>
    <t>微型逆变器领域具有一定技术优势的中国厂商</t>
  </si>
  <si>
    <t>002506.SZ</t>
  </si>
  <si>
    <t>协鑫集成</t>
  </si>
  <si>
    <t>公司的光伏产品制造产能及出货量均高居全球前十位</t>
  </si>
  <si>
    <t>太阳能,钒电池,光伏建筑一体化,TOPCON电池,钙钛矿电池,HJT电池,集成电路,新能源,储能,光伏,工业4.0,多晶硅,华为,MSCI</t>
  </si>
  <si>
    <t>300393.SZ</t>
  </si>
  <si>
    <t>中来股份</t>
  </si>
  <si>
    <t>创业300,中证1000</t>
  </si>
  <si>
    <t>光伏背膜及太阳能电池领域具有核心竞争力和成长性的企业</t>
  </si>
  <si>
    <t>太阳能,地方国企改革,新能源,光伏建筑一体化,TOPCON电池,光伏,浙江国企改革,华为,钙钛矿电池</t>
  </si>
  <si>
    <t>688598.SH</t>
  </si>
  <si>
    <t>金博股份</t>
  </si>
  <si>
    <t>独家或以第一起草单位身份牵头制定了5项国家行业标准</t>
  </si>
  <si>
    <t>专精特新,新能源汽车,新材料,氢能源,碳基材料,光伏,第三代半导体,MSCI</t>
  </si>
  <si>
    <t>600151.SH</t>
  </si>
  <si>
    <t>航天机电</t>
  </si>
  <si>
    <t>主营汽车空调和发动机冷却系统、光伏硅片和光伏电池组件</t>
  </si>
  <si>
    <t>军民融合,央企国企改革,太阳能,分布式发电,地方国企改革,月球车,上海自贸区,航天系,光伏,多晶硅,国企改革</t>
  </si>
  <si>
    <t>688516.SH</t>
  </si>
  <si>
    <t>奥特维</t>
  </si>
  <si>
    <t>江苏省民营科技企业</t>
  </si>
  <si>
    <t>机器视觉,年报预增,锂电池,TOPCON电池,光伏,高端装备</t>
  </si>
  <si>
    <t>000821.SZ</t>
  </si>
  <si>
    <t>京山轻机</t>
  </si>
  <si>
    <t>逐步打造智能装备制造生态圈</t>
  </si>
  <si>
    <t>无人机,TOPCON电池,独角兽,年报预增,机器人,新能源汽车,特斯拉,HJT电池,锂电池,生物疫苗,人工智能,光伏,大疆创新,工业4.0,智能制造,钙钛矿电池</t>
  </si>
  <si>
    <t>002610.SZ</t>
  </si>
  <si>
    <t>爱康科技</t>
  </si>
  <si>
    <t>专注于新能源电力投资运营及提供一站式光伏配件的高新技术企业</t>
  </si>
  <si>
    <t>小金属,太阳能,光伏建筑一体化,碳交易,能源互联网,TOPCON电池,区块链,PPP,碳中和,分布式发电,融资租赁,新能源汽车,HJT电池,新能源,钨,光伏,区块链应用,钙钛矿电池,小额贷款</t>
  </si>
  <si>
    <t>688556.SH</t>
  </si>
  <si>
    <t>高测股份</t>
  </si>
  <si>
    <t>专业从事高硬脆材料切割设备和切割耗材的研发</t>
  </si>
  <si>
    <t>年报预增,光伏,第三代半导体</t>
  </si>
  <si>
    <t>300776.SZ</t>
  </si>
  <si>
    <t>帝尔激光</t>
  </si>
  <si>
    <t>光伏激光设备龙头</t>
  </si>
  <si>
    <t>HJT电池,TOPCON电池,光伏,激光器,钙钛矿电池</t>
  </si>
  <si>
    <t>003022.SZ</t>
  </si>
  <si>
    <t>联泓新科</t>
  </si>
  <si>
    <t>国内少有的可大批量供应光伏级EVA的厂商，具备一体化产业链，公司多个产品在细分市场份额领先</t>
  </si>
  <si>
    <t>可降解塑料,甲醇,聚丙烯,新材料,锂电池,光伏,国产替代</t>
  </si>
  <si>
    <t>688680.SH</t>
  </si>
  <si>
    <t>海优新材</t>
  </si>
  <si>
    <t>太阳能光伏组件行业内最重要、最有影响力的封装材料供应商之一</t>
  </si>
  <si>
    <t>光伏,POE胶膜</t>
  </si>
  <si>
    <t>603396.SH</t>
  </si>
  <si>
    <t>金辰股份</t>
  </si>
  <si>
    <t>国内太阳能光伏组件自动化生产装备领域技术水平处于领先地位</t>
  </si>
  <si>
    <t>专精特新,太阳能,HJT电池,TOPCON电池,光伏,工业4.0</t>
  </si>
  <si>
    <t>600537.SH</t>
  </si>
  <si>
    <t>亿晶光电</t>
  </si>
  <si>
    <t>国内首批获得"领跑者"单、多晶认证的企业之一，拟投建N型TOPCon光伏电池项目</t>
  </si>
  <si>
    <t>绿色电力,太阳能,分布式发电,新能源,蓝宝石,光伏建筑一体化,TOPCON电池,光伏,多晶硅,硅能源</t>
  </si>
  <si>
    <t>600876.SH</t>
  </si>
  <si>
    <t>凯盛新能</t>
  </si>
  <si>
    <t>央企控股企业，全国知名的浮法玻璃生产企业</t>
  </si>
  <si>
    <t>太阳能,玻璃,中材系,郑州航空港,触摸屏,国企改革,光热发电,央企国企改革,年报预增,特种玻璃,地方国企改革,光伏玻璃,光伏</t>
  </si>
  <si>
    <t>603212.SH</t>
  </si>
  <si>
    <t>赛伍技术</t>
  </si>
  <si>
    <t>曾获中国光伏领跑者创新论坛杰出贡献奖</t>
  </si>
  <si>
    <t>IGBT,高铁,太阳能,新材料,芯片,消费电子,OLED,TOPCON电池,长三角一体化,比亚迪,宁德时代,钙钛矿电池,特斯拉,新能源汽车,HJT电池,集成电路,锂电池,POE胶膜,光伏,无线耳机</t>
  </si>
  <si>
    <t>002218.SZ</t>
  </si>
  <si>
    <t>拓日新能</t>
  </si>
  <si>
    <t>国内非晶硅太阳能电池芯片龙头企业</t>
  </si>
  <si>
    <t>绿色电力,太阳能,HJT电池,新能源,POE胶膜,光伏建筑一体化,光伏玻璃,光伏,多晶硅,钙钛矿电池,分布式发电</t>
  </si>
  <si>
    <t>688348.SH</t>
  </si>
  <si>
    <t>昱能科技</t>
  </si>
  <si>
    <t>微型逆变器市占率国内第一，全球第二</t>
  </si>
  <si>
    <t>年报预增,共同富裕示范区,光伏,人民币贬值受益</t>
  </si>
  <si>
    <t>835368.BJ</t>
  </si>
  <si>
    <t>连城数控</t>
  </si>
  <si>
    <t>全球领先的光伏与半导体设备制造商</t>
  </si>
  <si>
    <t>300080.SZ</t>
  </si>
  <si>
    <t>易成新能</t>
  </si>
  <si>
    <t>国内晶硅片切割刃料领域龙头企业</t>
  </si>
  <si>
    <t>绿色电力,太阳能,新材料,河南自贸区,钒电池,中原经济区,宁德时代,河南国企改革,国企改革,金刚石（线）,锂电池,负极材料,新能源,储能,地方国企改革,光伏,石墨电极,多晶硅</t>
  </si>
  <si>
    <t>300827.SZ</t>
  </si>
  <si>
    <t>上能电气</t>
  </si>
  <si>
    <t>中国前三逆变器制造商</t>
  </si>
  <si>
    <t>光伏,专精特新,智能电网,储能</t>
  </si>
  <si>
    <t>002623.SZ</t>
  </si>
  <si>
    <t>亚玛顿</t>
  </si>
  <si>
    <t>全球唯一一家用物理化钢化技术规模化生产超薄双玻组件的企业</t>
  </si>
  <si>
    <t>建筑节能,绿色电力,特斯拉,太阳能,新材料,新能源,光伏建筑一体化,光伏玻璃,玻璃,光伏</t>
  </si>
  <si>
    <t>600207.SH</t>
  </si>
  <si>
    <t>安彩高科</t>
  </si>
  <si>
    <t>主营光伏玻璃和天然气业务，完全掌握光伏玻璃的生产技术</t>
  </si>
  <si>
    <t>低辐射玻璃（Low-E）,医疗器械,玻璃,河南国企改革,郭台铭,国企改革,建筑节能,光热发电,特种玻璃,富士康,地方国企改革,光伏玻璃,光伏,台湾,天然气,3D玻璃</t>
  </si>
  <si>
    <t>300125.SZ</t>
  </si>
  <si>
    <t>聆达股份</t>
  </si>
  <si>
    <t>中国余热发电工程领域的新型能源技术服务公司</t>
  </si>
  <si>
    <t>东北亚经贸中心,余热发电,太阳能,烟草,新能源,TOPCON电池,光伏,节能环保,工业大麻,新型烟草</t>
  </si>
  <si>
    <t>001269.SZ</t>
  </si>
  <si>
    <t>欧晶科技</t>
  </si>
  <si>
    <t>太阳能级石英坩埚市占率较高，硅材料清洗及切削液处理市占率居前，最大客户为TCL中环</t>
  </si>
  <si>
    <t>年报预增,光伏,太阳能,硅能源</t>
  </si>
  <si>
    <t>603628.SH</t>
  </si>
  <si>
    <t>清源股份</t>
  </si>
  <si>
    <t>光伏支架的研发，设计，生产和销售，主要服务海外光伏发电市场</t>
  </si>
  <si>
    <t>年报预增,光伏,人民币贬值受益,储能,光伏建筑一体化</t>
  </si>
  <si>
    <t>300842.SZ</t>
  </si>
  <si>
    <t>帝科股份</t>
  </si>
  <si>
    <t>行业领先的导电银浆与金属化方案供应商之一</t>
  </si>
  <si>
    <t>白银,专精特新,太阳能,新材料,HJT电池,芯片,新能源,TOPCON电池,光伏,中芯国际</t>
  </si>
  <si>
    <t>688560.SH</t>
  </si>
  <si>
    <t>明冠新材</t>
  </si>
  <si>
    <t>全球领先的专注新能源及建材交通领域先进新型材料研发和制造的国家高新技术企业</t>
  </si>
  <si>
    <t>专精特新,HJT电池,锂电池,固态电池,POE胶膜,光伏</t>
  </si>
  <si>
    <t>688503.SH</t>
  </si>
  <si>
    <t>聚和材料</t>
  </si>
  <si>
    <t>光伏正面银浆市占率全球第一</t>
  </si>
  <si>
    <t>5G,白银,专精特新,太阳能,新材料,HJT电池,TOPCON电池,光伏</t>
  </si>
  <si>
    <t>301168.SZ</t>
  </si>
  <si>
    <t>通灵股份</t>
  </si>
  <si>
    <t>全球光伏接线盒行业龙头，全球市占率超过10%，参与制定光伏接线盒国家标准</t>
  </si>
  <si>
    <t>绿色电力,光伏</t>
  </si>
  <si>
    <t>301266.SZ</t>
  </si>
  <si>
    <t>宇邦新材</t>
  </si>
  <si>
    <t>国内光伏焊带领域龙头</t>
  </si>
  <si>
    <t>专精特新,太阳能,HJT电池,光伏,硅能源</t>
  </si>
  <si>
    <t>301278.SZ</t>
  </si>
  <si>
    <t>快可电子</t>
  </si>
  <si>
    <t>光伏接线盒行业领先企业</t>
  </si>
  <si>
    <t>年报预增,专精特新,储能,光伏建筑一体化,光伏</t>
  </si>
  <si>
    <t>688147.SH</t>
  </si>
  <si>
    <t>微导纳米</t>
  </si>
  <si>
    <t>国家级专精特新“小巨人”，主营薄膜沉积工艺设备，主要应用于光伏行业</t>
  </si>
  <si>
    <t>专精特新,芯片,TOPCON电池,光伏,钙钛矿电池</t>
  </si>
  <si>
    <t>835985.BJ</t>
  </si>
  <si>
    <t>海泰新能</t>
  </si>
  <si>
    <t>国内光伏组件主流供应商之一</t>
  </si>
  <si>
    <t>光伏,HJT电池,储能</t>
  </si>
  <si>
    <t>839167.BJ</t>
  </si>
  <si>
    <t>同享科技</t>
  </si>
  <si>
    <t>全球第二的光伏焊带供应商</t>
  </si>
  <si>
    <t>836414.BJ</t>
  </si>
  <si>
    <t>欧普泰</t>
  </si>
  <si>
    <t>光伏组件检测设备和电池串检测设备市占率全球领先</t>
  </si>
  <si>
    <t>834770.BJ</t>
  </si>
  <si>
    <t>艾能聚</t>
  </si>
  <si>
    <t>主营多晶电池片、分布式电站，业务主要集中在长三角地区</t>
  </si>
  <si>
    <t>002202.SZ</t>
  </si>
  <si>
    <t>金风科技</t>
  </si>
  <si>
    <t>国内最大的风力发电机组整机制造商</t>
  </si>
  <si>
    <t>绿色电力,新疆振兴,新疆自贸区,能源互联网,独角兽,风电,海上风电,证金持股,抽水蓄能,MSCI</t>
  </si>
  <si>
    <t>002531.SZ</t>
  </si>
  <si>
    <t>天顺风能</t>
  </si>
  <si>
    <t>中国最具规模的风力发电塔架专业制造企业之一</t>
  </si>
  <si>
    <t>绿色电力,海上风电,新能源,风电</t>
  </si>
  <si>
    <t>603218.SH</t>
  </si>
  <si>
    <t>日月股份</t>
  </si>
  <si>
    <t>国内最大的铸造生产企业之一</t>
  </si>
  <si>
    <t>养老金持股,风电,机械装备,核污染防治,核电,一带一路,MSCI</t>
  </si>
  <si>
    <t>002487.SZ</t>
  </si>
  <si>
    <t>大金重工</t>
  </si>
  <si>
    <t>全球风电装备制造产业的第一梯队企业</t>
  </si>
  <si>
    <t>振兴东北,高端装备,新能源,风电</t>
  </si>
  <si>
    <t>603063.SH</t>
  </si>
  <si>
    <t>禾望电气</t>
  </si>
  <si>
    <t>在新能源电控系统解决方案方面是最具竞争力的本土电气企业之一</t>
  </si>
  <si>
    <t>光伏,智能电网,储能,风电</t>
  </si>
  <si>
    <t>300850.SZ</t>
  </si>
  <si>
    <t>新强联</t>
  </si>
  <si>
    <t>研制了国内最大的球柱联合回转支承</t>
  </si>
  <si>
    <t>养老金持股,海工装备,高端装备,国产替代,MSCI,风电</t>
  </si>
  <si>
    <t>300185.SZ</t>
  </si>
  <si>
    <t>通裕重工</t>
  </si>
  <si>
    <t>我国最大的球墨铸铁管管模及MW级风力发电机主轴生产企业</t>
  </si>
  <si>
    <t>广东国企改革,超超临界发电,新材料,高端装备,核电,国企改革,珠海国企改革,风电,海上风电,涉矿,地方国企改革,军工,光伏,京津冀一体化,核污染防治</t>
  </si>
  <si>
    <t>600458.SH</t>
  </si>
  <si>
    <t>时代新材</t>
  </si>
  <si>
    <t>全球轨道交通车辆减振领域规模第一，风电叶片规模位居国内第二</t>
  </si>
  <si>
    <t>高铁,地震,新材料,空中巴士,OLED,磁悬浮,国企改革,风电,央企国企改革,年报预增,特斯拉,新能源汽车,地方国企改革,OLED材料,噪声防治,轨道交通,华为</t>
  </si>
  <si>
    <t>603985.SH</t>
  </si>
  <si>
    <t>恒润股份</t>
  </si>
  <si>
    <t>主营辗制环形锻件、锻制法兰及其他自由锻件产品</t>
  </si>
  <si>
    <t>海上风电,地方国企改革,芯片,高端装备,国企改革,风电</t>
  </si>
  <si>
    <t>300443.SZ</t>
  </si>
  <si>
    <t>金雷股份</t>
  </si>
  <si>
    <t>专业研发、生产风电主轴的高新技术企业</t>
  </si>
  <si>
    <t>海上风电,生物疫苗,风电</t>
  </si>
  <si>
    <t>300772.SZ</t>
  </si>
  <si>
    <t>运达股份</t>
  </si>
  <si>
    <t>公司根据海上风资源环境的特点，开发完成了5MW海上风电机组样机</t>
  </si>
  <si>
    <t>海上风电,地方国企改革,储能,国企改革,浙江国企改革,风电</t>
  </si>
  <si>
    <t>301155.SZ</t>
  </si>
  <si>
    <t>海力风电</t>
  </si>
  <si>
    <t>国内领先的风电设备零部件生产企业之一</t>
  </si>
  <si>
    <t>绿色电力,海上风电,风电</t>
  </si>
  <si>
    <t>300569.SZ</t>
  </si>
  <si>
    <t>天能重工</t>
  </si>
  <si>
    <t>国内专业的风机塔架生产商</t>
  </si>
  <si>
    <t>绿色电力,海上风电,横琴新区,广东国企改革,地方国企改革,新能源,光伏,高端装备,国企改革,珠海国企改革,风电</t>
  </si>
  <si>
    <t>300129.SZ</t>
  </si>
  <si>
    <t>泰胜风能</t>
  </si>
  <si>
    <t>国内风电塔架行业居于领先地位</t>
  </si>
  <si>
    <t>海上风电,专精特新,广东国企改革,地方国企改革,新能源,军工,国企改革,风电</t>
  </si>
  <si>
    <t>688349.SH</t>
  </si>
  <si>
    <t>三一重能</t>
  </si>
  <si>
    <t>我国领先的风电机组制造商，已实现陆上风机全功率覆盖</t>
  </si>
  <si>
    <t>603507.SH</t>
  </si>
  <si>
    <t>振江股份</t>
  </si>
  <si>
    <t>主营风电设备和光伏设备零部件，与西门子等全球知名企业合作</t>
  </si>
  <si>
    <t>光热发电,专精特新,新能源,光伏,风电</t>
  </si>
  <si>
    <t>601218.SH</t>
  </si>
  <si>
    <t>吉鑫科技</t>
  </si>
  <si>
    <t>全国乃至全球规模最大的风电铸件生产企业</t>
  </si>
  <si>
    <t>688660.SH</t>
  </si>
  <si>
    <t>电气风电</t>
  </si>
  <si>
    <t>中国领先的风电整机制造商与服务商</t>
  </si>
  <si>
    <t>海上风电,上海国企改革,地方国企改革,能源互联网,国企改革,风电</t>
  </si>
  <si>
    <t>300690.SZ</t>
  </si>
  <si>
    <t>双一科技</t>
  </si>
  <si>
    <t>中国树脂基复合材料应用领域的领先企业</t>
  </si>
  <si>
    <t>游艇,比亚迪,新能源汽车,无人机,碳纤维,风电,军工</t>
  </si>
  <si>
    <t>301040.SZ</t>
  </si>
  <si>
    <t>中环海陆</t>
  </si>
  <si>
    <t>国内较大规模的专业化工业金属锻件企业</t>
  </si>
  <si>
    <t>海上风电,高端装备,风电</t>
  </si>
  <si>
    <t>301063.SZ</t>
  </si>
  <si>
    <t>海锅股份</t>
  </si>
  <si>
    <t>公司在国际锻件市场知名度较高，且为全球主要大型风电设备制造商的供应商之一</t>
  </si>
  <si>
    <t>专精特新,油气装备,页岩气,油气开采,海工装备,天然气,核电,风电</t>
  </si>
  <si>
    <t>301163.SZ</t>
  </si>
  <si>
    <t>宏德股份</t>
  </si>
  <si>
    <t>同时在铸铁和铸铝领域拥有核心技术的高端装备关键铸件生产企业</t>
  </si>
  <si>
    <t>海上风电,机器人,新材料,医疗器械,高端装备,工业母机,风电</t>
  </si>
  <si>
    <t>电力物联网,能源互联网,量子科技,同花顺漂亮100,PPP,一带一路,虚拟电厂,工控信息安全,央企国企改革,换电,储能,抽水蓄能,光伏,互联网电力,轨道交通,MSCI,数据中心,IGBT,柔性直流输电,充电桩,特高压,有轨电车,国企改革,分布式发电,证金持股,央视财经50,地方国企改革,智能电网</t>
  </si>
  <si>
    <t>000400.SZ</t>
  </si>
  <si>
    <t>许继电气</t>
  </si>
  <si>
    <t>以电力设备为主的企业，核心产品覆盖电力系统各个环节</t>
  </si>
  <si>
    <t>高压快充,柔性直流输电,新基建,电力物联网,无线充电,中原经济区,高端装备,充电桩,特高压,国企改革,一带一路,虚拟电厂,央企国企改革,特斯拉,换电,地方国企改革,储能,抽水蓄能,光伏,电动汽车,智能电网,互联网电力</t>
  </si>
  <si>
    <t>002121.SZ</t>
  </si>
  <si>
    <t>科陆电子</t>
  </si>
  <si>
    <t>国内用电采集系统领域龙头企业</t>
  </si>
  <si>
    <t>广东国企改革,新基建,电力物联网,磷酸铁锂,能源互联网,充电桩,国企改革,边缘计算,电力改革,虚拟电厂,新能源汽车,深圳国企改革,锂电池,储能,新能源,智能电网,锂电制造</t>
  </si>
  <si>
    <t>601126.SH</t>
  </si>
  <si>
    <t>四方股份</t>
  </si>
  <si>
    <t>公司的产品已成为电力系统继电保护与控制领域的主流产品</t>
  </si>
  <si>
    <t>柔性直流输电,储能,军工,新基建,光伏,智能电网,特高压,风电</t>
  </si>
  <si>
    <t>000682.SZ</t>
  </si>
  <si>
    <t>东方电子</t>
  </si>
  <si>
    <t>国际能源解决方案的重要供应商</t>
  </si>
  <si>
    <t>数据中心,养老金持股,电力物联网,智慧党建,充电桩,物联网,国企改革,虚拟电厂,机器人,山东国企改革,地方国企改革,储能,智能表,节能环保,智能电网,华为</t>
  </si>
  <si>
    <t>603556.SH</t>
  </si>
  <si>
    <t>海兴电力</t>
  </si>
  <si>
    <t>主营智能电表、配用电系统，公司产品先后通过了各项国际认证</t>
  </si>
  <si>
    <t>养老金持股,电力物联网,物联网感知层,充电桩,物联网,一带一路,年报预增,储能,光伏,人民币贬值受益,智能电网</t>
  </si>
  <si>
    <t>300286.SZ</t>
  </si>
  <si>
    <t>安科瑞</t>
  </si>
  <si>
    <t>国内用户端智能电力仪表的研发、生产和销售领先企业</t>
  </si>
  <si>
    <t>专精特新,传感器,电力物联网,能源互联网,充电桩,智能电网,华为</t>
  </si>
  <si>
    <t>300360.SZ</t>
  </si>
  <si>
    <t>炬华科技</t>
  </si>
  <si>
    <t>国内电能计量仪表行业最具技术影响力和发展潜力的公司之一</t>
  </si>
  <si>
    <t>医疗器械,新基建,电力物联网,能源互联网,充电桩,物联网,一带一路,边缘计算,虚拟电厂,共同富裕示范区,智能表,杭州亚运会,物联网应用层,智能电网,轨道交通</t>
  </si>
  <si>
    <t>002169.SZ</t>
  </si>
  <si>
    <t>智光电气</t>
  </si>
  <si>
    <t>电气控制与自动化领域领先企业</t>
  </si>
  <si>
    <t>芯片,钒电池,新基建,电力物联网,能源互联网,充电桩,特高压,工业互联网,碳中和,边缘计算,虚拟电厂,储能,光伏,节能环保,智能电网</t>
  </si>
  <si>
    <t>600268.SH</t>
  </si>
  <si>
    <t>国电南自</t>
  </si>
  <si>
    <t>国内电力自动化行业的知名企业</t>
  </si>
  <si>
    <t>高铁,超超临界发电,新基建,电力物联网,充电桩,特高压,有轨电车,国企改革,海上风电,虚拟电厂,央企国企改革,地方国企改革,新能源,储能,抽水蓄能,光伏,智能电网,轨道交通</t>
  </si>
  <si>
    <t>300490.SZ</t>
  </si>
  <si>
    <t>华自科技</t>
  </si>
  <si>
    <t>水电站自动化控制设备市场占有率位居全国乃至全球第一</t>
  </si>
  <si>
    <t>污水处理,水利,华为鲲鹏,航空发动机,光伏建筑一体化,碳交易,膜材料,宁德时代,充电桩,一带一路,工业互联网,碳中和,锂电池,储能,锂电设备,军工,光伏,工业4.0,虚拟现实,垃圾分类,华为</t>
  </si>
  <si>
    <t>002090.SZ</t>
  </si>
  <si>
    <t>金智科技</t>
  </si>
  <si>
    <t>国内电气自动化设备行业龙头企业</t>
  </si>
  <si>
    <t>5G,数据中心,光伏建筑一体化,电力物联网,电子信息,充电桩,智能建筑,智慧停车,信创,智能交通,建筑节能,虚拟电厂,智慧城市,融资租赁,机器人,换电,安防,储能,数字经济,人工智能,氢能源,智能电网,国产替代,垃圾分类,华为</t>
  </si>
  <si>
    <t>300222.SZ</t>
  </si>
  <si>
    <t>科大智能</t>
  </si>
  <si>
    <t>已实现在工业生产智能化领域的全产业链布局</t>
  </si>
  <si>
    <t>脑科学,电力物联网,工业机器人,上海金改,宁德时代,物联网,虚拟电厂,机器人,新能源汽车,换电,人工智能,军工,光伏,智能物流,5G,机器视觉,高压快充,口罩,物联网感知层,充电桩,蔚来汽车,比亚迪,工业互联网,工业4.0,特斯拉,京东,智能制造,智能电网</t>
  </si>
  <si>
    <t>300510.SZ</t>
  </si>
  <si>
    <t>金冠股份</t>
  </si>
  <si>
    <t>专业从事智能开关设备制造的高新技术企业</t>
  </si>
  <si>
    <t>高压快充,柔性直流输电,锂电隔膜,新基建,膜材料,区块链,充电桩,河南国企改革,物联网,特高压,国企改革,年报预增,专精特新,新能源汽车,锂电池,换电,地方国企改革,储能,物联网应用层,光伏,智能电网</t>
  </si>
  <si>
    <t>300427.SZ</t>
  </si>
  <si>
    <t>红相股份</t>
  </si>
  <si>
    <t>公司旗下拥有"红相"、"红相力"、"REDPHASE"等知名品牌</t>
  </si>
  <si>
    <t>电力改革,军民融合,专精特新,新基建,电力物联网,军工,能源互联网,区块链,光伏,智能电网,特高压,轨道交通,风电</t>
  </si>
  <si>
    <t>002339.SZ</t>
  </si>
  <si>
    <t>积成电子</t>
  </si>
  <si>
    <t>国内少数几家能够提供电力自动化整体解决方案的厂家之一，电网地调系统市占率居前</t>
  </si>
  <si>
    <t>地下管网,新型城镇化,电力物联网,能源互联网,养老,物联网,碳中和,虚拟电厂,动力电池回收,机器人,新能源汽车,国产软件,换电,储能,网络安全,数字经济,人工智能,物联网应用层,光伏,云计算,华为,轨道交通,数字孪生,高压快充,电子信息,充电桩,3D打印,特高压,风电,天然气,智能电网</t>
  </si>
  <si>
    <t>688330.SH</t>
  </si>
  <si>
    <t>宏力达</t>
  </si>
  <si>
    <t>曾荣获“国家工信部专精特新小巨人企业”称号</t>
  </si>
  <si>
    <t>专精特新,智能电网</t>
  </si>
  <si>
    <t>688663.SH</t>
  </si>
  <si>
    <t>新风光</t>
  </si>
  <si>
    <t>公司高压动态无功补偿装置与高压变频器产品市场份额均在国内排名前列</t>
  </si>
  <si>
    <t>光热发电,山东国企改革,地方国企改革,储能,光伏,国企改革,风电</t>
  </si>
  <si>
    <t>002546.SZ</t>
  </si>
  <si>
    <t>新联电子</t>
  </si>
  <si>
    <t>国内最早进入用电信息采集系统领域的厂家之一</t>
  </si>
  <si>
    <t>电力物联网,虚拟电厂,能源互联网,充电桩,智能电网</t>
  </si>
  <si>
    <t>603050.SH</t>
  </si>
  <si>
    <t>科林电气</t>
  </si>
  <si>
    <t>行业内产品线较为齐全的少数企业之一</t>
  </si>
  <si>
    <t>特斯拉,储能,光伏,雄安新区,智能电网,充电桩</t>
  </si>
  <si>
    <t>300040.SZ</t>
  </si>
  <si>
    <t>九洲集团</t>
  </si>
  <si>
    <t>电力成套设备行业近二十年的专业化发展</t>
  </si>
  <si>
    <t>绿色电力,生物质能发电,新基建,光伏建筑一体化,风电,碳中和,虚拟电厂,抽水蓄能,储能,光伏,智能电网,垃圾分类,轨道交通,黑龙江自贸区</t>
  </si>
  <si>
    <t>300018.SZ</t>
  </si>
  <si>
    <t>中元股份</t>
  </si>
  <si>
    <t>国内电力二次设备子行业领先者</t>
  </si>
  <si>
    <t>柔性直流输电,基因测序,医疗器械,东湖高新园区,体外诊断,区块链,血氧仪,特高压,家庭医生,机器人,药品信息化追溯,锂电池,互联网医疗,抽水蓄能,智能电网,健康中国,区块链应用,医疗机器人</t>
  </si>
  <si>
    <t>002857.SZ</t>
  </si>
  <si>
    <t>三晖电气</t>
  </si>
  <si>
    <t>三晖电气电能表标准与校验装置市场占有率位列行业第一</t>
  </si>
  <si>
    <t>300407.SZ</t>
  </si>
  <si>
    <t>凯发电气</t>
  </si>
  <si>
    <t>专注于轨道交通领域相关自动化设备</t>
  </si>
  <si>
    <t>智慧城市,轨道交通,高铁,专精特新,职业教育,铁路基建,磁悬浮,雄安新区,京津冀一体化,垃圾分类,一带一路</t>
  </si>
  <si>
    <t>300514.SZ</t>
  </si>
  <si>
    <t>友讯达</t>
  </si>
  <si>
    <t>电力行业用电信息采集应用领域优势地位</t>
  </si>
  <si>
    <t>5G,智能家居,虚拟电厂,年报预增,传感器,芯片,电力物联网,物联网感知层,智慧灯杆,智能电网,透明工厂,物联网,边缘计算</t>
  </si>
  <si>
    <t>688597.SH</t>
  </si>
  <si>
    <t>煜邦电力</t>
  </si>
  <si>
    <t>公司是行业内较早进入电能计量领域的企业</t>
  </si>
  <si>
    <t>虚拟电厂,年报预增,无人机,国产软件,养老金持股,军工,电力物联网,能源互联网,高端装备,充电桩,智能电网,特高压</t>
  </si>
  <si>
    <t>301179.SZ</t>
  </si>
  <si>
    <t>泽宇智能</t>
  </si>
  <si>
    <t>专注于电力信息化业务的高新技术企业</t>
  </si>
  <si>
    <t>绿色电力,数据中心,柔性直流输电,光伏建筑一体化,充电桩,特高压,风电,虚拟电厂,国产软件,储能,数字经济,光伏,智能电网</t>
  </si>
  <si>
    <t>300880.SZ</t>
  </si>
  <si>
    <t>迦南智能</t>
  </si>
  <si>
    <t>智能电表技术行业核心研发企业之一</t>
  </si>
  <si>
    <t>虚拟电厂,智能表,电力物联网,充电桩,智能电网,物联网</t>
  </si>
  <si>
    <t>688191.SH</t>
  </si>
  <si>
    <t>智洋创新</t>
  </si>
  <si>
    <t>国内专业的电力智能运维分析管理系统提供商</t>
  </si>
  <si>
    <t>数字孪生,专精特新,养老金持股,人工智能,智能电网,特高压,华为,风电</t>
  </si>
  <si>
    <t>002980.SZ</t>
  </si>
  <si>
    <t>华盛昌</t>
  </si>
  <si>
    <t>专注各类测量仪器仪研产销的国家高新技术企业</t>
  </si>
  <si>
    <t>新冠检测,抗原检测,医疗器械,储能,体外诊断,人民币贬值受益,PM2.5,核污染防治,物联网,血氧仪</t>
  </si>
  <si>
    <t>688681.SH</t>
  </si>
  <si>
    <t>科汇股份</t>
  </si>
  <si>
    <t>公司在高端电机市场上具备了较强的竞争力</t>
  </si>
  <si>
    <t>虚拟电厂,专精特新,柔性直流输电,分布式发电,储能,充电桩,智能电网,特高压,工业互联网</t>
  </si>
  <si>
    <t>300882.SZ</t>
  </si>
  <si>
    <t>万胜智能</t>
  </si>
  <si>
    <t>国内电能表市场标杆企业</t>
  </si>
  <si>
    <t>虚拟电厂,年报预增,电力物联网,智能电网,智能表</t>
  </si>
  <si>
    <t>688611.SH</t>
  </si>
  <si>
    <t>杭州柯林</t>
  </si>
  <si>
    <t>公司深耕于智能电网领域，多项核心技术已经达到国内先进的水平</t>
  </si>
  <si>
    <t>电力物联网,区块链,智能电网,特高压</t>
  </si>
  <si>
    <t>688616.SH</t>
  </si>
  <si>
    <t>西力科技</t>
  </si>
  <si>
    <t>国内少数几家在国家电网智能电表、用电采集产品连续中标的企业之一</t>
  </si>
  <si>
    <t>电力物联网,高端装备,智能电网</t>
  </si>
  <si>
    <t>870299.BJ</t>
  </si>
  <si>
    <t>灿能电力</t>
  </si>
  <si>
    <t>600416.SH</t>
  </si>
  <si>
    <t>湘电股份</t>
  </si>
  <si>
    <t>电工行业产品配套能力、科研开发能力最强的企业之一</t>
  </si>
  <si>
    <t>节能电机,湖南国企改革,高端装备,国企改革,风电,海上风电,军民融合,年报预增,地方国企改革,新能源,军工,储能,节水灌溉</t>
  </si>
  <si>
    <t>603728.SH</t>
  </si>
  <si>
    <t>鸣志电器</t>
  </si>
  <si>
    <t>混合式步进电机全球市占率超10%，位列全球第四，打破了日企垄断</t>
  </si>
  <si>
    <t>5G,机器人,太空望远镜,专精特新,安防,黑洞,工业4.0,华为,节能照明</t>
  </si>
  <si>
    <t>600580.SH</t>
  </si>
  <si>
    <t>卧龙电驱</t>
  </si>
  <si>
    <t>全球主要的电机与驱动专业制造商</t>
  </si>
  <si>
    <t>光伏建筑一体化,电机电控,比亚迪,核电,一带一路,铅蓄电池,小米,北汽新能源,工业互联网,风电,新能源汽车,机器人,特斯拉,安防,储能,军工,华为</t>
  </si>
  <si>
    <t>603489.SH</t>
  </si>
  <si>
    <t>八方股份</t>
  </si>
  <si>
    <t>电踏车用电机龙头厂商</t>
  </si>
  <si>
    <t>共享单车,专精特新,养老金持股,传感器</t>
  </si>
  <si>
    <t>002249.SZ</t>
  </si>
  <si>
    <t>大洋电机</t>
  </si>
  <si>
    <t>已形成了“电机+电控+氢燃料电池”的完整产业链</t>
  </si>
  <si>
    <t>IGBT,稀土永磁,芯片,节能电机,电机电控,比亚迪,充电桩,芯片封装测试,北汽新能源,新能源整车,海上风电,年报预增,扁线电机,新能源汽车,小鹏汽车,军工,氢能源,恒大,燃料电池</t>
  </si>
  <si>
    <t>300660.SZ</t>
  </si>
  <si>
    <t>江苏雷利</t>
  </si>
  <si>
    <t>家用电器微特电机行业的领先企业</t>
  </si>
  <si>
    <t>机器人,新能源汽车,大数据,汽车热管理,芯片,储能,军工,电机电控,宁德时代,物联网,家用电器,边缘计算</t>
  </si>
  <si>
    <t>000922.SZ</t>
  </si>
  <si>
    <t>佳电股份</t>
  </si>
  <si>
    <t>我国防爆电机、起重及冶金电机、局部扇风机、屏蔽电机的创始厂</t>
  </si>
  <si>
    <t>央企国企改革,年报预增,机器人,新能源汽车,地方国企改革,军工,节能电机,振兴东北,核电,国企改革,风电,黑龙江自贸区</t>
  </si>
  <si>
    <t>003021.SZ</t>
  </si>
  <si>
    <t>兆威机电</t>
  </si>
  <si>
    <t>国内少有、全球领先的微型传动系统制造商，曾获颁国家科学进步奖二等奖</t>
  </si>
  <si>
    <t>5G,机器人,新能源汽车,华为汽车,比亚迪,小米,华为</t>
  </si>
  <si>
    <t>002196.SZ</t>
  </si>
  <si>
    <t>方正电机</t>
  </si>
  <si>
    <t>新能源驱动电机出货量居第三方独立供应商第一，多功能家用缝纫机电机全球市占率七成以上，拟投建新能源驱动电机项目</t>
  </si>
  <si>
    <t>新能源物流车,扁线电机,特斯拉,新能源汽车,共同富裕示范区,国六标准、国六排放、国六,地方国企改革,小鹏汽车,节能电机,电机电控,蔚来汽车,国企改革,小额贷款</t>
  </si>
  <si>
    <t>603819.SH</t>
  </si>
  <si>
    <t>神力股份</t>
  </si>
  <si>
    <t>专业化电机配件生产服务商，与国内外领先企业拥有稳定的合作关系</t>
  </si>
  <si>
    <t>风电,医疗器械,轨道交通,体外诊断,军工</t>
  </si>
  <si>
    <t>002801.SZ</t>
  </si>
  <si>
    <t>微光股份</t>
  </si>
  <si>
    <t>微电机、风机的研发、生产和销售领域国家高新技术企业</t>
  </si>
  <si>
    <t>锂电池,冷链物流,机器人,军工</t>
  </si>
  <si>
    <t>002576.SZ</t>
  </si>
  <si>
    <t>通达动力</t>
  </si>
  <si>
    <t>国家级专精特新“小巨人”，主营电动机、发电机、新能源汽车定转子铁芯</t>
  </si>
  <si>
    <t>专精特新,新能源汽车,机器人,比亚迪,特高压,风电</t>
  </si>
  <si>
    <t>603988.SH</t>
  </si>
  <si>
    <t>中电电机</t>
  </si>
  <si>
    <t>国内大中型电机行业独特的工艺控制手段和技术诀窍</t>
  </si>
  <si>
    <t>新能源,风电</t>
  </si>
  <si>
    <t>002892.SZ</t>
  </si>
  <si>
    <t>科力尔</t>
  </si>
  <si>
    <t>主要产品单相罩极电机，其产销量在国内处于领先地位</t>
  </si>
  <si>
    <t>智能家居,专精特新,机器人,新能源汽车,华为汽车,电机电控,人民币贬值受益,国产替代,华为</t>
  </si>
  <si>
    <t>603320.SH</t>
  </si>
  <si>
    <t>迪贝电气</t>
  </si>
  <si>
    <t>全国制冷压缩机电机骨干企业之一</t>
  </si>
  <si>
    <t>地热能,空气能热泵,家用电器</t>
  </si>
  <si>
    <t>300626.SZ</t>
  </si>
  <si>
    <t>华瑞股份</t>
  </si>
  <si>
    <t>专注于小功率电机和微特电机换向器，具备较强的市场竞争力</t>
  </si>
  <si>
    <t>特斯拉,机器人,新能源汽车,地方国企改革,军工,工业4.0,医药电商,国企改革,家用电器</t>
  </si>
  <si>
    <t>002823.SZ</t>
  </si>
  <si>
    <t>凯中精密</t>
  </si>
  <si>
    <t>汽车电机和办公设备电机领域拥有较高的行业地位和市场份额</t>
  </si>
  <si>
    <t>年报预增,扁线电机,特斯拉,新能源汽车,锂电池,汽车热管理,比亚迪,工业4.0,燃料电池</t>
  </si>
  <si>
    <t>301023.SZ</t>
  </si>
  <si>
    <t>江南奕帆</t>
  </si>
  <si>
    <t>微特减速电机领域的领先企业和主要生产企业</t>
  </si>
  <si>
    <t>机器人,人民币贬值受益,特高压</t>
  </si>
  <si>
    <t>300907.SZ</t>
  </si>
  <si>
    <t>康平科技</t>
  </si>
  <si>
    <t>行业中较为优良的电动工具用电机的供应商之一</t>
  </si>
  <si>
    <t>年报预增,外贸受益,新能源汽车,东盟自贸区,人民币贬值受益</t>
  </si>
  <si>
    <t>301226.SZ</t>
  </si>
  <si>
    <t>祥明智能</t>
  </si>
  <si>
    <t>提供微型电机定制化服务，产品数量多达2000多种，形成与可比公司的差异化竞争优势</t>
  </si>
  <si>
    <t>数据中心,冷链物流,新能源汽车,机器人,光伏,比亚迪,智能制造,充电桩,汽车热管理,华为</t>
  </si>
  <si>
    <t>磷酸铁锂,同花顺漂亮100,宁德时代,蔚来汽车,动力电池回收,年报预增,特斯拉,新能源汽车,锂电池,储能,钠离子电池,MSCI</t>
  </si>
  <si>
    <t>胎压监测,盐湖提锂,磷酸铁锂,同花顺漂亮100,新型烟草,小米,新能源汽车,锂电池,安防,新能源,储能,钠离子电池,智能电网,锂电制造,MSCI,无线耳机</t>
  </si>
  <si>
    <t>002340.SZ</t>
  </si>
  <si>
    <t>格林美</t>
  </si>
  <si>
    <t>动力电池回收龙头，拥有中国最完整的稀有金属资源化循环产业链，前驱体产销规模全球领先，已进入宁德时代、比亚迪供应链</t>
  </si>
  <si>
    <t>重金属治理,石墨烯,正极材料,金属回收,稀土永磁,宁德时代,稀缺资源,新能源物流车,动力电池回收,新能源汽车,锂电池,固态电池,钴,储能,汽车拆解,光伏,节能环保,MSCI,小金属,污水处理,固废处理,循环经济,比亚迪,危废处理,特斯拉,大数据,钠离子电池,稀有金属,土壤修复,金属镍,燃料电池</t>
  </si>
  <si>
    <t>002074.SZ</t>
  </si>
  <si>
    <t>国轩高科</t>
  </si>
  <si>
    <t>动力锂电池行业领先者</t>
  </si>
  <si>
    <t>正极材料,锂矿,磷酸铁锂,充电桩,北汽新能源,动力电池回收,年报预增,新能源汽车,锂电池,固态电池,新能源,储能,智能电网,锂电制造,华为,MSCI</t>
  </si>
  <si>
    <t>300207.SZ</t>
  </si>
  <si>
    <t>欣旺达</t>
  </si>
  <si>
    <t>国内领先的消费类锂电池模组制造商</t>
  </si>
  <si>
    <t>石墨烯,盐湖提锂,MSCI,WIN升级,消费电子,无线充电,智能终端,小米,虚拟现实,新能源汽车,锂电池,固态电池,新能源,储能,钠离子电池,VR设备,大疆创新,新型烟草,锂电制造,苹果,华为,无线耳机</t>
  </si>
  <si>
    <t>835185.BJ</t>
  </si>
  <si>
    <t>贝特瑞</t>
  </si>
  <si>
    <t>全球行业领先的锂离子电池负极材料供应商，负极材料出货量已经连续7年位列全球第一</t>
  </si>
  <si>
    <t>石墨烯,锂电池,固态电池,钠离子电池</t>
  </si>
  <si>
    <t>000009.SZ</t>
  </si>
  <si>
    <t>中国宝安</t>
  </si>
  <si>
    <t>投资控股型企业，搭建了多产业、多层面、多形式的投资平台</t>
  </si>
  <si>
    <t>石墨烯,正极材料,金属回收,稀土永磁,聚土地,无线充电,宁德时代,动力电池回收,新能源汽车,土地流转,锂电池,负极材料,钴,储能,军工,固态电池,物业管理,LG,小金属,高压快充,口罩,粤港澳大湾区,比亚迪,充电桩,钠离子电池,金属镍,生物医药</t>
  </si>
  <si>
    <t>300769.SZ</t>
  </si>
  <si>
    <t>德方纳米</t>
  </si>
  <si>
    <t>磷酸铁锂出货量国内前二，宁德时代优秀供应商</t>
  </si>
  <si>
    <t>年报预增,专精特新,新能源汽车,锂电池,储能,磷酸铁锂,宁德时代</t>
  </si>
  <si>
    <t>600884.SH</t>
  </si>
  <si>
    <t>杉杉股份</t>
  </si>
  <si>
    <t>主营锂电池材料、新能源汽车的大型企业</t>
  </si>
  <si>
    <t>石墨烯,正极材料,太阳能,新材料,六氟磷酸锂,OLED,宁德时代,电子商务,动力电池回收,新能源汽车,锂电池,固态电池,负极材料,新能源,光伏,锂电制造,苹果,小金属,比亚迪,充电桩,电解液,特斯拉,超级电容,金属镍,虚拟现实</t>
  </si>
  <si>
    <t>300073.SZ</t>
  </si>
  <si>
    <t>当升科技</t>
  </si>
  <si>
    <t>国内锂电正极材料龙头企业</t>
  </si>
  <si>
    <t>小金属,正极材料,高端装备,比亚迪,宁德时代,国企改革,北汽新能源,央企国企改革,年报预增,特斯拉,新能源汽车,锂电池,固态电池,地方国企改革,钴,新能源,储能,钠离子电池,LG,苹果</t>
  </si>
  <si>
    <t>300037.SZ</t>
  </si>
  <si>
    <t>新宙邦</t>
  </si>
  <si>
    <t>国内电子化学品生产龙头企业</t>
  </si>
  <si>
    <t>OLED,比亚迪,宁德时代,电解液,特斯拉,新能源汽车,氟化工,铝电解电容,锂电池,固态电池,新能源,OLED材料,超级电容,钠离子电池,氢氟酸,MSCI</t>
  </si>
  <si>
    <t>300568.SZ</t>
  </si>
  <si>
    <t>星源材质</t>
  </si>
  <si>
    <t>专注于新能源、新材料领域，成为了全球锂电池隔膜行业领跑者</t>
  </si>
  <si>
    <t>年报预增,锂电隔膜,锂电池,固态电池,钠离子电池,比亚迪,宁德时代</t>
  </si>
  <si>
    <t>300438.SZ</t>
  </si>
  <si>
    <t>鹏辉能源</t>
  </si>
  <si>
    <t>中国品种齐全的电池制造商</t>
  </si>
  <si>
    <t>石墨烯,磷酸铁锂,充电桩,独角兽,小米,镍氢电池,年报预增,新能源汽车,锂电池,固态电池,储能,钠离子电池,军工,新型烟草,锂电制造,燃料电池,无线耳机</t>
  </si>
  <si>
    <t>688005.SH</t>
  </si>
  <si>
    <t>容百科技</t>
  </si>
  <si>
    <t>专注于新能源锂电池正极材料行业，金属回收技术行业领先地位</t>
  </si>
  <si>
    <t>小金属,动力电池回收,新能源汽车,正极材料,锂电池,固态电池,钴,钠离子电池</t>
  </si>
  <si>
    <t>688063.SH</t>
  </si>
  <si>
    <t>派能科技</t>
  </si>
  <si>
    <t>国内较早开始锂电池储能系统商用的厂家之一</t>
  </si>
  <si>
    <t>年报预增,专精特新,养老金持股,锂电池,储能,钠离子电池,磷酸铁锂</t>
  </si>
  <si>
    <t>688006.SH</t>
  </si>
  <si>
    <t>杭可科技</t>
  </si>
  <si>
    <t>锂离子电池生产线后处理系统设计、研发、生产与销售高新技术企业</t>
  </si>
  <si>
    <t>年报预增,锂电池,MSCI</t>
  </si>
  <si>
    <t>002850.SZ</t>
  </si>
  <si>
    <t>科达利</t>
  </si>
  <si>
    <t>锂电池精密结构件龙头，宁德时代优选供应商，供货特斯拉等知名厂商</t>
  </si>
  <si>
    <t>年报预增,特斯拉,新能源汽车,锂电池,储能,锂电设备,比亚迪,宁德时代</t>
  </si>
  <si>
    <t>300068.SZ</t>
  </si>
  <si>
    <t>南都电源</t>
  </si>
  <si>
    <t>从事通信电源、绿色环保储能产品的研制商</t>
  </si>
  <si>
    <t>数据中心,5G,小金属,石墨烯,养老金持股,能源互联网,铅蓄电池,虚拟电厂,动力电池回收,新能源汽车,阿里巴巴,锂电池,固态电池,储能,新能源,石墨烯手机,锂电制造,燃料电池,华为</t>
  </si>
  <si>
    <t>688567.SH</t>
  </si>
  <si>
    <t>孚能科技</t>
  </si>
  <si>
    <t>专注于新能源车用锂离子动力电池及整车电池系统的研发</t>
  </si>
  <si>
    <t>高压快充,新能源汽车,锂电池,固态电池,储能,钠离子电池</t>
  </si>
  <si>
    <t>603026.SH</t>
  </si>
  <si>
    <t>胜华新材</t>
  </si>
  <si>
    <t>致力于成为全球最优秀的碳酸酯类产品和锂离子电池材料供应商</t>
  </si>
  <si>
    <t>电解液,环氧丙烷,特斯拉,新能源汽车,锂电池,山东国企改革,地方国企改革,六氟磷酸锂,燃料电池,国企改革</t>
  </si>
  <si>
    <t>300919.SZ</t>
  </si>
  <si>
    <t>中伟股份</t>
  </si>
  <si>
    <t>全球领先的三元前驱体生产厂商</t>
  </si>
  <si>
    <t>小金属,动力电池回收,特斯拉,年报预增,锂电池,固态电池,钴,钠离子电池,宁德时代</t>
  </si>
  <si>
    <t>688779.SH</t>
  </si>
  <si>
    <t>长远锂科</t>
  </si>
  <si>
    <t>公司三元正极材料产品为下游市场广泛认可，具有业内领先的市场地位</t>
  </si>
  <si>
    <t>动力电池回收,央企国企改革,年报预增,正极材料,锂电池,固态电池,地方国企改革,钠离子电池,宁德时代,国企改革,MSCI</t>
  </si>
  <si>
    <t>688116.SH</t>
  </si>
  <si>
    <t>天奈科技</t>
  </si>
  <si>
    <t>从事纳米碳管材料及相关产品的研发、生产及销售的高新技术企业</t>
  </si>
  <si>
    <t>石墨烯,宁德时代,新材料,锂电池</t>
  </si>
  <si>
    <t>002245.SZ</t>
  </si>
  <si>
    <t>蔚蓝锂芯</t>
  </si>
  <si>
    <t>横跨金属物流配送、LED芯片、新能源锂电三大领域，拥有目前国内外顶尖水平圆柱型锂电池自动化产线</t>
  </si>
  <si>
    <t>正极材料,舟山自贸区,芯片,磷酸铁锂,氮化镓,节能照明,锂电池,储能,蓝宝石,MiniLED,钠离子电池,锂电制造</t>
  </si>
  <si>
    <t>688772.SH</t>
  </si>
  <si>
    <t>珠海冠宇</t>
  </si>
  <si>
    <t>全球头部的聚合物锂离子电池供应商</t>
  </si>
  <si>
    <t>新能源汽车,锂电池,固态电池,储能,华为,小米</t>
  </si>
  <si>
    <t>600478.SH</t>
  </si>
  <si>
    <t>科力远</t>
  </si>
  <si>
    <t>节能与新能源汽车核心零部件制造商及混合动力总成系统技术服务商</t>
  </si>
  <si>
    <t>绿色消费,动力电池回收,年报预增,涉矿,共享单车,新能源汽车,新材料,锂电池,储能,稀有金属,燃料电池</t>
  </si>
  <si>
    <t>000049.SZ</t>
  </si>
  <si>
    <t>德赛电池</t>
  </si>
  <si>
    <t>惠州国资委旗下，全球中小型移动电源领域的领导厂商之一，苹果手机电池的主要供应商</t>
  </si>
  <si>
    <t>5G,三星,广东国企改革,消费电子,智能终端,物联网,国企改革,智能穿戴,小米,新能源汽车,锂电池,央视财经50,地方国企改革,储能,恒大,锂电制造,苹果,华为,无线耳机</t>
  </si>
  <si>
    <t>688707.SH</t>
  </si>
  <si>
    <t>振华新材</t>
  </si>
  <si>
    <t>在国内外较早完成镍钴锰酸锂三元正极材料一次颗粒大单晶材料的研发及生产</t>
  </si>
  <si>
    <t>央企国企改革,年报预增,锂电池,地方国企改革,钠离子电池,宁德时代,国企改革</t>
  </si>
  <si>
    <t>600110.SH</t>
  </si>
  <si>
    <t>诺德股份</t>
  </si>
  <si>
    <t>国内知名的新能源锂电池材料龙头供应商</t>
  </si>
  <si>
    <t>特斯拉,新能源汽车,PET铜箔,锂电池,覆铜板,光伏,比亚迪,宁德时代,核电,中朝贸易区,中科院系,MSCI</t>
  </si>
  <si>
    <t>603032.SH</t>
  </si>
  <si>
    <t>德新科技</t>
  </si>
  <si>
    <t>新疆领先的道路旅客运输公司之一</t>
  </si>
  <si>
    <t>年报预增,比亚迪,锂电池</t>
  </si>
  <si>
    <t>300035.SZ</t>
  </si>
  <si>
    <t>中科电气</t>
  </si>
  <si>
    <t>锂电负极材料领先企业</t>
  </si>
  <si>
    <t>石墨烯,专精特新,海洋经济,锂电池,负极材料,锂电设备,碳基材料,磁悬浮,宁德时代</t>
  </si>
  <si>
    <t>688388.SH</t>
  </si>
  <si>
    <t>嘉元科技</t>
  </si>
  <si>
    <t>广东省锂离子电池铜箔企业重点实验室</t>
  </si>
  <si>
    <t>PET铜箔,新能源汽车,锂电池,宁德时代,MSCI</t>
  </si>
  <si>
    <t>601311.SH</t>
  </si>
  <si>
    <t>骆驼股份</t>
  </si>
  <si>
    <t>国内铅酸蓄电池主要生产商，布局了锂电池、燃料电池、电池回收</t>
  </si>
  <si>
    <t>正极材料,电机电控,铅蓄电池,动力电池回收,新能源汽车,锂电池,新能源,储能,恒大,锂电制造,燃料电池</t>
  </si>
  <si>
    <t>300457.SZ</t>
  </si>
  <si>
    <t>赢合科技</t>
  </si>
  <si>
    <t>领先的锂电池专用生产设备制造商</t>
  </si>
  <si>
    <t>OLED,比亚迪,宁德时代,国企改革,上海国企改革,锂电池,地方国企改革,新能源,锂电设备,储能,工业4.0,新型烟草</t>
  </si>
  <si>
    <t>002324.SZ</t>
  </si>
  <si>
    <t>普利特</t>
  </si>
  <si>
    <t>集研发、生产、销售改性塑料为一体的高新技术企业</t>
  </si>
  <si>
    <t>年报预增,聚丙烯,新能源汽车,光刻胶,专精特新,集成电路,新材料,锂电池,储能,钠离子电池,丙烯,长三角一体化</t>
  </si>
  <si>
    <t>002125.SZ</t>
  </si>
  <si>
    <t>湘潭电化</t>
  </si>
  <si>
    <t>国内最大电解二氧化锰生产商</t>
  </si>
  <si>
    <t>小金属,污水处理,金属锰,磷酸铁锂,湖南国企改革,锌二氧化锰,比亚迪,宁德时代,国企改革,年报预增,涉矿,锂电池,地方国企改革,钠离子电池,电解锰,节能环保,金属镍</t>
  </si>
  <si>
    <t>300409.SZ</t>
  </si>
  <si>
    <t>道氏技术</t>
  </si>
  <si>
    <t>国内唯一的陶瓷产品全业务链服务提供商</t>
  </si>
  <si>
    <t>小金属,石墨烯,正极材料,锂矿,新材料,供应链金融,比亚迪,宁德时代,金属铜,动力电池回收,锂电池,固态电池,钴,钠离子电池,金属镍,燃料电池,锂电原料</t>
  </si>
  <si>
    <t>002759.SZ</t>
  </si>
  <si>
    <t>天际股份</t>
  </si>
  <si>
    <t>子公司主要生产经营的产品为六氟磷酸锂</t>
  </si>
  <si>
    <t>电解液,锂电池,钠离子电池,六氟磷酸锂,比亚迪,家用电器</t>
  </si>
  <si>
    <t>688339.SH</t>
  </si>
  <si>
    <t>亿华通</t>
  </si>
  <si>
    <t>中国氢能产业先行者</t>
  </si>
  <si>
    <t>专精特新,燃料电池,氢能源</t>
  </si>
  <si>
    <t>688778.SH</t>
  </si>
  <si>
    <t>厦钨新能</t>
  </si>
  <si>
    <t>全球锂离子电池正极材料领域的重要制造商之一</t>
  </si>
  <si>
    <t>专精特新,锂电池,地方国企改革,磷酸铁锂,宁德时代,国企改革</t>
  </si>
  <si>
    <t>300116.SZ</t>
  </si>
  <si>
    <t>保力新</t>
  </si>
  <si>
    <t>公司磷酸铁锂在新能源商用车领域的应用具有很大优势具有竞争优势</t>
  </si>
  <si>
    <t>一元股,涉矿,锂电池,换电,储能,磷酸铁锂,两轮车,锂电制造</t>
  </si>
  <si>
    <t>002733.SZ</t>
  </si>
  <si>
    <t>雄韬股份</t>
  </si>
  <si>
    <t>较大规模的蓄电池、锂离子电池制造商，布局了燃料电池业务</t>
  </si>
  <si>
    <t>5G,石墨烯,质子交换膜,磷酸铁锂,能源互联网,铝离子电池,动力电池回收,新能源汽车,锂电池,固态电池,储能,氢能源,钠离子电池,人民币贬值受益,燃料电池</t>
  </si>
  <si>
    <t>600152.SH</t>
  </si>
  <si>
    <t>维科技术</t>
  </si>
  <si>
    <t>行业领先的锂离子电池研产销于一体的新能源科技型企业</t>
  </si>
  <si>
    <t>锂电池,换电,华为汽车,储能,消费电子,钠离子电池,锂电制造,燃料电池,华为,新型烟草</t>
  </si>
  <si>
    <t>603031.SH</t>
  </si>
  <si>
    <t>安孚科技</t>
  </si>
  <si>
    <t>安徽中部下属的县乡地区中最大的百货零售连锁企业，控股国内碱性电池龙头南孚电池</t>
  </si>
  <si>
    <t>新零售,锂电池,商超百货,储能</t>
  </si>
  <si>
    <t>688148.SH</t>
  </si>
  <si>
    <t>芳源股份</t>
  </si>
  <si>
    <t>NCA三元前驱体龙头</t>
  </si>
  <si>
    <t>动力电池回收,特斯拉,比亚迪,锂电池</t>
  </si>
  <si>
    <t>301358.SZ</t>
  </si>
  <si>
    <t>湖南裕能</t>
  </si>
  <si>
    <t>磷酸铁锂出货量国内第一，主要供货宁德时代和比亚迪等厂商</t>
  </si>
  <si>
    <t>年报预增,正极材料,锂电池,储能,磷酸铁锂,比亚迪,宁德时代</t>
  </si>
  <si>
    <t>688733.SH</t>
  </si>
  <si>
    <t>壹石通</t>
  </si>
  <si>
    <t>国内锂电池用勃姆石出货量领先企业</t>
  </si>
  <si>
    <t>专精特新,锂电池,新材料,宁德时代,国产替代,华为</t>
  </si>
  <si>
    <t>300619.SZ</t>
  </si>
  <si>
    <t>金银河</t>
  </si>
  <si>
    <t>公司的锂电设备产品目前主要应用于锂电池生产最前端的电极（极片）制备</t>
  </si>
  <si>
    <t>年报预增,气凝胶,新能源汽车,锂电池,钠离子电池,锂电设备,有机硅,锂电原料</t>
  </si>
  <si>
    <t>002805.SZ</t>
  </si>
  <si>
    <t>丰元股份</t>
  </si>
  <si>
    <t>锂电正极材料企业</t>
  </si>
  <si>
    <t>年报预增,正极材料,锂电池,固态电池,磷酸铁锂,比亚迪,宁德时代</t>
  </si>
  <si>
    <t>688499.SH</t>
  </si>
  <si>
    <t>利元亨</t>
  </si>
  <si>
    <t>国内领先、具有全球视野、耕耘高端智能成套装备行业的国家高新技术企业</t>
  </si>
  <si>
    <t>数字孪生,锂电池,固态电池,高端装备,宁德时代,工业4.0,钙钛矿电池</t>
  </si>
  <si>
    <t>688819.SH</t>
  </si>
  <si>
    <t>天能股份</t>
  </si>
  <si>
    <t>中国新能源动力电池行业领军企业</t>
  </si>
  <si>
    <t>石墨烯,正极材料,新能源汽车,锂电池,储能,氢能源,磷酸铁锂,两轮车,燃料电池,铅蓄电池</t>
  </si>
  <si>
    <t>001301.SZ</t>
  </si>
  <si>
    <t>尚太科技</t>
  </si>
  <si>
    <t>锂电负极材料国内市占率前五</t>
  </si>
  <si>
    <t>年报预增,增碳剂,锂电池,负极材料,新能源,京津冀一体化,石墨电极,宁德时代</t>
  </si>
  <si>
    <t>301238.SZ</t>
  </si>
  <si>
    <t>瑞泰新材</t>
  </si>
  <si>
    <t>锂离子电解液龙头供应商</t>
  </si>
  <si>
    <t>江苏国企改革,六氟磷酸锂,宁德时代,国企改革,电解液,锂电池,固态电池,地方国企改革,钠离子电池,超级电容,储能,有机硅,锂电原料</t>
  </si>
  <si>
    <t>300890.SZ</t>
  </si>
  <si>
    <t>翔丰华</t>
  </si>
  <si>
    <t>国内先进的锂电负极材料专业供应商</t>
  </si>
  <si>
    <t>年报预增,石墨烯,特斯拉,新能源汽车,锂电池,固态电池,钠离子电池,储能,碳基材料,比亚迪,宁德时代,石墨电极</t>
  </si>
  <si>
    <t>301327.SZ</t>
  </si>
  <si>
    <t>华宝新能</t>
  </si>
  <si>
    <t>外销为主的便携式储能行业龙头</t>
  </si>
  <si>
    <t>电子商务,特斯拉,锂电池,露营经济,储能,网络直播,人民币贬值受益</t>
  </si>
  <si>
    <t>300648.SZ</t>
  </si>
  <si>
    <t>星云股份</t>
  </si>
  <si>
    <t>国内领先的锂电池检测系统服务商</t>
  </si>
  <si>
    <t>高压快充,蔚来汽车,充电桩,宁德时代,比亚迪,专精特新,新能源汽车,锂电池,华为汽车,储能,锂电设备,燃料电池,华为</t>
  </si>
  <si>
    <t>300410.SZ</t>
  </si>
  <si>
    <t>正业科技</t>
  </si>
  <si>
    <t>面向PCB、锂电、液晶面板行业提供智能检测和智能制造解决方案</t>
  </si>
  <si>
    <t>5G,口罩,新材料,芯片,OLED,芯片设备,高端装备,食品安全,宁德时代,先进封装（Chiplet）,比亚迪,国企改革,节能照明,激光,新能源汽车,HJT电池,锂电池,固态电池,地方国企改革,储能,锂电设备,覆铜板,光伏,工业4.0,苹果,华为</t>
  </si>
  <si>
    <t>688275.SH</t>
  </si>
  <si>
    <t>万润新能</t>
  </si>
  <si>
    <t>磷酸铁锂供应商，主要向宁德时代和比亚迪供货</t>
  </si>
  <si>
    <t>年报预增,专精特新,新能源汽车,锂电池,储能,钠离子电池,磷酸铁锂,比亚迪,宁德时代</t>
  </si>
  <si>
    <t>300953.SZ</t>
  </si>
  <si>
    <t>震裕科技</t>
  </si>
  <si>
    <t>全球领先的精密模具综合解决方案供应商</t>
  </si>
  <si>
    <t>新能源汽车,锂电池,储能,节能环保,比亚迪,宁德时代,国产替代</t>
  </si>
  <si>
    <t>300173.SZ</t>
  </si>
  <si>
    <t>福能东方</t>
  </si>
  <si>
    <t>在自动化设备领域的项目经验丰富</t>
  </si>
  <si>
    <t>数据中心,机器人,新能源汽车,广东国企改革,锂电池,地方国企改革,锂电设备,工业机器人,宁德时代,工业4.0,3D玻璃,环保包装,国企改革,无线耳机</t>
  </si>
  <si>
    <t>002580.SZ</t>
  </si>
  <si>
    <t>圣阳股份</t>
  </si>
  <si>
    <t>新能源储能用电池的产销量位居行业前3名</t>
  </si>
  <si>
    <t>数据中心,高铁,磷酸铁锂,能源互联网,雄安新区,国企改革,铅蓄电池,动力电池回收,年报预增,锂电池,山东国企改革,地方国企改革,新能源,储能,军工,锂电制造,LG,轨道交通</t>
  </si>
  <si>
    <t>300340.SZ</t>
  </si>
  <si>
    <t>科恒股份</t>
  </si>
  <si>
    <t>锂电正极材料和锂电设备领先企业</t>
  </si>
  <si>
    <t>小金属,正极材料,稀土永磁,粤港澳大湾区,质子交换膜,比亚迪,宁德时代,稀缺资源,新能源汽车,锂电池,锂电设备,生物医药,燃料电池,钙钛矿电池,尾气治理</t>
  </si>
  <si>
    <t>688392.SH</t>
  </si>
  <si>
    <t>骄成超声</t>
  </si>
  <si>
    <t>主营动力电池超声波焊接设备及配件，向宁德时代、比亚迪、科力远供货</t>
  </si>
  <si>
    <t>PET铜箔,比亚迪,宁德时代</t>
  </si>
  <si>
    <t>600847.SH</t>
  </si>
  <si>
    <t>万里股份</t>
  </si>
  <si>
    <t>中国铅酸蓄电池行业首家上市公司</t>
  </si>
  <si>
    <t>新能源,新能源汽车</t>
  </si>
  <si>
    <t>688155.SH</t>
  </si>
  <si>
    <t>先惠技术</t>
  </si>
  <si>
    <t>汽车业高端智能装备制造商</t>
  </si>
  <si>
    <t>专精特新,新能源汽车,锂电池,锂电设备,宁德时代,燃料电池</t>
  </si>
  <si>
    <t>688353.SH</t>
  </si>
  <si>
    <t>华盛锂电</t>
  </si>
  <si>
    <t>锂电池电解液添加剂全球龙头，主导起草了VC国家标准和FEC行业标准</t>
  </si>
  <si>
    <t>电解液,专精特新,锂电池,固态电池,钠离子电池,比亚迪,宁德时代,有机硅</t>
  </si>
  <si>
    <t>301349.SZ</t>
  </si>
  <si>
    <t>信德新材</t>
  </si>
  <si>
    <t>负极包覆材料销量国内领先，产品覆盖下游主流负极厂商</t>
  </si>
  <si>
    <t>专精特新,新材料,锂电池</t>
  </si>
  <si>
    <t>301150.SZ</t>
  </si>
  <si>
    <t>中一科技</t>
  </si>
  <si>
    <t>主营锂电铜箔和标准铜箔，主要应用于新能源汽车动力电池等领域，为宁德时代子公司供货商之一</t>
  </si>
  <si>
    <t>PET铜箔,专精特新,锂电池,比亚迪,宁德时代</t>
  </si>
  <si>
    <t>301152.SZ</t>
  </si>
  <si>
    <t>天力锂能</t>
  </si>
  <si>
    <t>小动力锂电池材料龙头，产品主要用于电动自行车、电动工具领域</t>
  </si>
  <si>
    <t>正极材料,锂矿,新材料,磷酸铁锂,比亚迪,动力电池回收,年报预增,专精特新,新能源汽车,锂电池,固态电池,储能,钠离子电池,电动汽车,锂电原料</t>
  </si>
  <si>
    <t>836239.BJ</t>
  </si>
  <si>
    <t>长虹能源</t>
  </si>
  <si>
    <t>高倍率锂电池细分领域行业领先</t>
  </si>
  <si>
    <t>锂电池,国企改革,地方国企改革</t>
  </si>
  <si>
    <t>688345.SH</t>
  </si>
  <si>
    <t>博力威</t>
  </si>
  <si>
    <t>公司是中国电动轻型车用锂离子电池领域的代表性企业之一</t>
  </si>
  <si>
    <t>锂电池,储能</t>
  </si>
  <si>
    <t>001283.SZ</t>
  </si>
  <si>
    <t>豪鹏科技</t>
  </si>
  <si>
    <t>国内较早从事废旧二次电池回收及加工利用的企业，小型镍氢电池市占率领先</t>
  </si>
  <si>
    <t>镍氢电池,动力电池回收,锂电池,固态电池,粤港澳大湾区,锂电制造,消费电子,储能,人民币贬值受益,外贸受益</t>
  </si>
  <si>
    <t>688184.SH</t>
  </si>
  <si>
    <t>帕瓦股份</t>
  </si>
  <si>
    <t>专注于NCM三元前驱体，营收主要来自于杉杉能源和厦钨新能等大客户</t>
  </si>
  <si>
    <t>年报预增,宁德时代,锂电池</t>
  </si>
  <si>
    <t>301121.SZ</t>
  </si>
  <si>
    <t>紫建电子</t>
  </si>
  <si>
    <t>小型锂电池行业领军企业，产品主要应用于消费电子领域</t>
  </si>
  <si>
    <t>专精特新,锂电池,固态电池,消费电子,智能音箱,华为,小米,无线耳机</t>
  </si>
  <si>
    <t>605378.SH</t>
  </si>
  <si>
    <t>野马电池</t>
  </si>
  <si>
    <t>公司是我国大规模的碱性电池生产企业之一</t>
  </si>
  <si>
    <t>共同富裕示范区,长三角一体化,人民币贬值受益</t>
  </si>
  <si>
    <t>301222.SZ</t>
  </si>
  <si>
    <t>浙江恒威</t>
  </si>
  <si>
    <t>以出口为主，与众多国际商业连锁企业有稳定合作关系的高性能环保锌锰电池研发与生产企业</t>
  </si>
  <si>
    <t>智能制造,外贸受益,人民币贬值受益,工业互联网</t>
  </si>
  <si>
    <t>833523.BJ</t>
  </si>
  <si>
    <t>德瑞锂电</t>
  </si>
  <si>
    <t>国内圆柱形锂锰电池最大生产商之一</t>
  </si>
  <si>
    <t>873152.BJ</t>
  </si>
  <si>
    <t>天宏锂电</t>
  </si>
  <si>
    <t>国家级专精特新“小巨人”，主营动力型锂电池模组，主要应用于电动助力车、电动搬运车、电动摩托车</t>
  </si>
  <si>
    <t>835237.BJ</t>
  </si>
  <si>
    <t>力佳科技</t>
  </si>
  <si>
    <t>国家级专精特新“小巨人”，主营锂锰扣式电池，在锂一次电池领域销售规模国内居前</t>
  </si>
  <si>
    <t>600637.SH</t>
  </si>
  <si>
    <t>东方明珠</t>
  </si>
  <si>
    <t>中国第一家生态型综合传媒娱乐集团</t>
  </si>
  <si>
    <t>在线教育,网络电视,VR影视,智能电视,超清视频,广播电视,网络直播,腾讯,电子竞技,网络游戏,国企改革,迪士尼,电子商务,上海国企改革,智慧城市,证金持股,富士康,地方国企改革,人工智能,文化传媒,虚拟现实,MSCI</t>
  </si>
  <si>
    <t>600959.SH</t>
  </si>
  <si>
    <t>江苏有线</t>
  </si>
  <si>
    <t>江苏地区有线电视服务商</t>
  </si>
  <si>
    <t>地方国企改革,江苏国企改革,广播电视,文化传媒,国企改革</t>
  </si>
  <si>
    <t>600996.SH</t>
  </si>
  <si>
    <t>贵广网络</t>
  </si>
  <si>
    <t>从事贵州地区的广播有线电视业务</t>
  </si>
  <si>
    <t>5G,智能家居,光纤,新基建,广播电视,超清视频,物联网,国企改革,数字乡村,大数据,智能医疗,地方国企改革,物联网应用层,文化传媒,云计算,贵州国企改革,华为</t>
  </si>
  <si>
    <t>600037.SH</t>
  </si>
  <si>
    <t>歌华有线</t>
  </si>
  <si>
    <t>拥有北京市有线电视网络的经营权，可承载三网融合业务</t>
  </si>
  <si>
    <t>三网融合,网络电视,广播电视,冬奥会,网络游戏,物联网,国企改革,央企国企改革,智慧城市,年报预增,大数据,证金持股,物联网应用层,数字电视,云计算,文化传媒,国资云,虚拟现实,华为</t>
  </si>
  <si>
    <t>000156.SZ</t>
  </si>
  <si>
    <t>华数传媒</t>
  </si>
  <si>
    <t>专业从事全国新媒体业务和杭州地区有线电视网络业务的企业</t>
  </si>
  <si>
    <t>5G,三网融合,网络电视,智能电视,乡村振兴,超清视频,物联网,国企改革,浙江国企改革,智慧城市,大数据,地方国企改革,数字经济,杭州亚运会,物联网应用层,文化传媒,虚拟现实</t>
  </si>
  <si>
    <t>300770.SZ</t>
  </si>
  <si>
    <t>新媒股份</t>
  </si>
  <si>
    <t>全国领先的新媒体业务运营商</t>
  </si>
  <si>
    <t>互联网彩票,广东国企改革,超清视频,腾讯,国企改革,小米,知识产权保护,人工智能,文化传媒,NFT,华为</t>
  </si>
  <si>
    <t>000665.SZ</t>
  </si>
  <si>
    <t>湖北广电</t>
  </si>
  <si>
    <t>经营湖北省有线数字电视产业的投资及运营管理</t>
  </si>
  <si>
    <t>数据中心,三网融合,5G,互联网彩票,宽带中国,智能电视,元宇宙,蚂蚁金服,超清视频,广播电视,腾讯,国企改革,油价下调,智慧城市,数字乡村,文化传媒,云计算,国资云,湖北国企改革,虚拟现实,数据确权,华为</t>
  </si>
  <si>
    <t>600936.SH</t>
  </si>
  <si>
    <t>广西广电</t>
  </si>
  <si>
    <t>从事广西地区的广电网络的建设运营、广播电视节目传输</t>
  </si>
  <si>
    <t>广播电视,文化传媒,数字乡村,大数据,国企改革</t>
  </si>
  <si>
    <t>601929.SH</t>
  </si>
  <si>
    <t>吉视传媒</t>
  </si>
  <si>
    <t>主营吉林地区广播电视传输、数字电视增值、宽带双向交互等服务</t>
  </si>
  <si>
    <t>5G,三网融合,大数据,数据交易中心,芯片,超清视频,广播电视,文化传媒,吉林国企改革,国企改革</t>
  </si>
  <si>
    <t>002238.SZ</t>
  </si>
  <si>
    <t>天威视讯</t>
  </si>
  <si>
    <t>深圳广电集团旗下，深圳地区数字电视服务市场占有率第一</t>
  </si>
  <si>
    <t>5G,三网融合,数据中心,养老金持股,广东国企改革,超清视频,广播电视,广告营销,国企改革,VPN,智慧城市,深圳国企改革,智慧政务,电信业整合,文化传媒,云计算,国资云,虚拟现实</t>
  </si>
  <si>
    <t>600831.SH</t>
  </si>
  <si>
    <t>广电网络</t>
  </si>
  <si>
    <t>主营有线电视网络运营，拥有两个优秀的技术平台</t>
  </si>
  <si>
    <t>数据中心,三网融合,5G,网络电视,超清视频,新基建,广播电视,腾讯,智能终端,PPP,国企改革,知识产权保护,新媒体,智慧城市,数字乡村,大数据,微信,互联网金融,地方国企改革,文化传媒,云计算,数字电视,国资云,农村电商,华为</t>
  </si>
  <si>
    <t>834021.BJ</t>
  </si>
  <si>
    <t>流金科技</t>
  </si>
  <si>
    <t>电视频道综合服务供应商</t>
  </si>
  <si>
    <t>知识产权保护,冬奥会,白酒,超清视频</t>
  </si>
  <si>
    <t>002555.SZ</t>
  </si>
  <si>
    <t>三七互娱</t>
  </si>
  <si>
    <t>手机游戏和网页游戏的研发、发行和运营</t>
  </si>
  <si>
    <t>在线教育,腾讯音乐,元宇宙,云游戏,网络游戏,动漫,音乐产业,影视娱乐,手机游戏,文化传媒,NFT,虚拟现实,MSCI</t>
  </si>
  <si>
    <t>300418.SZ</t>
  </si>
  <si>
    <t>昆仑万维</t>
  </si>
  <si>
    <t>从事社交网络、网络游戏、网络广告等服务的平台型公司</t>
  </si>
  <si>
    <t>在线教育,滴滴,区块链,独角兽,网络游戏,无人驾驶,ChatGPT,IP,电子商务,网红经济,web3.0,AIGC,人工智能,储能,手机游戏,人民币贬值受益,元宇宙,虚拟现实,台湾,MSCI</t>
  </si>
  <si>
    <t>002602.SZ</t>
  </si>
  <si>
    <t>世纪华通</t>
  </si>
  <si>
    <t>网络游戏和汽车用塑料零部件双主业的企业</t>
  </si>
  <si>
    <t>数据中心,VR游戏,中概股回归,元宇宙,腾讯,长三角一体化,电子竞技,云游戏,人脑工程,比亚迪,东数西算（算力）,网络游戏,IP,新能源汽车,特斯拉,共同富裕示范区,虚拟现实,手机游戏,云计算,NFT,虚拟数字人,华为,MSCI</t>
  </si>
  <si>
    <t>002624.SZ</t>
  </si>
  <si>
    <t>完美世界</t>
  </si>
  <si>
    <t>国内领先的影游综合体</t>
  </si>
  <si>
    <t>VR游戏,中概股回归,电子竞技,云游戏,网络游戏,IP,年报预增,魔兽,AIGC,影视娱乐,手机游戏,文化传媒,元宇宙,虚拟现实,华为,MSCI</t>
  </si>
  <si>
    <t>603444.SH</t>
  </si>
  <si>
    <t>吉比特</t>
  </si>
  <si>
    <t>网络游戏创意策划、研发制作及商业化运营的国家级重点软件企业</t>
  </si>
  <si>
    <t>在线教育,手机游戏,网络游戏,MSCI</t>
  </si>
  <si>
    <t>002558.SZ</t>
  </si>
  <si>
    <t>巨人网络</t>
  </si>
  <si>
    <t>网络游戏的研发和运营，培育了多个知名的游戏IP</t>
  </si>
  <si>
    <t>VR游戏,中概股回归,供应链金融,蚂蚁金服,腾讯,电子竞技,游轮,云游戏,网络游戏,在线旅游,互联网医疗,互联网金融,手机游戏,元宇宙,虚拟现实,住房租赁,华为,MSCI</t>
  </si>
  <si>
    <t>300459.SZ</t>
  </si>
  <si>
    <t>汤姆猫</t>
  </si>
  <si>
    <t>深耕家庭娱乐和亲子互动类移动应用的开发与运营</t>
  </si>
  <si>
    <t>鸿蒙,脑科学,人脑工程,ChatGPT,IP,知识产权保护,阿里巴巴,AIGC,影视娱乐,人工智能,facebook,托育服务,NFT,华为,MSCI,VR游戏,数据中心,增强现实,幼儿教育,区块链,云游戏,广告营销,动漫,网红经济,快手,大数据,手机游戏,抖音,文化传媒,元宇宙,虚拟现实</t>
  </si>
  <si>
    <t>002517.SZ</t>
  </si>
  <si>
    <t>恺英网络</t>
  </si>
  <si>
    <t>从事网络游戏的开发运营，以及游戏分发</t>
  </si>
  <si>
    <t>王者荣耀,网易,网络直播,腾讯,电子竞技,网络游戏,动漫,年报预增,影视娱乐,手机游戏,文化传媒,金融科技,元宇宙,虚拟现实</t>
  </si>
  <si>
    <t>600633.SH</t>
  </si>
  <si>
    <t>浙数文化</t>
  </si>
  <si>
    <t>主业聚焦数字娱乐、数字体育、大数据等数字文化产业</t>
  </si>
  <si>
    <t>网络直播,平面媒体,阿里巴巴,互联网医疗,人工智能,杭州亚运会,云计算,NFT,数据中心,数据交易中心,体育产业,电子竞技,区块链,独角兽,网络游戏,数字出版示范,融媒体,浙江国企改革,国企改革,新媒体,智慧城市,大数据,共同富裕示范区,证金持股,手机游戏,文化传媒,元宇宙,数据确权</t>
  </si>
  <si>
    <t>300002.SZ</t>
  </si>
  <si>
    <t>神州泰岳</t>
  </si>
  <si>
    <t>ICT业务领域多年服务经验，物联网领域专利超百件</t>
  </si>
  <si>
    <t>在线教育,电力物联网,物联网,边缘计算,ChatGPT,机器人,AIGC,服务机器人,人工智能,网络安全,数据安全,数字经济,人民币贬值受益,富媒体,区块链应用,华为,5G,数字孪生,人脸识别,态势感知,乡村振兴,IPV6,征信,电子信息,区块链,工业互联网,密码安全管理,信创,智慧城市,大数据,职业教育,手机游戏,智慧政务,智能电网</t>
  </si>
  <si>
    <t>002174.SZ</t>
  </si>
  <si>
    <t>游族网络</t>
  </si>
  <si>
    <t>国内领先的研运一体化游戏供应商</t>
  </si>
  <si>
    <t>商汤科技,腾讯,电子竞技,云游戏,网络游戏,谷歌,动漫,IP,大数据,手机游戏,抖音,facebook,虚拟现实,华为,MSCI</t>
  </si>
  <si>
    <t>300315.SZ</t>
  </si>
  <si>
    <t>掌趣科技</t>
  </si>
  <si>
    <t>国内领先的移动终端游戏开发商、发行商和运营商</t>
  </si>
  <si>
    <t>IP,虚拟现实,手机游戏,网络直播,腾讯,文化传媒,网络游戏</t>
  </si>
  <si>
    <t>002354.SZ</t>
  </si>
  <si>
    <t>天娱数科</t>
  </si>
  <si>
    <t>网页网游和移动网游领域拥有庞大的用户资源及研发团队</t>
  </si>
  <si>
    <t>在线教育,乡村振兴,百度,电子竞技,东数西算（算力）,网络游戏,信创,ChatGPT,IP,东北亚经贸中心,快手,虚拟现实,web3.0,大数据,AIGC,互联网金融,影视娱乐,人工智能,数字经济,手机游戏,抖音,跨境电商,文化传媒,元宇宙,虚拟数字人,数据确权</t>
  </si>
  <si>
    <t>002605.SZ</t>
  </si>
  <si>
    <t>姚记科技</t>
  </si>
  <si>
    <t>中国主要的扑克牌生产销售企业之一，正逐步向手游业务拓展</t>
  </si>
  <si>
    <t>网红经济,细胞免疫治疗,手机游戏,抖音,体育产业,文化传媒,长三角一体化,独角兽,网络游戏,智能自行车,抗癌</t>
  </si>
  <si>
    <t>300031.SZ</t>
  </si>
  <si>
    <t>宝通科技</t>
  </si>
  <si>
    <t>“输送带制造业务、手机游戏业务”双主业发展</t>
  </si>
  <si>
    <t>数字孪生,光刻胶,百度,网络游戏,无人驾驶,工业互联网,动漫,机器人,虚拟现实,绿色轮胎,数字经济,手机游戏,人民币贬值受益,元宇宙,虚拟数字人</t>
  </si>
  <si>
    <t>603258.SH</t>
  </si>
  <si>
    <t>电魂网络</t>
  </si>
  <si>
    <t>分布式服务器架构、游戏图形引擎及RTS游戏同步技术国内领先水平</t>
  </si>
  <si>
    <t>虚拟现实,手机游戏,杭州亚运会,电子竞技,网络游戏</t>
  </si>
  <si>
    <t>300052.SZ</t>
  </si>
  <si>
    <t>中青宝</t>
  </si>
  <si>
    <t>拥有自主研发能力、独立运营能力的专业化网络游戏公司</t>
  </si>
  <si>
    <t>数据中心,数字孪生,互联网彩票,元宇宙,电子竞技,区块链,云游戏,东数西算（算力）,网络游戏,边缘计算,区块链底层,挖矿设备,互联网金融,数字经济,手机游戏,云计算,facebook,NFT,虚拟现实,区块链应用,华为</t>
  </si>
  <si>
    <t>002425.SZ</t>
  </si>
  <si>
    <t>凯撒文化</t>
  </si>
  <si>
    <t>以精品IP为核心，从事手游、影视剧、动漫业务的泛娱乐公司</t>
  </si>
  <si>
    <t>元宇宙,腾讯,云游戏,网络游戏,动漫,IP,快手,阿里巴巴,AIGC,人工智能,手机游戏,抖音,文化传媒,NFT,虚拟现实,华为</t>
  </si>
  <si>
    <t>300494.SZ</t>
  </si>
  <si>
    <t>盛天网络</t>
  </si>
  <si>
    <t>互联网娱乐平台产品易乐游在网吧市场占有率排名前列</t>
  </si>
  <si>
    <t>快手,年报预增,大数据,元宇宙,手机游戏,东数西算（算力）,电子竞技,云计算,云游戏,文化传媒,独角兽,广告营销,网络游戏,VPN</t>
  </si>
  <si>
    <t>300299.SZ</t>
  </si>
  <si>
    <t>富春股份</t>
  </si>
  <si>
    <t>国内民营通信网络建设技术服务提供商中的领跑者</t>
  </si>
  <si>
    <t>5G,IP,智慧城市,大数据,数字中国,影视娱乐,手机游戏,抖音,智慧党建,文化传媒,网络游戏,郭台铭</t>
  </si>
  <si>
    <t>300051.SZ</t>
  </si>
  <si>
    <t>三五互联</t>
  </si>
  <si>
    <t>以直销模式为主的软件运营服务提供商之一</t>
  </si>
  <si>
    <t>数字中国,电子信息,网络游戏,SAAS,虚拟运营商,动漫,电子商务,国产软件,web3.0,HJT电池,光伏,云计算,facebook,富媒体,云办公</t>
  </si>
  <si>
    <t>300533.SZ</t>
  </si>
  <si>
    <t>冰川网络</t>
  </si>
  <si>
    <t>集大型网络游戏研发与运营和社区服务为一体的互联网娱乐平台</t>
  </si>
  <si>
    <t>手机游戏,网络游戏</t>
  </si>
  <si>
    <t>002306.SZ</t>
  </si>
  <si>
    <t>中科云网</t>
  </si>
  <si>
    <t>主营餐饮团膳业务，为学校、医院等人员提供集体餐饮管理</t>
  </si>
  <si>
    <t>大消费,TOPCON电池,光伏,节能环保,NFT,网络游戏</t>
  </si>
  <si>
    <t>002168.SZ</t>
  </si>
  <si>
    <t>惠程科技</t>
  </si>
  <si>
    <t>领先的移动互联网游戏企业</t>
  </si>
  <si>
    <t>王者荣耀,高压快充,重庆国企改革,腾讯,区块链,云游戏,充电桩,网络游戏,国企改革,地方国企改革,手机游戏,智能电网,华为</t>
  </si>
  <si>
    <t>300043.SZ</t>
  </si>
  <si>
    <t>星辉娱乐</t>
  </si>
  <si>
    <t>游戏业务，公司是腾讯开放平台、今日头条、硬核联盟等优质渠道的核心合作伙伴之一</t>
  </si>
  <si>
    <t>元宇宙,体育产业,厚朴系,腾讯,三胎,电子竞技,云游戏,外贸受益,网络游戏,足球,动漫,IP,电子商务,横琴新区,圣诞节,世界杯,手机游戏,抖音,文化传媒,人民币贬值受益,NFT</t>
  </si>
  <si>
    <t>600892.SH</t>
  </si>
  <si>
    <t>大晟文化</t>
  </si>
  <si>
    <t>公司网络游戏业务核心管理团队均有多年丰富网游行业从业经验</t>
  </si>
  <si>
    <t>网络游戏,文化传媒,影视娱乐</t>
  </si>
  <si>
    <t>002502.SZ</t>
  </si>
  <si>
    <t>鼎龙文化</t>
  </si>
  <si>
    <t>从事游戏、动漫、影视剧等业务的全版权开发和运营</t>
  </si>
  <si>
    <t>IP,圣诞节,机器人,影视娱乐,人工智能,钛白粉,手机游戏,文化传媒,网络游戏,动漫</t>
  </si>
  <si>
    <t>300148.SZ</t>
  </si>
  <si>
    <t>天舟文化</t>
  </si>
  <si>
    <t>巩固图书出版发行传统业务，布局移动网络游戏业务</t>
  </si>
  <si>
    <t>平面媒体,虚拟现实,职业教育,手机游戏,文化传媒,区块链,云游戏,虚拟数字人,网络游戏,动漫</t>
  </si>
  <si>
    <t>300467.SZ</t>
  </si>
  <si>
    <t>迅游科技</t>
  </si>
  <si>
    <t>国内领先的游戏云加速服务提供商</t>
  </si>
  <si>
    <t>王者荣耀,地方国企改革,手机游戏,文化传媒,腾讯,贵州国企改革,facebook,广告营销,网络游戏,国企改革,华为</t>
  </si>
  <si>
    <t>002739.SZ</t>
  </si>
  <si>
    <t>万达电影</t>
  </si>
  <si>
    <t>国内领先的影院投资及运营商</t>
  </si>
  <si>
    <t>IP,大消费,阿里巴巴,影视娱乐,手机游戏,腾讯,文化传媒,广告营销,MSCI</t>
  </si>
  <si>
    <t>600977.SH</t>
  </si>
  <si>
    <t>中国电影</t>
  </si>
  <si>
    <t>我国电影行业实力最强、产业链最完整、影响力最广的领军企业</t>
  </si>
  <si>
    <t>央企国企改革,融资租赁,证金持股,影视娱乐,文化传媒,国企改革,MSCI</t>
  </si>
  <si>
    <t>300251.SZ</t>
  </si>
  <si>
    <t>光线传媒</t>
  </si>
  <si>
    <t>国内最大的民营电视节目制作和运营商之一</t>
  </si>
  <si>
    <t>明星参股,网络直播,美团,动漫,京东金融,IP,阿里巴巴,影视娱乐,文化传媒,虚拟现实,MSCI</t>
  </si>
  <si>
    <t>300182.SZ</t>
  </si>
  <si>
    <t>捷成股份</t>
  </si>
  <si>
    <t>国内新媒体版权运营龙头，最具实力的音视频整体解决方案提供商</t>
  </si>
  <si>
    <t>三网融合,在线教育,增强现实,元宇宙,超清视频,广播电视,腾讯,电子信息,冬奥会,数据存储,小米,ChatGPT,知识产权保护,NFT,世界杯,国产软件,虚拟现实,AIGC,影视娱乐,人工智能,数字经济,抖音,文化传媒,网络视频,虚拟数字人,华为</t>
  </si>
  <si>
    <t>300133.SZ</t>
  </si>
  <si>
    <t>华策影视</t>
  </si>
  <si>
    <t>全网剧的产能规模稳居全行业第一</t>
  </si>
  <si>
    <t>明星参股,VR影视,元宇宙,体育产业,网络直播,冰雪产业,网络游戏,在线旅游,动漫,IP,知识产权保护,NFT,新媒体,网红经济,大数据,AIGC,影视娱乐,手机游戏,文化传媒,网络视频,虚拟现实</t>
  </si>
  <si>
    <t>603103.SH</t>
  </si>
  <si>
    <t>横店影视</t>
  </si>
  <si>
    <t>国内处于行业领先且极具潜力的民营院线及影院投资公司</t>
  </si>
  <si>
    <t>大消费,共同富裕示范区,影视娱乐,文化传媒,虚拟现实</t>
  </si>
  <si>
    <t>300027.SZ</t>
  </si>
  <si>
    <t>华谊兄弟</t>
  </si>
  <si>
    <t>国内电影行业龙头企业</t>
  </si>
  <si>
    <t>明星参股,元宇宙,腾讯,电子竞技,网络游戏,动漫,IP,范冰冰,魔兽,阿里巴巴,影视娱乐,手机游戏,VR设备,文化传媒,TMT,网络视频,虚拟现实</t>
  </si>
  <si>
    <t>601595.SH</t>
  </si>
  <si>
    <t>上海电影</t>
  </si>
  <si>
    <t>公司拥有大量一二线城市核心地段的影院资源</t>
  </si>
  <si>
    <t>上海国企改革,文化传媒,地方国企改革,国企改革,影视娱乐</t>
  </si>
  <si>
    <t>300291.SZ</t>
  </si>
  <si>
    <t>百纳千成</t>
  </si>
  <si>
    <t>主要从事影视剧的投资、制作、发行及衍生业务的企业</t>
  </si>
  <si>
    <t>体育产业,网络直播,网红经济,文化传媒,影视娱乐,动漫</t>
  </si>
  <si>
    <t>002292.SZ</t>
  </si>
  <si>
    <t>奥飞娱乐</t>
  </si>
  <si>
    <t>主营产品有：动漫玩具、非动漫玩具、动漫影视和图文作品</t>
  </si>
  <si>
    <t>王者荣耀,旅游,增强现实,幼儿教育,元宇宙,网络直播,三胎,盲盒,独角兽,网络游戏,智能穿戴,动漫,IP,机器人,虚拟现实,影视娱乐,服务机器人,人工智能,手机游戏,文化传媒,人民币贬值受益,NFT,虚拟数字人,智能手表</t>
  </si>
  <si>
    <t>600576.SH</t>
  </si>
  <si>
    <t>祥源文旅</t>
  </si>
  <si>
    <t>中国最大的手机动漫公司之一、中国目前拥有动漫版权形象IP最多的公司之一</t>
  </si>
  <si>
    <t>IP,在线教育,旅游,幼儿教育,手机游戏,杭州亚运会,文化传媒,元宇宙,网络游戏,在线旅游,动漫</t>
  </si>
  <si>
    <t>600088.SH</t>
  </si>
  <si>
    <t>中视传媒</t>
  </si>
  <si>
    <t>中央电视台旗下唯一上市公司，已形成影视、广告、旅游三大主营业务</t>
  </si>
  <si>
    <t>三网融合,网络电视,旅游,超清视频,广播电视,国企改革,动漫,新媒体,央企国企改革,影视娱乐,数字电视,TMT,文化传媒,网络视频,虚拟数字人</t>
  </si>
  <si>
    <t>600715.SH</t>
  </si>
  <si>
    <t>文投控股</t>
  </si>
  <si>
    <t>从事影视投资、影院电影放映、网络游戏三大业务</t>
  </si>
  <si>
    <t>范冰冰,环球主题公园,虚拟现实,旅游,影视娱乐,地方国企改革,手机游戏,网络直播,文化传媒,冬奥会,网络游戏,北京国企改革,冬奥纪念品,国企改革</t>
  </si>
  <si>
    <t>600052.SH</t>
  </si>
  <si>
    <t>东望时代</t>
  </si>
  <si>
    <t>一流房地产企业集团，三年内转型影视传媒等大文化领域</t>
  </si>
  <si>
    <t>体育产业,金改,文化传媒,地方国企改革,国企改革,影视娱乐</t>
  </si>
  <si>
    <t>000802.SZ</t>
  </si>
  <si>
    <t>北京文化</t>
  </si>
  <si>
    <t>全产业链影视娱乐传媒集团</t>
  </si>
  <si>
    <t>旅游,影视娱乐,文化传媒,冬奥会</t>
  </si>
  <si>
    <t>000892.SZ</t>
  </si>
  <si>
    <t>欢瑞世纪</t>
  </si>
  <si>
    <t>从事影视剧的制作发行、艺人经纪、游戏及影视周边衍生业务</t>
  </si>
  <si>
    <t>抖音,电子商务,网络直播,文化传媒,旅游,影视娱乐</t>
  </si>
  <si>
    <t>002343.SZ</t>
  </si>
  <si>
    <t>慈文传媒</t>
  </si>
  <si>
    <t>国内第一批被授予电视剧制作经营许可证的民营影视公司</t>
  </si>
  <si>
    <t>IP,影视娱乐,地方国企改革,手机游戏,文化传媒,元宇宙,国企改革,动漫</t>
  </si>
  <si>
    <t>300426.SZ</t>
  </si>
  <si>
    <t>唐德影视</t>
  </si>
  <si>
    <t>布局全产业链的影视标杆和国内影视内容生产的龙头企业之一</t>
  </si>
  <si>
    <t>IP,范冰冰,明星参股,阿里巴巴,影视娱乐,杭州亚运会,文化传媒,NFT,国企改革,浙江国企改革</t>
  </si>
  <si>
    <t>002905.SZ</t>
  </si>
  <si>
    <t>金逸影视</t>
  </si>
  <si>
    <t>国内第一批进入中国电影放映终端的民营公司，业内处于领先地位</t>
  </si>
  <si>
    <t>大消费,文化传媒,VR影视,虚拟现实,影视娱乐,职业教育</t>
  </si>
  <si>
    <t>300528.SZ</t>
  </si>
  <si>
    <t>幸福蓝海</t>
  </si>
  <si>
    <t>国有控股电视剧投资制作和电影全产业链经营的公司</t>
  </si>
  <si>
    <t>文化传媒,地方国企改革,国企改革,江苏国企改革,影视娱乐</t>
  </si>
  <si>
    <t>001330.SZ</t>
  </si>
  <si>
    <t>博纳影业</t>
  </si>
  <si>
    <t>国内首家从事电影发行业务的民营企业，全国民营发行公司排名前三</t>
  </si>
  <si>
    <t>IP,明星参股,阿里巴巴,新疆振兴,影视娱乐,文化传媒</t>
  </si>
  <si>
    <t>603721.SH</t>
  </si>
  <si>
    <t>中广天择</t>
  </si>
  <si>
    <t>全媒体优质视频内容提供商</t>
  </si>
  <si>
    <t>旅游,超清视频,网络直播,区块链,湖南国企改革,国企改革,在线旅游,知识产权保护,网红经济,快手,影视娱乐,职业教育,抖音,湖南自贸区,文化传媒,NFT,虚拟现实,数据确权</t>
  </si>
  <si>
    <t>300413.SZ</t>
  </si>
  <si>
    <t>芒果超媒</t>
  </si>
  <si>
    <t>拥有流媒体、新媒体、互联网信息及电商服务的全产业链生态体系</t>
  </si>
  <si>
    <t>乡村振兴,元宇宙,超清视频,网络直播,湖南国企改革,虚拟数字人,独角兽,国企改革,双十一,新媒体,电子商务,虚拟现实,影视娱乐,流媒体,跨境电商,文化传媒,网络视频,农村电商,MSCI</t>
  </si>
  <si>
    <t>603000.SH</t>
  </si>
  <si>
    <t>人民网</t>
  </si>
  <si>
    <t>人民日报社旗下，拥有独立采编权的中央重点新闻网站</t>
  </si>
  <si>
    <t>数据中心,国资云,蚂蚁金服,体育产业,百度,智慧党建,区块链,云办公,独角兽,广告营销,数字出版示范,国企改革,知识产权保护,央企国企改革,年报预增,大数据,AIGC,互联网医疗,人工智能,文化传媒,北京自贸区,京津冀一体化,健康中国,数据确权,华为</t>
  </si>
  <si>
    <t>603888.SH</t>
  </si>
  <si>
    <t>新华网</t>
  </si>
  <si>
    <t>运营着中国最大规模的政务网站集群及政务微信公众号</t>
  </si>
  <si>
    <t>在线教育,网络直播,区块链,国企改革,知识产权保护,央企国企改革,北交所,阿里巴巴,大数据,AIGC,人工智能,数字经济,文化传媒,京津冀一体化,元宇宙,虚拟数字人,数据确权</t>
  </si>
  <si>
    <t>603466.SH</t>
  </si>
  <si>
    <t>风语筑</t>
  </si>
  <si>
    <t>中国领先的数字化体验服务商。</t>
  </si>
  <si>
    <t>数字孪生,裸眼3D,元宇宙,超清视频,百度,智慧党建,ChatGPT,网红经济,虚拟现实,AIGC,数字经济,杭州亚运会,手机游戏,文化传媒,NFT,虚拟数字人,华为</t>
  </si>
  <si>
    <t>000681.SZ</t>
  </si>
  <si>
    <t>视觉中国</t>
  </si>
  <si>
    <t>拥有国内最大的视觉内容互联网版权交易平台</t>
  </si>
  <si>
    <t>数字视觉,旅游,区块链储备,百度,腾讯,区块链,知识产权保护,新零售,世界杯,阿里巴巴,图像识别,音乐产业,AIGC,人工智能,文化传媒,NFT,虚拟现实,数据确权</t>
  </si>
  <si>
    <t>603533.SH</t>
  </si>
  <si>
    <t>掌阅科技</t>
  </si>
  <si>
    <t>主营互联网数字阅读服务及增值服务业务</t>
  </si>
  <si>
    <t>IP,大消费,知识产权保护,数字阅读,人工智能,抖音,电子纸,文化传媒,独角兽,华为</t>
  </si>
  <si>
    <t>300364.SZ</t>
  </si>
  <si>
    <t>中文在线</t>
  </si>
  <si>
    <t>中国数字文化内容的开创者之一，积极布局元宇宙相关业务</t>
  </si>
  <si>
    <t>在线教育,鸿蒙,幼儿教育,元宇宙,百度,腾讯,区块链,动漫,知识产权保护,IP,快手,平面媒体,web3.0,虚拟现实,AIGC,影视娱乐,数字阅读,数字经济,职业教育,抖音,文化传媒,NFT,虚拟数字人,数据确权,华为</t>
  </si>
  <si>
    <t>002095.SZ</t>
  </si>
  <si>
    <t>生意宝</t>
  </si>
  <si>
    <t>国内最大行业电子商务运营商和领先的综合B2B运营商之一</t>
  </si>
  <si>
    <t>电子商务,统一大市场,大数据,互联网金融,供应链金融,NFC,移动支付,农业信息化,双十一</t>
  </si>
  <si>
    <t>300571.SZ</t>
  </si>
  <si>
    <t>平治信息</t>
  </si>
  <si>
    <t>深耕数字阅读领域的领先企业</t>
  </si>
  <si>
    <t>5G,F5G,数字水印,芯片,虚拟数字人,快手,通信基站,数字阅读,储能,WiFi 6,数字经济,富媒体,VR设备,文化传媒,元宇宙,虚拟现实</t>
  </si>
  <si>
    <t>300785.SZ</t>
  </si>
  <si>
    <t>值得买</t>
  </si>
  <si>
    <t>运营什么值得买网站及相应的移动客户端，平均月活跃用户达两千多万</t>
  </si>
  <si>
    <t>抖音,电子商务,新零售,拼多多,阿里巴巴,NFT,AIGC</t>
  </si>
  <si>
    <t>600228.SH</t>
  </si>
  <si>
    <t>返利科技</t>
  </si>
  <si>
    <t>国内领先的全场景导购平台</t>
  </si>
  <si>
    <t>电子商务,鄱阳湖经济区</t>
  </si>
  <si>
    <t>300295.SZ</t>
  </si>
  <si>
    <t>三六五网</t>
  </si>
  <si>
    <t>全国最大的房地产家居网络营销服务提供商之一</t>
  </si>
  <si>
    <t>电子商务,文化传媒,租售同权,互联网金融,小额贷款</t>
  </si>
  <si>
    <t>300987.SZ</t>
  </si>
  <si>
    <t>川网传媒</t>
  </si>
  <si>
    <t>四川省省级重点文化传媒产业集团</t>
  </si>
  <si>
    <t>四川国企改革,AIGC,地方国企改革,人工智能,文化传媒,虚拟数字人,融媒体,国企改革</t>
  </si>
  <si>
    <t>301313.SZ</t>
  </si>
  <si>
    <t>凡拓数创</t>
  </si>
  <si>
    <t>数字创意产品及数字一体化解决方案的综合提供商</t>
  </si>
  <si>
    <t>智慧城市,数字孪生,虚拟现实,数字经济,百度,智慧党建,虚拟数字人,元宇宙,ChatGPT</t>
  </si>
  <si>
    <t>301299.SZ</t>
  </si>
  <si>
    <t>卓创资讯</t>
  </si>
  <si>
    <t>国内领先的大宗商品信息服务企业</t>
  </si>
  <si>
    <t>大数据,互联网金融</t>
  </si>
  <si>
    <t>300058.SZ</t>
  </si>
  <si>
    <t>蓝色光标</t>
  </si>
  <si>
    <t>以提供公共关系服务为基础的品牌管理服务的现代服务企业</t>
  </si>
  <si>
    <t>在线教育,数字营销,元宇宙,腾讯,广告营销,谷歌,网红经济,机器人,web3.0,快手,大数据,AIGC,服务机器人,职业教育,抖音,文化传媒,TMT,facebook,NFT,虚拟数字人</t>
  </si>
  <si>
    <t>600556.SH</t>
  </si>
  <si>
    <t>天下秀</t>
  </si>
  <si>
    <t>国内领先的红人新经济公司</t>
  </si>
  <si>
    <t>新媒体,知识产权保护,NFT,网红经济,大数据,web3.0,元宇宙,职业教育,文化传媒,区块链,广告营销</t>
  </si>
  <si>
    <t>002131.SZ</t>
  </si>
  <si>
    <t>利欧股份</t>
  </si>
  <si>
    <t>为数不多的能够提供一站式整合数字营销服务的机构</t>
  </si>
  <si>
    <t>智能汽车,网络直播,新能源汽车,影视娱乐,金改,虚拟数字人,区块链应用,MSCI,抗旱,小额贷款,数字营销,IGBT,水利,理想汽车,百度,区块链,独角兽,广告营销,小米,快手,南水北调,大数据,世界杯,抖音,跨境电商,文化传媒,节水灌溉</t>
  </si>
  <si>
    <t>002291.SZ</t>
  </si>
  <si>
    <t>遥望科技</t>
  </si>
  <si>
    <t>皮鞋、皮革制品的生产和销售，拥有星期六等多个自主品牌</t>
  </si>
  <si>
    <t>乡村振兴,粤港澳大湾区,网络直播,广告营销,电子商务,网红经济,快手,web3.0,虚拟现实,广东自贸区,抖音,文化传媒,NFT,虚拟数字人</t>
  </si>
  <si>
    <t>600640.SH</t>
  </si>
  <si>
    <t>国脉文化</t>
  </si>
  <si>
    <t>中国电信旗下统一的互联网文娱业务平台</t>
  </si>
  <si>
    <t>王者荣耀,数字孪生,在线教育,旅游,网络视频,元宇宙,电子信息,云游戏,国企改革,在线旅游,IP,电子商务,央企国企改革,易信,NFT,虚拟现实,阿里巴巴,地方国企改革,数字阅读,数字经济,手机游戏,电信业整合,文化传媒,富媒体,虚拟数字人,华为</t>
  </si>
  <si>
    <t>002400.SZ</t>
  </si>
  <si>
    <t>省广集团</t>
  </si>
  <si>
    <t>中国本土最优秀的大型综合性广告公司之一</t>
  </si>
  <si>
    <t>数据中心,网络电视,广东国企改革,区块链储备,体育产业,百度,腾讯,区块链,广告营销,国企改革,谷歌,横琴新区,快手,大数据,地方国企改革,职业教育,抖音,文化传媒,云计算</t>
  </si>
  <si>
    <t>600986.SH</t>
  </si>
  <si>
    <t>浙文互联</t>
  </si>
  <si>
    <t>国内领先的数字营销集团</t>
  </si>
  <si>
    <t>王者荣耀,数字营销,网易,元宇宙,腾讯,区块链,电子竞技,独角兽,广告营销,SAAS,国企改革,浙江国企改革,小米,快手,共享单车,阿里巴巴,web3.0,AIGC,区块链底层,地方国企改革,杭州亚运会,手机游戏,抖音,文化传媒,NFT,虚拟数字人,华为</t>
  </si>
  <si>
    <t>000917.SZ</t>
  </si>
  <si>
    <t>电广传媒</t>
  </si>
  <si>
    <t>主营广告代理运营、网络传输服务</t>
  </si>
  <si>
    <t>三网融合,智能家居,网络电视,互联网彩票,旅游,广播电视,湖南国企改革,广告营销,网络游戏,物联网,国企改革,在线旅游,动漫,新媒体,世界杯,影视娱乐,地方国企改革,文化传媒,TMT,网络视频,华为</t>
  </si>
  <si>
    <t>000676.SZ</t>
  </si>
  <si>
    <t>智度股份</t>
  </si>
  <si>
    <t>主营业务为移动互联网流量的聚合和经营</t>
  </si>
  <si>
    <t>王者荣耀,数字营销,鸿蒙,供应链金融,元宇宙,区块链,智能音箱,独角兽,广告营销,网络游戏,网红经济,web3.0,互联网金融,数字货币,数字经济,抖音,文化传媒,NFT,虚拟现实,华为,小额贷款</t>
  </si>
  <si>
    <t>605168.SH</t>
  </si>
  <si>
    <t>三人行</t>
  </si>
  <si>
    <t>中国4A协会会员、中国广告协会互联网广告委员会常务委员单位</t>
  </si>
  <si>
    <t>数字营销,大数据</t>
  </si>
  <si>
    <t>000607.SZ</t>
  </si>
  <si>
    <t>华媒控股</t>
  </si>
  <si>
    <t>中国报业集团中第三家媒体经营性资产整体上市公司</t>
  </si>
  <si>
    <t>在线教育,网络视频,幼儿教育,百度,长三角一体化,三胎,区块链,融媒体,国企改革,浙江国企改革,知识产权保护,快手,平面媒体,社区团购,阿里巴巴,共同富裕示范区,数字经济,职业教育,杭州亚运会,文化传媒,托育服务,NFT,数据确权,物流电商平台</t>
  </si>
  <si>
    <t>300071.SZ</t>
  </si>
  <si>
    <t>福石控股</t>
  </si>
  <si>
    <t>国内大型整合营销服务集团，线下营销服务供应商</t>
  </si>
  <si>
    <t>web3.0,元宇宙,数字经济,抖音,文化传媒,比亚迪,京津冀一体化,广告营销,ChatGPT,华为</t>
  </si>
  <si>
    <t>300061.SZ</t>
  </si>
  <si>
    <t>旗天科技</t>
  </si>
  <si>
    <t>逐步向保险经纪服务和金融科技服务两大主业转型</t>
  </si>
  <si>
    <t>数字营销,大数据,互联网医疗,数字货币,互联网保险,地方国企改革,数字经济,智慧政务,金融科技,SAAS,国企改革</t>
  </si>
  <si>
    <t>603825.SH</t>
  </si>
  <si>
    <t>华扬联众</t>
  </si>
  <si>
    <t>供互联网广告整体解决方案业务技术储备完整，极具竞争力的企业</t>
  </si>
  <si>
    <t>数据中心,在线教育,免税店,数据交易中心,乡村振兴,元宇宙,网络直播,区块链,冬奥会,抖音小店,广告营销,新零售,农村电商,网红经济,web3.0,大数据,AIGC,数字货币,杭州亚运会,抖音,文化传媒,NFT,虚拟数字人</t>
  </si>
  <si>
    <t>002264.SZ</t>
  </si>
  <si>
    <t>新华都</t>
  </si>
  <si>
    <t>全国商业连锁企业排名前百强，福建省流通龙头企业</t>
  </si>
  <si>
    <t>电子商务,体育用品,网红经济,互联网彩票,阿里巴巴,体育产业,赛马,网络直播,健康中国,平潭免税区,商超百货</t>
  </si>
  <si>
    <t>002878.SZ</t>
  </si>
  <si>
    <t>元隆雅图</t>
  </si>
  <si>
    <t>获得北京2022年冬奥会残奥会特许生产商和特许零售商资质</t>
  </si>
  <si>
    <t>环球主题公园,拼多多,数字营销,元宇宙,三胎,盲盒,冬奥会,广告营销,冬奥纪念品,大运会,ChatGPT,IP,电子商务,网红经济,快手,世界杯,京东,杭州亚运会,抖音,文化传媒,NFT,虚拟数字人,华为,无线耳机</t>
  </si>
  <si>
    <t>300612.SZ</t>
  </si>
  <si>
    <t>宣亚国际</t>
  </si>
  <si>
    <t>为众多国内外知名品牌提供全方位的整合营销传播及营销技术服务</t>
  </si>
  <si>
    <t>数据中心,数字营销,拼多多,元宇宙,体育产业,百度,区块链,广告营销,年报预增,网红经济,web3.0,AIGC,人工智能,数字经济,抖音,文化传媒,NFT,虚拟数字人</t>
  </si>
  <si>
    <t>300280.SZ</t>
  </si>
  <si>
    <t>紫天科技</t>
  </si>
  <si>
    <t>司液压机产品加工、装配综合能力和水平已跃居国内同行业领先水平</t>
  </si>
  <si>
    <t>体育产业,抖音,快手,文化传媒,广告营销,网络游戏</t>
  </si>
  <si>
    <t>300805.SZ</t>
  </si>
  <si>
    <t>电声股份</t>
  </si>
  <si>
    <t>国内领先的以科技驱动的新场景体验营销综合服务供应商</t>
  </si>
  <si>
    <t>网络直播,数字营销,阿里巴巴,虚拟现实,华为</t>
  </si>
  <si>
    <t>600358.SH</t>
  </si>
  <si>
    <t>国旅联合</t>
  </si>
  <si>
    <t>长江三峡地区规模最大的专营高速水翼船的客运服务企业</t>
  </si>
  <si>
    <t>大消费,互联网彩票,旅游,VR直播,地方国企改革,体育产业,网络直播,电子竞技,文化传媒,广告营销,虚拟现实,国企改革</t>
  </si>
  <si>
    <t>002712.SZ</t>
  </si>
  <si>
    <t>思美传媒</t>
  </si>
  <si>
    <t>公司形成了以内容为核心的多层次产业化平台</t>
  </si>
  <si>
    <t>IP,知识产权保护,网红经济,数字营销,四川国企改革,影视娱乐,数字阅读,地方国企改革,抖音,文化传媒,广告营销,国企改革</t>
  </si>
  <si>
    <t>603598.SH</t>
  </si>
  <si>
    <t>引力传媒</t>
  </si>
  <si>
    <t>整合营销传播集团，与头条、抖音建立良好合作关系</t>
  </si>
  <si>
    <t>电子商务,网红经济,拼多多,横琴新区,快手,网易,数字营销,影视娱乐,抖音,百度,网络直播,文化传媒,腾讯,元宇宙,虚拟数字人</t>
  </si>
  <si>
    <t>300063.SZ</t>
  </si>
  <si>
    <t>天龙集团</t>
  </si>
  <si>
    <t>专注于互联网营销服务和精细化工产品制造的现代企业集团</t>
  </si>
  <si>
    <t>松脂,网红经济,数字营销,快手,职业教育,抖音,百度,文化传媒,腾讯,独角兽,广告营销</t>
  </si>
  <si>
    <t>300781.SZ</t>
  </si>
  <si>
    <t>因赛集团</t>
  </si>
  <si>
    <t>从事整合营销传播代理服务，获“广东数字营销先锋奖”等荣誉</t>
  </si>
  <si>
    <t>数字营销,元宇宙,网络直播,腾讯,ChatGPT,横琴新区,网红经济,快手,阿里巴巴,AIGC,人工智能,抖音,跨境电商,NFT,虚拟数字人,华为</t>
  </si>
  <si>
    <t>300242.SZ</t>
  </si>
  <si>
    <t>佳云科技</t>
  </si>
  <si>
    <t>国内基于手机厂商广告商业化代理资质最全的供应商</t>
  </si>
  <si>
    <t>数字营销,化妆护肤品,抖音,百度,文化传媒,网络视频,小米,广告营销</t>
  </si>
  <si>
    <t>301171.SZ</t>
  </si>
  <si>
    <t>易点天下</t>
  </si>
  <si>
    <t>主要业务在海外的互联网营销服务商</t>
  </si>
  <si>
    <t>跨境支付（CIPS）,独角兽,小米,快手,机器人,大数据,阿里巴巴,AIGC,人工智能,抖音,跨境电商,云计算,人民币贬值受益,facebook,华为</t>
  </si>
  <si>
    <t>301102.SZ</t>
  </si>
  <si>
    <t>兆讯传媒</t>
  </si>
  <si>
    <t>国内专注高铁客运站数字媒体龙头企业之一</t>
  </si>
  <si>
    <t>数字营销,文化传媒</t>
  </si>
  <si>
    <t>002995.SZ</t>
  </si>
  <si>
    <t>天地在线</t>
  </si>
  <si>
    <t>互联网综合营销服务供应商，累计服务客户超10万家，拥有2个影视级电视摄影棚和多个数字化影棚、数字虚拟摄影棚</t>
  </si>
  <si>
    <t>数字营销,web3.0,抖音,预制菜,网络直播,腾讯,文化传媒,虚拟数字人,元宇宙,SAAS,云办公</t>
  </si>
  <si>
    <t>603729.SH</t>
  </si>
  <si>
    <t>龙韵股份</t>
  </si>
  <si>
    <t>品牌管理、广告全案服务及电视媒体广告经营的综合型广告公司</t>
  </si>
  <si>
    <t>广告营销,文化传媒,抖音</t>
  </si>
  <si>
    <t>601928.SH</t>
  </si>
  <si>
    <t>凤凰传媒</t>
  </si>
  <si>
    <t>连续多年保持全国图书发行规模第一</t>
  </si>
  <si>
    <t>数据中心,在线教育,江苏国企改革,蚂蚁金服,网络游戏,国企改革,VR平台,新媒体,平面媒体,大数据,地方国企改革,职业教育,手机游戏,文化传媒,云计算,虚拟现实</t>
  </si>
  <si>
    <t>601098.SH</t>
  </si>
  <si>
    <t>中南传媒</t>
  </si>
  <si>
    <t>拥有"多介质、全流程"产业业态的大型出版传媒骨干企业集团</t>
  </si>
  <si>
    <t>在线教育,广播电视,湖南国企改革,特色小镇,数字出版示范,电子书,国企改革,动漫,IP,平面媒体,地方国企改革,文化传媒</t>
  </si>
  <si>
    <t>600373.SH</t>
  </si>
  <si>
    <t>中文传媒</t>
  </si>
  <si>
    <t>从事书刊、音像电子等的出版发行业务，位居出版传媒行业前列</t>
  </si>
  <si>
    <t>在线教育,广播电视,国企改革,VR平台,新媒体,平面媒体,鄱阳湖经济区,地方国企改革,手机游戏,文化传媒,虚拟现实</t>
  </si>
  <si>
    <t>601019.SH</t>
  </si>
  <si>
    <t>山东出版</t>
  </si>
  <si>
    <t>主营业务以出版、发行、印刷、印刷物资贸易等为主</t>
  </si>
  <si>
    <t>平面媒体,地方国企改革,文化传媒,国企改革</t>
  </si>
  <si>
    <t>601858.SH</t>
  </si>
  <si>
    <t>中国科传</t>
  </si>
  <si>
    <t>中科院旗下，国内学科分布最全、出版规模最大的综合性科技出版机构</t>
  </si>
  <si>
    <t>在线教育,芯片,电子书,国企改革,中科院系,知识产权保护,电子商务,央企国企改革,平面媒体,数字经济,文化传媒,北京自贸区,国资云</t>
  </si>
  <si>
    <t>601801.SH</t>
  </si>
  <si>
    <t>皖新传媒</t>
  </si>
  <si>
    <t>公司主营出版物、文体用品，业务范围集中在安徽省</t>
  </si>
  <si>
    <t>在线教育,供应链金融,独角兽,网络游戏,国企改革,动漫,新零售,平面媒体,REITs,证金持股,地方国企改革,文化传媒,ETC,安徽国企改革,智能物流</t>
  </si>
  <si>
    <t>601949.SH</t>
  </si>
  <si>
    <t>中国出版</t>
  </si>
  <si>
    <t>全国图书零售市占率、版权贸易及输出规模等位居全国第一，旗下商务印书馆在出版工具书领域具有垄断优势</t>
  </si>
  <si>
    <t>知识产权保护,央企国企改革,平面媒体,文化传媒,NFT,融媒体,国企改革,一带一路</t>
  </si>
  <si>
    <t>601811.SH</t>
  </si>
  <si>
    <t>新华文轩</t>
  </si>
  <si>
    <t>积极推进"振兴四川出版"和"振兴实体书店"两大工程</t>
  </si>
  <si>
    <t>知识产权保护,电子商务,平面媒体,四川国企改革,地方国企改革,文化传媒,区块链,独角兽,区块链应用,国企改革</t>
  </si>
  <si>
    <t>601900.SH</t>
  </si>
  <si>
    <t>南方传媒</t>
  </si>
  <si>
    <t>国家教材重要出版基地之一</t>
  </si>
  <si>
    <t>平面媒体,地方国企改革,数字阅读,文化传媒,国企改革</t>
  </si>
  <si>
    <t>600757.SH</t>
  </si>
  <si>
    <t>长江传媒</t>
  </si>
  <si>
    <t>湖北省文化产业龙头企业</t>
  </si>
  <si>
    <t>新媒体,知识产权保护,在线教育,证金持股,地方国企改革,文化传媒,托育服务,湖北国企改革,国企改革</t>
  </si>
  <si>
    <t>000719.SZ</t>
  </si>
  <si>
    <t>中原传媒</t>
  </si>
  <si>
    <t>河南省内从事中小学教材、教辅的编制、印刷及发行业务</t>
  </si>
  <si>
    <t>知识产权保护,在线教育,数据交易中心,地方国企改革,数字经济,职业教育,NFT,河南国企改革,国企改革,数据确权</t>
  </si>
  <si>
    <t>002181.SZ</t>
  </si>
  <si>
    <t>粤传媒</t>
  </si>
  <si>
    <t>拥有广州日报、羊城地铁报，并涉足互联网彩票业务</t>
  </si>
  <si>
    <t>广东国企改革,粤港澳大湾区,体育产业,独角兽,数字出版示范,国企改革,在线旅游,足球,电子商务,网红经济,平面媒体,地方国企改革,文化传媒,TMT,广东自贸区</t>
  </si>
  <si>
    <t>600551.SH</t>
  </si>
  <si>
    <t>时代出版</t>
  </si>
  <si>
    <t>全国率先以出版业务整体上市</t>
  </si>
  <si>
    <t>在线教育,SNS,数字出版示范,国企改革,中科院系,京东金融,新媒体,平面媒体,地方国企改革,文化传媒,托育服务,安徽国企改革</t>
  </si>
  <si>
    <t>600229.SH</t>
  </si>
  <si>
    <t>城市传媒</t>
  </si>
  <si>
    <t>从事图书、期刊、电子音像的出版发行及新兴媒体的开发运营</t>
  </si>
  <si>
    <t>在线教育,山东国企改革,地方国企改革,京东,网络直播,文化传媒,独角兽,虚拟现实,国企改革,VR平台</t>
  </si>
  <si>
    <t>000793.SZ</t>
  </si>
  <si>
    <t>华闻集团</t>
  </si>
  <si>
    <t>在智能车联网和海南文旅产业上进行布局</t>
  </si>
  <si>
    <t>旅游,海南旅游岛,超清视频,区块链,网约车,海南自贸区,网络游戏,在线旅游,语音技术,信创,边缘计算,新媒体,车联网,网红经济,债转股(AMC),人工智能,数字经济,抖音,文化传媒,TMT</t>
  </si>
  <si>
    <t>600825.SH</t>
  </si>
  <si>
    <t>新华传媒</t>
  </si>
  <si>
    <t>上海报业集团旗下唯一上市公司，上海地区唯一使用“新华书店”商标的企业，拥有上海市中小学、幼儿园、中专职学校教材发行权</t>
  </si>
  <si>
    <t>新媒体,上海国企改革,平面媒体,地方国企改革,文化传媒,独角兽,国企改革,文具</t>
  </si>
  <si>
    <t>300788.SZ</t>
  </si>
  <si>
    <t>中信出版</t>
  </si>
  <si>
    <t>经济管理类图书的市场占有率继续保持第一</t>
  </si>
  <si>
    <t>知识产权保护,电子商务,央企国企改革,职业教育,百度,文化传媒,元宇宙,国企改革</t>
  </si>
  <si>
    <t>000529.SZ</t>
  </si>
  <si>
    <t>广弘控股</t>
  </si>
  <si>
    <t>肉类食品供应为主和教育出版物发行为辅的优质企业</t>
  </si>
  <si>
    <t>年报预增,在线教育,冷链物流,养鸡,粤港澳大湾区,地方国企改革,预制菜,猪肉,广东自贸区,国企改革,小额贷款</t>
  </si>
  <si>
    <t>601999.SH</t>
  </si>
  <si>
    <t>出版传媒</t>
  </si>
  <si>
    <t>国内第一家实现编辑业务和经营业务整体上市的出版企业</t>
  </si>
  <si>
    <t>三网融合,在线教育,增强现实,振兴东北,电子书,国企改革,动漫,辽宁国企改革,知识产权保护,平面媒体,地方国企改革,文化传媒,TMT,数据确权</t>
  </si>
  <si>
    <t>603999.SH</t>
  </si>
  <si>
    <t>读者传媒</t>
  </si>
  <si>
    <t>《读者》杂志发行量连续10余年领跑中国期刊界</t>
  </si>
  <si>
    <t>知识产权保护,甘肃国企改革,影视娱乐,地方国企改革,文化传媒,腾讯,NFT,国企改革</t>
  </si>
  <si>
    <t>603096.SH</t>
  </si>
  <si>
    <t>新经典</t>
  </si>
  <si>
    <t>主营业务包括图书策划与发行、图书分销、影视投资</t>
  </si>
  <si>
    <t>知识产权保护,文化传媒,影视娱乐,平面媒体</t>
  </si>
  <si>
    <t>601921.SH</t>
  </si>
  <si>
    <t>浙版传媒</t>
  </si>
  <si>
    <t>公司构建了浙江省最大的图书零售网络，并具备全国性分销和网络发行能力</t>
  </si>
  <si>
    <t>在线教育,文化传媒,人脑工程,NFT,国企改革,地方国企改革</t>
  </si>
  <si>
    <t>300654.SZ</t>
  </si>
  <si>
    <t>世纪天鸿</t>
  </si>
  <si>
    <t>以“志鸿优化”为代表的产品体系</t>
  </si>
  <si>
    <t>在线教育,平面媒体,幼儿教育,人工智能,文化传媒,K12教育,ChatGPT</t>
  </si>
  <si>
    <t>605577.SH</t>
  </si>
  <si>
    <t>龙版传媒</t>
  </si>
  <si>
    <t>我国东北地区出版发行行业的领先企业之一，旗下出版物《格言》成为全国最受青少年喜爱的语言类期刊品牌之一</t>
  </si>
  <si>
    <t>知识产权保护,在线教育,振兴东北,文化传媒,国企改革,地方国企改革,黑龙江自贸区</t>
  </si>
  <si>
    <t>301052.SZ</t>
  </si>
  <si>
    <t>果麦文化</t>
  </si>
  <si>
    <t>强大的创意策划能力，善于依托新媒体及互联网等工具整合营销的能力</t>
  </si>
  <si>
    <t>IP,AIGC,数字经济,网络直播,文化传媒,三胎,元宇宙</t>
  </si>
  <si>
    <t>301025.SZ</t>
  </si>
  <si>
    <t>读客文化</t>
  </si>
  <si>
    <t>中国书业品牌影响力领先、营销模式领先、生产方式领先的专业文化机构</t>
  </si>
  <si>
    <t>IP,知识产权保护,文化传媒,电子书,数字阅读</t>
  </si>
  <si>
    <t>603230.SH</t>
  </si>
  <si>
    <t>内蒙新华</t>
  </si>
  <si>
    <t>内蒙古自治区规模最大的出版物发行企业</t>
  </si>
  <si>
    <t>国企改革,文化传媒,地方国企改革</t>
  </si>
  <si>
    <t>301231.SZ</t>
  </si>
  <si>
    <t>荣信文化</t>
  </si>
  <si>
    <t>主营少儿图书的策划与发行，为少儿科普百科及低幼启蒙两个细分品类龙头</t>
  </si>
  <si>
    <t>数字营销,幼儿教育,人工智能,文化传媒,三胎,网络直播,ChatGPT</t>
  </si>
  <si>
    <t>No</t>
  </si>
  <si>
    <t>平均</t>
  </si>
  <si>
    <t>加权平均</t>
  </si>
  <si>
    <t xml:space="preserve">      </t>
  </si>
  <si>
    <t>IT服务</t>
  </si>
  <si>
    <t>海运</t>
  </si>
  <si>
    <t>包装</t>
  </si>
  <si>
    <t>有色</t>
  </si>
  <si>
    <t>/</t>
  </si>
  <si>
    <t>数量</t>
  </si>
  <si>
    <t>材料</t>
  </si>
  <si>
    <t>EDA/IP</t>
  </si>
  <si>
    <t>处理器</t>
  </si>
  <si>
    <t>存储</t>
  </si>
  <si>
    <t>模拟</t>
  </si>
  <si>
    <t>传感</t>
  </si>
  <si>
    <t>射频</t>
  </si>
  <si>
    <t>功率</t>
  </si>
  <si>
    <t>封测</t>
  </si>
  <si>
    <t>代工</t>
  </si>
  <si>
    <t>涨跌幅</t>
  </si>
  <si>
    <t>产品</t>
  </si>
  <si>
    <t>300782.SZ</t>
  </si>
  <si>
    <t>卓胜微</t>
  </si>
  <si>
    <t>国内射频芯片龙头，具有射频前端全产品线，业界率先基于RFCMOS工艺实现了射频低噪声放大器产品化的企业之一</t>
  </si>
  <si>
    <t>5G,小米,芯片,WiFi 6,卫星导航,同花顺漂亮100,人民币贬值受益,物联网,射频器,华为,MSCI</t>
  </si>
  <si>
    <t>688220.SH</t>
  </si>
  <si>
    <t>翱捷科技</t>
  </si>
  <si>
    <t>公司芯片在蜂窝物联网领域具有一定优势</t>
  </si>
  <si>
    <t>卫星导航,养老金持股,阿里巴巴,物联网,芯片</t>
  </si>
  <si>
    <t>300672.SZ</t>
  </si>
  <si>
    <t>国科微</t>
  </si>
  <si>
    <t>国内广播电视系列芯片和智能监控系列芯片的主流供应商之一</t>
  </si>
  <si>
    <t>集成电路,国家大基金持股,超清视频,芯片,卫星导航,数据存储,虚拟现实,物联网,芯片设计,存储芯片</t>
  </si>
  <si>
    <t>688798.SH</t>
  </si>
  <si>
    <t>艾为电子</t>
  </si>
  <si>
    <t>国内智能手机中数模混合信号、模拟、射频芯片产品的主要供应商之一</t>
  </si>
  <si>
    <t>专精特新,小米,联想,芯片</t>
  </si>
  <si>
    <t>688018.SH</t>
  </si>
  <si>
    <t>乐鑫科技</t>
  </si>
  <si>
    <t>专业的集成电路设计企业，相继研发出多款市场影响力强的产品</t>
  </si>
  <si>
    <t>机器人,集成电路,芯片,上海自贸区,MCU芯片,WiFi 6,人工智能,物联网</t>
  </si>
  <si>
    <t>688270.SH</t>
  </si>
  <si>
    <t>臻镭科技</t>
  </si>
  <si>
    <t>国内军用通信、雷达领域中射频芯片和电源管理芯片的核心供应商之一</t>
  </si>
  <si>
    <t>军民融合,无人机,集成电路,芯片,军工,卫星导航</t>
  </si>
  <si>
    <t>603068.SH</t>
  </si>
  <si>
    <t>博通集成</t>
  </si>
  <si>
    <t>上海市从事无线通讯集成电路芯片的研发与销售类公司</t>
  </si>
  <si>
    <t>无人机,芯片,上海自贸区,消费电子,卫星导航,物联网,无人驾驶,小米,智能交通,汽车芯片,MCU芯片,WiFi 6,ETC,华为,无线耳机</t>
  </si>
  <si>
    <t>688515.SH</t>
  </si>
  <si>
    <t>裕太微</t>
  </si>
  <si>
    <t>主营以太网物理层芯片</t>
  </si>
  <si>
    <t>汽车芯片,芯片</t>
  </si>
  <si>
    <t>688595.SH</t>
  </si>
  <si>
    <t>芯海科技</t>
  </si>
  <si>
    <t>国家级高新技术企业，广东省物联网芯片开发与应用工程技术研究中心</t>
  </si>
  <si>
    <t>专精特新,鸿蒙,汽车芯片,国产替代,传感器,芯片,MCU芯片,物联网</t>
  </si>
  <si>
    <t>688172.SH</t>
  </si>
  <si>
    <t>燕东微</t>
  </si>
  <si>
    <t>北京国资委旗下，“大基金”持股，数字三极管晶圆、对讲机用射频LDMOS国内市占率居前</t>
  </si>
  <si>
    <t>集成电路,地方国企改革,国家大基金持股,传感器,芯片,北京国企改革,国企改革</t>
  </si>
  <si>
    <t>688589.SH</t>
  </si>
  <si>
    <t>力合微</t>
  </si>
  <si>
    <t>清华力合旗下集成电路芯片企业，国内物联网通信知名品牌企业</t>
  </si>
  <si>
    <t>电力物联网,年报预增,专精特新,物联网,芯片</t>
  </si>
  <si>
    <t>688498.SH</t>
  </si>
  <si>
    <t>源杰科技</t>
  </si>
  <si>
    <t>10G激光器芯片市场份额全球第一</t>
  </si>
  <si>
    <t>芯片</t>
  </si>
  <si>
    <t>688153.SH</t>
  </si>
  <si>
    <t>唯捷创芯</t>
  </si>
  <si>
    <t>国内最早从事射频前端芯片研发与设计的公司，射频前端PA模组龙头生产商</t>
  </si>
  <si>
    <t>5G,芯片,WiFi 6,比亚迪,小米</t>
  </si>
  <si>
    <t>002371.SZ</t>
  </si>
  <si>
    <t>北方华创</t>
  </si>
  <si>
    <t>国内主流高端电子工艺装备供应商</t>
  </si>
  <si>
    <t>国家大基金持股,芯片,OLED,芯片设备,同花顺漂亮100,氮化镓,国企改革,北京国企改革,年报预增,锂电池,集成电路,新能源,锂电设备,军工,元器件,光伏,华为海思,第三代半导体,中芯国际,MSCI</t>
  </si>
  <si>
    <t>688012.SH</t>
  </si>
  <si>
    <t>中微公司</t>
  </si>
  <si>
    <t>面向全球的高端半导体微观加工设备公司</t>
  </si>
  <si>
    <t>集成电路,国家大基金持股,MiniLED,区块链,区块链应用,中芯国际,MSCI</t>
  </si>
  <si>
    <t>688200.SH</t>
  </si>
  <si>
    <t>华峰测控</t>
  </si>
  <si>
    <t>主营半导体自动化测试系统，获“第五届中国半导体创新产品和技术”荣誉</t>
  </si>
  <si>
    <t>专精特新,集成电路,芯片,芯片设备,氮化镓,第三代半导体,华为,MSCI</t>
  </si>
  <si>
    <t>300604.SZ</t>
  </si>
  <si>
    <t>长川科技</t>
  </si>
  <si>
    <t>公司掌握了集成电路测试设备的相关核心技术</t>
  </si>
  <si>
    <t>年报预增,专精特新,集成电路,国家大基金持股,MSCI</t>
  </si>
  <si>
    <t>688037.SH</t>
  </si>
  <si>
    <t>芯源微</t>
  </si>
  <si>
    <t>致力于为客户提供半导体装备与工艺整体解决方案</t>
  </si>
  <si>
    <t>年报预增,华为海思,光刻胶,中芯国际,芯片</t>
  </si>
  <si>
    <t>603690.SH</t>
  </si>
  <si>
    <t>至纯科技</t>
  </si>
  <si>
    <t>国内高纯工艺系统及半导体装备领域主流合格供应商</t>
  </si>
  <si>
    <t>5G,专精特新,机器学习,集成电路,传感器,人工智能,国家大基金持股,新基建,国产替代,第三代半导体,中芯国际</t>
  </si>
  <si>
    <t>688072.SH</t>
  </si>
  <si>
    <t>拓荆科技</t>
  </si>
  <si>
    <t>国内半导体薄膜沉积设备头部厂商</t>
  </si>
  <si>
    <t>年报预增,集成电路,国家大基金持股</t>
  </si>
  <si>
    <t>688120.SH</t>
  </si>
  <si>
    <t>华海清科</t>
  </si>
  <si>
    <t>国内12英寸化学机械抛光(CMP)设备唯一供应商</t>
  </si>
  <si>
    <t>年报预增,专精特新,国产替代,四川国企改革,地方国企改革,芯片,芯片设备,国企改革</t>
  </si>
  <si>
    <t>688082.SH</t>
  </si>
  <si>
    <t>盛美上海</t>
  </si>
  <si>
    <t>中国大陆少数具有一定国际竞争力的半导体专用设备提供商</t>
  </si>
  <si>
    <t>年报预增,先进封装（Chiplet）,集成电路,第三代半导体</t>
  </si>
  <si>
    <t>688630.SH</t>
  </si>
  <si>
    <t>芯碁微装</t>
  </si>
  <si>
    <t>国内主要的泛半导体直写光刻设备供应商之一</t>
  </si>
  <si>
    <t>先进封装（Chiplet）,专精特新,高端装备,光刻胶,OLED</t>
  </si>
  <si>
    <t>688409.SH</t>
  </si>
  <si>
    <t>富创精密</t>
  </si>
  <si>
    <t>中国领先的半导体设备精密零部件企业，全球为数不多的能够量产应用于7纳米工艺制程半导体设备的精密零部件制造商</t>
  </si>
  <si>
    <t>年报预增,专精特新,集成电路</t>
  </si>
  <si>
    <t>300480.SZ</t>
  </si>
  <si>
    <t>光力科技</t>
  </si>
  <si>
    <t>全球唯二、中国唯一同时拥有切割划片量产设备、空气主轴及刀片产品的半导体封测设备企业，煤矿安全监控设备及系统行业领先企业</t>
  </si>
  <si>
    <t>先进封装（Chiplet）,专精特新,集成电路,芯片,军工,节能环保,高端装备,工业母机,透明工厂</t>
  </si>
  <si>
    <t>603929.SH</t>
  </si>
  <si>
    <t>亚翔集成</t>
  </si>
  <si>
    <t>高端洁净室工程领域拥有较高的市场份额，行业知名品牌</t>
  </si>
  <si>
    <t>柔性屏,年报预增,富士康,OLED,芯片设备,环境监测,台湾,中芯国际,华为</t>
  </si>
  <si>
    <t>600520.SH</t>
  </si>
  <si>
    <t>文一科技</t>
  </si>
  <si>
    <t>老牌半导体封测专业设备供应商，另有化学建材挤出模具、精密零部件制造业务</t>
  </si>
  <si>
    <t>年报预增,工业机器人,机器人,先进封装（Chiplet）,集成电路,芯片封装测试,芯片</t>
  </si>
  <si>
    <t>603061.SH</t>
  </si>
  <si>
    <t>金海通</t>
  </si>
  <si>
    <t>国家级专精特新“小巨人”，主营测试分选机</t>
  </si>
  <si>
    <t>芯片设备,专精特新,芯片</t>
  </si>
  <si>
    <t>003043.SZ</t>
  </si>
  <si>
    <t>华亚智能</t>
  </si>
  <si>
    <t>集成电路,储能</t>
  </si>
  <si>
    <t>300812.SZ</t>
  </si>
  <si>
    <t>易天股份</t>
  </si>
  <si>
    <t>国内优秀的平板显示器件生产设备供应商</t>
  </si>
  <si>
    <t>柔性屏,专精特新,芯片,消费电子,MiniLED,OLED,MicroLED,智能制造,先进封装（Chiplet）</t>
  </si>
  <si>
    <t>301297.SZ</t>
  </si>
  <si>
    <t>富乐德</t>
  </si>
  <si>
    <t>国内较早从事精密洗净服务、较早实现半导体PVD洗净工艺量产服务的企业</t>
  </si>
  <si>
    <t>中芯国际,芯片</t>
  </si>
  <si>
    <t>301369.SZ</t>
  </si>
  <si>
    <t>联动科技</t>
  </si>
  <si>
    <t>国内领先的半导体分立器件测试系统供应商</t>
  </si>
  <si>
    <t>集成电路,国产替代,第三代半导体</t>
  </si>
  <si>
    <t>688170.SH</t>
  </si>
  <si>
    <t>德龙激光</t>
  </si>
  <si>
    <t>国内少数掌握激光隐形切割技术的企业之一，泛半导体激光设备国内市场占有率第三</t>
  </si>
  <si>
    <t>激光,专精特新,光伏,华为海思,钙钛矿电池</t>
  </si>
  <si>
    <t>688419.SH</t>
  </si>
  <si>
    <t>耐科装备</t>
  </si>
  <si>
    <t>主营塑料挤出成型模具、挤出成型装置及下游设备</t>
  </si>
  <si>
    <t>集成电路,高端装备,智能制造,先进封装（Chiplet）</t>
  </si>
  <si>
    <t>603163.SH</t>
  </si>
  <si>
    <t>圣晖集成</t>
  </si>
  <si>
    <t>主营洁净室工程</t>
  </si>
  <si>
    <t>长三角一体化,中芯国际,芯片</t>
  </si>
  <si>
    <t>300661.SZ</t>
  </si>
  <si>
    <t>圣邦股份</t>
  </si>
  <si>
    <t>专注于模拟芯片设计，产品覆盖信号链和电源管理的半导体企业</t>
  </si>
  <si>
    <t>专精特新,集成电路,芯片,人工智能,超清视频,OLED,MSCI,芯片设计,无线耳机</t>
  </si>
  <si>
    <t>688536.SH</t>
  </si>
  <si>
    <t>思瑞浦</t>
  </si>
  <si>
    <t>聚焦高性能模拟芯片设计</t>
  </si>
  <si>
    <t>5G,芯片,华为</t>
  </si>
  <si>
    <t>600877.SH</t>
  </si>
  <si>
    <t>声光电科</t>
  </si>
  <si>
    <t>注入中国电科下属硅基模拟半导体芯片及其应用领域的优质资产</t>
  </si>
  <si>
    <t>央企国企改革,年报预增,两江新区,地方国企改革,芯片,卫星导航,国企改革</t>
  </si>
  <si>
    <t>300671.SZ</t>
  </si>
  <si>
    <t>富满微</t>
  </si>
  <si>
    <t>高性能模拟及数模混合集成电路设计企业</t>
  </si>
  <si>
    <t>5G,芯片,手机芯片,氮化镓,先进封装（Chiplet）,专精特新,汽车芯片,集成电路,MiniLED,MCU芯片,WiFi 6,第三代半导体,台湾,新型烟草,国产替代,毫米波雷达,芯片设计,无线耳机</t>
  </si>
  <si>
    <t>688368.SH</t>
  </si>
  <si>
    <t>晶丰明源</t>
  </si>
  <si>
    <t>国内领先的模拟和混合信号集成电路设计企业之一</t>
  </si>
  <si>
    <t>专精特新,集成电路,芯片,小米,节能照明</t>
  </si>
  <si>
    <t>688052.SH</t>
  </si>
  <si>
    <t>纳芯微</t>
  </si>
  <si>
    <t>公司具备德国莱茵TUV颁发的功能安全ASIL D认证（汽车功能安全最高标准的等级）</t>
  </si>
  <si>
    <t>汽车芯片,集成电路,传感器,芯片</t>
  </si>
  <si>
    <t>688508.SH</t>
  </si>
  <si>
    <t>芯朋微</t>
  </si>
  <si>
    <t>国家工信部认定的集成电路设计企业、科技部认定的高新技术企业</t>
  </si>
  <si>
    <t>专精特新,汽车芯片,集成电路,芯片,国家大基金持股,中芯国际</t>
  </si>
  <si>
    <t>688173.SH</t>
  </si>
  <si>
    <t>希荻微</t>
  </si>
  <si>
    <t>公司在手机非平台厂集成DC/DC芯片领域市场占有率行业前三</t>
  </si>
  <si>
    <t>芯片制造,IGBT,汽车芯片,粤港澳大湾区,芯片,小米</t>
  </si>
  <si>
    <t>688699.SH</t>
  </si>
  <si>
    <t>明微电子</t>
  </si>
  <si>
    <t>国家级高新技术企业、国家规划布局内重点集成电路设计企业</t>
  </si>
  <si>
    <t>专精特新,集成电路,芯片,MiniLED</t>
  </si>
  <si>
    <t>688381.SH</t>
  </si>
  <si>
    <t>帝奥微</t>
  </si>
  <si>
    <t>高性能模拟芯片领先企业</t>
  </si>
  <si>
    <t>5G,安防,芯片,消费电子,汽车电子,小米</t>
  </si>
  <si>
    <t>688130.SH</t>
  </si>
  <si>
    <t>晶华微</t>
  </si>
  <si>
    <t>高性能模拟及数模混合集成电路生产商</t>
  </si>
  <si>
    <t>集成电路,芯片</t>
  </si>
  <si>
    <t>600745.SH</t>
  </si>
  <si>
    <t>闻泰科技</t>
  </si>
  <si>
    <t>公司在全球手机ODM（原始设计制造）行业中处于龙头地位</t>
  </si>
  <si>
    <t>5G,碳化硅,IGBT,芯片,消费电子,同花顺漂亮100,氮化镓,车联网,涉矿,汽车芯片,集成电路,人工智能,健康中国,虚拟现实,第三代半导体,苹果,华为,无线耳机</t>
  </si>
  <si>
    <t>600460.SH</t>
  </si>
  <si>
    <t>士兰微</t>
  </si>
  <si>
    <t>半导体和集成电路产品设计与制造一体的高新技术企业</t>
  </si>
  <si>
    <t>5G,碳化硅,IGBT,OLED芯片,传感器,芯片,国家大基金持股,OLED,长三角一体化,氮化镓,智能穿戴,节能照明,芯片制造,汽车芯片,集成电路,元器件,MCU芯片,第三代半导体,华为,MSCI</t>
  </si>
  <si>
    <t>603290.SH</t>
  </si>
  <si>
    <t>斯达半导</t>
  </si>
  <si>
    <t>国内IGBT领域领军企业，国内唯一进入全球前十的IGBT模块供应商</t>
  </si>
  <si>
    <t>碳化硅,年报预增,IGBT,新能源汽车,专精特新,芯片,第三代半导体,MSCI</t>
  </si>
  <si>
    <t>300373.SZ</t>
  </si>
  <si>
    <t>扬杰科技</t>
  </si>
  <si>
    <t>国内少数集半导体器件、半导体芯片、半导体硅片为一体的企业</t>
  </si>
  <si>
    <t>5G,碳化硅,IGBT,太阳能,芯片,氮化镓,充电桩,比亚迪,芯片封装测试,汽车芯片,集成电路,光伏,国产替代,第三代半导体,中芯国际,华为</t>
  </si>
  <si>
    <t>300623.SZ</t>
  </si>
  <si>
    <t>捷捷微电</t>
  </si>
  <si>
    <t>国产晶闸管龙头企业</t>
  </si>
  <si>
    <t>5G,碳化硅,柔性直流输电,光刻胶,芯片,汽车电子,充电桩,氮化镓,芯片制造,专精特新,新能源汽车,芯片设计,第三代半导体,中芯国际</t>
  </si>
  <si>
    <t>600171.SH</t>
  </si>
  <si>
    <t>上海贝岭</t>
  </si>
  <si>
    <t>集成电路设计企业，国内集成电路产品主要供应商之一</t>
  </si>
  <si>
    <t>IGBT,芯片,长三角一体化,物联网感知层,汽车电子,物联网,国企改革,央企国企改革,超级计算机,汽车芯片,集成电路,锂电池,地方国企改革,MCU芯片,智能电网,国产替代,第三代半导体,芯片设计,无线耳机</t>
  </si>
  <si>
    <t>605111.SH</t>
  </si>
  <si>
    <t>新洁能</t>
  </si>
  <si>
    <t>曾为中国半导体功率器件十强企业</t>
  </si>
  <si>
    <t>碳化硅,IGBT,新能源汽车,汽车芯片,芯片,光伏,汽车电子,宁德时代,比亚迪,第三代半导体,芯片设计</t>
  </si>
  <si>
    <t>002079.SZ</t>
  </si>
  <si>
    <t>苏州固锝</t>
  </si>
  <si>
    <t>在二极管制造方面具有世界一流水平，整流二极管销售额连续十多年居中国前列，子公司晶银新材是国际知名的导电银浆供应商</t>
  </si>
  <si>
    <t>胎压监测,太阳能,传感器,芯片,先进封装（Chiplet）,物联网,芯片封装测试,智能穿戴,汽车芯片,HJT电池,集成电路,新能源,VR设备,光伏,苹果,华为,无线耳机,5G,TOPCON电池,物联网感知层,汽车电子,比亚迪,小米,纳米抗擦墨,元器件,虚拟现实,第三代半导体,芯片设计</t>
  </si>
  <si>
    <t>688261.SH</t>
  </si>
  <si>
    <t>东微半导</t>
  </si>
  <si>
    <t>国内少数具备从专利到量产完整经验的高性能功率器件设计公司之一</t>
  </si>
  <si>
    <t>碳化硅,年报预增,IGBT,充电桩,储能</t>
  </si>
  <si>
    <t>688711.SH</t>
  </si>
  <si>
    <t>宏微科技</t>
  </si>
  <si>
    <t>国家IGBT和FRED标准起草单位</t>
  </si>
  <si>
    <t>IGBT,专精特新,芯片,华为</t>
  </si>
  <si>
    <t>600360.SH</t>
  </si>
  <si>
    <t>华微电子</t>
  </si>
  <si>
    <t>中国功率半导体器件行业连续十年排名第一</t>
  </si>
  <si>
    <t>碳化硅,IGBT,微电子,芯片,节能电机,振兴东北,汽车电子,芯片封装测试,超级计算机,芯片制造,新能源汽车,汽车芯片,集成电路,军工,第三代半导体,华为</t>
  </si>
  <si>
    <t>300046.SZ</t>
  </si>
  <si>
    <t>台基股份</t>
  </si>
  <si>
    <t>国内大功率半导体龙头企业</t>
  </si>
  <si>
    <t>芯片制造,IGBT,柔性直流输电,专精特新,集成电路,芯片,氮化镓,国产替代,第三代半导体</t>
  </si>
  <si>
    <t>688259.SH</t>
  </si>
  <si>
    <t>创耀科技</t>
  </si>
  <si>
    <t>专业的集成电路设计企业</t>
  </si>
  <si>
    <t>电力物联网,芯片</t>
  </si>
  <si>
    <t>688601.SH</t>
  </si>
  <si>
    <t>力芯微</t>
  </si>
  <si>
    <t>消费电子领域电源管理芯片的主要供应商之一</t>
  </si>
  <si>
    <t>汽车芯片,小米,民爆,芯片</t>
  </si>
  <si>
    <t>688048.SH</t>
  </si>
  <si>
    <t>长光华芯</t>
  </si>
  <si>
    <t>全球少数具备高功率激光芯片量产能力的生产企业之一</t>
  </si>
  <si>
    <t>激光,专精特新,芯片,激光器,华为</t>
  </si>
  <si>
    <t>300831.SZ</t>
  </si>
  <si>
    <t>派瑞股份</t>
  </si>
  <si>
    <t>由西电所改制成立，积淀了50年的核心技术和研产能力</t>
  </si>
  <si>
    <t>碳化硅,IGBT,柔性直流输电,国产替代,地方国企改革,芯片,新基建,特高压,第三代半导体,国企改革</t>
  </si>
  <si>
    <t>688141.SH</t>
  </si>
  <si>
    <t>杰华特</t>
  </si>
  <si>
    <t>国家级专精特新“小巨人”，主营电源管理芯片</t>
  </si>
  <si>
    <t>芯片,专精特新,小米</t>
  </si>
  <si>
    <t>688279.SH</t>
  </si>
  <si>
    <t>峰岹科技</t>
  </si>
  <si>
    <t>国内在内核层面突破技术壁垒的首家电机驱动芯片设计企业</t>
  </si>
  <si>
    <t>新能源汽车,芯片</t>
  </si>
  <si>
    <t>688391.SH</t>
  </si>
  <si>
    <t>钜泉科技</t>
  </si>
  <si>
    <t>主营智能电表相关的终端设备芯片</t>
  </si>
  <si>
    <t>年报预增,芯片,MCU芯片</t>
  </si>
  <si>
    <t>688061.SH</t>
  </si>
  <si>
    <t>灿瑞科技</t>
  </si>
  <si>
    <t>主营电源管理芯片和智能传感器芯片</t>
  </si>
  <si>
    <t>新能源汽车,先进封装（Chiplet）,芯片</t>
  </si>
  <si>
    <t>688230.SH</t>
  </si>
  <si>
    <t>芯导科技</t>
  </si>
  <si>
    <t>公司的部分TVS、MOSFET等功率器件产品在技术上处于国内前列</t>
  </si>
  <si>
    <t>专精特新,第三代半导体,小米,消费电子</t>
  </si>
  <si>
    <t>688045.SH</t>
  </si>
  <si>
    <t>必易微</t>
  </si>
  <si>
    <t>在产电源管理芯片规格型号多达700余款，行业内少数拥有丰富产品并提供完整解决方案的LED芯片设计企业</t>
  </si>
  <si>
    <t>专精特新,芯片</t>
  </si>
  <si>
    <t>688689.SH</t>
  </si>
  <si>
    <t>银河微电</t>
  </si>
  <si>
    <t>国内半导体分立器件细分行业的专业供应商</t>
  </si>
  <si>
    <t>汽车芯片,芯片,汽车电子,比亚迪,第三代半导体,芯片封装测试</t>
  </si>
  <si>
    <t>688325.SH</t>
  </si>
  <si>
    <t>赛微微电</t>
  </si>
  <si>
    <t>公司是国内少数覆盖电池管理芯片全系列的企业之一</t>
  </si>
  <si>
    <t>688209.SH</t>
  </si>
  <si>
    <t>英集芯</t>
  </si>
  <si>
    <t>全球第一家通过高通QC5.0(最快速的充电技术QuickCharge5.0)认证的芯片提供商</t>
  </si>
  <si>
    <t>专精特新,芯片,消费电子,小米</t>
  </si>
  <si>
    <t>600584.SH</t>
  </si>
  <si>
    <t>长电科技</t>
  </si>
  <si>
    <t>世界第三、中国大陆第一的芯片封测龙头，业务覆盖了高中低各种集成电路封测，为国内首家具有RF-SIM卡封装技术的厂商</t>
  </si>
  <si>
    <t>智能手表,IGBT,新材料,微电子,芯片,移动支付,国家大基金持股,汽车电子,先进封装（Chiplet）,物联网,芯片封装测试,智能穿戴,融资租赁,集成电路,中芯国际,华为海思,人民币贬值受益,NFC,第三代半导体,苹果,MSCI</t>
  </si>
  <si>
    <t>002185.SZ</t>
  </si>
  <si>
    <t>华天科技</t>
  </si>
  <si>
    <t>中国大陆排名前三的半导体封装测试公司，掌握chiplet相关技术</t>
  </si>
  <si>
    <t>5G,AI芯片,共封装光学（CPO）,传感器,芯片,国家大基金持股,汽车电子,先进封装（Chiplet）,物联网,芯片封装测试,硅晶圆,节能照明,集成电路,人工智能,兰新白试验区,华为海思,毫米波雷达,华为,MSCI</t>
  </si>
  <si>
    <t>002156.SZ</t>
  </si>
  <si>
    <t>通富微电</t>
  </si>
  <si>
    <t>国内规模最大、产品品种最多的集成电路封装测试企业之一</t>
  </si>
  <si>
    <t>显卡,换芯,传感器,芯片,移动支付,国家大基金持股,先进封装（Chiplet）,物联网,芯片封装测试,智能穿戴,GPU,特斯拉,集成电路,第三代半导体,华为海思,人民币贬值受益,毫米波雷达,MSCI</t>
  </si>
  <si>
    <t>002436.SZ</t>
  </si>
  <si>
    <t>兴森科技</t>
  </si>
  <si>
    <t>国内最大专业印制电路板样板生产商</t>
  </si>
  <si>
    <t>5G,集成电路,芯片,军工,ABF载板,ETC,PCB,芯片封装测试,华为</t>
  </si>
  <si>
    <t>603005.SH</t>
  </si>
  <si>
    <t>晶方科技</t>
  </si>
  <si>
    <t>全球第二大能为影像传感芯片提供WLCSP量产服务的专业封测服务商</t>
  </si>
  <si>
    <t>光刻胶,增强现实,传感器,芯片,国家大基金持股,消费电子,长三角一体化,氮化镓,汽车电子,先进封装（Chiplet）,芯片封装测试,汽车芯片,集成电路,TOF镜头,人民币贬值受益,虚拟现实,国产替代,第三代半导体,华为,MSCI</t>
  </si>
  <si>
    <t>002077.SZ</t>
  </si>
  <si>
    <t>大港股份</t>
  </si>
  <si>
    <t>孙公司苏州科阳是少数掌握晶圆级芯片封装技术的公司之一</t>
  </si>
  <si>
    <t>激光,汽车芯片,锂电池,固废处理,集成电路,地方国企改革,芯片,节能环保,国企改革,芯片封装测试</t>
  </si>
  <si>
    <t>688135.SH</t>
  </si>
  <si>
    <t>利扬芯片</t>
  </si>
  <si>
    <t>专业从事半导体后段代工的现代高科技企业</t>
  </si>
  <si>
    <t>卫星导航,专精特新,集成电路,芯片</t>
  </si>
  <si>
    <t>688372.SH</t>
  </si>
  <si>
    <t>伟测科技</t>
  </si>
  <si>
    <t>主营晶圆测试、芯片成品测试</t>
  </si>
  <si>
    <t>年报预增,集成电路,芯片</t>
  </si>
  <si>
    <t>688403.SH</t>
  </si>
  <si>
    <t>汇成股份</t>
  </si>
  <si>
    <t>国内显示驱动芯片封测领域龙头</t>
  </si>
  <si>
    <t>专精特新,人民币贬值受益,芯片</t>
  </si>
  <si>
    <t>688362.SH</t>
  </si>
  <si>
    <t>甬矽电子</t>
  </si>
  <si>
    <t>主营集成电路封装</t>
  </si>
  <si>
    <t>先进封装（Chiplet）,集成电路</t>
  </si>
  <si>
    <t>688216.SH</t>
  </si>
  <si>
    <t>气派科技</t>
  </si>
  <si>
    <t>华南地区规模最大的内资集成电路封装测试企业之一</t>
  </si>
  <si>
    <t>5G,集成电路,芯片,先进封装（Chiplet）,第三代半导体,芯片封装测试</t>
  </si>
  <si>
    <t>430139.BJ</t>
  </si>
  <si>
    <t>华岭股份</t>
  </si>
  <si>
    <t>复旦微电子控股的唯一集成电路测试平台</t>
  </si>
  <si>
    <t>688981.SH</t>
  </si>
  <si>
    <t>中芯国际</t>
  </si>
  <si>
    <t>中国内地技术最先进、配套最完善、规模最大、跨国经营的集成电路制造企业集团</t>
  </si>
  <si>
    <t>集成电路,芯片,国家大基金持股,同花顺漂亮100,中芯国际,MSCI</t>
  </si>
  <si>
    <t>688396.SH</t>
  </si>
  <si>
    <t>华润微</t>
  </si>
  <si>
    <t>华润旗下高科技企业，拥有完整半导体产业链</t>
  </si>
  <si>
    <t>IGBT,EDA,传感器,芯片,国家大基金持股,汽车电子,宁德时代,先进封装（Chiplet）,氮化镓,比亚迪,国企改革,工业互联网,央企国企改革,汽车芯片,集成电路,地方国企改革,MCU芯片,第三代半导体</t>
  </si>
  <si>
    <t>300456.SZ</t>
  </si>
  <si>
    <t>赛微电子</t>
  </si>
  <si>
    <t>我国导航定位领域的国家级高新技术企业和“双软”认证企业</t>
  </si>
  <si>
    <t>5G,无人机,光刻胶,EDA,传感器,芯片,国家大基金持股,新基建,百度,物联网感知层,氮化镓,先进封装（Chiplet）,独角兽,汽车电子,物联网,无人驾驶,集成电路,华为海思,第三代半导体,华为</t>
  </si>
  <si>
    <t>002049.SZ</t>
  </si>
  <si>
    <t>紫光国微</t>
  </si>
  <si>
    <t>国内领先的智能安全芯片、特种集成电路、存储器芯片研制企业</t>
  </si>
  <si>
    <t>换芯,EDA,芯片,移动支付,同花顺漂亮100,节能照明,交通一卡通,汽车芯片,集成电路,蓝宝石,军工,紫光系,国产替代,金融IC,华为,MSCI,5G,区块链,汽车电子,智能终端,存储芯片,超级计算机,数字货币,ETC,芯片设计,大飞机</t>
  </si>
  <si>
    <t>603986.SH</t>
  </si>
  <si>
    <t>兆易创新</t>
  </si>
  <si>
    <t>主要产品为闪存芯片，半导体存储器领域领导企业</t>
  </si>
  <si>
    <t>AI芯片,芯片,国家大基金持股,超清视频,汽车电子,物联网,存储芯片,芯片制造,汽车芯片,芯片设计,集成电路,央视财经50,人工智能,MCU芯片,内存,人民币贬值受益,MSCI,无线耳机</t>
  </si>
  <si>
    <t>688008.SH</t>
  </si>
  <si>
    <t>澜起科技</t>
  </si>
  <si>
    <t>内存接口芯片领域的竞争中处于领先地位</t>
  </si>
  <si>
    <t>年报预增,芯片,人工智能,云计算,人民币贬值受益,中芯国际,MSCI</t>
  </si>
  <si>
    <t>688123.SH</t>
  </si>
  <si>
    <t>聚辰股份</t>
  </si>
  <si>
    <t>领先的集成电路产品的研发设计和销售企业</t>
  </si>
  <si>
    <t>年报预增,特斯拉,集成电路,芯片,消费电子,汽车电子,比亚迪,中芯国际,小米,华为</t>
  </si>
  <si>
    <t>688110.SH</t>
  </si>
  <si>
    <t>东芯股份</t>
  </si>
  <si>
    <t>中国大陆领先的存储芯片设计公司</t>
  </si>
  <si>
    <t>5G,专精特新,汽车芯片,安防,芯片,国家大基金持股,消费电子,芯片设计,存储芯片</t>
  </si>
  <si>
    <t>688766.SH</t>
  </si>
  <si>
    <t>普冉股份</t>
  </si>
  <si>
    <t>国内重要的存储器芯片提供商之一，深耕于 EEPROM 行业</t>
  </si>
  <si>
    <t>芯片,华为,小米,MCU芯片</t>
  </si>
  <si>
    <t>301308.SZ</t>
  </si>
  <si>
    <t>江波龙</t>
  </si>
  <si>
    <t>公司旗下Lexar存储卡全球市场份额第二、Lexar闪存盘(U盘)全球市场份额第三</t>
  </si>
  <si>
    <t>专精特新,集成电路,芯片,国家大基金持股,人民币贬值受益,EDR,信创</t>
  </si>
  <si>
    <t>001309.SZ</t>
  </si>
  <si>
    <t>德明利</t>
  </si>
  <si>
    <t>主营闪存主控芯片设计、研发，存储模组产品应用方案的开发</t>
  </si>
  <si>
    <t>专精特新,集成电路,无人驾驶,粤港澳大湾区,人工智能,芯片,中芯国际,内存,人民币贬值受益,芯片设计,存储芯片</t>
  </si>
  <si>
    <t>688525.SH</t>
  </si>
  <si>
    <t>佰维存储</t>
  </si>
  <si>
    <t>国内少数同时掌握NAND Flash、DRAM存储器研发设计与封测制造的企业，存储器市占率居前</t>
  </si>
  <si>
    <t>数据存储,数据中心,专精特新,汽车芯片,芯片,国家大基金持股,消费电子,先进封装（Chiplet）,信创</t>
  </si>
  <si>
    <t>688416.SH</t>
  </si>
  <si>
    <t>恒烁股份</t>
  </si>
  <si>
    <t>主营存储芯片和MCU芯片</t>
  </si>
  <si>
    <t>AI芯片,芯片,人工智能,MCU芯片,小米</t>
  </si>
  <si>
    <t>603501.SH</t>
  </si>
  <si>
    <t>韦尔股份</t>
  </si>
  <si>
    <t>功率/射频/传感</t>
  </si>
  <si>
    <t>主营业务为半导体分立器件和电源管理IC等产品的研发设计</t>
  </si>
  <si>
    <t>传感器,芯片,超清视频,无线耳机,同花顺漂亮100,小米,汽车芯片,集成电路,中芯国际,MCU芯片,芯片设计,华为,MSCI</t>
  </si>
  <si>
    <t>603160.SH</t>
  </si>
  <si>
    <t>汇顶科技</t>
  </si>
  <si>
    <t>全球安卓手机市场出货量排名第一的指纹芯片供应商</t>
  </si>
  <si>
    <t>AI芯片,人脸识别,全面屏,指纹技术,屏下指纹技术,芯片,国家大基金持股,粤港澳大湾区,无线耳机,物联网,智能穿戴,小米,汽车芯片,集成电路,央视财经50,中芯国际,人工智能,MCU芯片,芯片设计,华为,MSCI</t>
  </si>
  <si>
    <t>300613.SZ</t>
  </si>
  <si>
    <t>富瀚微</t>
  </si>
  <si>
    <t>专注于视频监控芯片及解决方案</t>
  </si>
  <si>
    <t>AI芯片,专精特新,汽车芯片,安防,集成电路,芯片,人工智能,超清视频,汽车电子,比亚迪,芯片设计</t>
  </si>
  <si>
    <t>688728.SH</t>
  </si>
  <si>
    <t>格科微</t>
  </si>
  <si>
    <t>全球领先的半导体和集成电路设计企业之一，全球市场的CMOS图像传感器供应商中排名领先</t>
  </si>
  <si>
    <t>汽车电子,芯片,消费电子</t>
  </si>
  <si>
    <t>688286.SH</t>
  </si>
  <si>
    <t>敏芯股份</t>
  </si>
  <si>
    <t>曾获得“中国半导体MEMS十强企业”荣誉</t>
  </si>
  <si>
    <t>专精特新,集成电路,传感器,芯片,消费电子,新型烟草,中芯国际,无线耳机</t>
  </si>
  <si>
    <t>688213.SH</t>
  </si>
  <si>
    <t>思特威</t>
  </si>
  <si>
    <t>安防领域图像传感器芯片市场占有率第一</t>
  </si>
  <si>
    <t>小米,传感器,芯片,国家大基金持股,汽车电子,华为</t>
  </si>
  <si>
    <t>603893.SH</t>
  </si>
  <si>
    <t>瑞芯微</t>
  </si>
  <si>
    <t>SoC</t>
  </si>
  <si>
    <t>国内SoC芯片领跑者，2021年底推出的RK3588为目前国内唯一有能力替代高通、海思产品的高端芯片</t>
  </si>
  <si>
    <t>小米,集成电路,芯片,人工智能,MCU芯片,消费电子,国家大基金持股,百度,虚拟现实,物联网,华为</t>
  </si>
  <si>
    <t>688099.SH</t>
  </si>
  <si>
    <t>晶晨股份</t>
  </si>
  <si>
    <t>智能机顶盒、电视芯片的引领者和AI音视频系统终端芯片的开拓者</t>
  </si>
  <si>
    <t>集成电路,芯片,超清视频,上海自贸区,汽车电子,小米,MSCI</t>
  </si>
  <si>
    <t>300223.SZ</t>
  </si>
  <si>
    <t>北京君正</t>
  </si>
  <si>
    <t>CPU</t>
  </si>
  <si>
    <t>掌握嵌入式CPU核心技术并成功市场化的极少数本土企业之一</t>
  </si>
  <si>
    <t>芯片,超清视频,OLED,智能眼镜,区块链,智能音箱,汽车电子,物联网,智能穿戴,小米,汽车芯片,集成电路,人工智能,MCU芯片,MiniLED,智能手表,芯片设计,MSCI</t>
  </si>
  <si>
    <t>688256.SH</t>
  </si>
  <si>
    <t>寒武纪</t>
  </si>
  <si>
    <t>GPU</t>
  </si>
  <si>
    <t>科创板AI芯片第一股，全球智能芯片领域的先行者，全球少数全面掌握通用性智能芯片及基础系统软件核心技术的企业</t>
  </si>
  <si>
    <t>阿里巴巴,人工智能,芯片,国产操作系统,先进封装（Chiplet）,东数西算（算力）,边缘计算,MSCI</t>
  </si>
  <si>
    <t>688385.SH</t>
  </si>
  <si>
    <t>复旦微电</t>
  </si>
  <si>
    <t>FPGA</t>
  </si>
  <si>
    <t>公司在国内FPGA芯片设计领域处于领先地位，是国内最早推出亿门级FPGA产品的厂商</t>
  </si>
  <si>
    <t>年报预增,AI芯片,汽车芯片,集成电路,芯片,人工智能,MCU芯片,东数西算（算力）,芯片设计</t>
  </si>
  <si>
    <t>300327.SZ</t>
  </si>
  <si>
    <t>中颖电子</t>
  </si>
  <si>
    <t>MCU</t>
  </si>
  <si>
    <t>国内领先的集成电路设计企业</t>
  </si>
  <si>
    <t>智能家居,OLED芯片,芯片,超清视频,OLED,汽车电子,物联网,智能穿戴,柔性屏,全息手机,集成电路,MCU芯片,国产替代,芯片设计</t>
  </si>
  <si>
    <t>688107.SH</t>
  </si>
  <si>
    <t>安路科技</t>
  </si>
  <si>
    <t>国内领先的FPGA芯片供应商</t>
  </si>
  <si>
    <t>芯片,专精特新,EDA,国家大基金持股</t>
  </si>
  <si>
    <t>300458.SZ</t>
  </si>
  <si>
    <t>全志科技</t>
  </si>
  <si>
    <t>国内音视频SoC主控芯片领域的领导者</t>
  </si>
  <si>
    <t>机器视觉,芯片,超清视频,智能音箱,汽车电子,物联网感知层,物联网,语音技术,小米,边缘计算,EDR,车联网,横琴新区,机器人,GPU,汽车芯片,集成电路,中芯国际,人工智能,MCU芯片,VR设备,人民币贬值受益,虚拟现实,芯片设计,华为</t>
  </si>
  <si>
    <t>688041.SH</t>
  </si>
  <si>
    <t>海光信息</t>
  </si>
  <si>
    <t>国内唯一一家生产x86芯片的企业</t>
  </si>
  <si>
    <t>年报预增,集成电路,芯片,信创</t>
  </si>
  <si>
    <t>688608.SH</t>
  </si>
  <si>
    <t>恒玄科技</t>
  </si>
  <si>
    <t>全球智能音频SoC芯片领域的领先供应商</t>
  </si>
  <si>
    <t>阿里巴巴,芯片,华为,芯片设计,小米,无线耳机</t>
  </si>
  <si>
    <t>300077.SZ</t>
  </si>
  <si>
    <t>国民技术</t>
  </si>
  <si>
    <t>国内最大的可信计算芯片厂商，国内商业市场占有率已超过85%</t>
  </si>
  <si>
    <t>换芯,芯片,移动支付,量子科技,宁德时代,物联网,交通一卡通,机器人,新能源汽车,汽车芯片,集成电路,锂电池,负极材料,人工智能,网络安全,国产替代,移动金融,金融IC,华为,AI芯片,SNS,区块链,智能终端,存储芯片,工业互联网,EDR,芯片制造,MCU芯片,石墨电极,芯片设计</t>
  </si>
  <si>
    <t>300053.SZ</t>
  </si>
  <si>
    <t>欧比特</t>
  </si>
  <si>
    <t>航空航天领域高可靠嵌入式SOC芯片及系统集成的骨干企业之一</t>
  </si>
  <si>
    <t>数据中心,人脸识别,AI芯片,广东国企改革,EDA,芯片,卫星导航,智能终端,东数西算（算力）,农业信息化,国企改革,珠海国企改革,智能交通,横琴新区,专精特新,汽车芯片,航空航天,集成电路,太空经济,安防,地方国企改革,人工智能,时空大数据,芯片设计</t>
  </si>
  <si>
    <t>688047.SH</t>
  </si>
  <si>
    <t>龙芯中科</t>
  </si>
  <si>
    <t>中国自研CPU第一股</t>
  </si>
  <si>
    <t>汽车芯片,芯片,国家大基金持股,MCU芯片,信创</t>
  </si>
  <si>
    <t>688049.SH</t>
  </si>
  <si>
    <t>炬芯科技</t>
  </si>
  <si>
    <t>公司是全球蓝牙音箱SoC芯片的重要供应商之一</t>
  </si>
  <si>
    <t>芯片,消费电子,智能音箱,独角兽,物联网,智能穿戴,语音技术,小米,专精特新,机器人,人工智能,MCU芯片,芯片设计,华为,无线耳机</t>
  </si>
  <si>
    <t>688332.SH</t>
  </si>
  <si>
    <t>中科蓝讯</t>
  </si>
  <si>
    <t>无线音频SoC芯片领域主要供应商，白牌市场市占率头部企业</t>
  </si>
  <si>
    <t>专精特新,芯片,无线耳机</t>
  </si>
  <si>
    <t>688380.SH</t>
  </si>
  <si>
    <t>中微半导</t>
  </si>
  <si>
    <t>国内领先的MCU厂商，产品主要应用于家电和消费电子领域，致力于成为以MCU为核心的平台型芯片设计企业</t>
  </si>
  <si>
    <t>IGBT,专精特新,汽车芯片,芯片,MCU芯片,电机电控,小米</t>
  </si>
  <si>
    <t>688486.SH</t>
  </si>
  <si>
    <t>龙迅股份</t>
  </si>
  <si>
    <t>高清视频桥接芯片市占率全球前六</t>
  </si>
  <si>
    <t>688252.SH</t>
  </si>
  <si>
    <t>天德钰</t>
  </si>
  <si>
    <t>国内显示驱动芯片领域的领先厂商</t>
  </si>
  <si>
    <t>芯片,电子纸</t>
  </si>
  <si>
    <t>688126.SH</t>
  </si>
  <si>
    <t>沪硅产业</t>
  </si>
  <si>
    <t>硅片</t>
  </si>
  <si>
    <t>曾荣获国家科学技术进步一等奖、中国科学院杰出科技成就奖</t>
  </si>
  <si>
    <t>年报预增,集成电路,芯片,国家大基金持股,中芯国际,MSCI</t>
  </si>
  <si>
    <t>605358.SH</t>
  </si>
  <si>
    <t>立昂微</t>
  </si>
  <si>
    <t>硅片/射频</t>
  </si>
  <si>
    <t>国内颇具竞争力的半导体材料、功率半导体和集成电路制造的产业平台</t>
  </si>
  <si>
    <t>砷化镓,汽车芯片,芯片,光伏,汽车电子,充电桩,第三代半导体,中芯国际,MSCI</t>
  </si>
  <si>
    <t>300054.SZ</t>
  </si>
  <si>
    <t>鼎龙股份</t>
  </si>
  <si>
    <t>国内电子成像显像专用信息化学品龙头</t>
  </si>
  <si>
    <t>柔性屏,年报预增,集成电路,中芯国际,芯片,蓝宝石,OLED,国产替代,芯片设计</t>
  </si>
  <si>
    <t>300346.SZ</t>
  </si>
  <si>
    <t>南大光电</t>
  </si>
  <si>
    <t>前驱体材料、电子特气、光刻胶</t>
  </si>
  <si>
    <t>MO源产业化生产的企业</t>
  </si>
  <si>
    <t>光刻胶,国家大基金持股,OLED,长三角一体化,氮化镓,节能照明,砷化镓,专精特新,集成电路,OLED材料,氢氟酸,国产替代,中芯国际,华为</t>
  </si>
  <si>
    <t>002409.SZ</t>
  </si>
  <si>
    <t>雅克科技</t>
  </si>
  <si>
    <t>全球著名的磷酸酯阻燃剂生产企业</t>
  </si>
  <si>
    <t>光刻胶,芯片,国家大基金持股,OLED,磷化工,溴素,年报预增,氟化工,天然气,人民币贬值受益,氢氟酸,中芯国际,MSCI</t>
  </si>
  <si>
    <t>688019.SH</t>
  </si>
  <si>
    <t>安集科技</t>
  </si>
  <si>
    <t>产品化学机械抛光液和光刻胶去除剂为关键半导体材料，打破国外垄断</t>
  </si>
  <si>
    <t>年报预增,专精特新,光刻胶,集成电路,国家大基金持股,上海自贸区,中芯国际</t>
  </si>
  <si>
    <t>300666.SZ</t>
  </si>
  <si>
    <t>江丰电子</t>
  </si>
  <si>
    <t>靶材</t>
  </si>
  <si>
    <t>超高纯金属溅射靶材打破了国外垄断</t>
  </si>
  <si>
    <t>年报预增,集成电路,新材料,芯片,OLED材料,靶材,OLED,中芯国际</t>
  </si>
  <si>
    <t>002617.SZ</t>
  </si>
  <si>
    <t>露笑科技</t>
  </si>
  <si>
    <t>公司投资建设第三代功率半导体（碳化硅）产业园</t>
  </si>
  <si>
    <t>5G,碳化硅,新能源汽车,特斯拉,室外经济,蓝宝石,电力物联网,光伏,智能电网,第三代半导体</t>
  </si>
  <si>
    <t>600206.SH</t>
  </si>
  <si>
    <t>有研新材</t>
  </si>
  <si>
    <t>中国最大的具有国际水平的半导体材料研究、开发、生产基地</t>
  </si>
  <si>
    <t>5G,小金属,新材料,稀土永磁,医疗器械,芯片,OLED,靶材,雄安新区,国企改革,牙科医疗,央企国企改革,砷化镓,固态电池,钌催化剂,OLED材料,军工,地方国企改革,京津冀一体化,中芯国际,华为</t>
  </si>
  <si>
    <t>300236.SZ</t>
  </si>
  <si>
    <t>上海新阳</t>
  </si>
  <si>
    <t>主营半导体行业所需电子化学品，同时参股子公司已量产大硅片</t>
  </si>
  <si>
    <t>芯片制造,光刻胶,专精特新,集成电路,芯片,硅晶圆,芯片设备,中芯国际,智能穿戴</t>
  </si>
  <si>
    <t>300398.SZ</t>
  </si>
  <si>
    <t>飞凯材料</t>
  </si>
  <si>
    <t>我国主要的光纤光缆涂覆材料供应商之一</t>
  </si>
  <si>
    <t>辉瑞,宽带中国,光刻胶,新材料,集成电路,光纤,OLED材料,OLED,新冠治疗,中芯国际,电子纸</t>
  </si>
  <si>
    <t>688268.SH</t>
  </si>
  <si>
    <t>华特气体</t>
  </si>
  <si>
    <t>电子特气</t>
  </si>
  <si>
    <t>国内最大的民营特种气体及相关设备供应商之一</t>
  </si>
  <si>
    <t>光刻胶,集成电路,氢能源,俄乌冲突,国产替代,中芯国际</t>
  </si>
  <si>
    <t>688234.SH</t>
  </si>
  <si>
    <t>天岳先进</t>
  </si>
  <si>
    <t>公司已跻身半绝缘型碳化硅衬底市场的世界前三</t>
  </si>
  <si>
    <t>碳化硅,专精特新,第三代半导体</t>
  </si>
  <si>
    <t>300655.SZ</t>
  </si>
  <si>
    <t>晶瑞电材</t>
  </si>
  <si>
    <t>国内最早规模量产光刻胶的少数几家企业之一</t>
  </si>
  <si>
    <t>光刻胶,新材料,集成电路,锂电池,新能源,OLED,比亚迪,宁德时代,无人驾驶,国产替代,中芯国际</t>
  </si>
  <si>
    <t>603595.SH</t>
  </si>
  <si>
    <t>东尼电子</t>
  </si>
  <si>
    <t>主要产品包括超微细电子线材以及金刚石切割线</t>
  </si>
  <si>
    <t>碳化硅,年报预增,三星,富士康,新能源,蓝宝石,无线充电,第三代半导体,苹果,无线耳机,金刚石（线）</t>
  </si>
  <si>
    <t>688233.SH</t>
  </si>
  <si>
    <t>神工股份</t>
  </si>
  <si>
    <t>国内领先的半导体单晶硅材料供应商</t>
  </si>
  <si>
    <t>专精特新,养老金持股,集成电路,中芯国际,芯片</t>
  </si>
  <si>
    <t>603078.SH</t>
  </si>
  <si>
    <t>江化微</t>
  </si>
  <si>
    <t>国内湿电子化学品龙头</t>
  </si>
  <si>
    <t>年报预增,专精特新,光刻胶,地方国企改革,芯片,OLED材料,OLED,元器件,氢氟酸,国企改革,中芯国际</t>
  </si>
  <si>
    <t>002119.SZ</t>
  </si>
  <si>
    <t>康强电子</t>
  </si>
  <si>
    <t>国内最大塑封引线框架生产基地，国内第二大的金丝生产企业</t>
  </si>
  <si>
    <t>白银,专精特新,集成电路,徐翔,芯片,移动支付,黄金暴跌受益,核电</t>
  </si>
  <si>
    <t>688138.SH</t>
  </si>
  <si>
    <t>清溢光电</t>
  </si>
  <si>
    <t>专业制作高精密度掩模版和精密设备的国家高新技术企业</t>
  </si>
  <si>
    <t>年报预增,专精特新,芯片,OLED,第三代半导体,中芯国际</t>
  </si>
  <si>
    <t>300576.SZ</t>
  </si>
  <si>
    <t>容大感光</t>
  </si>
  <si>
    <t>行业内生产PCB感光油墨产品品种最为齐全的企业之一</t>
  </si>
  <si>
    <t>柔性屏,专精特新,光刻胶,OLED</t>
  </si>
  <si>
    <t>300429.SZ</t>
  </si>
  <si>
    <t>强力新材</t>
  </si>
  <si>
    <t>专业从事电子材料领域各类光刻胶专用电子化学品的研发生产</t>
  </si>
  <si>
    <t>专精特新,光刻胶,集成电路,OLED材料,OLED,富媒体</t>
  </si>
  <si>
    <t>003026.SZ</t>
  </si>
  <si>
    <t>中晶科技</t>
  </si>
  <si>
    <t>致力于高品质半导体硅材料的研发和生产</t>
  </si>
  <si>
    <t>汽车电子,芯片</t>
  </si>
  <si>
    <t>300706.SZ</t>
  </si>
  <si>
    <t>阿石创</t>
  </si>
  <si>
    <t>国内为数不多能在多领域提供高品质PVD镀膜材料能力的供应商之一</t>
  </si>
  <si>
    <t>碳化硅,专精特新,PET铜箔,HJT电池,新材料,钒电池,OLED,靶材,光伏,台湾,钙钛矿电池</t>
  </si>
  <si>
    <t>688432.SH</t>
  </si>
  <si>
    <t>有研硅</t>
  </si>
  <si>
    <t>日资控股的半导体硅抛光片和刻蚀设备用硅材料生产商</t>
  </si>
  <si>
    <t>年报预增,集成电路,台积电,芯片,硅能源,中芯国际</t>
  </si>
  <si>
    <t>688035.SH</t>
  </si>
  <si>
    <t>德邦科技</t>
  </si>
  <si>
    <t>主营高端电子封装材料，获“大基金”大比例持股</t>
  </si>
  <si>
    <t>年报预增,专精特新,新能源汽车,小米,集成电路,国家大基金持股,光伏,宁德时代,华为,无线耳机</t>
  </si>
  <si>
    <t>688401.SH</t>
  </si>
  <si>
    <t>路维光电</t>
  </si>
  <si>
    <t>掩模版</t>
  </si>
  <si>
    <t>掩膜版制造商</t>
  </si>
  <si>
    <t>年报预增,专精特新,PCB,第三代半导体</t>
  </si>
  <si>
    <t>688521.SH</t>
  </si>
  <si>
    <t>芯原股份</t>
  </si>
  <si>
    <t>IP</t>
  </si>
  <si>
    <t>国内自主半导体IP龙头，一站式芯片定制服务商</t>
  </si>
  <si>
    <t>年报预增,汽车芯片,集成电路,数字货币,人工智能,芯片,国家大基金持股,上海自贸区,facebook,先进封装（Chiplet）</t>
  </si>
  <si>
    <t>688262.SH</t>
  </si>
  <si>
    <t>国芯科技</t>
  </si>
  <si>
    <t>国产嵌入式CPU产业化应用领先企业之一</t>
  </si>
  <si>
    <t>电子身份证,芯片,国家大基金持股,量子科技,汽车电子,比亚迪,数据存储,东数西算（算力）,信创,边缘计算,汽车芯片,数字货币,MCU芯片,芯片设计</t>
  </si>
  <si>
    <t>301269.SZ</t>
  </si>
  <si>
    <t>华大九天</t>
  </si>
  <si>
    <t>中国第一大EDA厂商</t>
  </si>
  <si>
    <t>小米,专精特新,集成电路,EDA,国家大基金持股,华为,信创</t>
  </si>
  <si>
    <t>688206.SH</t>
  </si>
  <si>
    <t>概伦电子</t>
  </si>
  <si>
    <t>公司器件建模及验证EDA工具已经取得较高市场地位</t>
  </si>
  <si>
    <t>专精特新,EDA</t>
  </si>
  <si>
    <t>301095.SZ</t>
  </si>
  <si>
    <t>广立微</t>
  </si>
  <si>
    <t>国内领先的集成电路EDA软件与晶圆级电性测试设备供应商</t>
  </si>
  <si>
    <t>年报预增,EDA,集成电路,芯片,国家大基金持股,信创</t>
  </si>
</sst>
</file>

<file path=xl/styles.xml><?xml version="1.0" encoding="utf-8"?>
<styleSheet xmlns="http://schemas.openxmlformats.org/spreadsheetml/2006/main">
  <numFmts count="7">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 "/>
    <numFmt numFmtId="177" formatCode="0.00_ "/>
    <numFmt numFmtId="178" formatCode="0.0_ "/>
  </numFmts>
  <fonts count="35">
    <font>
      <sz val="11"/>
      <color theme="1"/>
      <name val="宋体"/>
      <charset val="134"/>
      <scheme val="minor"/>
    </font>
    <font>
      <b/>
      <sz val="11"/>
      <color theme="1"/>
      <name val="宋体"/>
      <charset val="134"/>
      <scheme val="minor"/>
    </font>
    <font>
      <sz val="11"/>
      <color theme="0" tint="-0.35"/>
      <name val="宋体"/>
      <charset val="134"/>
      <scheme val="minor"/>
    </font>
    <font>
      <sz val="11"/>
      <color theme="1"/>
      <name val="微软雅黑"/>
      <charset val="134"/>
    </font>
    <font>
      <b/>
      <sz val="11"/>
      <color theme="1"/>
      <name val="微软雅黑"/>
      <charset val="134"/>
    </font>
    <font>
      <sz val="11"/>
      <color theme="0" tint="-0.35"/>
      <name val="微软雅黑"/>
      <charset val="134"/>
    </font>
    <font>
      <b/>
      <sz val="11"/>
      <color theme="0" tint="-0.35"/>
      <name val="微软雅黑"/>
      <charset val="134"/>
    </font>
    <font>
      <b/>
      <sz val="11"/>
      <color rgb="FFC00000"/>
      <name val="微软雅黑"/>
      <charset val="134"/>
    </font>
    <font>
      <sz val="11"/>
      <color theme="1" tint="0.5"/>
      <name val="微软雅黑"/>
      <charset val="134"/>
    </font>
    <font>
      <sz val="11"/>
      <color theme="0" tint="-0.5"/>
      <name val="微软雅黑"/>
      <charset val="134"/>
    </font>
    <font>
      <sz val="11"/>
      <color rgb="FFC00000"/>
      <name val="微软雅黑"/>
      <charset val="134"/>
    </font>
    <font>
      <i/>
      <u/>
      <sz val="11"/>
      <color theme="1"/>
      <name val="微软雅黑"/>
      <charset val="134"/>
    </font>
    <font>
      <i/>
      <u/>
      <sz val="11"/>
      <color theme="0" tint="-0.35"/>
      <name val="微软雅黑"/>
      <charset val="134"/>
    </font>
    <font>
      <sz val="11"/>
      <color rgb="FFC00000"/>
      <name val="宋体"/>
      <charset val="134"/>
      <scheme val="minor"/>
    </font>
    <font>
      <sz val="11"/>
      <color rgb="FFFF0000"/>
      <name val="微软雅黑"/>
      <charset val="134"/>
    </font>
    <font>
      <b/>
      <u/>
      <sz val="11"/>
      <color theme="1"/>
      <name val="微软雅黑"/>
      <charset val="134"/>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sz val="11"/>
      <color rgb="FFFA7D00"/>
      <name val="宋体"/>
      <charset val="0"/>
      <scheme val="minor"/>
    </font>
  </fonts>
  <fills count="40">
    <fill>
      <patternFill patternType="none"/>
    </fill>
    <fill>
      <patternFill patternType="gray125"/>
    </fill>
    <fill>
      <patternFill patternType="solid">
        <fgColor theme="8" tint="0.8"/>
        <bgColor indexed="64"/>
      </patternFill>
    </fill>
    <fill>
      <patternFill patternType="solid">
        <fgColor theme="9" tint="0.6"/>
        <bgColor indexed="64"/>
      </patternFill>
    </fill>
    <fill>
      <patternFill patternType="solid">
        <fgColor theme="7" tint="0.6"/>
        <bgColor indexed="64"/>
      </patternFill>
    </fill>
    <fill>
      <patternFill patternType="solid">
        <fgColor theme="4" tint="0.8"/>
        <bgColor indexed="64"/>
      </patternFill>
    </fill>
    <fill>
      <patternFill patternType="solid">
        <fgColor theme="9" tint="0.8"/>
        <bgColor indexed="64"/>
      </patternFill>
    </fill>
    <fill>
      <patternFill patternType="solid">
        <fgColor theme="7" tint="0.8"/>
        <bgColor indexed="64"/>
      </patternFill>
    </fill>
    <fill>
      <patternFill patternType="solid">
        <fgColor rgb="FFFFFF00"/>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bgColor indexed="64"/>
      </patternFill>
    </fill>
  </fills>
  <borders count="2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24" borderId="0" applyNumberFormat="0" applyBorder="0" applyAlignment="0" applyProtection="0">
      <alignment vertical="center"/>
    </xf>
    <xf numFmtId="0" fontId="30" fillId="32"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21" borderId="0" applyNumberFormat="0" applyBorder="0" applyAlignment="0" applyProtection="0">
      <alignment vertical="center"/>
    </xf>
    <xf numFmtId="0" fontId="20" fillId="17" borderId="0" applyNumberFormat="0" applyBorder="0" applyAlignment="0" applyProtection="0">
      <alignment vertical="center"/>
    </xf>
    <xf numFmtId="43" fontId="0" fillId="0" borderId="0" applyFont="0" applyFill="0" applyBorder="0" applyAlignment="0" applyProtection="0">
      <alignment vertical="center"/>
    </xf>
    <xf numFmtId="0" fontId="16" fillId="36"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5" borderId="18" applyNumberFormat="0" applyFont="0" applyAlignment="0" applyProtection="0">
      <alignment vertical="center"/>
    </xf>
    <xf numFmtId="0" fontId="16" fillId="23" borderId="0" applyNumberFormat="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2" fillId="0" borderId="12" applyNumberFormat="0" applyFill="0" applyAlignment="0" applyProtection="0">
      <alignment vertical="center"/>
    </xf>
    <xf numFmtId="0" fontId="18" fillId="0" borderId="12" applyNumberFormat="0" applyFill="0" applyAlignment="0" applyProtection="0">
      <alignment vertical="center"/>
    </xf>
    <xf numFmtId="0" fontId="16" fillId="16" borderId="0" applyNumberFormat="0" applyBorder="0" applyAlignment="0" applyProtection="0">
      <alignment vertical="center"/>
    </xf>
    <xf numFmtId="0" fontId="23" fillId="0" borderId="16" applyNumberFormat="0" applyFill="0" applyAlignment="0" applyProtection="0">
      <alignment vertical="center"/>
    </xf>
    <xf numFmtId="0" fontId="16" fillId="20" borderId="0" applyNumberFormat="0" applyBorder="0" applyAlignment="0" applyProtection="0">
      <alignment vertical="center"/>
    </xf>
    <xf numFmtId="0" fontId="21" fillId="19" borderId="13" applyNumberFormat="0" applyAlignment="0" applyProtection="0">
      <alignment vertical="center"/>
    </xf>
    <xf numFmtId="0" fontId="25" fillId="19" borderId="14" applyNumberFormat="0" applyAlignment="0" applyProtection="0">
      <alignment vertical="center"/>
    </xf>
    <xf numFmtId="0" fontId="26" fillId="27" borderId="15" applyNumberFormat="0" applyAlignment="0" applyProtection="0">
      <alignment vertical="center"/>
    </xf>
    <xf numFmtId="0" fontId="17" fillId="12" borderId="0" applyNumberFormat="0" applyBorder="0" applyAlignment="0" applyProtection="0">
      <alignment vertical="center"/>
    </xf>
    <xf numFmtId="0" fontId="16" fillId="39" borderId="0" applyNumberFormat="0" applyBorder="0" applyAlignment="0" applyProtection="0">
      <alignment vertical="center"/>
    </xf>
    <xf numFmtId="0" fontId="34" fillId="0" borderId="19" applyNumberFormat="0" applyFill="0" applyAlignment="0" applyProtection="0">
      <alignment vertical="center"/>
    </xf>
    <xf numFmtId="0" fontId="31" fillId="0" borderId="17" applyNumberFormat="0" applyFill="0" applyAlignment="0" applyProtection="0">
      <alignment vertical="center"/>
    </xf>
    <xf numFmtId="0" fontId="27" fillId="31" borderId="0" applyNumberFormat="0" applyBorder="0" applyAlignment="0" applyProtection="0">
      <alignment vertical="center"/>
    </xf>
    <xf numFmtId="0" fontId="33" fillId="38" borderId="0" applyNumberFormat="0" applyBorder="0" applyAlignment="0" applyProtection="0">
      <alignment vertical="center"/>
    </xf>
    <xf numFmtId="0" fontId="17" fillId="26" borderId="0" applyNumberFormat="0" applyBorder="0" applyAlignment="0" applyProtection="0">
      <alignment vertical="center"/>
    </xf>
    <xf numFmtId="0" fontId="16" fillId="15" borderId="0" applyNumberFormat="0" applyBorder="0" applyAlignment="0" applyProtection="0">
      <alignment vertical="center"/>
    </xf>
    <xf numFmtId="0" fontId="17" fillId="22" borderId="0" applyNumberFormat="0" applyBorder="0" applyAlignment="0" applyProtection="0">
      <alignment vertical="center"/>
    </xf>
    <xf numFmtId="0" fontId="17" fillId="11" borderId="0" applyNumberFormat="0" applyBorder="0" applyAlignment="0" applyProtection="0">
      <alignment vertical="center"/>
    </xf>
    <xf numFmtId="0" fontId="17" fillId="30" borderId="0" applyNumberFormat="0" applyBorder="0" applyAlignment="0" applyProtection="0">
      <alignment vertical="center"/>
    </xf>
    <xf numFmtId="0" fontId="17" fillId="18" borderId="0" applyNumberFormat="0" applyBorder="0" applyAlignment="0" applyProtection="0">
      <alignment vertical="center"/>
    </xf>
    <xf numFmtId="0" fontId="16" fillId="29" borderId="0" applyNumberFormat="0" applyBorder="0" applyAlignment="0" applyProtection="0">
      <alignment vertical="center"/>
    </xf>
    <xf numFmtId="0" fontId="16" fillId="25" borderId="0" applyNumberFormat="0" applyBorder="0" applyAlignment="0" applyProtection="0">
      <alignment vertical="center"/>
    </xf>
    <xf numFmtId="0" fontId="17" fillId="28" borderId="0" applyNumberFormat="0" applyBorder="0" applyAlignment="0" applyProtection="0">
      <alignment vertical="center"/>
    </xf>
    <xf numFmtId="0" fontId="17" fillId="10" borderId="0" applyNumberFormat="0" applyBorder="0" applyAlignment="0" applyProtection="0">
      <alignment vertical="center"/>
    </xf>
    <xf numFmtId="0" fontId="16" fillId="9" borderId="0" applyNumberFormat="0" applyBorder="0" applyAlignment="0" applyProtection="0">
      <alignment vertical="center"/>
    </xf>
    <xf numFmtId="0" fontId="17" fillId="34" borderId="0" applyNumberFormat="0" applyBorder="0" applyAlignment="0" applyProtection="0">
      <alignment vertical="center"/>
    </xf>
    <xf numFmtId="0" fontId="16" fillId="37" borderId="0" applyNumberFormat="0" applyBorder="0" applyAlignment="0" applyProtection="0">
      <alignment vertical="center"/>
    </xf>
    <xf numFmtId="0" fontId="16" fillId="33" borderId="0" applyNumberFormat="0" applyBorder="0" applyAlignment="0" applyProtection="0">
      <alignment vertical="center"/>
    </xf>
    <xf numFmtId="0" fontId="17" fillId="14" borderId="0" applyNumberFormat="0" applyBorder="0" applyAlignment="0" applyProtection="0">
      <alignment vertical="center"/>
    </xf>
    <xf numFmtId="0" fontId="16" fillId="13" borderId="0" applyNumberFormat="0" applyBorder="0" applyAlignment="0" applyProtection="0">
      <alignment vertical="center"/>
    </xf>
  </cellStyleXfs>
  <cellXfs count="158">
    <xf numFmtId="0" fontId="0" fillId="0" borderId="0" xfId="0">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0" borderId="0" xfId="0" applyFont="1">
      <alignment vertical="center"/>
    </xf>
    <xf numFmtId="0" fontId="2" fillId="4" borderId="0" xfId="0" applyFont="1" applyFill="1">
      <alignment vertical="center"/>
    </xf>
    <xf numFmtId="0" fontId="1" fillId="0" borderId="0" xfId="0" applyFont="1">
      <alignment vertical="center"/>
    </xf>
    <xf numFmtId="0" fontId="0" fillId="0" borderId="0" xfId="0" applyFont="1" applyFill="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ill="1">
      <alignment vertical="center"/>
    </xf>
    <xf numFmtId="0" fontId="3" fillId="3" borderId="0" xfId="0" applyFont="1" applyFill="1" applyBorder="1">
      <alignment vertical="center"/>
    </xf>
    <xf numFmtId="0" fontId="4" fillId="3" borderId="0" xfId="0" applyFont="1" applyFill="1" applyBorder="1">
      <alignment vertical="center"/>
    </xf>
    <xf numFmtId="0" fontId="3" fillId="0" borderId="0" xfId="0" applyFont="1" applyFill="1" applyBorder="1">
      <alignment vertical="center"/>
    </xf>
    <xf numFmtId="0" fontId="3" fillId="3" borderId="0" xfId="0" applyFont="1" applyFill="1" applyBorder="1" applyAlignment="1">
      <alignment horizontal="center" vertical="center"/>
    </xf>
    <xf numFmtId="0" fontId="3" fillId="3" borderId="0" xfId="0" applyFont="1" applyFill="1" applyBorder="1" applyAlignment="1">
      <alignment vertical="center" wrapText="1"/>
    </xf>
    <xf numFmtId="0" fontId="3" fillId="4" borderId="0" xfId="0" applyFont="1" applyFill="1" applyBorder="1">
      <alignment vertical="center"/>
    </xf>
    <xf numFmtId="0" fontId="4" fillId="4" borderId="0" xfId="0" applyFont="1" applyFill="1" applyBorder="1">
      <alignment vertical="center"/>
    </xf>
    <xf numFmtId="0" fontId="3" fillId="4" borderId="0" xfId="0" applyFont="1" applyFill="1" applyBorder="1" applyAlignment="1">
      <alignment horizontal="center" vertical="center"/>
    </xf>
    <xf numFmtId="0" fontId="3" fillId="4" borderId="0" xfId="0" applyFont="1" applyFill="1" applyBorder="1" applyAlignment="1">
      <alignment vertical="center" wrapText="1"/>
    </xf>
    <xf numFmtId="0" fontId="3" fillId="0" borderId="0" xfId="0" applyFont="1" applyBorder="1">
      <alignment vertical="center"/>
    </xf>
    <xf numFmtId="0" fontId="4" fillId="0" borderId="0" xfId="0" applyFont="1" applyBorder="1">
      <alignment vertical="center"/>
    </xf>
    <xf numFmtId="0" fontId="3" fillId="0" borderId="0" xfId="0" applyFont="1" applyBorder="1" applyAlignment="1">
      <alignment horizontal="center" vertical="center"/>
    </xf>
    <xf numFmtId="0" fontId="3" fillId="0" borderId="0" xfId="0" applyFont="1" applyBorder="1" applyAlignment="1">
      <alignment vertical="center" wrapText="1"/>
    </xf>
    <xf numFmtId="0" fontId="5" fillId="0" borderId="0" xfId="0" applyFont="1" applyBorder="1">
      <alignment vertical="center"/>
    </xf>
    <xf numFmtId="0" fontId="6" fillId="0" borderId="0" xfId="0" applyFont="1" applyBorder="1">
      <alignment vertical="center"/>
    </xf>
    <xf numFmtId="0" fontId="5" fillId="0" borderId="0" xfId="0" applyFont="1" applyBorder="1" applyAlignment="1">
      <alignment horizontal="center" vertical="center"/>
    </xf>
    <xf numFmtId="0" fontId="5" fillId="0" borderId="0" xfId="0" applyFont="1" applyBorder="1" applyAlignment="1">
      <alignment vertical="center" wrapText="1"/>
    </xf>
    <xf numFmtId="0" fontId="4" fillId="2" borderId="0" xfId="0" applyFont="1" applyFill="1" applyBorder="1">
      <alignment vertical="center"/>
    </xf>
    <xf numFmtId="0" fontId="4" fillId="2" borderId="0" xfId="0" applyFont="1" applyFill="1" applyBorder="1" applyAlignment="1">
      <alignment horizontal="center" vertical="center"/>
    </xf>
    <xf numFmtId="0" fontId="4" fillId="2" borderId="0" xfId="0" applyFont="1" applyFill="1" applyBorder="1" applyAlignment="1">
      <alignment vertical="center" wrapText="1"/>
    </xf>
    <xf numFmtId="0" fontId="5" fillId="0" borderId="0" xfId="0" applyFont="1" applyBorder="1" applyAlignment="1">
      <alignment horizontal="left" vertical="center"/>
    </xf>
    <xf numFmtId="0" fontId="7" fillId="4" borderId="0" xfId="0" applyFont="1" applyFill="1" applyBorder="1">
      <alignment vertical="center"/>
    </xf>
    <xf numFmtId="0" fontId="2" fillId="0" borderId="0" xfId="0" applyFont="1" applyBorder="1" applyAlignment="1">
      <alignment horizontal="center" vertical="center"/>
    </xf>
    <xf numFmtId="0" fontId="7" fillId="3" borderId="0" xfId="0" applyFont="1" applyFill="1" applyBorder="1">
      <alignment vertical="center"/>
    </xf>
    <xf numFmtId="0" fontId="5" fillId="0" borderId="0" xfId="0" applyFont="1" applyBorder="1" applyAlignment="1">
      <alignment horizontal="center" vertical="center" wrapText="1"/>
    </xf>
    <xf numFmtId="0" fontId="3" fillId="4" borderId="0" xfId="0" applyFont="1" applyFill="1" applyBorder="1" applyAlignment="1">
      <alignment horizontal="center" vertical="center" wrapText="1"/>
    </xf>
    <xf numFmtId="0" fontId="4" fillId="0" borderId="0" xfId="0" applyFont="1" applyAlignment="1">
      <alignment horizontal="center" vertical="center"/>
    </xf>
    <xf numFmtId="177" fontId="3" fillId="0" borderId="0" xfId="0" applyNumberFormat="1" applyFont="1" applyAlignment="1">
      <alignment horizontal="center" vertical="center"/>
    </xf>
    <xf numFmtId="0" fontId="4" fillId="5" borderId="1" xfId="0" applyFont="1" applyFill="1" applyBorder="1" applyAlignment="1">
      <alignment horizontal="center" vertical="center"/>
    </xf>
    <xf numFmtId="177" fontId="8" fillId="5" borderId="2" xfId="0" applyNumberFormat="1" applyFont="1" applyFill="1" applyBorder="1" applyAlignment="1">
      <alignment horizontal="center" vertical="center"/>
    </xf>
    <xf numFmtId="177" fontId="4" fillId="5" borderId="2" xfId="0" applyNumberFormat="1" applyFont="1" applyFill="1" applyBorder="1" applyAlignment="1">
      <alignment horizontal="center" vertical="center"/>
    </xf>
    <xf numFmtId="177" fontId="3" fillId="5" borderId="2" xfId="0" applyNumberFormat="1" applyFont="1" applyFill="1" applyBorder="1" applyAlignment="1">
      <alignment horizontal="center" vertical="center"/>
    </xf>
    <xf numFmtId="177" fontId="3" fillId="5" borderId="3" xfId="0" applyNumberFormat="1" applyFont="1" applyFill="1" applyBorder="1" applyAlignment="1">
      <alignment horizontal="center" vertical="center"/>
    </xf>
    <xf numFmtId="0" fontId="4" fillId="0" borderId="4" xfId="0" applyFont="1" applyBorder="1" applyAlignment="1">
      <alignment horizontal="center" vertical="center"/>
    </xf>
    <xf numFmtId="177" fontId="8" fillId="0" borderId="0" xfId="0" applyNumberFormat="1" applyFont="1" applyAlignment="1">
      <alignment horizontal="center" vertical="center"/>
    </xf>
    <xf numFmtId="177" fontId="3" fillId="0" borderId="5" xfId="0" applyNumberFormat="1" applyFont="1" applyBorder="1" applyAlignment="1">
      <alignment horizontal="center" vertical="center"/>
    </xf>
    <xf numFmtId="177" fontId="4" fillId="0" borderId="0" xfId="0" applyNumberFormat="1" applyFont="1" applyAlignment="1">
      <alignment horizontal="center" vertical="center"/>
    </xf>
    <xf numFmtId="177" fontId="3" fillId="0" borderId="0" xfId="0" applyNumberFormat="1" applyFont="1" applyAlignment="1">
      <alignment horizontal="left" vertical="center"/>
    </xf>
    <xf numFmtId="176" fontId="4" fillId="0" borderId="0" xfId="0" applyNumberFormat="1" applyFont="1" applyAlignment="1">
      <alignment horizontal="center" vertical="center"/>
    </xf>
    <xf numFmtId="176" fontId="4" fillId="0" borderId="5" xfId="0" applyNumberFormat="1" applyFont="1" applyBorder="1" applyAlignment="1">
      <alignment horizontal="right" vertical="center"/>
    </xf>
    <xf numFmtId="0" fontId="4" fillId="0" borderId="6" xfId="0" applyFont="1" applyBorder="1" applyAlignment="1">
      <alignment horizontal="center" vertical="center"/>
    </xf>
    <xf numFmtId="177" fontId="8" fillId="0" borderId="7" xfId="0" applyNumberFormat="1" applyFont="1" applyBorder="1" applyAlignment="1">
      <alignment horizontal="center" vertical="center"/>
    </xf>
    <xf numFmtId="177" fontId="4" fillId="0" borderId="7" xfId="0" applyNumberFormat="1" applyFont="1" applyBorder="1" applyAlignment="1">
      <alignment horizontal="center" vertical="center"/>
    </xf>
    <xf numFmtId="177" fontId="3" fillId="0" borderId="7" xfId="0" applyNumberFormat="1" applyFont="1" applyBorder="1" applyAlignment="1">
      <alignment horizontal="center" vertical="center"/>
    </xf>
    <xf numFmtId="177" fontId="3" fillId="0" borderId="7" xfId="0" applyNumberFormat="1" applyFont="1" applyBorder="1" applyAlignment="1">
      <alignment horizontal="left" vertical="center"/>
    </xf>
    <xf numFmtId="176" fontId="4" fillId="0" borderId="7" xfId="0" applyNumberFormat="1" applyFont="1" applyBorder="1" applyAlignment="1">
      <alignment horizontal="center" vertical="center"/>
    </xf>
    <xf numFmtId="176" fontId="4" fillId="0" borderId="8" xfId="0" applyNumberFormat="1" applyFont="1" applyBorder="1" applyAlignment="1">
      <alignment horizontal="right" vertical="center"/>
    </xf>
    <xf numFmtId="0" fontId="4" fillId="0" borderId="0" xfId="0" applyFont="1">
      <alignment vertical="center"/>
    </xf>
    <xf numFmtId="0" fontId="3" fillId="0" borderId="0" xfId="0" applyFont="1" applyAlignment="1">
      <alignment horizontal="center" vertical="center"/>
    </xf>
    <xf numFmtId="0" fontId="9" fillId="0" borderId="0" xfId="0" applyFont="1" applyAlignment="1">
      <alignment horizontal="center" vertical="center"/>
    </xf>
    <xf numFmtId="178" fontId="3" fillId="0" borderId="0" xfId="0" applyNumberFormat="1" applyFont="1" applyAlignment="1">
      <alignment horizontal="right" vertical="center"/>
    </xf>
    <xf numFmtId="177" fontId="9" fillId="0" borderId="0" xfId="0" applyNumberFormat="1" applyFont="1" applyAlignment="1">
      <alignment horizontal="center" vertical="center"/>
    </xf>
    <xf numFmtId="0" fontId="3" fillId="0" borderId="0" xfId="0" applyFont="1" applyAlignment="1">
      <alignment horizontal="center" vertical="center"/>
    </xf>
    <xf numFmtId="0" fontId="9"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177" fontId="9" fillId="0" borderId="2" xfId="0" applyNumberFormat="1" applyFont="1" applyBorder="1" applyAlignment="1">
      <alignment horizontal="center" vertical="center"/>
    </xf>
    <xf numFmtId="177" fontId="3" fillId="0" borderId="3" xfId="0" applyNumberFormat="1" applyFont="1" applyBorder="1" applyAlignment="1">
      <alignment horizontal="center" vertical="center"/>
    </xf>
    <xf numFmtId="176" fontId="9" fillId="0" borderId="0" xfId="0" applyNumberFormat="1" applyFont="1" applyAlignment="1">
      <alignment horizontal="center" vertical="center"/>
    </xf>
    <xf numFmtId="0" fontId="3" fillId="0" borderId="4" xfId="0" applyFont="1" applyBorder="1" applyAlignment="1">
      <alignment horizontal="center" vertical="center"/>
    </xf>
    <xf numFmtId="177" fontId="3" fillId="0" borderId="5" xfId="0" applyNumberFormat="1"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177" fontId="9" fillId="0" borderId="7" xfId="0" applyNumberFormat="1" applyFont="1" applyBorder="1" applyAlignment="1">
      <alignment horizontal="center" vertical="center"/>
    </xf>
    <xf numFmtId="177" fontId="3" fillId="0" borderId="8" xfId="0" applyNumberFormat="1"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177" fontId="9" fillId="0" borderId="0" xfId="0" applyNumberFormat="1" applyFont="1" applyBorder="1" applyAlignment="1">
      <alignment horizontal="center" vertical="center"/>
    </xf>
    <xf numFmtId="177" fontId="3" fillId="0" borderId="5" xfId="0" applyNumberFormat="1" applyFont="1" applyBorder="1" applyAlignment="1">
      <alignment horizontal="center" vertical="center"/>
    </xf>
    <xf numFmtId="0" fontId="10" fillId="0" borderId="4" xfId="0" applyFont="1" applyBorder="1" applyAlignment="1">
      <alignment horizontal="center" vertical="center"/>
    </xf>
    <xf numFmtId="0" fontId="10" fillId="0" borderId="0" xfId="0" applyFont="1" applyBorder="1" applyAlignment="1">
      <alignment horizontal="center" vertical="center"/>
    </xf>
    <xf numFmtId="0" fontId="3" fillId="0" borderId="0" xfId="0" applyFont="1" applyBorder="1" applyAlignment="1">
      <alignment horizontal="center" vertical="center"/>
    </xf>
    <xf numFmtId="177" fontId="9" fillId="0" borderId="0" xfId="0" applyNumberFormat="1" applyFont="1" applyBorder="1" applyAlignment="1">
      <alignment horizontal="center" vertical="center"/>
    </xf>
    <xf numFmtId="177" fontId="3" fillId="0" borderId="5" xfId="0" applyNumberFormat="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vertical="center"/>
    </xf>
    <xf numFmtId="177" fontId="9" fillId="0" borderId="0" xfId="0" applyNumberFormat="1" applyFont="1" applyBorder="1" applyAlignment="1">
      <alignment horizontal="center" vertical="center"/>
    </xf>
    <xf numFmtId="177" fontId="3" fillId="0" borderId="5" xfId="0" applyNumberFormat="1"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77" fontId="9" fillId="0" borderId="10" xfId="0" applyNumberFormat="1" applyFont="1" applyBorder="1" applyAlignment="1">
      <alignment horizontal="center" vertical="center"/>
    </xf>
    <xf numFmtId="177" fontId="3" fillId="0" borderId="11" xfId="0" applyNumberFormat="1" applyFont="1" applyBorder="1" applyAlignment="1">
      <alignment horizontal="center" vertical="center"/>
    </xf>
    <xf numFmtId="0" fontId="4" fillId="2" borderId="0" xfId="0" applyFont="1" applyFill="1">
      <alignment vertical="center"/>
    </xf>
    <xf numFmtId="0" fontId="3" fillId="6" borderId="0" xfId="0" applyFont="1" applyFill="1">
      <alignment vertical="center"/>
    </xf>
    <xf numFmtId="0" fontId="3" fillId="7" borderId="0" xfId="0" applyFont="1" applyFill="1">
      <alignment vertical="center"/>
    </xf>
    <xf numFmtId="0" fontId="11" fillId="7" borderId="0" xfId="0" applyFont="1" applyFill="1">
      <alignment vertical="center"/>
    </xf>
    <xf numFmtId="0" fontId="11" fillId="0" borderId="0" xfId="0" applyFont="1">
      <alignment vertical="center"/>
    </xf>
    <xf numFmtId="0" fontId="5" fillId="0" borderId="0" xfId="0" applyFont="1">
      <alignment vertical="center"/>
    </xf>
    <xf numFmtId="0" fontId="12" fillId="0" borderId="0" xfId="0" applyFont="1">
      <alignment vertical="center"/>
    </xf>
    <xf numFmtId="0" fontId="10" fillId="0" borderId="0" xfId="0" applyFont="1">
      <alignment vertical="center"/>
    </xf>
    <xf numFmtId="0" fontId="3" fillId="0" borderId="0" xfId="0" applyFont="1">
      <alignment vertical="center"/>
    </xf>
    <xf numFmtId="177" fontId="3" fillId="0" borderId="0" xfId="0" applyNumberFormat="1" applyFont="1">
      <alignment vertical="center"/>
    </xf>
    <xf numFmtId="0" fontId="3" fillId="0" borderId="0" xfId="0" applyFont="1" applyFill="1" applyBorder="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lignment vertical="center"/>
    </xf>
    <xf numFmtId="177" fontId="4" fillId="0" borderId="0" xfId="0" applyNumberFormat="1" applyFont="1" applyBorder="1">
      <alignment vertical="center"/>
    </xf>
    <xf numFmtId="0" fontId="3" fillId="7" borderId="0" xfId="0" applyFont="1" applyFill="1" applyBorder="1">
      <alignment vertical="center"/>
    </xf>
    <xf numFmtId="0" fontId="3" fillId="7" borderId="0" xfId="0" applyFont="1" applyFill="1" applyBorder="1" applyAlignment="1">
      <alignment vertical="center" wrapText="1"/>
    </xf>
    <xf numFmtId="0" fontId="3" fillId="6" borderId="0" xfId="0" applyFont="1" applyFill="1" applyBorder="1">
      <alignment vertical="center"/>
    </xf>
    <xf numFmtId="0" fontId="3" fillId="6" borderId="0" xfId="0" applyFont="1" applyFill="1" applyBorder="1" applyAlignment="1">
      <alignment vertical="center" wrapText="1"/>
    </xf>
    <xf numFmtId="0" fontId="3" fillId="0" borderId="0" xfId="0" applyFont="1" applyBorder="1">
      <alignment vertical="center"/>
    </xf>
    <xf numFmtId="0" fontId="0" fillId="0" borderId="0" xfId="0" applyBorder="1">
      <alignment vertical="center"/>
    </xf>
    <xf numFmtId="0" fontId="2" fillId="0" borderId="0" xfId="0" applyFont="1" applyBorder="1">
      <alignment vertical="center"/>
    </xf>
    <xf numFmtId="0" fontId="3" fillId="0" borderId="0" xfId="0" applyFont="1" applyBorder="1" applyAlignment="1">
      <alignment horizontal="center" vertical="center" wrapText="1"/>
    </xf>
    <xf numFmtId="0" fontId="0" fillId="7" borderId="0" xfId="0" applyFill="1" applyBorder="1">
      <alignment vertical="center"/>
    </xf>
    <xf numFmtId="0" fontId="0" fillId="6" borderId="0" xfId="0" applyFill="1" applyBorder="1">
      <alignment vertical="center"/>
    </xf>
    <xf numFmtId="0" fontId="11" fillId="0" borderId="0" xfId="0" applyFont="1" applyBorder="1">
      <alignment vertical="center"/>
    </xf>
    <xf numFmtId="0" fontId="11" fillId="0" borderId="0" xfId="0" applyFont="1" applyBorder="1" applyAlignment="1">
      <alignment vertical="center" wrapText="1"/>
    </xf>
    <xf numFmtId="0" fontId="10" fillId="7" borderId="0" xfId="0" applyFont="1" applyFill="1" applyBorder="1">
      <alignment vertical="center"/>
    </xf>
    <xf numFmtId="0" fontId="3" fillId="7" borderId="0" xfId="0" applyFont="1" applyFill="1" applyBorder="1" applyAlignment="1">
      <alignment horizontal="center" vertical="center" wrapText="1"/>
    </xf>
    <xf numFmtId="0" fontId="10" fillId="0" borderId="0" xfId="0" applyFont="1" applyBorder="1">
      <alignment vertical="center"/>
    </xf>
    <xf numFmtId="0" fontId="3" fillId="6" borderId="0"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0" borderId="0" xfId="0" applyFont="1" applyBorder="1" applyAlignment="1">
      <alignment horizontal="left" vertical="center" wrapText="1"/>
    </xf>
    <xf numFmtId="0" fontId="11" fillId="0" borderId="0" xfId="0" applyFont="1" applyBorder="1" applyAlignment="1">
      <alignment horizontal="left" vertical="center" wrapText="1"/>
    </xf>
    <xf numFmtId="0" fontId="5" fillId="0" borderId="0" xfId="0" applyFont="1" applyBorder="1" applyAlignment="1">
      <alignment horizontal="left" vertical="center" wrapText="1"/>
    </xf>
    <xf numFmtId="0" fontId="10" fillId="0" borderId="0" xfId="0" applyFont="1" applyBorder="1" applyAlignment="1">
      <alignment vertical="center" wrapText="1"/>
    </xf>
    <xf numFmtId="0" fontId="4" fillId="2" borderId="0"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5" fillId="0" borderId="0" xfId="0" applyFont="1" applyFill="1" applyBorder="1">
      <alignment vertical="center"/>
    </xf>
    <xf numFmtId="0" fontId="11" fillId="7" borderId="0" xfId="0" applyFont="1" applyFill="1" applyBorder="1">
      <alignment vertical="center"/>
    </xf>
    <xf numFmtId="0" fontId="11" fillId="7" borderId="0" xfId="0" applyFont="1" applyFill="1" applyBorder="1" applyAlignment="1">
      <alignment vertical="center" wrapText="1"/>
    </xf>
    <xf numFmtId="0" fontId="11" fillId="7" borderId="0" xfId="0" applyFont="1" applyFill="1" applyBorder="1" applyAlignment="1">
      <alignment horizontal="center" vertical="center" wrapText="1"/>
    </xf>
    <xf numFmtId="0" fontId="10" fillId="7" borderId="0" xfId="0" applyFont="1" applyFill="1" applyBorder="1" applyAlignment="1">
      <alignment vertical="center" wrapText="1"/>
    </xf>
    <xf numFmtId="0" fontId="10" fillId="0" borderId="0" xfId="0" applyFont="1" applyBorder="1" applyAlignment="1">
      <alignment horizontal="center" vertical="center" wrapText="1"/>
    </xf>
    <xf numFmtId="0" fontId="13" fillId="0" borderId="0" xfId="0" applyFont="1" applyBorder="1">
      <alignment vertical="center"/>
    </xf>
    <xf numFmtId="0" fontId="10" fillId="7" borderId="0" xfId="0" applyFont="1" applyFill="1" applyBorder="1" applyAlignment="1">
      <alignment horizontal="center" vertical="center" wrapText="1"/>
    </xf>
    <xf numFmtId="0" fontId="4" fillId="6" borderId="0" xfId="0" applyFont="1" applyFill="1" applyBorder="1">
      <alignment vertical="center"/>
    </xf>
    <xf numFmtId="0" fontId="4" fillId="7" borderId="0" xfId="0" applyFont="1" applyFill="1" applyBorder="1">
      <alignment vertical="center"/>
    </xf>
    <xf numFmtId="0" fontId="5" fillId="8" borderId="0" xfId="0" applyFont="1" applyFill="1" applyBorder="1">
      <alignment vertical="center"/>
    </xf>
    <xf numFmtId="0" fontId="4" fillId="0" borderId="0" xfId="0" applyFont="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vertical="center"/>
    </xf>
    <xf numFmtId="0" fontId="14" fillId="0" borderId="0" xfId="0" applyFont="1" applyAlignment="1">
      <alignment horizontal="center" vertical="center"/>
    </xf>
    <xf numFmtId="0" fontId="15" fillId="0" borderId="0" xfId="0" applyFont="1" applyBorder="1" applyAlignment="1">
      <alignment horizontal="center" vertical="center"/>
    </xf>
    <xf numFmtId="178" fontId="3" fillId="0" borderId="0" xfId="0" applyNumberFormat="1" applyFont="1">
      <alignment vertical="center"/>
    </xf>
    <xf numFmtId="0" fontId="4" fillId="0" borderId="0" xfId="0" applyFont="1">
      <alignment vertical="center"/>
    </xf>
    <xf numFmtId="177" fontId="3" fillId="0" borderId="0" xfId="0" applyNumberFormat="1" applyFont="1">
      <alignment vertical="center"/>
    </xf>
    <xf numFmtId="0" fontId="3" fillId="0" borderId="0" xfId="0" applyFont="1" applyAlignment="1">
      <alignment vertical="center" wrapText="1"/>
    </xf>
    <xf numFmtId="177" fontId="3" fillId="0" borderId="0" xfId="0" applyNumberFormat="1" applyFont="1" applyBorder="1">
      <alignment vertical="center"/>
    </xf>
    <xf numFmtId="0" fontId="3" fillId="0" borderId="0" xfId="0" applyFont="1" applyBorder="1" applyAlignment="1">
      <alignment vertical="center" wrapText="1"/>
    </xf>
    <xf numFmtId="0" fontId="3" fillId="0" borderId="0" xfId="0" applyFont="1" applyAlignment="1">
      <alignment vertical="center" wrapText="1"/>
    </xf>
    <xf numFmtId="0" fontId="3" fillId="0" borderId="0" xfId="0" applyFont="1" applyBorder="1" applyAlignment="1">
      <alignment vertical="center" wrapText="1"/>
    </xf>
    <xf numFmtId="177" fontId="3" fillId="0" borderId="0" xfId="0" applyNumberFormat="1" applyFont="1" applyBorder="1" applyAlignment="1">
      <alignment vertical="center" wrapText="1"/>
    </xf>
    <xf numFmtId="0" fontId="4" fillId="0" borderId="0" xfId="0" applyFont="1" applyBorder="1">
      <alignment vertical="center"/>
    </xf>
    <xf numFmtId="0" fontId="1" fillId="0" borderId="0"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1">
    <dxf>
      <font>
        <name val="微软雅黑"/>
        <scheme val="none"/>
        <charset val="134"/>
        <family val="0"/>
        <b val="0"/>
        <i val="0"/>
        <strike val="0"/>
        <u val="none"/>
        <sz val="11"/>
        <color theme="1"/>
      </font>
    </dxf>
    <dxf>
      <font>
        <name val="微软雅黑"/>
        <scheme val="none"/>
        <charset val="134"/>
        <family val="0"/>
        <b val="1"/>
        <i val="0"/>
        <strike val="0"/>
        <u val="none"/>
        <sz val="11"/>
        <color theme="1"/>
      </font>
    </dxf>
    <dxf>
      <font>
        <name val="微软雅黑"/>
        <scheme val="none"/>
      </font>
    </dxf>
    <dxf>
      <numFmt numFmtId="177" formatCode="0.00_ "/>
    </dxf>
    <dxf>
      <font>
        <name val="微软雅黑"/>
        <scheme val="none"/>
        <charset val="134"/>
        <family val="0"/>
        <b val="0"/>
        <i val="0"/>
        <strike val="0"/>
        <u val="none"/>
        <sz val="11"/>
        <color theme="1"/>
      </font>
    </dxf>
    <dxf>
      <font>
        <name val="微软雅黑"/>
        <scheme val="none"/>
        <charset val="134"/>
        <family val="0"/>
        <b val="0"/>
        <i val="0"/>
        <strike val="0"/>
        <u val="none"/>
        <sz val="11"/>
        <color theme="1"/>
      </font>
      <alignment wrapText="1"/>
    </dxf>
    <dxf>
      <font>
        <name val="微软雅黑"/>
        <scheme val="none"/>
      </font>
    </dxf>
    <dxf>
      <font>
        <name val="微软雅黑"/>
        <scheme val="none"/>
      </font>
    </dxf>
    <dxf>
      <font>
        <name val="微软雅黑"/>
        <scheme val="none"/>
        <b val="1"/>
      </font>
    </dxf>
    <dxf>
      <numFmt numFmtId="177" formatCode="0.00_ "/>
    </dxf>
    <dxf>
      <font>
        <name val="微软雅黑"/>
        <scheme val="none"/>
      </font>
    </dxf>
    <dxf>
      <font>
        <name val="微软雅黑"/>
        <scheme val="none"/>
      </font>
    </dxf>
    <dxf>
      <font>
        <name val="微软雅黑"/>
        <scheme val="none"/>
      </font>
      <alignment wrapText="1"/>
    </dxf>
    <dxf>
      <font>
        <name val="微软雅黑"/>
        <scheme val="none"/>
      </font>
    </dxf>
    <dxf>
      <font>
        <name val="微软雅黑"/>
        <scheme val="none"/>
      </font>
    </dxf>
    <dxf>
      <font>
        <name val="微软雅黑"/>
        <scheme val="none"/>
      </font>
    </dxf>
    <dxf>
      <font>
        <name val="微软雅黑"/>
        <scheme val="none"/>
      </font>
      <alignment wrapText="1"/>
    </dxf>
    <dxf>
      <font>
        <name val="微软雅黑"/>
        <scheme val="none"/>
      </font>
      <alignment wrapText="1"/>
    </dxf>
    <dxf>
      <font>
        <b val="0"/>
        <i val="0"/>
        <color rgb="FF00B050"/>
      </font>
    </dxf>
    <dxf>
      <font>
        <b val="0"/>
        <i val="0"/>
        <color rgb="FFC00000"/>
      </font>
    </dxf>
    <dxf>
      <font>
        <color rgb="FF00B050"/>
      </font>
    </dxf>
    <dxf>
      <font>
        <color rgb="FFC00000"/>
      </font>
    </dxf>
    <dxf>
      <font>
        <name val="微软雅黑"/>
        <scheme val="none"/>
      </font>
    </dxf>
    <dxf>
      <font>
        <name val="微软雅黑"/>
        <scheme val="none"/>
        <b val="1"/>
      </font>
    </dxf>
    <dxf>
      <font>
        <name val="微软雅黑"/>
        <scheme val="none"/>
      </font>
    </dxf>
    <dxf>
      <font>
        <b val="0"/>
      </font>
      <fill>
        <patternFill patternType="none"/>
      </fill>
    </dxf>
    <dxf>
      <font>
        <name val="微软雅黑"/>
        <scheme val="none"/>
      </font>
    </dxf>
    <dxf>
      <font>
        <name val="微软雅黑"/>
        <scheme val="none"/>
      </font>
      <alignment horizontal="center"/>
    </dxf>
    <dxf>
      <font>
        <name val="微软雅黑"/>
        <scheme val="none"/>
      </font>
    </dxf>
    <dxf>
      <font>
        <name val="微软雅黑"/>
        <scheme val="none"/>
      </font>
      <alignment wrapText="1"/>
    </dxf>
    <dxf>
      <font>
        <name val="微软雅黑"/>
        <scheme val="none"/>
      </font>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3" Type="http://schemas.openxmlformats.org/officeDocument/2006/relationships/sharedStrings" Target="sharedStrings.xml"/><Relationship Id="rId32" Type="http://schemas.openxmlformats.org/officeDocument/2006/relationships/styles" Target="styles.xml"/><Relationship Id="rId31" Type="http://schemas.openxmlformats.org/officeDocument/2006/relationships/theme" Target="theme/theme1.xml"/><Relationship Id="rId30" Type="http://schemas.openxmlformats.org/officeDocument/2006/relationships/externalLink" Target="externalLinks/externalLink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hi\Desktop\Trading\spot_prices.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ot_prices"/>
    </sheetNames>
    <sheetDataSet>
      <sheetData sheetId="0">
        <row r="1">
          <cell r="A1" t="str">
            <v>股票代码</v>
          </cell>
          <cell r="B1" t="str">
            <v>股票简称</v>
          </cell>
          <cell r="C1" t="str">
            <v>流通市值</v>
          </cell>
          <cell r="D1" t="str">
            <v>总市值</v>
          </cell>
          <cell r="E1" t="str">
            <v>最新价</v>
          </cell>
          <cell r="F1" t="str">
            <v>涨跌幅</v>
          </cell>
        </row>
        <row r="2">
          <cell r="A2" t="str">
            <v>603065.SH</v>
          </cell>
          <cell r="B2" t="str">
            <v>N联盛</v>
          </cell>
          <cell r="C2">
            <v>7.8</v>
          </cell>
          <cell r="D2">
            <v>77.5</v>
          </cell>
          <cell r="E2">
            <v>18.5</v>
          </cell>
          <cell r="F2">
            <v>43.97</v>
          </cell>
        </row>
        <row r="3">
          <cell r="A3" t="str">
            <v>873152.BJ</v>
          </cell>
          <cell r="B3" t="str">
            <v>天宏锂电</v>
          </cell>
          <cell r="C3">
            <v>3.2</v>
          </cell>
          <cell r="D3">
            <v>9.8</v>
          </cell>
          <cell r="E3">
            <v>12.44</v>
          </cell>
          <cell r="F3">
            <v>24.52</v>
          </cell>
        </row>
        <row r="4">
          <cell r="A4" t="str">
            <v>300291.SZ</v>
          </cell>
          <cell r="B4" t="str">
            <v>百纳千成</v>
          </cell>
          <cell r="C4">
            <v>63.2</v>
          </cell>
          <cell r="D4">
            <v>72.4</v>
          </cell>
          <cell r="E4">
            <v>7.78</v>
          </cell>
          <cell r="F4">
            <v>20.06</v>
          </cell>
        </row>
        <row r="5">
          <cell r="A5" t="str">
            <v>301001.SZ</v>
          </cell>
          <cell r="B5" t="str">
            <v>凯淳股份</v>
          </cell>
          <cell r="C5">
            <v>10.5</v>
          </cell>
          <cell r="D5">
            <v>24.4</v>
          </cell>
          <cell r="E5">
            <v>30.54</v>
          </cell>
          <cell r="F5">
            <v>20</v>
          </cell>
        </row>
        <row r="6">
          <cell r="A6" t="str">
            <v>300600.SZ</v>
          </cell>
          <cell r="B6" t="str">
            <v>国瑞科技</v>
          </cell>
          <cell r="C6">
            <v>24.7</v>
          </cell>
          <cell r="D6">
            <v>29.7</v>
          </cell>
          <cell r="E6">
            <v>10.1</v>
          </cell>
          <cell r="F6">
            <v>19.95</v>
          </cell>
        </row>
        <row r="7">
          <cell r="A7" t="str">
            <v>301110.SZ</v>
          </cell>
          <cell r="B7" t="str">
            <v>青木股份</v>
          </cell>
          <cell r="C7">
            <v>16.3</v>
          </cell>
          <cell r="D7">
            <v>46.7</v>
          </cell>
          <cell r="E7">
            <v>70.02</v>
          </cell>
          <cell r="F7">
            <v>18.12</v>
          </cell>
        </row>
        <row r="8">
          <cell r="A8" t="str">
            <v>300516.SZ</v>
          </cell>
          <cell r="B8" t="str">
            <v>久之洋</v>
          </cell>
          <cell r="C8">
            <v>59.9</v>
          </cell>
          <cell r="D8">
            <v>59.9</v>
          </cell>
          <cell r="E8">
            <v>33.29</v>
          </cell>
          <cell r="F8">
            <v>17.72</v>
          </cell>
        </row>
        <row r="9">
          <cell r="A9" t="str">
            <v>688300.SH</v>
          </cell>
          <cell r="B9" t="str">
            <v>联瑞新材</v>
          </cell>
          <cell r="C9">
            <v>83.7</v>
          </cell>
          <cell r="D9">
            <v>83.7</v>
          </cell>
          <cell r="E9">
            <v>67.18</v>
          </cell>
          <cell r="F9">
            <v>16.88</v>
          </cell>
        </row>
        <row r="10">
          <cell r="A10" t="str">
            <v>300616.SZ</v>
          </cell>
          <cell r="B10" t="str">
            <v>尚品宅配</v>
          </cell>
          <cell r="C10">
            <v>34.8</v>
          </cell>
          <cell r="D10">
            <v>53.2</v>
          </cell>
          <cell r="E10">
            <v>26.78</v>
          </cell>
          <cell r="F10">
            <v>15.03</v>
          </cell>
        </row>
        <row r="11">
          <cell r="A11" t="str">
            <v>301257.SZ</v>
          </cell>
          <cell r="B11" t="str">
            <v>普蕊斯</v>
          </cell>
          <cell r="C11">
            <v>9.9</v>
          </cell>
          <cell r="D11">
            <v>40.2</v>
          </cell>
          <cell r="E11">
            <v>65.96</v>
          </cell>
          <cell r="F11">
            <v>14.39</v>
          </cell>
        </row>
        <row r="12">
          <cell r="A12" t="str">
            <v>300965.SZ</v>
          </cell>
          <cell r="B12" t="str">
            <v>恒宇信通</v>
          </cell>
          <cell r="C12">
            <v>9.7</v>
          </cell>
          <cell r="D12">
            <v>35.3</v>
          </cell>
          <cell r="E12">
            <v>58.83</v>
          </cell>
          <cell r="F12">
            <v>13.95</v>
          </cell>
        </row>
        <row r="13">
          <cell r="A13" t="str">
            <v>688365.SH</v>
          </cell>
          <cell r="B13" t="str">
            <v>光云科技</v>
          </cell>
          <cell r="C13">
            <v>35.8</v>
          </cell>
          <cell r="D13">
            <v>89.4</v>
          </cell>
          <cell r="E13">
            <v>21</v>
          </cell>
          <cell r="F13">
            <v>13.51</v>
          </cell>
        </row>
        <row r="14">
          <cell r="A14" t="str">
            <v>300922.SZ</v>
          </cell>
          <cell r="B14" t="str">
            <v>天秦装备</v>
          </cell>
          <cell r="C14">
            <v>16.3</v>
          </cell>
          <cell r="D14">
            <v>29.8</v>
          </cell>
          <cell r="E14">
            <v>19.01</v>
          </cell>
          <cell r="F14">
            <v>13.15</v>
          </cell>
        </row>
        <row r="15">
          <cell r="A15" t="str">
            <v>301213.SZ</v>
          </cell>
          <cell r="B15" t="str">
            <v>观想科技</v>
          </cell>
          <cell r="C15">
            <v>13.3</v>
          </cell>
          <cell r="D15">
            <v>37.1</v>
          </cell>
          <cell r="E15">
            <v>46.36</v>
          </cell>
          <cell r="F15">
            <v>13.02</v>
          </cell>
        </row>
        <row r="16">
          <cell r="A16" t="str">
            <v>688158.SH</v>
          </cell>
          <cell r="B16" t="str">
            <v>优刻得-W</v>
          </cell>
          <cell r="C16">
            <v>79.1</v>
          </cell>
          <cell r="D16">
            <v>100.9</v>
          </cell>
          <cell r="E16">
            <v>22.27</v>
          </cell>
          <cell r="F16">
            <v>10.8</v>
          </cell>
        </row>
        <row r="17">
          <cell r="A17" t="str">
            <v>688088.SH</v>
          </cell>
          <cell r="B17" t="str">
            <v>虹软科技</v>
          </cell>
          <cell r="C17">
            <v>152.2</v>
          </cell>
          <cell r="D17">
            <v>152.2</v>
          </cell>
          <cell r="E17">
            <v>37.5</v>
          </cell>
          <cell r="F17">
            <v>10.62</v>
          </cell>
        </row>
        <row r="18">
          <cell r="A18" t="str">
            <v>300592.SZ</v>
          </cell>
          <cell r="B18" t="str">
            <v>华凯易佰</v>
          </cell>
          <cell r="C18">
            <v>36.1</v>
          </cell>
          <cell r="D18">
            <v>66.1</v>
          </cell>
          <cell r="E18">
            <v>22.85</v>
          </cell>
          <cell r="F18">
            <v>10.39</v>
          </cell>
        </row>
        <row r="19">
          <cell r="A19" t="str">
            <v>002195.SZ</v>
          </cell>
          <cell r="B19" t="str">
            <v>二三四五</v>
          </cell>
          <cell r="C19">
            <v>185.5</v>
          </cell>
          <cell r="D19">
            <v>187.8</v>
          </cell>
          <cell r="E19">
            <v>3.28</v>
          </cell>
          <cell r="F19">
            <v>10.07</v>
          </cell>
        </row>
        <row r="20">
          <cell r="A20" t="str">
            <v>000697.SZ</v>
          </cell>
          <cell r="B20" t="str">
            <v>炼石航空</v>
          </cell>
          <cell r="C20">
            <v>34.7</v>
          </cell>
          <cell r="D20">
            <v>40.4</v>
          </cell>
          <cell r="E20">
            <v>6.02</v>
          </cell>
          <cell r="F20">
            <v>10.05</v>
          </cell>
        </row>
        <row r="21">
          <cell r="A21" t="str">
            <v>002215.SZ</v>
          </cell>
          <cell r="B21" t="str">
            <v>诺普信</v>
          </cell>
          <cell r="C21">
            <v>64.1</v>
          </cell>
          <cell r="D21">
            <v>80.6</v>
          </cell>
          <cell r="E21">
            <v>8.1</v>
          </cell>
          <cell r="F21">
            <v>10.05</v>
          </cell>
        </row>
        <row r="22">
          <cell r="A22" t="str">
            <v>002636.SZ</v>
          </cell>
          <cell r="B22" t="str">
            <v>金安国纪</v>
          </cell>
          <cell r="C22">
            <v>70.5</v>
          </cell>
          <cell r="D22">
            <v>71</v>
          </cell>
          <cell r="E22">
            <v>9.75</v>
          </cell>
          <cell r="F22">
            <v>10.05</v>
          </cell>
        </row>
        <row r="23">
          <cell r="A23" t="str">
            <v>600539.SH</v>
          </cell>
          <cell r="B23" t="str">
            <v>狮头股份</v>
          </cell>
          <cell r="C23">
            <v>17.4</v>
          </cell>
          <cell r="D23">
            <v>17.4</v>
          </cell>
          <cell r="E23">
            <v>7.56</v>
          </cell>
          <cell r="F23">
            <v>10.04</v>
          </cell>
        </row>
        <row r="24">
          <cell r="A24" t="str">
            <v>688393.SH</v>
          </cell>
          <cell r="B24" t="str">
            <v>安必平</v>
          </cell>
          <cell r="C24">
            <v>16.1</v>
          </cell>
          <cell r="D24">
            <v>24.9</v>
          </cell>
          <cell r="E24">
            <v>26.63</v>
          </cell>
          <cell r="F24">
            <v>10.04</v>
          </cell>
        </row>
        <row r="25">
          <cell r="A25" t="str">
            <v>600228.SH</v>
          </cell>
          <cell r="B25" t="str">
            <v>返利科技</v>
          </cell>
          <cell r="C25">
            <v>32.7</v>
          </cell>
          <cell r="D25">
            <v>85.7</v>
          </cell>
          <cell r="E25">
            <v>11.74</v>
          </cell>
          <cell r="F25">
            <v>10.03</v>
          </cell>
        </row>
        <row r="26">
          <cell r="A26" t="str">
            <v>603016.SH</v>
          </cell>
          <cell r="B26" t="str">
            <v>新宏泰</v>
          </cell>
          <cell r="C26">
            <v>34.2</v>
          </cell>
          <cell r="D26">
            <v>34.2</v>
          </cell>
          <cell r="E26">
            <v>23.05</v>
          </cell>
          <cell r="F26">
            <v>10.02</v>
          </cell>
        </row>
        <row r="27">
          <cell r="A27" t="str">
            <v>002245.SZ</v>
          </cell>
          <cell r="B27" t="str">
            <v>蔚蓝锂芯</v>
          </cell>
          <cell r="C27">
            <v>149.7</v>
          </cell>
          <cell r="D27">
            <v>159.3</v>
          </cell>
          <cell r="E27">
            <v>13.83</v>
          </cell>
          <cell r="F27">
            <v>10.02</v>
          </cell>
        </row>
        <row r="28">
          <cell r="A28" t="str">
            <v>000892.SZ</v>
          </cell>
          <cell r="B28" t="str">
            <v>欢瑞世纪</v>
          </cell>
          <cell r="C28">
            <v>34.3</v>
          </cell>
          <cell r="D28">
            <v>47.4</v>
          </cell>
          <cell r="E28">
            <v>4.83</v>
          </cell>
          <cell r="F28">
            <v>10.02</v>
          </cell>
        </row>
        <row r="29">
          <cell r="A29" t="str">
            <v>001337.SZ</v>
          </cell>
          <cell r="B29" t="str">
            <v>四川黄金</v>
          </cell>
          <cell r="C29">
            <v>19.2</v>
          </cell>
          <cell r="D29">
            <v>134.7</v>
          </cell>
          <cell r="E29">
            <v>32.07</v>
          </cell>
          <cell r="F29">
            <v>10.02</v>
          </cell>
        </row>
        <row r="30">
          <cell r="A30" t="str">
            <v>603997.SH</v>
          </cell>
          <cell r="B30" t="str">
            <v>继峰股份</v>
          </cell>
          <cell r="C30">
            <v>161.4</v>
          </cell>
          <cell r="D30">
            <v>161.4</v>
          </cell>
          <cell r="E30">
            <v>14.4</v>
          </cell>
          <cell r="F30">
            <v>10.01</v>
          </cell>
        </row>
        <row r="31">
          <cell r="A31" t="str">
            <v>605133.SH</v>
          </cell>
          <cell r="B31" t="str">
            <v>嵘泰股份</v>
          </cell>
          <cell r="C31">
            <v>14.7</v>
          </cell>
          <cell r="D31">
            <v>59.6</v>
          </cell>
          <cell r="E31">
            <v>36.72</v>
          </cell>
          <cell r="F31">
            <v>10.01</v>
          </cell>
        </row>
        <row r="32">
          <cell r="A32" t="str">
            <v>003010.SZ</v>
          </cell>
          <cell r="B32" t="str">
            <v>若羽臣</v>
          </cell>
          <cell r="C32">
            <v>15.8</v>
          </cell>
          <cell r="D32">
            <v>26.8</v>
          </cell>
          <cell r="E32">
            <v>21.99</v>
          </cell>
          <cell r="F32">
            <v>10.01</v>
          </cell>
        </row>
        <row r="33">
          <cell r="A33" t="str">
            <v>600391.SH</v>
          </cell>
          <cell r="B33" t="str">
            <v>航发科技</v>
          </cell>
          <cell r="C33">
            <v>73.7</v>
          </cell>
          <cell r="D33">
            <v>73.7</v>
          </cell>
          <cell r="E33">
            <v>22.32</v>
          </cell>
          <cell r="F33">
            <v>10</v>
          </cell>
        </row>
        <row r="34">
          <cell r="A34" t="str">
            <v>002605.SZ</v>
          </cell>
          <cell r="B34" t="str">
            <v>姚记科技</v>
          </cell>
          <cell r="C34">
            <v>77.9</v>
          </cell>
          <cell r="D34">
            <v>97.5</v>
          </cell>
          <cell r="E34">
            <v>23.75</v>
          </cell>
          <cell r="F34">
            <v>10</v>
          </cell>
        </row>
        <row r="35">
          <cell r="A35" t="str">
            <v>603529.SH</v>
          </cell>
          <cell r="B35" t="str">
            <v>爱玛科技</v>
          </cell>
          <cell r="C35">
            <v>96.5</v>
          </cell>
          <cell r="D35">
            <v>379.3</v>
          </cell>
          <cell r="E35">
            <v>66</v>
          </cell>
          <cell r="F35">
            <v>10</v>
          </cell>
        </row>
        <row r="36">
          <cell r="A36" t="str">
            <v>600280.SH</v>
          </cell>
          <cell r="B36" t="str">
            <v>中央商场</v>
          </cell>
          <cell r="C36">
            <v>52.1</v>
          </cell>
          <cell r="D36">
            <v>52.1</v>
          </cell>
          <cell r="E36">
            <v>4.62</v>
          </cell>
          <cell r="F36">
            <v>10</v>
          </cell>
        </row>
        <row r="37">
          <cell r="A37" t="str">
            <v>002955.SZ</v>
          </cell>
          <cell r="B37" t="str">
            <v>鸿合科技</v>
          </cell>
          <cell r="C37">
            <v>67.8</v>
          </cell>
          <cell r="D37">
            <v>85.5</v>
          </cell>
          <cell r="E37">
            <v>36.52</v>
          </cell>
          <cell r="F37">
            <v>10</v>
          </cell>
        </row>
        <row r="38">
          <cell r="A38" t="str">
            <v>002323.SZ</v>
          </cell>
          <cell r="B38" t="str">
            <v>雅博股份</v>
          </cell>
          <cell r="C38">
            <v>70</v>
          </cell>
          <cell r="D38">
            <v>70</v>
          </cell>
          <cell r="E38">
            <v>3.3</v>
          </cell>
          <cell r="F38">
            <v>10</v>
          </cell>
        </row>
        <row r="39">
          <cell r="A39" t="str">
            <v>002095.SZ</v>
          </cell>
          <cell r="B39" t="str">
            <v>生意宝</v>
          </cell>
          <cell r="C39">
            <v>53.2</v>
          </cell>
          <cell r="D39">
            <v>53.4</v>
          </cell>
          <cell r="E39">
            <v>21.12</v>
          </cell>
          <cell r="F39">
            <v>10</v>
          </cell>
        </row>
        <row r="40">
          <cell r="A40" t="str">
            <v>000409.SZ</v>
          </cell>
          <cell r="B40" t="str">
            <v>云鼎科技</v>
          </cell>
          <cell r="C40">
            <v>37.3</v>
          </cell>
          <cell r="D40">
            <v>58.5</v>
          </cell>
          <cell r="E40">
            <v>8.8</v>
          </cell>
          <cell r="F40">
            <v>10</v>
          </cell>
        </row>
        <row r="41">
          <cell r="A41" t="str">
            <v>002864.SZ</v>
          </cell>
          <cell r="B41" t="str">
            <v>盘龙药业</v>
          </cell>
          <cell r="C41">
            <v>21.5</v>
          </cell>
          <cell r="D41">
            <v>34.4</v>
          </cell>
          <cell r="E41">
            <v>39.72</v>
          </cell>
          <cell r="F41">
            <v>10</v>
          </cell>
        </row>
        <row r="42">
          <cell r="A42" t="str">
            <v>002253.SZ</v>
          </cell>
          <cell r="B42" t="str">
            <v>川大智胜</v>
          </cell>
          <cell r="C42">
            <v>38.8</v>
          </cell>
          <cell r="D42">
            <v>42.2</v>
          </cell>
          <cell r="E42">
            <v>18.71</v>
          </cell>
          <cell r="F42">
            <v>9.99</v>
          </cell>
        </row>
        <row r="43">
          <cell r="A43" t="str">
            <v>603801.SH</v>
          </cell>
          <cell r="B43" t="str">
            <v>志邦家居</v>
          </cell>
          <cell r="C43">
            <v>108.1</v>
          </cell>
          <cell r="D43">
            <v>108.1</v>
          </cell>
          <cell r="E43">
            <v>34.68</v>
          </cell>
          <cell r="F43">
            <v>9.99</v>
          </cell>
        </row>
        <row r="44">
          <cell r="A44" t="str">
            <v>002803.SZ</v>
          </cell>
          <cell r="B44" t="str">
            <v>吉宏股份</v>
          </cell>
          <cell r="C44">
            <v>59.1</v>
          </cell>
          <cell r="D44">
            <v>78.7</v>
          </cell>
          <cell r="E44">
            <v>20.81</v>
          </cell>
          <cell r="F44">
            <v>9.99</v>
          </cell>
        </row>
        <row r="45">
          <cell r="A45" t="str">
            <v>002159.SZ</v>
          </cell>
          <cell r="B45" t="str">
            <v>三特索道</v>
          </cell>
          <cell r="C45">
            <v>21</v>
          </cell>
          <cell r="D45">
            <v>27</v>
          </cell>
          <cell r="E45">
            <v>15.22</v>
          </cell>
          <cell r="F45">
            <v>9.97</v>
          </cell>
        </row>
        <row r="46">
          <cell r="A46" t="str">
            <v>600636.SH</v>
          </cell>
          <cell r="B46" t="str">
            <v>国新文化</v>
          </cell>
          <cell r="C46">
            <v>47.6</v>
          </cell>
          <cell r="D46">
            <v>47.6</v>
          </cell>
          <cell r="E46">
            <v>10.81</v>
          </cell>
          <cell r="F46">
            <v>9.97</v>
          </cell>
        </row>
        <row r="47">
          <cell r="A47" t="str">
            <v>600490.SH</v>
          </cell>
          <cell r="B47" t="str">
            <v>鹏欣资源</v>
          </cell>
          <cell r="C47">
            <v>70.3</v>
          </cell>
          <cell r="D47">
            <v>78.1</v>
          </cell>
          <cell r="E47">
            <v>3.53</v>
          </cell>
          <cell r="F47">
            <v>9.97</v>
          </cell>
        </row>
        <row r="48">
          <cell r="A48" t="str">
            <v>002599.SZ</v>
          </cell>
          <cell r="B48" t="str">
            <v>盛通股份</v>
          </cell>
          <cell r="C48">
            <v>25.3</v>
          </cell>
          <cell r="D48">
            <v>34.4</v>
          </cell>
          <cell r="E48">
            <v>6.4</v>
          </cell>
          <cell r="F48">
            <v>9.97</v>
          </cell>
        </row>
        <row r="49">
          <cell r="A49" t="str">
            <v>002354.SZ</v>
          </cell>
          <cell r="B49" t="str">
            <v>天娱数科</v>
          </cell>
          <cell r="C49">
            <v>94</v>
          </cell>
          <cell r="D49">
            <v>105.9</v>
          </cell>
          <cell r="E49">
            <v>6.4</v>
          </cell>
          <cell r="F49">
            <v>9.97</v>
          </cell>
        </row>
        <row r="50">
          <cell r="A50" t="str">
            <v>300527.SZ</v>
          </cell>
          <cell r="B50" t="str">
            <v>中船应急</v>
          </cell>
          <cell r="C50">
            <v>82</v>
          </cell>
          <cell r="D50">
            <v>82</v>
          </cell>
          <cell r="E50">
            <v>8.51</v>
          </cell>
          <cell r="F50">
            <v>9.95</v>
          </cell>
        </row>
        <row r="51">
          <cell r="A51" t="str">
            <v>000595.SZ</v>
          </cell>
          <cell r="B51" t="str">
            <v>宝塔实业</v>
          </cell>
          <cell r="C51">
            <v>76.8</v>
          </cell>
          <cell r="D51">
            <v>76.9</v>
          </cell>
          <cell r="E51">
            <v>6.75</v>
          </cell>
          <cell r="F51">
            <v>9.93</v>
          </cell>
        </row>
        <row r="52">
          <cell r="A52" t="str">
            <v>002280.SZ</v>
          </cell>
          <cell r="B52" t="str">
            <v>联络互动</v>
          </cell>
          <cell r="C52">
            <v>75.5</v>
          </cell>
          <cell r="D52">
            <v>87.1</v>
          </cell>
          <cell r="E52">
            <v>4</v>
          </cell>
          <cell r="F52">
            <v>9.89</v>
          </cell>
        </row>
        <row r="53">
          <cell r="A53" t="str">
            <v>831961.BJ</v>
          </cell>
          <cell r="B53" t="str">
            <v>创远信科</v>
          </cell>
          <cell r="C53">
            <v>10.8</v>
          </cell>
          <cell r="D53">
            <v>15</v>
          </cell>
          <cell r="E53">
            <v>10.48</v>
          </cell>
          <cell r="F53">
            <v>9.85</v>
          </cell>
        </row>
        <row r="54">
          <cell r="A54" t="str">
            <v>300469.SZ</v>
          </cell>
          <cell r="B54" t="str">
            <v>信息发展</v>
          </cell>
          <cell r="C54">
            <v>33.3</v>
          </cell>
          <cell r="D54">
            <v>36.3</v>
          </cell>
          <cell r="E54">
            <v>17.69</v>
          </cell>
          <cell r="F54">
            <v>9.74</v>
          </cell>
        </row>
        <row r="55">
          <cell r="A55" t="str">
            <v>688271.SH</v>
          </cell>
          <cell r="B55" t="str">
            <v>联影医疗</v>
          </cell>
          <cell r="C55">
            <v>82.8</v>
          </cell>
          <cell r="D55">
            <v>1365.5</v>
          </cell>
          <cell r="E55">
            <v>165.68</v>
          </cell>
          <cell r="F55">
            <v>9.32</v>
          </cell>
        </row>
        <row r="56">
          <cell r="A56" t="str">
            <v>002315.SZ</v>
          </cell>
          <cell r="B56" t="str">
            <v>焦点科技</v>
          </cell>
          <cell r="C56">
            <v>44.3</v>
          </cell>
          <cell r="D56">
            <v>70.9</v>
          </cell>
          <cell r="E56">
            <v>22.8</v>
          </cell>
          <cell r="F56">
            <v>9.09</v>
          </cell>
        </row>
        <row r="57">
          <cell r="A57" t="str">
            <v>300840.SZ</v>
          </cell>
          <cell r="B57" t="str">
            <v>酷特智能</v>
          </cell>
          <cell r="C57">
            <v>16.2</v>
          </cell>
          <cell r="D57">
            <v>25.2</v>
          </cell>
          <cell r="E57">
            <v>10.48</v>
          </cell>
          <cell r="F57">
            <v>8.94</v>
          </cell>
        </row>
        <row r="58">
          <cell r="A58" t="str">
            <v>688618.SH</v>
          </cell>
          <cell r="B58" t="str">
            <v>三旺通信</v>
          </cell>
          <cell r="C58">
            <v>18.6</v>
          </cell>
          <cell r="D58">
            <v>55.3</v>
          </cell>
          <cell r="E58">
            <v>108.99</v>
          </cell>
          <cell r="F58">
            <v>8.79</v>
          </cell>
        </row>
        <row r="59">
          <cell r="A59" t="str">
            <v>003032.SZ</v>
          </cell>
          <cell r="B59" t="str">
            <v>传智教育</v>
          </cell>
          <cell r="C59">
            <v>31.2</v>
          </cell>
          <cell r="D59">
            <v>72.2</v>
          </cell>
          <cell r="E59">
            <v>17.95</v>
          </cell>
          <cell r="F59">
            <v>8.66</v>
          </cell>
        </row>
        <row r="60">
          <cell r="A60" t="str">
            <v>301108.SZ</v>
          </cell>
          <cell r="B60" t="str">
            <v>洁雅股份</v>
          </cell>
          <cell r="C60">
            <v>14.2</v>
          </cell>
          <cell r="D60">
            <v>33.2</v>
          </cell>
          <cell r="E60">
            <v>40.85</v>
          </cell>
          <cell r="F60">
            <v>8.64</v>
          </cell>
        </row>
        <row r="61">
          <cell r="A61" t="str">
            <v>300884.SZ</v>
          </cell>
          <cell r="B61" t="str">
            <v>狄耐克</v>
          </cell>
          <cell r="C61">
            <v>20.2</v>
          </cell>
          <cell r="D61">
            <v>35.1</v>
          </cell>
          <cell r="E61">
            <v>13.92</v>
          </cell>
          <cell r="F61">
            <v>8.58</v>
          </cell>
        </row>
        <row r="62">
          <cell r="A62" t="str">
            <v>301248.SZ</v>
          </cell>
          <cell r="B62" t="str">
            <v>杰创智能</v>
          </cell>
          <cell r="C62">
            <v>9.6</v>
          </cell>
          <cell r="D62">
            <v>40.3</v>
          </cell>
          <cell r="E62">
            <v>39.28</v>
          </cell>
          <cell r="F62">
            <v>8.57</v>
          </cell>
        </row>
        <row r="63">
          <cell r="A63" t="str">
            <v>300078.SZ</v>
          </cell>
          <cell r="B63" t="str">
            <v>思创医惠</v>
          </cell>
          <cell r="C63">
            <v>42.6</v>
          </cell>
          <cell r="D63">
            <v>47.4</v>
          </cell>
          <cell r="E63">
            <v>5.49</v>
          </cell>
          <cell r="F63">
            <v>8.5</v>
          </cell>
        </row>
        <row r="64">
          <cell r="A64" t="str">
            <v>603259.SH</v>
          </cell>
          <cell r="B64" t="str">
            <v>药明康德</v>
          </cell>
          <cell r="C64">
            <v>2053.8</v>
          </cell>
          <cell r="D64">
            <v>2377.4</v>
          </cell>
          <cell r="E64">
            <v>80.26</v>
          </cell>
          <cell r="F64">
            <v>8.46</v>
          </cell>
        </row>
        <row r="65">
          <cell r="A65" t="str">
            <v>603798.SH</v>
          </cell>
          <cell r="B65" t="str">
            <v>康普顿</v>
          </cell>
          <cell r="C65">
            <v>24.7</v>
          </cell>
          <cell r="D65">
            <v>24.7</v>
          </cell>
          <cell r="E65">
            <v>12.33</v>
          </cell>
          <cell r="F65">
            <v>8.44</v>
          </cell>
        </row>
        <row r="66">
          <cell r="A66" t="str">
            <v>002918.SZ</v>
          </cell>
          <cell r="B66" t="str">
            <v>蒙娜丽莎</v>
          </cell>
          <cell r="C66">
            <v>44.7</v>
          </cell>
          <cell r="D66">
            <v>84.6</v>
          </cell>
          <cell r="E66">
            <v>20.38</v>
          </cell>
          <cell r="F66">
            <v>8.29</v>
          </cell>
        </row>
        <row r="67">
          <cell r="A67" t="str">
            <v>300418.SZ</v>
          </cell>
          <cell r="B67" t="str">
            <v>昆仑万维</v>
          </cell>
          <cell r="C67">
            <v>325</v>
          </cell>
          <cell r="D67">
            <v>357.7</v>
          </cell>
          <cell r="E67">
            <v>30.1</v>
          </cell>
          <cell r="F67">
            <v>8.27</v>
          </cell>
        </row>
        <row r="68">
          <cell r="A68" t="str">
            <v>002074.SZ</v>
          </cell>
          <cell r="B68" t="str">
            <v>国轩高科</v>
          </cell>
          <cell r="C68">
            <v>367.8</v>
          </cell>
          <cell r="D68">
            <v>528.3</v>
          </cell>
          <cell r="E68">
            <v>29.7</v>
          </cell>
          <cell r="F68">
            <v>8.2</v>
          </cell>
        </row>
        <row r="69">
          <cell r="A69" t="str">
            <v>688004.SH</v>
          </cell>
          <cell r="B69" t="str">
            <v>博汇科技</v>
          </cell>
          <cell r="C69">
            <v>13.7</v>
          </cell>
          <cell r="D69">
            <v>19.5</v>
          </cell>
          <cell r="E69">
            <v>34.41</v>
          </cell>
          <cell r="F69">
            <v>8.17</v>
          </cell>
        </row>
        <row r="70">
          <cell r="A70" t="str">
            <v>300229.SZ</v>
          </cell>
          <cell r="B70" t="str">
            <v>拓尔思</v>
          </cell>
          <cell r="C70">
            <v>194</v>
          </cell>
          <cell r="D70">
            <v>194.3</v>
          </cell>
          <cell r="E70">
            <v>24.43</v>
          </cell>
          <cell r="F70">
            <v>8.15</v>
          </cell>
        </row>
        <row r="71">
          <cell r="A71" t="str">
            <v>603215.SH</v>
          </cell>
          <cell r="B71" t="str">
            <v>比依股份</v>
          </cell>
          <cell r="C71">
            <v>11.7</v>
          </cell>
          <cell r="D71">
            <v>31</v>
          </cell>
          <cell r="E71">
            <v>16.63</v>
          </cell>
          <cell r="F71">
            <v>8.13</v>
          </cell>
        </row>
        <row r="72">
          <cell r="A72" t="str">
            <v>300002.SZ</v>
          </cell>
          <cell r="B72" t="str">
            <v>神州泰岳</v>
          </cell>
          <cell r="C72">
            <v>141.4</v>
          </cell>
          <cell r="D72">
            <v>157.1</v>
          </cell>
          <cell r="E72">
            <v>8.01</v>
          </cell>
          <cell r="F72">
            <v>8.1</v>
          </cell>
        </row>
        <row r="73">
          <cell r="A73" t="str">
            <v>002640.SZ</v>
          </cell>
          <cell r="B73" t="str">
            <v>跨境通</v>
          </cell>
          <cell r="C73">
            <v>78.6</v>
          </cell>
          <cell r="D73">
            <v>79.1</v>
          </cell>
          <cell r="E73">
            <v>5.08</v>
          </cell>
          <cell r="F73">
            <v>8.09</v>
          </cell>
        </row>
        <row r="74">
          <cell r="A74" t="str">
            <v>688058.SH</v>
          </cell>
          <cell r="B74" t="str">
            <v>宝兰德</v>
          </cell>
          <cell r="C74">
            <v>31.2</v>
          </cell>
          <cell r="D74">
            <v>31.2</v>
          </cell>
          <cell r="E74">
            <v>55.76</v>
          </cell>
          <cell r="F74">
            <v>8.02</v>
          </cell>
        </row>
        <row r="75">
          <cell r="A75" t="str">
            <v>300785.SZ</v>
          </cell>
          <cell r="B75" t="str">
            <v>值得买</v>
          </cell>
          <cell r="C75">
            <v>41.1</v>
          </cell>
          <cell r="D75">
            <v>72.6</v>
          </cell>
          <cell r="E75">
            <v>54.6</v>
          </cell>
          <cell r="F75">
            <v>7.97</v>
          </cell>
        </row>
        <row r="76">
          <cell r="A76" t="str">
            <v>600418.SH</v>
          </cell>
          <cell r="B76" t="str">
            <v>江淮汽车</v>
          </cell>
          <cell r="C76">
            <v>269.6</v>
          </cell>
          <cell r="D76">
            <v>311</v>
          </cell>
          <cell r="E76">
            <v>14.24</v>
          </cell>
          <cell r="F76">
            <v>7.96</v>
          </cell>
        </row>
        <row r="77">
          <cell r="A77" t="str">
            <v>688262.SH</v>
          </cell>
          <cell r="B77" t="str">
            <v>国芯科技</v>
          </cell>
          <cell r="C77">
            <v>119.6</v>
          </cell>
          <cell r="D77">
            <v>153.4</v>
          </cell>
          <cell r="E77">
            <v>63.93</v>
          </cell>
          <cell r="F77">
            <v>7.83</v>
          </cell>
        </row>
        <row r="78">
          <cell r="A78" t="str">
            <v>000661.SZ</v>
          </cell>
          <cell r="B78" t="str">
            <v>长春高新</v>
          </cell>
          <cell r="C78">
            <v>682.9</v>
          </cell>
          <cell r="D78">
            <v>687.5</v>
          </cell>
          <cell r="E78">
            <v>169.87</v>
          </cell>
          <cell r="F78">
            <v>7.75</v>
          </cell>
        </row>
        <row r="79">
          <cell r="A79" t="str">
            <v>688296.SH</v>
          </cell>
          <cell r="B79" t="str">
            <v>和达科技</v>
          </cell>
          <cell r="C79">
            <v>17.1</v>
          </cell>
          <cell r="D79">
            <v>31.3</v>
          </cell>
          <cell r="E79">
            <v>29.13</v>
          </cell>
          <cell r="F79">
            <v>7.73</v>
          </cell>
        </row>
        <row r="80">
          <cell r="A80" t="str">
            <v>301091.SZ</v>
          </cell>
          <cell r="B80" t="str">
            <v>深城交</v>
          </cell>
          <cell r="C80">
            <v>25.9</v>
          </cell>
          <cell r="D80">
            <v>55.7</v>
          </cell>
          <cell r="E80">
            <v>26.78</v>
          </cell>
          <cell r="F80">
            <v>7.72</v>
          </cell>
        </row>
        <row r="81">
          <cell r="A81" t="str">
            <v>601882.SH</v>
          </cell>
          <cell r="B81" t="str">
            <v>海天精工</v>
          </cell>
          <cell r="C81">
            <v>166.8</v>
          </cell>
          <cell r="D81">
            <v>166.8</v>
          </cell>
          <cell r="E81">
            <v>31.96</v>
          </cell>
          <cell r="F81">
            <v>7.72</v>
          </cell>
        </row>
        <row r="82">
          <cell r="A82" t="str">
            <v>002841.SZ</v>
          </cell>
          <cell r="B82" t="str">
            <v>视源股份</v>
          </cell>
          <cell r="C82">
            <v>368.4</v>
          </cell>
          <cell r="D82">
            <v>543.1</v>
          </cell>
          <cell r="E82">
            <v>77.45</v>
          </cell>
          <cell r="F82">
            <v>7.67</v>
          </cell>
        </row>
        <row r="83">
          <cell r="A83" t="str">
            <v>002154.SZ</v>
          </cell>
          <cell r="B83" t="str">
            <v>报喜鸟</v>
          </cell>
          <cell r="C83">
            <v>59.5</v>
          </cell>
          <cell r="D83">
            <v>77.9</v>
          </cell>
          <cell r="E83">
            <v>5.34</v>
          </cell>
          <cell r="F83">
            <v>7.66</v>
          </cell>
        </row>
        <row r="84">
          <cell r="A84" t="str">
            <v>300713.SZ</v>
          </cell>
          <cell r="B84" t="str">
            <v>英可瑞</v>
          </cell>
          <cell r="C84">
            <v>14</v>
          </cell>
          <cell r="D84">
            <v>26</v>
          </cell>
          <cell r="E84">
            <v>16.45</v>
          </cell>
          <cell r="F84">
            <v>7.66</v>
          </cell>
        </row>
        <row r="85">
          <cell r="A85" t="str">
            <v>002756.SZ</v>
          </cell>
          <cell r="B85" t="str">
            <v>永兴材料</v>
          </cell>
          <cell r="C85">
            <v>256</v>
          </cell>
          <cell r="D85">
            <v>377.3</v>
          </cell>
          <cell r="E85">
            <v>90.98</v>
          </cell>
          <cell r="F85">
            <v>7.66</v>
          </cell>
        </row>
        <row r="86">
          <cell r="A86" t="str">
            <v>000716.SZ</v>
          </cell>
          <cell r="B86" t="str">
            <v>黑芝麻</v>
          </cell>
          <cell r="C86">
            <v>61.7</v>
          </cell>
          <cell r="D86">
            <v>65.9</v>
          </cell>
          <cell r="E86">
            <v>8.86</v>
          </cell>
          <cell r="F86">
            <v>7.65</v>
          </cell>
        </row>
        <row r="87">
          <cell r="A87" t="str">
            <v>603456.SH</v>
          </cell>
          <cell r="B87" t="str">
            <v>九洲药业</v>
          </cell>
          <cell r="C87">
            <v>314.9</v>
          </cell>
          <cell r="D87">
            <v>340.7</v>
          </cell>
          <cell r="E87">
            <v>37.88</v>
          </cell>
          <cell r="F87">
            <v>7.64</v>
          </cell>
        </row>
        <row r="88">
          <cell r="A88" t="str">
            <v>600398.SH</v>
          </cell>
          <cell r="B88" t="str">
            <v>海澜之家</v>
          </cell>
          <cell r="C88">
            <v>292</v>
          </cell>
          <cell r="D88">
            <v>292</v>
          </cell>
          <cell r="E88">
            <v>6.76</v>
          </cell>
          <cell r="F88">
            <v>7.64</v>
          </cell>
        </row>
        <row r="89">
          <cell r="A89" t="str">
            <v>603421.SH</v>
          </cell>
          <cell r="B89" t="str">
            <v>鼎信通讯</v>
          </cell>
          <cell r="C89">
            <v>73.1</v>
          </cell>
          <cell r="D89">
            <v>73.1</v>
          </cell>
          <cell r="E89">
            <v>11.21</v>
          </cell>
          <cell r="F89">
            <v>7.58</v>
          </cell>
        </row>
        <row r="90">
          <cell r="A90" t="str">
            <v>430425.BJ</v>
          </cell>
          <cell r="B90" t="str">
            <v>乐创技术</v>
          </cell>
          <cell r="C90">
            <v>2.3</v>
          </cell>
          <cell r="D90">
            <v>4.8</v>
          </cell>
          <cell r="E90">
            <v>13.36</v>
          </cell>
          <cell r="F90">
            <v>7.57</v>
          </cell>
        </row>
        <row r="91">
          <cell r="A91" t="str">
            <v>300556.SZ</v>
          </cell>
          <cell r="B91" t="str">
            <v>丝路视觉</v>
          </cell>
          <cell r="C91">
            <v>25.1</v>
          </cell>
          <cell r="D91">
            <v>31.6</v>
          </cell>
          <cell r="E91">
            <v>26.23</v>
          </cell>
          <cell r="F91">
            <v>7.54</v>
          </cell>
        </row>
        <row r="92">
          <cell r="A92" t="str">
            <v>000679.SZ</v>
          </cell>
          <cell r="B92" t="str">
            <v>大连友谊</v>
          </cell>
          <cell r="C92">
            <v>19.9</v>
          </cell>
          <cell r="D92">
            <v>19.9</v>
          </cell>
          <cell r="E92">
            <v>5.58</v>
          </cell>
          <cell r="F92">
            <v>7.51</v>
          </cell>
        </row>
        <row r="93">
          <cell r="A93" t="str">
            <v>300803.SZ</v>
          </cell>
          <cell r="B93" t="str">
            <v>指南针</v>
          </cell>
          <cell r="C93">
            <v>207.8</v>
          </cell>
          <cell r="D93">
            <v>216</v>
          </cell>
          <cell r="E93">
            <v>53.07</v>
          </cell>
          <cell r="F93">
            <v>7.43</v>
          </cell>
        </row>
        <row r="94">
          <cell r="A94" t="str">
            <v>003023.SZ</v>
          </cell>
          <cell r="B94" t="str">
            <v>彩虹集团</v>
          </cell>
          <cell r="C94">
            <v>12.3</v>
          </cell>
          <cell r="D94">
            <v>25.1</v>
          </cell>
          <cell r="E94">
            <v>23.84</v>
          </cell>
          <cell r="F94">
            <v>7.39</v>
          </cell>
        </row>
        <row r="95">
          <cell r="A95" t="str">
            <v>301299.SZ</v>
          </cell>
          <cell r="B95" t="str">
            <v>卓创资讯</v>
          </cell>
          <cell r="C95">
            <v>8.7</v>
          </cell>
          <cell r="D95">
            <v>35</v>
          </cell>
          <cell r="E95">
            <v>58.25</v>
          </cell>
          <cell r="F95">
            <v>7.35</v>
          </cell>
        </row>
        <row r="96">
          <cell r="A96" t="str">
            <v>688073.SH</v>
          </cell>
          <cell r="B96" t="str">
            <v>毕得医药</v>
          </cell>
          <cell r="C96">
            <v>18</v>
          </cell>
          <cell r="D96">
            <v>87.6</v>
          </cell>
          <cell r="E96">
            <v>134.98</v>
          </cell>
          <cell r="F96">
            <v>7.23</v>
          </cell>
        </row>
        <row r="97">
          <cell r="A97" t="str">
            <v>002738.SZ</v>
          </cell>
          <cell r="B97" t="str">
            <v>中矿资源</v>
          </cell>
          <cell r="C97">
            <v>314.6</v>
          </cell>
          <cell r="D97">
            <v>339.3</v>
          </cell>
          <cell r="E97">
            <v>73.51</v>
          </cell>
          <cell r="F97">
            <v>7.2</v>
          </cell>
        </row>
        <row r="98">
          <cell r="A98" t="str">
            <v>002987.SZ</v>
          </cell>
          <cell r="B98" t="str">
            <v>京北方</v>
          </cell>
          <cell r="C98">
            <v>45.6</v>
          </cell>
          <cell r="D98">
            <v>110.2</v>
          </cell>
          <cell r="E98">
            <v>35</v>
          </cell>
          <cell r="F98">
            <v>7.2</v>
          </cell>
        </row>
        <row r="99">
          <cell r="A99" t="str">
            <v>000798.SZ</v>
          </cell>
          <cell r="B99" t="str">
            <v>中水渔业</v>
          </cell>
          <cell r="C99">
            <v>41.4</v>
          </cell>
          <cell r="D99">
            <v>41.5</v>
          </cell>
          <cell r="E99">
            <v>11.33</v>
          </cell>
          <cell r="F99">
            <v>7.19</v>
          </cell>
        </row>
        <row r="100">
          <cell r="A100" t="str">
            <v>301365.SZ</v>
          </cell>
          <cell r="B100" t="str">
            <v>矩阵股份</v>
          </cell>
          <cell r="C100">
            <v>8</v>
          </cell>
          <cell r="D100">
            <v>33.8</v>
          </cell>
          <cell r="E100">
            <v>28.19</v>
          </cell>
          <cell r="F100">
            <v>7.19</v>
          </cell>
        </row>
        <row r="101">
          <cell r="A101" t="str">
            <v>688382.SH</v>
          </cell>
          <cell r="B101" t="str">
            <v>益方生物-U</v>
          </cell>
          <cell r="C101">
            <v>19</v>
          </cell>
          <cell r="D101">
            <v>104.1</v>
          </cell>
          <cell r="E101">
            <v>18.1</v>
          </cell>
          <cell r="F101">
            <v>7.16</v>
          </cell>
        </row>
        <row r="102">
          <cell r="A102" t="str">
            <v>600933.SH</v>
          </cell>
          <cell r="B102" t="str">
            <v>爱柯迪</v>
          </cell>
          <cell r="C102">
            <v>214.6</v>
          </cell>
          <cell r="D102">
            <v>214.6</v>
          </cell>
          <cell r="E102">
            <v>24.3</v>
          </cell>
          <cell r="F102">
            <v>7.14</v>
          </cell>
        </row>
        <row r="103">
          <cell r="A103" t="str">
            <v>688378.SH</v>
          </cell>
          <cell r="B103" t="str">
            <v>奥来德</v>
          </cell>
          <cell r="C103">
            <v>39.4</v>
          </cell>
          <cell r="D103">
            <v>60.5</v>
          </cell>
          <cell r="E103">
            <v>58.92</v>
          </cell>
          <cell r="F103">
            <v>7.11</v>
          </cell>
        </row>
        <row r="104">
          <cell r="A104" t="str">
            <v>300759.SZ</v>
          </cell>
          <cell r="B104" t="str">
            <v>康龙化成</v>
          </cell>
          <cell r="C104">
            <v>543.5</v>
          </cell>
          <cell r="D104">
            <v>684.6</v>
          </cell>
          <cell r="E104">
            <v>57.47</v>
          </cell>
          <cell r="F104">
            <v>7.1</v>
          </cell>
        </row>
        <row r="105">
          <cell r="A105" t="str">
            <v>689009.SH</v>
          </cell>
          <cell r="B105" t="str">
            <v>九号公司-WD</v>
          </cell>
          <cell r="C105">
            <v>177.3</v>
          </cell>
          <cell r="D105">
            <v>247.6</v>
          </cell>
          <cell r="E105">
            <v>34.65</v>
          </cell>
          <cell r="F105">
            <v>7.08</v>
          </cell>
        </row>
        <row r="106">
          <cell r="A106" t="str">
            <v>002833.SZ</v>
          </cell>
          <cell r="B106" t="str">
            <v>弘亚数控</v>
          </cell>
          <cell r="C106">
            <v>45.9</v>
          </cell>
          <cell r="D106">
            <v>76.2</v>
          </cell>
          <cell r="E106">
            <v>17.97</v>
          </cell>
          <cell r="F106">
            <v>7.03</v>
          </cell>
        </row>
        <row r="107">
          <cell r="A107" t="str">
            <v>301230.SZ</v>
          </cell>
          <cell r="B107" t="str">
            <v>泓博医药</v>
          </cell>
          <cell r="C107">
            <v>9.5</v>
          </cell>
          <cell r="D107">
            <v>44.5</v>
          </cell>
          <cell r="E107">
            <v>57.88</v>
          </cell>
          <cell r="F107">
            <v>6.99</v>
          </cell>
        </row>
        <row r="108">
          <cell r="A108" t="str">
            <v>300288.SZ</v>
          </cell>
          <cell r="B108" t="str">
            <v>朗玛信息</v>
          </cell>
          <cell r="C108">
            <v>35.5</v>
          </cell>
          <cell r="D108">
            <v>47.8</v>
          </cell>
          <cell r="E108">
            <v>14.13</v>
          </cell>
          <cell r="F108">
            <v>6.96</v>
          </cell>
        </row>
        <row r="109">
          <cell r="A109" t="str">
            <v>301313.SZ</v>
          </cell>
          <cell r="B109" t="str">
            <v>凡拓数创</v>
          </cell>
          <cell r="C109">
            <v>10.4</v>
          </cell>
          <cell r="D109">
            <v>43.8</v>
          </cell>
          <cell r="E109">
            <v>42.78</v>
          </cell>
          <cell r="F109">
            <v>6.95</v>
          </cell>
        </row>
        <row r="110">
          <cell r="A110" t="str">
            <v>600590.SH</v>
          </cell>
          <cell r="B110" t="str">
            <v>泰豪科技</v>
          </cell>
          <cell r="C110">
            <v>58.5</v>
          </cell>
          <cell r="D110">
            <v>59.2</v>
          </cell>
          <cell r="E110">
            <v>6.94</v>
          </cell>
          <cell r="F110">
            <v>6.93</v>
          </cell>
        </row>
        <row r="111">
          <cell r="A111" t="str">
            <v>688053.SH</v>
          </cell>
          <cell r="B111" t="str">
            <v>思科瑞</v>
          </cell>
          <cell r="C111">
            <v>14.1</v>
          </cell>
          <cell r="D111">
            <v>61.8</v>
          </cell>
          <cell r="E111">
            <v>61.75</v>
          </cell>
          <cell r="F111">
            <v>6.93</v>
          </cell>
        </row>
        <row r="112">
          <cell r="A112" t="str">
            <v>001311.SZ</v>
          </cell>
          <cell r="B112" t="str">
            <v>多利科技</v>
          </cell>
          <cell r="C112">
            <v>31.5</v>
          </cell>
          <cell r="D112">
            <v>126</v>
          </cell>
          <cell r="E112">
            <v>89.14</v>
          </cell>
          <cell r="F112">
            <v>6.88</v>
          </cell>
        </row>
        <row r="113">
          <cell r="A113" t="str">
            <v>300235.SZ</v>
          </cell>
          <cell r="B113" t="str">
            <v>方直科技</v>
          </cell>
          <cell r="C113">
            <v>22.5</v>
          </cell>
          <cell r="D113">
            <v>28.1</v>
          </cell>
          <cell r="E113">
            <v>16.77</v>
          </cell>
          <cell r="F113">
            <v>6.82</v>
          </cell>
        </row>
        <row r="114">
          <cell r="A114" t="str">
            <v>688586.SH</v>
          </cell>
          <cell r="B114" t="str">
            <v>江航装备</v>
          </cell>
          <cell r="C114">
            <v>49.3</v>
          </cell>
          <cell r="D114">
            <v>110</v>
          </cell>
          <cell r="E114">
            <v>19.46</v>
          </cell>
          <cell r="F114">
            <v>6.75</v>
          </cell>
        </row>
        <row r="115">
          <cell r="A115" t="str">
            <v>603208.SH</v>
          </cell>
          <cell r="B115" t="str">
            <v>江山欧派</v>
          </cell>
          <cell r="C115">
            <v>88.9</v>
          </cell>
          <cell r="D115">
            <v>88.9</v>
          </cell>
          <cell r="E115">
            <v>65.1</v>
          </cell>
          <cell r="F115">
            <v>6.69</v>
          </cell>
        </row>
        <row r="116">
          <cell r="A116" t="str">
            <v>300559.SZ</v>
          </cell>
          <cell r="B116" t="str">
            <v>佳发教育</v>
          </cell>
          <cell r="C116">
            <v>38.7</v>
          </cell>
          <cell r="D116">
            <v>51.3</v>
          </cell>
          <cell r="E116">
            <v>12.83</v>
          </cell>
          <cell r="F116">
            <v>6.65</v>
          </cell>
        </row>
        <row r="117">
          <cell r="A117" t="str">
            <v>603917.SH</v>
          </cell>
          <cell r="B117" t="str">
            <v>合力科技</v>
          </cell>
          <cell r="C117">
            <v>41.7</v>
          </cell>
          <cell r="D117">
            <v>41.7</v>
          </cell>
          <cell r="E117">
            <v>26.59</v>
          </cell>
          <cell r="F117">
            <v>6.62</v>
          </cell>
        </row>
        <row r="118">
          <cell r="A118" t="str">
            <v>603993.SH</v>
          </cell>
          <cell r="B118" t="str">
            <v>洛阳钼业</v>
          </cell>
          <cell r="C118">
            <v>1001.2</v>
          </cell>
          <cell r="D118">
            <v>1231.2</v>
          </cell>
          <cell r="E118">
            <v>5.7</v>
          </cell>
          <cell r="F118">
            <v>6.54</v>
          </cell>
        </row>
        <row r="119">
          <cell r="A119" t="str">
            <v>603773.SH</v>
          </cell>
          <cell r="B119" t="str">
            <v>沃格光电</v>
          </cell>
          <cell r="C119">
            <v>33.5</v>
          </cell>
          <cell r="D119">
            <v>36.7</v>
          </cell>
          <cell r="E119">
            <v>21.44</v>
          </cell>
          <cell r="F119">
            <v>6.51</v>
          </cell>
        </row>
        <row r="120">
          <cell r="A120" t="str">
            <v>002885.SZ</v>
          </cell>
          <cell r="B120" t="str">
            <v>京泉华</v>
          </cell>
          <cell r="C120">
            <v>49.5</v>
          </cell>
          <cell r="D120">
            <v>64.6</v>
          </cell>
          <cell r="E120">
            <v>35.63</v>
          </cell>
          <cell r="F120">
            <v>6.49</v>
          </cell>
        </row>
        <row r="121">
          <cell r="A121" t="str">
            <v>688316.SH</v>
          </cell>
          <cell r="B121" t="str">
            <v>青云科技-U</v>
          </cell>
          <cell r="C121">
            <v>15.8</v>
          </cell>
          <cell r="D121">
            <v>21.1</v>
          </cell>
          <cell r="E121">
            <v>44.5</v>
          </cell>
          <cell r="F121">
            <v>6.38</v>
          </cell>
        </row>
        <row r="122">
          <cell r="A122" t="str">
            <v>300347.SZ</v>
          </cell>
          <cell r="B122" t="str">
            <v>泰格医药</v>
          </cell>
          <cell r="C122">
            <v>612.6</v>
          </cell>
          <cell r="D122">
            <v>937.8</v>
          </cell>
          <cell r="E122">
            <v>107.5</v>
          </cell>
          <cell r="F122">
            <v>6.37</v>
          </cell>
        </row>
        <row r="123">
          <cell r="A123" t="str">
            <v>300949.SZ</v>
          </cell>
          <cell r="B123" t="str">
            <v>奥雅股份</v>
          </cell>
          <cell r="C123">
            <v>6.3</v>
          </cell>
          <cell r="D123">
            <v>22.3</v>
          </cell>
          <cell r="E123">
            <v>37.11</v>
          </cell>
          <cell r="F123">
            <v>6.36</v>
          </cell>
        </row>
        <row r="124">
          <cell r="A124" t="str">
            <v>002292.SZ</v>
          </cell>
          <cell r="B124" t="str">
            <v>奥飞娱乐</v>
          </cell>
          <cell r="C124">
            <v>60.4</v>
          </cell>
          <cell r="D124">
            <v>91.5</v>
          </cell>
          <cell r="E124">
            <v>6.19</v>
          </cell>
          <cell r="F124">
            <v>6.36</v>
          </cell>
        </row>
        <row r="125">
          <cell r="A125" t="str">
            <v>833523.BJ</v>
          </cell>
          <cell r="B125" t="str">
            <v>德瑞锂电</v>
          </cell>
          <cell r="C125">
            <v>6.5</v>
          </cell>
          <cell r="D125">
            <v>10.7</v>
          </cell>
          <cell r="E125">
            <v>13.72</v>
          </cell>
          <cell r="F125">
            <v>6.36</v>
          </cell>
        </row>
        <row r="126">
          <cell r="A126" t="str">
            <v>600605.SH</v>
          </cell>
          <cell r="B126" t="str">
            <v>汇通能源</v>
          </cell>
          <cell r="C126">
            <v>22.1</v>
          </cell>
          <cell r="D126">
            <v>22.1</v>
          </cell>
          <cell r="E126">
            <v>10.71</v>
          </cell>
          <cell r="F126">
            <v>6.25</v>
          </cell>
        </row>
        <row r="127">
          <cell r="A127" t="str">
            <v>300654.SZ</v>
          </cell>
          <cell r="B127" t="str">
            <v>世纪天鸿</v>
          </cell>
          <cell r="C127">
            <v>23.4</v>
          </cell>
          <cell r="D127">
            <v>26.4</v>
          </cell>
          <cell r="E127">
            <v>12.47</v>
          </cell>
          <cell r="F127">
            <v>6.22</v>
          </cell>
        </row>
        <row r="128">
          <cell r="A128" t="str">
            <v>300464.SZ</v>
          </cell>
          <cell r="B128" t="str">
            <v>星徽股份</v>
          </cell>
          <cell r="C128">
            <v>21.9</v>
          </cell>
          <cell r="D128">
            <v>25.9</v>
          </cell>
          <cell r="E128">
            <v>7.01</v>
          </cell>
          <cell r="F128">
            <v>6.21</v>
          </cell>
        </row>
        <row r="129">
          <cell r="A129" t="str">
            <v>603083.SH</v>
          </cell>
          <cell r="B129" t="str">
            <v>剑桥科技</v>
          </cell>
          <cell r="C129">
            <v>70</v>
          </cell>
          <cell r="D129">
            <v>72.2</v>
          </cell>
          <cell r="E129">
            <v>27.55</v>
          </cell>
          <cell r="F129">
            <v>6.17</v>
          </cell>
        </row>
        <row r="130">
          <cell r="A130" t="str">
            <v>688577.SH</v>
          </cell>
          <cell r="B130" t="str">
            <v>浙海德曼</v>
          </cell>
          <cell r="C130">
            <v>9.3</v>
          </cell>
          <cell r="D130">
            <v>26.5</v>
          </cell>
          <cell r="E130">
            <v>48.91</v>
          </cell>
          <cell r="F130">
            <v>6.14</v>
          </cell>
        </row>
        <row r="131">
          <cell r="A131" t="str">
            <v>300662.SZ</v>
          </cell>
          <cell r="B131" t="str">
            <v>科锐国际</v>
          </cell>
          <cell r="C131">
            <v>86.4</v>
          </cell>
          <cell r="D131">
            <v>86.6</v>
          </cell>
          <cell r="E131">
            <v>43.98</v>
          </cell>
          <cell r="F131">
            <v>6.1</v>
          </cell>
        </row>
        <row r="132">
          <cell r="A132" t="str">
            <v>688711.SH</v>
          </cell>
          <cell r="B132" t="str">
            <v>宏微科技</v>
          </cell>
          <cell r="C132">
            <v>97.2</v>
          </cell>
          <cell r="D132">
            <v>120.9</v>
          </cell>
          <cell r="E132">
            <v>87.7</v>
          </cell>
          <cell r="F132">
            <v>6.08</v>
          </cell>
        </row>
        <row r="133">
          <cell r="A133" t="str">
            <v>003028.SZ</v>
          </cell>
          <cell r="B133" t="str">
            <v>振邦智能</v>
          </cell>
          <cell r="C133">
            <v>13.5</v>
          </cell>
          <cell r="D133">
            <v>53.5</v>
          </cell>
          <cell r="E133">
            <v>48</v>
          </cell>
          <cell r="F133">
            <v>6.08</v>
          </cell>
        </row>
        <row r="134">
          <cell r="A134" t="str">
            <v>600054.SH</v>
          </cell>
          <cell r="B134" t="str">
            <v>黄山旅游</v>
          </cell>
          <cell r="C134">
            <v>63.6</v>
          </cell>
          <cell r="D134">
            <v>90.4</v>
          </cell>
          <cell r="E134">
            <v>12.4</v>
          </cell>
          <cell r="F134">
            <v>6.07</v>
          </cell>
        </row>
        <row r="135">
          <cell r="A135" t="str">
            <v>300740.SZ</v>
          </cell>
          <cell r="B135" t="str">
            <v>水羊股份</v>
          </cell>
          <cell r="C135">
            <v>50.9</v>
          </cell>
          <cell r="D135">
            <v>55.7</v>
          </cell>
          <cell r="E135">
            <v>14.33</v>
          </cell>
          <cell r="F135">
            <v>6.07</v>
          </cell>
        </row>
        <row r="136">
          <cell r="A136" t="str">
            <v>301088.SZ</v>
          </cell>
          <cell r="B136" t="str">
            <v>戎美股份</v>
          </cell>
          <cell r="C136">
            <v>10.5</v>
          </cell>
          <cell r="D136">
            <v>43.4</v>
          </cell>
          <cell r="E136">
            <v>19.05</v>
          </cell>
          <cell r="F136">
            <v>6.07</v>
          </cell>
        </row>
        <row r="137">
          <cell r="A137" t="str">
            <v>300494.SZ</v>
          </cell>
          <cell r="B137" t="str">
            <v>盛天网络</v>
          </cell>
          <cell r="C137">
            <v>53.7</v>
          </cell>
          <cell r="D137">
            <v>69.1</v>
          </cell>
          <cell r="E137">
            <v>25.43</v>
          </cell>
          <cell r="F137">
            <v>6.05</v>
          </cell>
        </row>
        <row r="138">
          <cell r="A138" t="str">
            <v>000820.SZ</v>
          </cell>
          <cell r="B138" t="str">
            <v>神雾节能</v>
          </cell>
          <cell r="C138">
            <v>13.6</v>
          </cell>
          <cell r="D138">
            <v>30.2</v>
          </cell>
          <cell r="E138">
            <v>4.74</v>
          </cell>
          <cell r="F138">
            <v>6.04</v>
          </cell>
        </row>
        <row r="139">
          <cell r="A139" t="str">
            <v>300581.SZ</v>
          </cell>
          <cell r="B139" t="str">
            <v>晨曦航空</v>
          </cell>
          <cell r="C139">
            <v>62.1</v>
          </cell>
          <cell r="D139">
            <v>62.1</v>
          </cell>
          <cell r="E139">
            <v>19.2</v>
          </cell>
          <cell r="F139">
            <v>6.02</v>
          </cell>
        </row>
        <row r="140">
          <cell r="A140" t="str">
            <v>002777.SZ</v>
          </cell>
          <cell r="B140" t="str">
            <v>久远银海</v>
          </cell>
          <cell r="C140">
            <v>91.3</v>
          </cell>
          <cell r="D140">
            <v>93.5</v>
          </cell>
          <cell r="E140">
            <v>22.9</v>
          </cell>
          <cell r="F140">
            <v>6.02</v>
          </cell>
        </row>
        <row r="141">
          <cell r="A141" t="str">
            <v>600559.SH</v>
          </cell>
          <cell r="B141" t="str">
            <v>老白干酒</v>
          </cell>
          <cell r="C141">
            <v>313.2</v>
          </cell>
          <cell r="D141">
            <v>319.2</v>
          </cell>
          <cell r="E141">
            <v>34.9</v>
          </cell>
          <cell r="F141">
            <v>6.01</v>
          </cell>
        </row>
        <row r="142">
          <cell r="A142" t="str">
            <v>002127.SZ</v>
          </cell>
          <cell r="B142" t="str">
            <v>南极电商</v>
          </cell>
          <cell r="C142">
            <v>99.1</v>
          </cell>
          <cell r="D142">
            <v>122</v>
          </cell>
          <cell r="E142">
            <v>4.97</v>
          </cell>
          <cell r="F142">
            <v>5.97</v>
          </cell>
        </row>
        <row r="143">
          <cell r="A143" t="str">
            <v>603180.SH</v>
          </cell>
          <cell r="B143" t="str">
            <v>金牌厨柜</v>
          </cell>
          <cell r="C143">
            <v>61.4</v>
          </cell>
          <cell r="D143">
            <v>61.4</v>
          </cell>
          <cell r="E143">
            <v>39.8</v>
          </cell>
          <cell r="F143">
            <v>5.96</v>
          </cell>
        </row>
        <row r="144">
          <cell r="A144" t="str">
            <v>688003.SH</v>
          </cell>
          <cell r="B144" t="str">
            <v>天准科技</v>
          </cell>
          <cell r="C144">
            <v>79.3</v>
          </cell>
          <cell r="D144">
            <v>79.3</v>
          </cell>
          <cell r="E144">
            <v>40.73</v>
          </cell>
          <cell r="F144">
            <v>5.96</v>
          </cell>
        </row>
        <row r="145">
          <cell r="A145" t="str">
            <v>605136.SH</v>
          </cell>
          <cell r="B145" t="str">
            <v>丽人丽妆</v>
          </cell>
          <cell r="C145">
            <v>31.1</v>
          </cell>
          <cell r="D145">
            <v>63.6</v>
          </cell>
          <cell r="E145">
            <v>15.88</v>
          </cell>
          <cell r="F145">
            <v>5.94</v>
          </cell>
        </row>
        <row r="146">
          <cell r="A146" t="str">
            <v>300518.SZ</v>
          </cell>
          <cell r="B146" t="str">
            <v>盛讯达</v>
          </cell>
          <cell r="C146">
            <v>56.1</v>
          </cell>
          <cell r="D146">
            <v>58.5</v>
          </cell>
          <cell r="E146">
            <v>41.06</v>
          </cell>
          <cell r="F146">
            <v>5.93</v>
          </cell>
        </row>
        <row r="147">
          <cell r="A147" t="str">
            <v>300609.SZ</v>
          </cell>
          <cell r="B147" t="str">
            <v>汇纳科技</v>
          </cell>
          <cell r="C147">
            <v>20.3</v>
          </cell>
          <cell r="D147">
            <v>26.1</v>
          </cell>
          <cell r="E147">
            <v>21.34</v>
          </cell>
          <cell r="F147">
            <v>5.91</v>
          </cell>
        </row>
        <row r="148">
          <cell r="A148" t="str">
            <v>300008.SZ</v>
          </cell>
          <cell r="B148" t="str">
            <v>天海防务</v>
          </cell>
          <cell r="C148">
            <v>69.6</v>
          </cell>
          <cell r="D148">
            <v>84</v>
          </cell>
          <cell r="E148">
            <v>4.86</v>
          </cell>
          <cell r="F148">
            <v>5.88</v>
          </cell>
        </row>
        <row r="149">
          <cell r="A149" t="str">
            <v>688677.SH</v>
          </cell>
          <cell r="B149" t="str">
            <v>海泰新光</v>
          </cell>
          <cell r="C149">
            <v>57.3</v>
          </cell>
          <cell r="D149">
            <v>92.5</v>
          </cell>
          <cell r="E149">
            <v>106.4</v>
          </cell>
          <cell r="F149">
            <v>5.87</v>
          </cell>
        </row>
        <row r="150">
          <cell r="A150" t="str">
            <v>603737.SH</v>
          </cell>
          <cell r="B150" t="str">
            <v>三棵树</v>
          </cell>
          <cell r="C150">
            <v>445.6</v>
          </cell>
          <cell r="D150">
            <v>445.6</v>
          </cell>
          <cell r="E150">
            <v>118.36</v>
          </cell>
          <cell r="F150">
            <v>5.87</v>
          </cell>
        </row>
        <row r="151">
          <cell r="A151" t="str">
            <v>002937.SZ</v>
          </cell>
          <cell r="B151" t="str">
            <v>兴瑞科技</v>
          </cell>
          <cell r="C151">
            <v>79.5</v>
          </cell>
          <cell r="D151">
            <v>81.8</v>
          </cell>
          <cell r="E151">
            <v>27.46</v>
          </cell>
          <cell r="F151">
            <v>5.86</v>
          </cell>
        </row>
        <row r="152">
          <cell r="A152" t="str">
            <v>603505.SH</v>
          </cell>
          <cell r="B152" t="str">
            <v>金石资源</v>
          </cell>
          <cell r="C152">
            <v>168.7</v>
          </cell>
          <cell r="D152">
            <v>169.3</v>
          </cell>
          <cell r="E152">
            <v>38.93</v>
          </cell>
          <cell r="F152">
            <v>5.85</v>
          </cell>
        </row>
        <row r="153">
          <cell r="A153" t="str">
            <v>001322.SZ</v>
          </cell>
          <cell r="B153" t="str">
            <v>箭牌家居</v>
          </cell>
          <cell r="C153">
            <v>22</v>
          </cell>
          <cell r="D153">
            <v>219.5</v>
          </cell>
          <cell r="E153">
            <v>22.73</v>
          </cell>
          <cell r="F153">
            <v>5.82</v>
          </cell>
        </row>
        <row r="154">
          <cell r="A154" t="str">
            <v>300860.SZ</v>
          </cell>
          <cell r="B154" t="str">
            <v>锋尚文化</v>
          </cell>
          <cell r="C154">
            <v>24.4</v>
          </cell>
          <cell r="D154">
            <v>79.9</v>
          </cell>
          <cell r="E154">
            <v>58.2</v>
          </cell>
          <cell r="F154">
            <v>5.82</v>
          </cell>
        </row>
        <row r="155">
          <cell r="A155" t="str">
            <v>688132.SH</v>
          </cell>
          <cell r="B155" t="str">
            <v>邦彦技术</v>
          </cell>
          <cell r="C155">
            <v>9</v>
          </cell>
          <cell r="D155">
            <v>41.1</v>
          </cell>
          <cell r="E155">
            <v>27.01</v>
          </cell>
          <cell r="F155">
            <v>5.8</v>
          </cell>
        </row>
        <row r="156">
          <cell r="A156" t="str">
            <v>000819.SZ</v>
          </cell>
          <cell r="B156" t="str">
            <v>岳阳兴长</v>
          </cell>
          <cell r="C156">
            <v>62.4</v>
          </cell>
          <cell r="D156">
            <v>63.9</v>
          </cell>
          <cell r="E156">
            <v>20.85</v>
          </cell>
          <cell r="F156">
            <v>5.78</v>
          </cell>
        </row>
        <row r="157">
          <cell r="A157" t="str">
            <v>002878.SZ</v>
          </cell>
          <cell r="B157" t="str">
            <v>元隆雅图</v>
          </cell>
          <cell r="C157">
            <v>39</v>
          </cell>
          <cell r="D157">
            <v>45.1</v>
          </cell>
          <cell r="E157">
            <v>20.19</v>
          </cell>
          <cell r="F157">
            <v>5.76</v>
          </cell>
        </row>
        <row r="158">
          <cell r="A158" t="str">
            <v>831152.BJ</v>
          </cell>
          <cell r="B158" t="str">
            <v>昆工科技</v>
          </cell>
          <cell r="C158">
            <v>11.1</v>
          </cell>
          <cell r="D158">
            <v>22.8</v>
          </cell>
          <cell r="E158">
            <v>21</v>
          </cell>
          <cell r="F158">
            <v>5.74</v>
          </cell>
        </row>
        <row r="159">
          <cell r="A159" t="str">
            <v>688070.SH</v>
          </cell>
          <cell r="B159" t="str">
            <v>纵横股份</v>
          </cell>
          <cell r="C159">
            <v>17</v>
          </cell>
          <cell r="D159">
            <v>38.8</v>
          </cell>
          <cell r="E159">
            <v>44.26</v>
          </cell>
          <cell r="F159">
            <v>5.73</v>
          </cell>
        </row>
        <row r="160">
          <cell r="A160" t="str">
            <v>600148.SH</v>
          </cell>
          <cell r="B160" t="str">
            <v>长春一东</v>
          </cell>
          <cell r="C160">
            <v>21.4</v>
          </cell>
          <cell r="D160">
            <v>21.4</v>
          </cell>
          <cell r="E160">
            <v>15.13</v>
          </cell>
          <cell r="F160">
            <v>5.73</v>
          </cell>
        </row>
        <row r="161">
          <cell r="A161" t="str">
            <v>688169.SH</v>
          </cell>
          <cell r="B161" t="str">
            <v>石头科技</v>
          </cell>
          <cell r="C161">
            <v>330.7</v>
          </cell>
          <cell r="D161">
            <v>330.7</v>
          </cell>
          <cell r="E161">
            <v>353</v>
          </cell>
          <cell r="F161">
            <v>5.72</v>
          </cell>
        </row>
        <row r="162">
          <cell r="A162" t="str">
            <v>300042.SZ</v>
          </cell>
          <cell r="B162" t="str">
            <v>朗科科技</v>
          </cell>
          <cell r="C162">
            <v>35.8</v>
          </cell>
          <cell r="D162">
            <v>41.1</v>
          </cell>
          <cell r="E162">
            <v>20.53</v>
          </cell>
          <cell r="F162">
            <v>5.72</v>
          </cell>
        </row>
        <row r="163">
          <cell r="A163" t="str">
            <v>688489.SH</v>
          </cell>
          <cell r="B163" t="str">
            <v>三未信安</v>
          </cell>
          <cell r="C163">
            <v>18.1</v>
          </cell>
          <cell r="D163">
            <v>85.9</v>
          </cell>
          <cell r="E163">
            <v>111.59</v>
          </cell>
          <cell r="F163">
            <v>5.71</v>
          </cell>
        </row>
        <row r="164">
          <cell r="A164" t="str">
            <v>002430.SZ</v>
          </cell>
          <cell r="B164" t="str">
            <v>杭氧股份</v>
          </cell>
          <cell r="C164">
            <v>335.6</v>
          </cell>
          <cell r="D164">
            <v>342.6</v>
          </cell>
          <cell r="E164">
            <v>34.8</v>
          </cell>
          <cell r="F164">
            <v>5.71</v>
          </cell>
        </row>
        <row r="165">
          <cell r="A165" t="str">
            <v>000888.SZ</v>
          </cell>
          <cell r="B165" t="str">
            <v>峨眉山A</v>
          </cell>
          <cell r="C165">
            <v>45.9</v>
          </cell>
          <cell r="D165">
            <v>45.9</v>
          </cell>
          <cell r="E165">
            <v>8.71</v>
          </cell>
          <cell r="F165">
            <v>5.7</v>
          </cell>
        </row>
        <row r="166">
          <cell r="A166" t="str">
            <v>300061.SZ</v>
          </cell>
          <cell r="B166" t="str">
            <v>旗天科技</v>
          </cell>
          <cell r="C166">
            <v>44.2</v>
          </cell>
          <cell r="D166">
            <v>51.3</v>
          </cell>
          <cell r="E166">
            <v>7.79</v>
          </cell>
          <cell r="F166">
            <v>5.7</v>
          </cell>
        </row>
        <row r="167">
          <cell r="A167" t="str">
            <v>688511.SH</v>
          </cell>
          <cell r="B167" t="str">
            <v>天微电子</v>
          </cell>
          <cell r="C167">
            <v>14.2</v>
          </cell>
          <cell r="D167">
            <v>27.8</v>
          </cell>
          <cell r="E167">
            <v>34.77</v>
          </cell>
          <cell r="F167">
            <v>5.68</v>
          </cell>
        </row>
        <row r="168">
          <cell r="A168" t="str">
            <v>688246.SH</v>
          </cell>
          <cell r="B168" t="str">
            <v>嘉和美康</v>
          </cell>
          <cell r="C168">
            <v>45.8</v>
          </cell>
          <cell r="D168">
            <v>63.1</v>
          </cell>
          <cell r="E168">
            <v>45.76</v>
          </cell>
          <cell r="F168">
            <v>5.68</v>
          </cell>
        </row>
        <row r="169">
          <cell r="A169" t="str">
            <v>002991.SZ</v>
          </cell>
          <cell r="B169" t="str">
            <v>甘源食品</v>
          </cell>
          <cell r="C169">
            <v>32.8</v>
          </cell>
          <cell r="D169">
            <v>83.9</v>
          </cell>
          <cell r="E169">
            <v>90</v>
          </cell>
          <cell r="F169">
            <v>5.65</v>
          </cell>
        </row>
        <row r="170">
          <cell r="A170" t="str">
            <v>301070.SZ</v>
          </cell>
          <cell r="B170" t="str">
            <v>开勒股份</v>
          </cell>
          <cell r="C170">
            <v>11.5</v>
          </cell>
          <cell r="D170">
            <v>21.1</v>
          </cell>
          <cell r="E170">
            <v>32.63</v>
          </cell>
          <cell r="F170">
            <v>5.63</v>
          </cell>
        </row>
        <row r="171">
          <cell r="A171" t="str">
            <v>605378.SH</v>
          </cell>
          <cell r="B171" t="str">
            <v>野马电池</v>
          </cell>
          <cell r="C171">
            <v>8</v>
          </cell>
          <cell r="D171">
            <v>32.1</v>
          </cell>
          <cell r="E171">
            <v>24.11</v>
          </cell>
          <cell r="F171">
            <v>5.61</v>
          </cell>
        </row>
        <row r="172">
          <cell r="A172" t="str">
            <v>603008.SH</v>
          </cell>
          <cell r="B172" t="str">
            <v>喜临门</v>
          </cell>
          <cell r="C172">
            <v>128.4</v>
          </cell>
          <cell r="D172">
            <v>128.4</v>
          </cell>
          <cell r="E172">
            <v>33.15</v>
          </cell>
          <cell r="F172">
            <v>5.57</v>
          </cell>
        </row>
        <row r="173">
          <cell r="A173" t="str">
            <v>300875.SZ</v>
          </cell>
          <cell r="B173" t="str">
            <v>捷强装备</v>
          </cell>
          <cell r="C173">
            <v>17.5</v>
          </cell>
          <cell r="D173">
            <v>37.8</v>
          </cell>
          <cell r="E173">
            <v>37.91</v>
          </cell>
          <cell r="F173">
            <v>5.57</v>
          </cell>
        </row>
        <row r="174">
          <cell r="A174" t="str">
            <v>002059.SZ</v>
          </cell>
          <cell r="B174" t="str">
            <v>云南旅游</v>
          </cell>
          <cell r="C174">
            <v>68.1</v>
          </cell>
          <cell r="D174">
            <v>73</v>
          </cell>
          <cell r="E174">
            <v>7.21</v>
          </cell>
          <cell r="F174">
            <v>5.56</v>
          </cell>
        </row>
        <row r="175">
          <cell r="A175" t="str">
            <v>601519.SH</v>
          </cell>
          <cell r="B175" t="str">
            <v>大智慧</v>
          </cell>
          <cell r="C175">
            <v>141.1</v>
          </cell>
          <cell r="D175">
            <v>143.3</v>
          </cell>
          <cell r="E175">
            <v>7.04</v>
          </cell>
          <cell r="F175">
            <v>5.55</v>
          </cell>
        </row>
        <row r="176">
          <cell r="A176" t="str">
            <v>688039.SH</v>
          </cell>
          <cell r="B176" t="str">
            <v>当虹科技</v>
          </cell>
          <cell r="C176">
            <v>58</v>
          </cell>
          <cell r="D176">
            <v>58</v>
          </cell>
          <cell r="E176">
            <v>72.16</v>
          </cell>
          <cell r="F176">
            <v>5.54</v>
          </cell>
        </row>
        <row r="177">
          <cell r="A177" t="str">
            <v>688358.SH</v>
          </cell>
          <cell r="B177" t="str">
            <v>祥生医疗</v>
          </cell>
          <cell r="C177">
            <v>39.7</v>
          </cell>
          <cell r="D177">
            <v>39.7</v>
          </cell>
          <cell r="E177">
            <v>35.44</v>
          </cell>
          <cell r="F177">
            <v>5.54</v>
          </cell>
        </row>
        <row r="178">
          <cell r="A178" t="str">
            <v>300703.SZ</v>
          </cell>
          <cell r="B178" t="str">
            <v>创源股份</v>
          </cell>
          <cell r="C178">
            <v>18.2</v>
          </cell>
          <cell r="D178">
            <v>19.8</v>
          </cell>
          <cell r="E178">
            <v>10.88</v>
          </cell>
          <cell r="F178">
            <v>5.53</v>
          </cell>
        </row>
        <row r="179">
          <cell r="A179" t="str">
            <v>300129.SZ</v>
          </cell>
          <cell r="B179" t="str">
            <v>泰胜风能</v>
          </cell>
          <cell r="C179">
            <v>50.9</v>
          </cell>
          <cell r="D179">
            <v>82.2</v>
          </cell>
          <cell r="E179">
            <v>8.79</v>
          </cell>
          <cell r="F179">
            <v>5.52</v>
          </cell>
        </row>
        <row r="180">
          <cell r="A180" t="str">
            <v>301177.SZ</v>
          </cell>
          <cell r="B180" t="str">
            <v>迪阿股份</v>
          </cell>
          <cell r="C180">
            <v>22.2</v>
          </cell>
          <cell r="D180">
            <v>221.5</v>
          </cell>
          <cell r="E180">
            <v>55.37</v>
          </cell>
          <cell r="F180">
            <v>5.51</v>
          </cell>
        </row>
        <row r="181">
          <cell r="A181" t="str">
            <v>000688.SZ</v>
          </cell>
          <cell r="B181" t="str">
            <v>国城矿业</v>
          </cell>
          <cell r="C181">
            <v>182.1</v>
          </cell>
          <cell r="D181">
            <v>182.1</v>
          </cell>
          <cell r="E181">
            <v>16.29</v>
          </cell>
          <cell r="F181">
            <v>5.51</v>
          </cell>
        </row>
        <row r="182">
          <cell r="A182" t="str">
            <v>301066.SZ</v>
          </cell>
          <cell r="B182" t="str">
            <v>万事利</v>
          </cell>
          <cell r="C182">
            <v>9.9</v>
          </cell>
          <cell r="D182">
            <v>26</v>
          </cell>
          <cell r="E182">
            <v>13.8</v>
          </cell>
          <cell r="F182">
            <v>5.5</v>
          </cell>
        </row>
        <row r="183">
          <cell r="A183" t="str">
            <v>603018.SH</v>
          </cell>
          <cell r="B183" t="str">
            <v>华设集团</v>
          </cell>
          <cell r="C183">
            <v>59</v>
          </cell>
          <cell r="D183">
            <v>60.3</v>
          </cell>
          <cell r="E183">
            <v>8.82</v>
          </cell>
          <cell r="F183">
            <v>5.5</v>
          </cell>
        </row>
        <row r="184">
          <cell r="A184" t="str">
            <v>603099.SH</v>
          </cell>
          <cell r="B184" t="str">
            <v>长白山</v>
          </cell>
          <cell r="C184">
            <v>26.1</v>
          </cell>
          <cell r="D184">
            <v>26.1</v>
          </cell>
          <cell r="E184">
            <v>9.8</v>
          </cell>
          <cell r="F184">
            <v>5.49</v>
          </cell>
        </row>
        <row r="185">
          <cell r="A185" t="str">
            <v>603486.SH</v>
          </cell>
          <cell r="B185" t="str">
            <v>科沃斯</v>
          </cell>
          <cell r="C185">
            <v>466.2</v>
          </cell>
          <cell r="D185">
            <v>472.2</v>
          </cell>
          <cell r="E185">
            <v>82.5</v>
          </cell>
          <cell r="F185">
            <v>5.46</v>
          </cell>
        </row>
        <row r="186">
          <cell r="A186" t="str">
            <v>300894.SZ</v>
          </cell>
          <cell r="B186" t="str">
            <v>火星人</v>
          </cell>
          <cell r="C186">
            <v>38.8</v>
          </cell>
          <cell r="D186">
            <v>123.8</v>
          </cell>
          <cell r="E186">
            <v>30.56</v>
          </cell>
          <cell r="F186">
            <v>5.45</v>
          </cell>
        </row>
        <row r="187">
          <cell r="A187" t="str">
            <v>603348.SH</v>
          </cell>
          <cell r="B187" t="str">
            <v>文灿股份</v>
          </cell>
          <cell r="C187">
            <v>132.3</v>
          </cell>
          <cell r="D187">
            <v>133.5</v>
          </cell>
          <cell r="E187">
            <v>50.65</v>
          </cell>
          <cell r="F187">
            <v>5.43</v>
          </cell>
        </row>
        <row r="188">
          <cell r="A188" t="str">
            <v>830974.BJ</v>
          </cell>
          <cell r="B188" t="str">
            <v>凯大催化</v>
          </cell>
          <cell r="C188">
            <v>7.2</v>
          </cell>
          <cell r="D188">
            <v>11.1</v>
          </cell>
          <cell r="E188">
            <v>6.81</v>
          </cell>
          <cell r="F188">
            <v>5.42</v>
          </cell>
        </row>
        <row r="189">
          <cell r="A189" t="str">
            <v>002965.SZ</v>
          </cell>
          <cell r="B189" t="str">
            <v>祥鑫科技</v>
          </cell>
          <cell r="C189">
            <v>59.8</v>
          </cell>
          <cell r="D189">
            <v>92.3</v>
          </cell>
          <cell r="E189">
            <v>51.78</v>
          </cell>
          <cell r="F189">
            <v>5.42</v>
          </cell>
        </row>
        <row r="190">
          <cell r="A190" t="str">
            <v>300755.SZ</v>
          </cell>
          <cell r="B190" t="str">
            <v>华致酒行</v>
          </cell>
          <cell r="C190">
            <v>124.1</v>
          </cell>
          <cell r="D190">
            <v>125.8</v>
          </cell>
          <cell r="E190">
            <v>30.19</v>
          </cell>
          <cell r="F190">
            <v>5.41</v>
          </cell>
        </row>
        <row r="191">
          <cell r="A191" t="str">
            <v>688278.SH</v>
          </cell>
          <cell r="B191" t="str">
            <v>特宝生物</v>
          </cell>
          <cell r="C191">
            <v>176.1</v>
          </cell>
          <cell r="D191">
            <v>176.1</v>
          </cell>
          <cell r="E191">
            <v>43.3</v>
          </cell>
          <cell r="F191">
            <v>5.4</v>
          </cell>
        </row>
        <row r="192">
          <cell r="A192" t="str">
            <v>002879.SZ</v>
          </cell>
          <cell r="B192" t="str">
            <v>长缆科技</v>
          </cell>
          <cell r="C192">
            <v>22</v>
          </cell>
          <cell r="D192">
            <v>31.7</v>
          </cell>
          <cell r="E192">
            <v>16.41</v>
          </cell>
          <cell r="F192">
            <v>5.39</v>
          </cell>
        </row>
        <row r="193">
          <cell r="A193" t="str">
            <v>603787.SH</v>
          </cell>
          <cell r="B193" t="str">
            <v>新日股份</v>
          </cell>
          <cell r="C193">
            <v>39.5</v>
          </cell>
          <cell r="D193">
            <v>39.5</v>
          </cell>
          <cell r="E193">
            <v>19.35</v>
          </cell>
          <cell r="F193">
            <v>5.39</v>
          </cell>
        </row>
        <row r="194">
          <cell r="A194" t="str">
            <v>688293.SH</v>
          </cell>
          <cell r="B194" t="str">
            <v>奥浦迈</v>
          </cell>
          <cell r="C194">
            <v>20</v>
          </cell>
          <cell r="D194">
            <v>92.6</v>
          </cell>
          <cell r="E194">
            <v>113</v>
          </cell>
          <cell r="F194">
            <v>5.38</v>
          </cell>
        </row>
        <row r="195">
          <cell r="A195" t="str">
            <v>688505.SH</v>
          </cell>
          <cell r="B195" t="str">
            <v>复旦张江</v>
          </cell>
          <cell r="C195">
            <v>27.2</v>
          </cell>
          <cell r="D195">
            <v>104.1</v>
          </cell>
          <cell r="E195">
            <v>10.12</v>
          </cell>
          <cell r="F195">
            <v>5.31</v>
          </cell>
        </row>
        <row r="196">
          <cell r="A196" t="str">
            <v>605028.SH</v>
          </cell>
          <cell r="B196" t="str">
            <v>世茂能源</v>
          </cell>
          <cell r="C196">
            <v>7.6</v>
          </cell>
          <cell r="D196">
            <v>30.2</v>
          </cell>
          <cell r="E196">
            <v>18.88</v>
          </cell>
          <cell r="F196">
            <v>5.3</v>
          </cell>
        </row>
        <row r="197">
          <cell r="A197" t="str">
            <v>002675.SZ</v>
          </cell>
          <cell r="B197" t="str">
            <v>东诚药业</v>
          </cell>
          <cell r="C197">
            <v>132.1</v>
          </cell>
          <cell r="D197">
            <v>147.6</v>
          </cell>
          <cell r="E197">
            <v>17.9</v>
          </cell>
          <cell r="F197">
            <v>5.29</v>
          </cell>
        </row>
        <row r="198">
          <cell r="A198" t="str">
            <v>000737.SZ</v>
          </cell>
          <cell r="B198" t="str">
            <v>北方铜业</v>
          </cell>
          <cell r="C198">
            <v>47.8</v>
          </cell>
          <cell r="D198">
            <v>116.6</v>
          </cell>
          <cell r="E198">
            <v>6.58</v>
          </cell>
          <cell r="F198">
            <v>5.28</v>
          </cell>
        </row>
        <row r="199">
          <cell r="A199" t="str">
            <v>603087.SH</v>
          </cell>
          <cell r="B199" t="str">
            <v>甘李药业</v>
          </cell>
          <cell r="C199">
            <v>108.3</v>
          </cell>
          <cell r="D199">
            <v>206.4</v>
          </cell>
          <cell r="E199">
            <v>36.49</v>
          </cell>
          <cell r="F199">
            <v>5.28</v>
          </cell>
        </row>
        <row r="200">
          <cell r="A200" t="str">
            <v>301102.SZ</v>
          </cell>
          <cell r="B200" t="str">
            <v>兆讯传媒</v>
          </cell>
          <cell r="C200">
            <v>17.4</v>
          </cell>
          <cell r="D200">
            <v>76.2</v>
          </cell>
          <cell r="E200">
            <v>38.1</v>
          </cell>
          <cell r="F200">
            <v>5.28</v>
          </cell>
        </row>
        <row r="201">
          <cell r="A201" t="str">
            <v>300373.SZ</v>
          </cell>
          <cell r="B201" t="str">
            <v>扬杰科技</v>
          </cell>
          <cell r="C201">
            <v>289.2</v>
          </cell>
          <cell r="D201">
            <v>289.7</v>
          </cell>
          <cell r="E201">
            <v>56.5</v>
          </cell>
          <cell r="F201">
            <v>5.25</v>
          </cell>
        </row>
        <row r="202">
          <cell r="A202" t="str">
            <v>301309.SZ</v>
          </cell>
          <cell r="B202" t="str">
            <v>万得凯</v>
          </cell>
          <cell r="C202">
            <v>7.5</v>
          </cell>
          <cell r="D202">
            <v>30.1</v>
          </cell>
          <cell r="E202">
            <v>30.08</v>
          </cell>
          <cell r="F202">
            <v>5.25</v>
          </cell>
        </row>
        <row r="203">
          <cell r="A203" t="str">
            <v>600446.SH</v>
          </cell>
          <cell r="B203" t="str">
            <v>金证股份</v>
          </cell>
          <cell r="C203">
            <v>128.4</v>
          </cell>
          <cell r="D203">
            <v>128.4</v>
          </cell>
          <cell r="E203">
            <v>13.65</v>
          </cell>
          <cell r="F203">
            <v>5.24</v>
          </cell>
        </row>
        <row r="204">
          <cell r="A204" t="str">
            <v>002821.SZ</v>
          </cell>
          <cell r="B204" t="str">
            <v>凯莱英</v>
          </cell>
          <cell r="C204">
            <v>455.2</v>
          </cell>
          <cell r="D204">
            <v>514.1</v>
          </cell>
          <cell r="E204">
            <v>138.98</v>
          </cell>
          <cell r="F204">
            <v>5.24</v>
          </cell>
        </row>
        <row r="205">
          <cell r="A205" t="str">
            <v>000729.SZ</v>
          </cell>
          <cell r="B205" t="str">
            <v>燕京啤酒</v>
          </cell>
          <cell r="C205">
            <v>328</v>
          </cell>
          <cell r="D205">
            <v>368.4</v>
          </cell>
          <cell r="E205">
            <v>13.07</v>
          </cell>
          <cell r="F205">
            <v>5.23</v>
          </cell>
        </row>
        <row r="206">
          <cell r="A206" t="str">
            <v>300209.SZ</v>
          </cell>
          <cell r="B206" t="str">
            <v>有棵树</v>
          </cell>
          <cell r="C206">
            <v>24.4</v>
          </cell>
          <cell r="D206">
            <v>26.4</v>
          </cell>
          <cell r="E206">
            <v>6.26</v>
          </cell>
          <cell r="F206">
            <v>5.21</v>
          </cell>
        </row>
        <row r="207">
          <cell r="A207" t="str">
            <v>688400.SH</v>
          </cell>
          <cell r="B207" t="str">
            <v>凌云光</v>
          </cell>
          <cell r="C207">
            <v>27</v>
          </cell>
          <cell r="D207">
            <v>143.3</v>
          </cell>
          <cell r="E207">
            <v>30.92</v>
          </cell>
          <cell r="F207">
            <v>5.21</v>
          </cell>
        </row>
        <row r="208">
          <cell r="A208" t="str">
            <v>834770.BJ</v>
          </cell>
          <cell r="B208" t="str">
            <v>艾能聚</v>
          </cell>
          <cell r="C208">
            <v>4</v>
          </cell>
          <cell r="D208">
            <v>8.2</v>
          </cell>
          <cell r="E208">
            <v>6.47</v>
          </cell>
          <cell r="F208">
            <v>5.2</v>
          </cell>
        </row>
        <row r="209">
          <cell r="A209" t="str">
            <v>688137.SH</v>
          </cell>
          <cell r="B209" t="str">
            <v>近岸蛋白</v>
          </cell>
          <cell r="C209">
            <v>12.7</v>
          </cell>
          <cell r="D209">
            <v>54.9</v>
          </cell>
          <cell r="E209">
            <v>78.27</v>
          </cell>
          <cell r="F209">
            <v>5.2</v>
          </cell>
        </row>
        <row r="210">
          <cell r="A210" t="str">
            <v>000564.SZ</v>
          </cell>
          <cell r="B210" t="str">
            <v>ST大集</v>
          </cell>
          <cell r="C210">
            <v>245.9</v>
          </cell>
          <cell r="D210">
            <v>310.5</v>
          </cell>
          <cell r="E210">
            <v>1.62</v>
          </cell>
          <cell r="F210">
            <v>5.19</v>
          </cell>
        </row>
        <row r="211">
          <cell r="A211" t="str">
            <v>002572.SZ</v>
          </cell>
          <cell r="B211" t="str">
            <v>索菲亚</v>
          </cell>
          <cell r="C211">
            <v>130.8</v>
          </cell>
          <cell r="D211">
            <v>186.9</v>
          </cell>
          <cell r="E211">
            <v>20.48</v>
          </cell>
          <cell r="F211">
            <v>5.19</v>
          </cell>
        </row>
        <row r="212">
          <cell r="A212" t="str">
            <v>300424.SZ</v>
          </cell>
          <cell r="B212" t="str">
            <v>航新科技</v>
          </cell>
          <cell r="C212">
            <v>32.6</v>
          </cell>
          <cell r="D212">
            <v>32.7</v>
          </cell>
          <cell r="E212">
            <v>13.64</v>
          </cell>
          <cell r="F212">
            <v>5.17</v>
          </cell>
        </row>
        <row r="213">
          <cell r="A213" t="str">
            <v>688186.SH</v>
          </cell>
          <cell r="B213" t="str">
            <v>广大特材</v>
          </cell>
          <cell r="C213">
            <v>62.1</v>
          </cell>
          <cell r="D213">
            <v>62.1</v>
          </cell>
          <cell r="E213">
            <v>29</v>
          </cell>
          <cell r="F213">
            <v>5.15</v>
          </cell>
        </row>
        <row r="214">
          <cell r="A214" t="str">
            <v>603171.SH</v>
          </cell>
          <cell r="B214" t="str">
            <v>税友股份</v>
          </cell>
          <cell r="C214">
            <v>38.5</v>
          </cell>
          <cell r="D214">
            <v>172.5</v>
          </cell>
          <cell r="E214">
            <v>42.5</v>
          </cell>
          <cell r="F214">
            <v>5.15</v>
          </cell>
        </row>
        <row r="215">
          <cell r="A215" t="str">
            <v>688287.SH</v>
          </cell>
          <cell r="B215" t="str">
            <v>观典防务</v>
          </cell>
          <cell r="C215">
            <v>19.7</v>
          </cell>
          <cell r="D215">
            <v>41.7</v>
          </cell>
          <cell r="E215">
            <v>13.5</v>
          </cell>
          <cell r="F215">
            <v>5.14</v>
          </cell>
        </row>
        <row r="216">
          <cell r="A216" t="str">
            <v>300625.SZ</v>
          </cell>
          <cell r="B216" t="str">
            <v>三雄极光</v>
          </cell>
          <cell r="C216">
            <v>20.2</v>
          </cell>
          <cell r="D216">
            <v>35.5</v>
          </cell>
          <cell r="E216">
            <v>12.7</v>
          </cell>
          <cell r="F216">
            <v>5.13</v>
          </cell>
        </row>
        <row r="217">
          <cell r="A217" t="str">
            <v>000901.SZ</v>
          </cell>
          <cell r="B217" t="str">
            <v>航天科技</v>
          </cell>
          <cell r="C217">
            <v>83.7</v>
          </cell>
          <cell r="D217">
            <v>83.7</v>
          </cell>
          <cell r="E217">
            <v>10.48</v>
          </cell>
          <cell r="F217">
            <v>5.12</v>
          </cell>
        </row>
        <row r="218">
          <cell r="A218" t="str">
            <v>603110.SH</v>
          </cell>
          <cell r="B218" t="str">
            <v>东方材料</v>
          </cell>
          <cell r="C218">
            <v>85.2</v>
          </cell>
          <cell r="D218">
            <v>85.2</v>
          </cell>
          <cell r="E218">
            <v>42.36</v>
          </cell>
          <cell r="F218">
            <v>5.11</v>
          </cell>
        </row>
        <row r="219">
          <cell r="A219" t="str">
            <v>002740.SZ</v>
          </cell>
          <cell r="B219" t="str">
            <v>ST爱迪尔</v>
          </cell>
          <cell r="C219">
            <v>20.6</v>
          </cell>
          <cell r="D219">
            <v>20.6</v>
          </cell>
          <cell r="E219">
            <v>4.53</v>
          </cell>
          <cell r="F219">
            <v>5.1</v>
          </cell>
        </row>
        <row r="220">
          <cell r="A220" t="str">
            <v>002853.SZ</v>
          </cell>
          <cell r="B220" t="str">
            <v>皮阿诺</v>
          </cell>
          <cell r="C220">
            <v>21.9</v>
          </cell>
          <cell r="D220">
            <v>35.8</v>
          </cell>
          <cell r="E220">
            <v>19.18</v>
          </cell>
          <cell r="F220">
            <v>5.1</v>
          </cell>
        </row>
        <row r="221">
          <cell r="A221" t="str">
            <v>300779.SZ</v>
          </cell>
          <cell r="B221" t="str">
            <v>惠城环保</v>
          </cell>
          <cell r="C221">
            <v>37.9</v>
          </cell>
          <cell r="D221">
            <v>43.3</v>
          </cell>
          <cell r="E221">
            <v>42.13</v>
          </cell>
          <cell r="F221">
            <v>5.09</v>
          </cell>
        </row>
        <row r="222">
          <cell r="A222" t="str">
            <v>600804.SH</v>
          </cell>
          <cell r="B222" t="str">
            <v>ST鹏博士</v>
          </cell>
          <cell r="C222">
            <v>54.7</v>
          </cell>
          <cell r="D222">
            <v>65.1</v>
          </cell>
          <cell r="E222">
            <v>3.93</v>
          </cell>
          <cell r="F222">
            <v>5.08</v>
          </cell>
        </row>
        <row r="223">
          <cell r="A223" t="str">
            <v>002713.SZ</v>
          </cell>
          <cell r="B223" t="str">
            <v>东易日盛</v>
          </cell>
          <cell r="C223">
            <v>31</v>
          </cell>
          <cell r="D223">
            <v>32.1</v>
          </cell>
          <cell r="E223">
            <v>7.66</v>
          </cell>
          <cell r="F223">
            <v>5.08</v>
          </cell>
        </row>
        <row r="224">
          <cell r="A224" t="str">
            <v>688733.SH</v>
          </cell>
          <cell r="B224" t="str">
            <v>壹石通</v>
          </cell>
          <cell r="C224">
            <v>48.7</v>
          </cell>
          <cell r="D224">
            <v>77.8</v>
          </cell>
          <cell r="E224">
            <v>38.93</v>
          </cell>
          <cell r="F224">
            <v>5.07</v>
          </cell>
        </row>
        <row r="225">
          <cell r="A225" t="str">
            <v>300128.SZ</v>
          </cell>
          <cell r="B225" t="str">
            <v>锦富技术</v>
          </cell>
          <cell r="C225">
            <v>47.5</v>
          </cell>
          <cell r="D225">
            <v>47.6</v>
          </cell>
          <cell r="E225">
            <v>4.35</v>
          </cell>
          <cell r="F225">
            <v>5.07</v>
          </cell>
        </row>
        <row r="226">
          <cell r="A226" t="str">
            <v>300634.SZ</v>
          </cell>
          <cell r="B226" t="str">
            <v>彩讯股份</v>
          </cell>
          <cell r="C226">
            <v>124.9</v>
          </cell>
          <cell r="D226">
            <v>132.1</v>
          </cell>
          <cell r="E226">
            <v>29.75</v>
          </cell>
          <cell r="F226">
            <v>5.05</v>
          </cell>
        </row>
        <row r="227">
          <cell r="A227" t="str">
            <v>301186.SZ</v>
          </cell>
          <cell r="B227" t="str">
            <v>超达装备</v>
          </cell>
          <cell r="C227">
            <v>7</v>
          </cell>
          <cell r="D227">
            <v>23.6</v>
          </cell>
          <cell r="E227">
            <v>32.5</v>
          </cell>
          <cell r="F227">
            <v>5.04</v>
          </cell>
        </row>
        <row r="228">
          <cell r="A228" t="str">
            <v>601086.SH</v>
          </cell>
          <cell r="B228" t="str">
            <v>国芳集团</v>
          </cell>
          <cell r="C228">
            <v>29.2</v>
          </cell>
          <cell r="D228">
            <v>29.2</v>
          </cell>
          <cell r="E228">
            <v>4.38</v>
          </cell>
          <cell r="F228">
            <v>5.04</v>
          </cell>
        </row>
        <row r="229">
          <cell r="A229" t="str">
            <v>002530.SZ</v>
          </cell>
          <cell r="B229" t="str">
            <v>金财互联</v>
          </cell>
          <cell r="C229">
            <v>55.1</v>
          </cell>
          <cell r="D229">
            <v>65.1</v>
          </cell>
          <cell r="E229">
            <v>8.35</v>
          </cell>
          <cell r="F229">
            <v>5.03</v>
          </cell>
        </row>
        <row r="230">
          <cell r="A230" t="str">
            <v>603199.SH</v>
          </cell>
          <cell r="B230" t="str">
            <v>九华旅游</v>
          </cell>
          <cell r="C230">
            <v>29.6</v>
          </cell>
          <cell r="D230">
            <v>29.6</v>
          </cell>
          <cell r="E230">
            <v>26.77</v>
          </cell>
          <cell r="F230">
            <v>5.02</v>
          </cell>
        </row>
        <row r="231">
          <cell r="A231" t="str">
            <v>601689.SH</v>
          </cell>
          <cell r="B231" t="str">
            <v>拓普集团</v>
          </cell>
          <cell r="C231">
            <v>641.2</v>
          </cell>
          <cell r="D231">
            <v>641.2</v>
          </cell>
          <cell r="E231">
            <v>58.18</v>
          </cell>
          <cell r="F231">
            <v>5.02</v>
          </cell>
        </row>
        <row r="232">
          <cell r="A232" t="str">
            <v>600501.SH</v>
          </cell>
          <cell r="B232" t="str">
            <v>航天晨光</v>
          </cell>
          <cell r="C232">
            <v>68.8</v>
          </cell>
          <cell r="D232">
            <v>70.5</v>
          </cell>
          <cell r="E232">
            <v>16.33</v>
          </cell>
          <cell r="F232">
            <v>5.02</v>
          </cell>
        </row>
        <row r="233">
          <cell r="A233" t="str">
            <v>600136.SH</v>
          </cell>
          <cell r="B233" t="str">
            <v>ST明诚</v>
          </cell>
          <cell r="C233">
            <v>17.3</v>
          </cell>
          <cell r="D233">
            <v>20.8</v>
          </cell>
          <cell r="E233">
            <v>3.56</v>
          </cell>
          <cell r="F233">
            <v>5.01</v>
          </cell>
        </row>
        <row r="234">
          <cell r="A234" t="str">
            <v>600767.SH</v>
          </cell>
          <cell r="B234" t="str">
            <v>*ST运盛</v>
          </cell>
          <cell r="C234">
            <v>18.6</v>
          </cell>
          <cell r="D234">
            <v>18.6</v>
          </cell>
          <cell r="E234">
            <v>5.45</v>
          </cell>
          <cell r="F234">
            <v>5.01</v>
          </cell>
        </row>
        <row r="235">
          <cell r="A235" t="str">
            <v>603778.SH</v>
          </cell>
          <cell r="B235" t="str">
            <v>乾景园林</v>
          </cell>
          <cell r="C235">
            <v>41.8</v>
          </cell>
          <cell r="D235">
            <v>41.8</v>
          </cell>
          <cell r="E235">
            <v>6.5</v>
          </cell>
          <cell r="F235">
            <v>5.01</v>
          </cell>
        </row>
        <row r="236">
          <cell r="A236" t="str">
            <v>600749.SH</v>
          </cell>
          <cell r="B236" t="str">
            <v>西藏旅游</v>
          </cell>
          <cell r="C236">
            <v>27.6</v>
          </cell>
          <cell r="D236">
            <v>27.6</v>
          </cell>
          <cell r="E236">
            <v>12.18</v>
          </cell>
          <cell r="F236">
            <v>5</v>
          </cell>
        </row>
        <row r="237">
          <cell r="A237" t="str">
            <v>301183.SZ</v>
          </cell>
          <cell r="B237" t="str">
            <v>东田微</v>
          </cell>
          <cell r="C237">
            <v>5.4</v>
          </cell>
          <cell r="D237">
            <v>21.7</v>
          </cell>
          <cell r="E237">
            <v>27.1</v>
          </cell>
          <cell r="F237">
            <v>5</v>
          </cell>
        </row>
        <row r="238">
          <cell r="A238" t="str">
            <v>300421.SZ</v>
          </cell>
          <cell r="B238" t="str">
            <v>力星股份</v>
          </cell>
          <cell r="C238">
            <v>23.6</v>
          </cell>
          <cell r="D238">
            <v>30.8</v>
          </cell>
          <cell r="E238">
            <v>12.42</v>
          </cell>
          <cell r="F238">
            <v>4.99</v>
          </cell>
        </row>
        <row r="239">
          <cell r="A239" t="str">
            <v>688318.SH</v>
          </cell>
          <cell r="B239" t="str">
            <v>财富趋势</v>
          </cell>
          <cell r="C239">
            <v>37.6</v>
          </cell>
          <cell r="D239">
            <v>121.7</v>
          </cell>
          <cell r="E239">
            <v>130.4</v>
          </cell>
          <cell r="F239">
            <v>4.98</v>
          </cell>
        </row>
        <row r="240">
          <cell r="A240" t="str">
            <v>300688.SZ</v>
          </cell>
          <cell r="B240" t="str">
            <v>创业黑马</v>
          </cell>
          <cell r="C240">
            <v>38.6</v>
          </cell>
          <cell r="D240">
            <v>47.6</v>
          </cell>
          <cell r="E240">
            <v>28.45</v>
          </cell>
          <cell r="F240">
            <v>4.98</v>
          </cell>
        </row>
        <row r="241">
          <cell r="A241" t="str">
            <v>300041.SZ</v>
          </cell>
          <cell r="B241" t="str">
            <v>回天新材</v>
          </cell>
          <cell r="C241">
            <v>59.2</v>
          </cell>
          <cell r="D241">
            <v>60.8</v>
          </cell>
          <cell r="E241">
            <v>14.12</v>
          </cell>
          <cell r="F241">
            <v>4.98</v>
          </cell>
        </row>
        <row r="242">
          <cell r="A242" t="str">
            <v>300765.SZ</v>
          </cell>
          <cell r="B242" t="str">
            <v>新诺威</v>
          </cell>
          <cell r="C242">
            <v>101.3</v>
          </cell>
          <cell r="D242">
            <v>120.7</v>
          </cell>
          <cell r="E242">
            <v>18.56</v>
          </cell>
          <cell r="F242">
            <v>4.98</v>
          </cell>
        </row>
        <row r="243">
          <cell r="A243" t="str">
            <v>300071.SZ</v>
          </cell>
          <cell r="B243" t="str">
            <v>福石控股</v>
          </cell>
          <cell r="C243">
            <v>47.2</v>
          </cell>
          <cell r="D243">
            <v>48.8</v>
          </cell>
          <cell r="E243">
            <v>5.29</v>
          </cell>
          <cell r="F243">
            <v>4.96</v>
          </cell>
        </row>
        <row r="244">
          <cell r="A244" t="str">
            <v>002742.SZ</v>
          </cell>
          <cell r="B244" t="str">
            <v>ST三圣</v>
          </cell>
          <cell r="C244">
            <v>20.9</v>
          </cell>
          <cell r="D244">
            <v>21.9</v>
          </cell>
          <cell r="E244">
            <v>5.08</v>
          </cell>
          <cell r="F244">
            <v>4.96</v>
          </cell>
        </row>
        <row r="245">
          <cell r="A245" t="str">
            <v>300645.SZ</v>
          </cell>
          <cell r="B245" t="str">
            <v>正元智慧</v>
          </cell>
          <cell r="C245">
            <v>41.8</v>
          </cell>
          <cell r="D245">
            <v>41.8</v>
          </cell>
          <cell r="E245">
            <v>30.27</v>
          </cell>
          <cell r="F245">
            <v>4.96</v>
          </cell>
        </row>
        <row r="246">
          <cell r="A246" t="str">
            <v>600365.SH</v>
          </cell>
          <cell r="B246" t="str">
            <v>ST通葡</v>
          </cell>
          <cell r="C246">
            <v>14.4</v>
          </cell>
          <cell r="D246">
            <v>15.3</v>
          </cell>
          <cell r="E246">
            <v>3.6</v>
          </cell>
          <cell r="F246">
            <v>4.96</v>
          </cell>
        </row>
        <row r="247">
          <cell r="A247" t="str">
            <v>600573.SH</v>
          </cell>
          <cell r="B247" t="str">
            <v>惠泉啤酒</v>
          </cell>
          <cell r="C247">
            <v>28.6</v>
          </cell>
          <cell r="D247">
            <v>28.6</v>
          </cell>
          <cell r="E247">
            <v>11.44</v>
          </cell>
          <cell r="F247">
            <v>4.95</v>
          </cell>
        </row>
        <row r="248">
          <cell r="A248" t="str">
            <v>000768.SZ</v>
          </cell>
          <cell r="B248" t="str">
            <v>中航西飞</v>
          </cell>
          <cell r="C248">
            <v>741.4</v>
          </cell>
          <cell r="D248">
            <v>744.9</v>
          </cell>
          <cell r="E248">
            <v>26.78</v>
          </cell>
          <cell r="F248">
            <v>4.94</v>
          </cell>
        </row>
        <row r="249">
          <cell r="A249" t="str">
            <v>605186.SH</v>
          </cell>
          <cell r="B249" t="str">
            <v>健麾信息</v>
          </cell>
          <cell r="C249">
            <v>21.3</v>
          </cell>
          <cell r="D249">
            <v>43.4</v>
          </cell>
          <cell r="E249">
            <v>31.9</v>
          </cell>
          <cell r="F249">
            <v>4.93</v>
          </cell>
        </row>
        <row r="250">
          <cell r="A250" t="str">
            <v>605337.SH</v>
          </cell>
          <cell r="B250" t="str">
            <v>李子园</v>
          </cell>
          <cell r="C250">
            <v>30.8</v>
          </cell>
          <cell r="D250">
            <v>78.8</v>
          </cell>
          <cell r="E250">
            <v>25.97</v>
          </cell>
          <cell r="F250">
            <v>4.93</v>
          </cell>
        </row>
        <row r="251">
          <cell r="A251" t="str">
            <v>603590.SH</v>
          </cell>
          <cell r="B251" t="str">
            <v>康辰药业</v>
          </cell>
          <cell r="C251">
            <v>51.3</v>
          </cell>
          <cell r="D251">
            <v>51.3</v>
          </cell>
          <cell r="E251">
            <v>32.05</v>
          </cell>
          <cell r="F251">
            <v>4.91</v>
          </cell>
        </row>
        <row r="252">
          <cell r="A252" t="str">
            <v>603701.SH</v>
          </cell>
          <cell r="B252" t="str">
            <v>德宏股份</v>
          </cell>
          <cell r="C252">
            <v>44.1</v>
          </cell>
          <cell r="D252">
            <v>44.1</v>
          </cell>
          <cell r="E252">
            <v>16.89</v>
          </cell>
          <cell r="F252">
            <v>4.91</v>
          </cell>
        </row>
        <row r="253">
          <cell r="A253" t="str">
            <v>300901.SZ</v>
          </cell>
          <cell r="B253" t="str">
            <v>中胤时尚</v>
          </cell>
          <cell r="C253">
            <v>11.7</v>
          </cell>
          <cell r="D253">
            <v>23.1</v>
          </cell>
          <cell r="E253">
            <v>9.63</v>
          </cell>
          <cell r="F253">
            <v>4.9</v>
          </cell>
        </row>
        <row r="254">
          <cell r="A254" t="str">
            <v>688622.SH</v>
          </cell>
          <cell r="B254" t="str">
            <v>禾信仪器</v>
          </cell>
          <cell r="C254">
            <v>16.5</v>
          </cell>
          <cell r="D254">
            <v>30.4</v>
          </cell>
          <cell r="E254">
            <v>43.49</v>
          </cell>
          <cell r="F254">
            <v>4.9</v>
          </cell>
        </row>
        <row r="255">
          <cell r="A255" t="str">
            <v>301153.SZ</v>
          </cell>
          <cell r="B255" t="str">
            <v>中科江南</v>
          </cell>
          <cell r="C255">
            <v>29.4</v>
          </cell>
          <cell r="D255">
            <v>128.1</v>
          </cell>
          <cell r="E255">
            <v>118.59</v>
          </cell>
          <cell r="F255">
            <v>4.89</v>
          </cell>
        </row>
        <row r="256">
          <cell r="A256" t="str">
            <v>688212.SH</v>
          </cell>
          <cell r="B256" t="str">
            <v>澳华内镜</v>
          </cell>
          <cell r="C256">
            <v>59.2</v>
          </cell>
          <cell r="D256">
            <v>87.9</v>
          </cell>
          <cell r="E256">
            <v>65.89</v>
          </cell>
          <cell r="F256">
            <v>4.89</v>
          </cell>
        </row>
        <row r="257">
          <cell r="A257" t="str">
            <v>603758.SH</v>
          </cell>
          <cell r="B257" t="str">
            <v>秦安股份</v>
          </cell>
          <cell r="C257">
            <v>48.1</v>
          </cell>
          <cell r="D257">
            <v>48.1</v>
          </cell>
          <cell r="E257">
            <v>10.96</v>
          </cell>
          <cell r="F257">
            <v>4.88</v>
          </cell>
        </row>
        <row r="258">
          <cell r="A258" t="str">
            <v>300730.SZ</v>
          </cell>
          <cell r="B258" t="str">
            <v>科创信息</v>
          </cell>
          <cell r="C258">
            <v>25</v>
          </cell>
          <cell r="D258">
            <v>34.2</v>
          </cell>
          <cell r="E258">
            <v>14.22</v>
          </cell>
          <cell r="F258">
            <v>4.87</v>
          </cell>
        </row>
        <row r="259">
          <cell r="A259" t="str">
            <v>603261.SH</v>
          </cell>
          <cell r="B259" t="str">
            <v>立航科技</v>
          </cell>
          <cell r="C259">
            <v>9.8</v>
          </cell>
          <cell r="D259">
            <v>29.8</v>
          </cell>
          <cell r="E259">
            <v>37.94</v>
          </cell>
          <cell r="F259">
            <v>4.86</v>
          </cell>
        </row>
        <row r="260">
          <cell r="A260" t="str">
            <v>000526.SZ</v>
          </cell>
          <cell r="B260" t="str">
            <v>学大教育</v>
          </cell>
          <cell r="C260">
            <v>21.5</v>
          </cell>
          <cell r="D260">
            <v>21.5</v>
          </cell>
          <cell r="E260">
            <v>18.22</v>
          </cell>
          <cell r="F260">
            <v>4.83</v>
          </cell>
        </row>
        <row r="261">
          <cell r="A261" t="str">
            <v>300571.SZ</v>
          </cell>
          <cell r="B261" t="str">
            <v>平治信息</v>
          </cell>
          <cell r="C261">
            <v>43.7</v>
          </cell>
          <cell r="D261">
            <v>52.7</v>
          </cell>
          <cell r="E261">
            <v>37.79</v>
          </cell>
          <cell r="F261">
            <v>4.83</v>
          </cell>
        </row>
        <row r="262">
          <cell r="A262" t="str">
            <v>688380.SH</v>
          </cell>
          <cell r="B262" t="str">
            <v>中微半导</v>
          </cell>
          <cell r="C262">
            <v>18.5</v>
          </cell>
          <cell r="D262">
            <v>130.5</v>
          </cell>
          <cell r="E262">
            <v>32.6</v>
          </cell>
          <cell r="F262">
            <v>4.82</v>
          </cell>
        </row>
        <row r="263">
          <cell r="A263" t="str">
            <v>600702.SH</v>
          </cell>
          <cell r="B263" t="str">
            <v>舍得酒业</v>
          </cell>
          <cell r="C263">
            <v>601.1</v>
          </cell>
          <cell r="D263">
            <v>605.6</v>
          </cell>
          <cell r="E263">
            <v>181.76</v>
          </cell>
          <cell r="F263">
            <v>4.82</v>
          </cell>
        </row>
        <row r="264">
          <cell r="A264" t="str">
            <v>002815.SZ</v>
          </cell>
          <cell r="B264" t="str">
            <v>崇达技术</v>
          </cell>
          <cell r="C264">
            <v>51.8</v>
          </cell>
          <cell r="D264">
            <v>106.4</v>
          </cell>
          <cell r="E264">
            <v>11.97</v>
          </cell>
          <cell r="F264">
            <v>4.82</v>
          </cell>
        </row>
        <row r="265">
          <cell r="A265" t="str">
            <v>300727.SZ</v>
          </cell>
          <cell r="B265" t="str">
            <v>润禾材料</v>
          </cell>
          <cell r="C265">
            <v>35.5</v>
          </cell>
          <cell r="D265">
            <v>39.8</v>
          </cell>
          <cell r="E265">
            <v>31.34</v>
          </cell>
          <cell r="F265">
            <v>4.82</v>
          </cell>
        </row>
        <row r="266">
          <cell r="A266" t="str">
            <v>300226.SZ</v>
          </cell>
          <cell r="B266" t="str">
            <v>上海钢联</v>
          </cell>
          <cell r="C266">
            <v>92.1</v>
          </cell>
          <cell r="D266">
            <v>95.8</v>
          </cell>
          <cell r="E266">
            <v>35.72</v>
          </cell>
          <cell r="F266">
            <v>4.81</v>
          </cell>
        </row>
        <row r="267">
          <cell r="A267" t="str">
            <v>300994.SZ</v>
          </cell>
          <cell r="B267" t="str">
            <v>久祺股份</v>
          </cell>
          <cell r="C267">
            <v>14.2</v>
          </cell>
          <cell r="D267">
            <v>42.4</v>
          </cell>
          <cell r="E267">
            <v>21.81</v>
          </cell>
          <cell r="F267">
            <v>4.81</v>
          </cell>
        </row>
        <row r="268">
          <cell r="A268" t="str">
            <v>301181.SZ</v>
          </cell>
          <cell r="B268" t="str">
            <v>标榜股份</v>
          </cell>
          <cell r="C268">
            <v>12.2</v>
          </cell>
          <cell r="D268">
            <v>36.7</v>
          </cell>
          <cell r="E268">
            <v>40.79</v>
          </cell>
          <cell r="F268">
            <v>4.78</v>
          </cell>
        </row>
        <row r="269">
          <cell r="A269" t="str">
            <v>688266.SH</v>
          </cell>
          <cell r="B269" t="str">
            <v>泽璟制药-U</v>
          </cell>
          <cell r="C269">
            <v>72.8</v>
          </cell>
          <cell r="D269">
            <v>121.9</v>
          </cell>
          <cell r="E269">
            <v>50.78</v>
          </cell>
          <cell r="F269">
            <v>4.77</v>
          </cell>
        </row>
        <row r="270">
          <cell r="A270" t="str">
            <v>300533.SZ</v>
          </cell>
          <cell r="B270" t="str">
            <v>冰川网络</v>
          </cell>
          <cell r="C270">
            <v>39.4</v>
          </cell>
          <cell r="D270">
            <v>56.5</v>
          </cell>
          <cell r="E270">
            <v>37.02</v>
          </cell>
          <cell r="F270">
            <v>4.75</v>
          </cell>
        </row>
        <row r="271">
          <cell r="A271" t="str">
            <v>300017.SZ</v>
          </cell>
          <cell r="B271" t="str">
            <v>网宿科技</v>
          </cell>
          <cell r="C271">
            <v>155.9</v>
          </cell>
          <cell r="D271">
            <v>167.4</v>
          </cell>
          <cell r="E271">
            <v>6.87</v>
          </cell>
          <cell r="F271">
            <v>4.73</v>
          </cell>
        </row>
        <row r="272">
          <cell r="A272" t="str">
            <v>002830.SZ</v>
          </cell>
          <cell r="B272" t="str">
            <v>名雕股份</v>
          </cell>
          <cell r="C272">
            <v>9.3</v>
          </cell>
          <cell r="D272">
            <v>18.6</v>
          </cell>
          <cell r="E272">
            <v>13.97</v>
          </cell>
          <cell r="F272">
            <v>4.72</v>
          </cell>
        </row>
        <row r="273">
          <cell r="A273" t="str">
            <v>600335.SH</v>
          </cell>
          <cell r="B273" t="str">
            <v>国机汽车</v>
          </cell>
          <cell r="C273">
            <v>126.3</v>
          </cell>
          <cell r="D273">
            <v>129.7</v>
          </cell>
          <cell r="E273">
            <v>8.67</v>
          </cell>
          <cell r="F273">
            <v>4.71</v>
          </cell>
        </row>
        <row r="274">
          <cell r="A274" t="str">
            <v>002153.SZ</v>
          </cell>
          <cell r="B274" t="str">
            <v>石基信息</v>
          </cell>
          <cell r="C274">
            <v>200</v>
          </cell>
          <cell r="D274">
            <v>341.4</v>
          </cell>
          <cell r="E274">
            <v>16.26</v>
          </cell>
          <cell r="F274">
            <v>4.7</v>
          </cell>
        </row>
        <row r="275">
          <cell r="A275" t="str">
            <v>300359.SZ</v>
          </cell>
          <cell r="B275" t="str">
            <v>全通教育</v>
          </cell>
          <cell r="C275">
            <v>46.6</v>
          </cell>
          <cell r="D275">
            <v>46.6</v>
          </cell>
          <cell r="E275">
            <v>7.36</v>
          </cell>
          <cell r="F275">
            <v>4.69</v>
          </cell>
        </row>
        <row r="276">
          <cell r="A276" t="str">
            <v>300863.SZ</v>
          </cell>
          <cell r="B276" t="str">
            <v>卡倍亿</v>
          </cell>
          <cell r="C276">
            <v>16.9</v>
          </cell>
          <cell r="D276">
            <v>50</v>
          </cell>
          <cell r="E276">
            <v>90.12</v>
          </cell>
          <cell r="F276">
            <v>4.69</v>
          </cell>
        </row>
        <row r="277">
          <cell r="A277" t="str">
            <v>300792.SZ</v>
          </cell>
          <cell r="B277" t="str">
            <v>壹网壹创</v>
          </cell>
          <cell r="C277">
            <v>78</v>
          </cell>
          <cell r="D277">
            <v>92.3</v>
          </cell>
          <cell r="E277">
            <v>38.68</v>
          </cell>
          <cell r="F277">
            <v>4.68</v>
          </cell>
        </row>
        <row r="278">
          <cell r="A278" t="str">
            <v>600444.SH</v>
          </cell>
          <cell r="B278" t="str">
            <v>国机通用</v>
          </cell>
          <cell r="C278">
            <v>20.3</v>
          </cell>
          <cell r="D278">
            <v>20.3</v>
          </cell>
          <cell r="E278">
            <v>13.87</v>
          </cell>
          <cell r="F278">
            <v>4.68</v>
          </cell>
        </row>
        <row r="279">
          <cell r="A279" t="str">
            <v>603515.SH</v>
          </cell>
          <cell r="B279" t="str">
            <v>欧普照明</v>
          </cell>
          <cell r="C279">
            <v>143.5</v>
          </cell>
          <cell r="D279">
            <v>143.6</v>
          </cell>
          <cell r="E279">
            <v>19.04</v>
          </cell>
          <cell r="F279">
            <v>4.67</v>
          </cell>
        </row>
        <row r="280">
          <cell r="A280" t="str">
            <v>000519.SZ</v>
          </cell>
          <cell r="B280" t="str">
            <v>中兵红箭</v>
          </cell>
          <cell r="C280">
            <v>325.3</v>
          </cell>
          <cell r="D280">
            <v>325.6</v>
          </cell>
          <cell r="E280">
            <v>23.38</v>
          </cell>
          <cell r="F280">
            <v>4.66</v>
          </cell>
        </row>
        <row r="281">
          <cell r="A281" t="str">
            <v>002780.SZ</v>
          </cell>
          <cell r="B281" t="str">
            <v>三夫户外</v>
          </cell>
          <cell r="C281">
            <v>16.5</v>
          </cell>
          <cell r="D281">
            <v>19.9</v>
          </cell>
          <cell r="E281">
            <v>12.61</v>
          </cell>
          <cell r="F281">
            <v>4.65</v>
          </cell>
        </row>
        <row r="282">
          <cell r="A282" t="str">
            <v>300001.SZ</v>
          </cell>
          <cell r="B282" t="str">
            <v>特锐德</v>
          </cell>
          <cell r="C282">
            <v>176.3</v>
          </cell>
          <cell r="D282">
            <v>185.1</v>
          </cell>
          <cell r="E282">
            <v>17.79</v>
          </cell>
          <cell r="F282">
            <v>4.65</v>
          </cell>
        </row>
        <row r="283">
          <cell r="A283" t="str">
            <v>600593.SH</v>
          </cell>
          <cell r="B283" t="str">
            <v>大连圣亚</v>
          </cell>
          <cell r="C283">
            <v>18.3</v>
          </cell>
          <cell r="D283">
            <v>18.3</v>
          </cell>
          <cell r="E283">
            <v>14.2</v>
          </cell>
          <cell r="F283">
            <v>4.64</v>
          </cell>
        </row>
        <row r="284">
          <cell r="A284" t="str">
            <v>300371.SZ</v>
          </cell>
          <cell r="B284" t="str">
            <v>汇中股份</v>
          </cell>
          <cell r="C284">
            <v>15.3</v>
          </cell>
          <cell r="D284">
            <v>23.5</v>
          </cell>
          <cell r="E284">
            <v>13.99</v>
          </cell>
          <cell r="F284">
            <v>4.64</v>
          </cell>
        </row>
        <row r="285">
          <cell r="A285" t="str">
            <v>688109.SH</v>
          </cell>
          <cell r="B285" t="str">
            <v>品茗科技</v>
          </cell>
          <cell r="C285">
            <v>9.2</v>
          </cell>
          <cell r="D285">
            <v>19.3</v>
          </cell>
          <cell r="E285">
            <v>35.49</v>
          </cell>
          <cell r="F285">
            <v>4.63</v>
          </cell>
        </row>
        <row r="286">
          <cell r="A286" t="str">
            <v>300926.SZ</v>
          </cell>
          <cell r="B286" t="str">
            <v>博俊科技</v>
          </cell>
          <cell r="C286">
            <v>11.4</v>
          </cell>
          <cell r="D286">
            <v>45</v>
          </cell>
          <cell r="E286">
            <v>29.08</v>
          </cell>
          <cell r="F286">
            <v>4.6</v>
          </cell>
        </row>
        <row r="287">
          <cell r="A287" t="str">
            <v>301316.SZ</v>
          </cell>
          <cell r="B287" t="str">
            <v>慧博云通</v>
          </cell>
          <cell r="C287">
            <v>9.7</v>
          </cell>
          <cell r="D287">
            <v>112.8</v>
          </cell>
          <cell r="E287">
            <v>28.2</v>
          </cell>
          <cell r="F287">
            <v>4.6</v>
          </cell>
        </row>
        <row r="288">
          <cell r="A288" t="str">
            <v>301087.SZ</v>
          </cell>
          <cell r="B288" t="str">
            <v>可孚医疗</v>
          </cell>
          <cell r="C288">
            <v>36.2</v>
          </cell>
          <cell r="D288">
            <v>85.9</v>
          </cell>
          <cell r="E288">
            <v>41.21</v>
          </cell>
          <cell r="F288">
            <v>4.59</v>
          </cell>
        </row>
        <row r="289">
          <cell r="A289" t="str">
            <v>300003.SZ</v>
          </cell>
          <cell r="B289" t="str">
            <v>乐普医疗</v>
          </cell>
          <cell r="C289">
            <v>375</v>
          </cell>
          <cell r="D289">
            <v>436.9</v>
          </cell>
          <cell r="E289">
            <v>23.23</v>
          </cell>
          <cell r="F289">
            <v>4.59</v>
          </cell>
        </row>
        <row r="290">
          <cell r="A290" t="str">
            <v>300430.SZ</v>
          </cell>
          <cell r="B290" t="str">
            <v>诚益通</v>
          </cell>
          <cell r="C290">
            <v>38</v>
          </cell>
          <cell r="D290">
            <v>40.5</v>
          </cell>
          <cell r="E290">
            <v>14.83</v>
          </cell>
          <cell r="F290">
            <v>4.58</v>
          </cell>
        </row>
        <row r="291">
          <cell r="A291" t="str">
            <v>002997.SZ</v>
          </cell>
          <cell r="B291" t="str">
            <v>瑞鹄模具</v>
          </cell>
          <cell r="C291">
            <v>30.8</v>
          </cell>
          <cell r="D291">
            <v>49.4</v>
          </cell>
          <cell r="E291">
            <v>26.93</v>
          </cell>
          <cell r="F291">
            <v>4.58</v>
          </cell>
        </row>
        <row r="292">
          <cell r="A292" t="str">
            <v>603960.SH</v>
          </cell>
          <cell r="B292" t="str">
            <v>克来机电</v>
          </cell>
          <cell r="C292">
            <v>52.3</v>
          </cell>
          <cell r="D292">
            <v>52.9</v>
          </cell>
          <cell r="E292">
            <v>20.09</v>
          </cell>
          <cell r="F292">
            <v>4.58</v>
          </cell>
        </row>
        <row r="293">
          <cell r="A293" t="str">
            <v>600250.SH</v>
          </cell>
          <cell r="B293" t="str">
            <v>南纺股份</v>
          </cell>
          <cell r="C293">
            <v>16.9</v>
          </cell>
          <cell r="D293">
            <v>18.5</v>
          </cell>
          <cell r="E293">
            <v>5.95</v>
          </cell>
          <cell r="F293">
            <v>4.57</v>
          </cell>
        </row>
        <row r="294">
          <cell r="A294" t="str">
            <v>688288.SH</v>
          </cell>
          <cell r="B294" t="str">
            <v>鸿泉物联</v>
          </cell>
          <cell r="C294">
            <v>24.1</v>
          </cell>
          <cell r="D294">
            <v>24.1</v>
          </cell>
          <cell r="E294">
            <v>24.03</v>
          </cell>
          <cell r="F294">
            <v>4.57</v>
          </cell>
        </row>
        <row r="295">
          <cell r="A295" t="str">
            <v>002422.SZ</v>
          </cell>
          <cell r="B295" t="str">
            <v>科伦药业</v>
          </cell>
          <cell r="C295">
            <v>327.7</v>
          </cell>
          <cell r="D295">
            <v>410.8</v>
          </cell>
          <cell r="E295">
            <v>27.97</v>
          </cell>
          <cell r="F295">
            <v>4.56</v>
          </cell>
        </row>
        <row r="296">
          <cell r="A296" t="str">
            <v>688089.SH</v>
          </cell>
          <cell r="B296" t="str">
            <v>嘉必优</v>
          </cell>
          <cell r="C296">
            <v>28.4</v>
          </cell>
          <cell r="D296">
            <v>52.3</v>
          </cell>
          <cell r="E296">
            <v>43.58</v>
          </cell>
          <cell r="F296">
            <v>4.56</v>
          </cell>
        </row>
        <row r="297">
          <cell r="A297" t="str">
            <v>688310.SH</v>
          </cell>
          <cell r="B297" t="str">
            <v>迈得医疗</v>
          </cell>
          <cell r="C297">
            <v>33.5</v>
          </cell>
          <cell r="D297">
            <v>33.5</v>
          </cell>
          <cell r="E297">
            <v>39.98</v>
          </cell>
          <cell r="F297">
            <v>4.55</v>
          </cell>
        </row>
        <row r="298">
          <cell r="A298" t="str">
            <v>002130.SZ</v>
          </cell>
          <cell r="B298" t="str">
            <v>沃尔核材</v>
          </cell>
          <cell r="C298">
            <v>94.9</v>
          </cell>
          <cell r="D298">
            <v>95.8</v>
          </cell>
          <cell r="E298">
            <v>7.6</v>
          </cell>
          <cell r="F298">
            <v>4.54</v>
          </cell>
        </row>
        <row r="299">
          <cell r="A299" t="str">
            <v>300390.SZ</v>
          </cell>
          <cell r="B299" t="str">
            <v>天华新能</v>
          </cell>
          <cell r="C299">
            <v>228.5</v>
          </cell>
          <cell r="D299">
            <v>342.3</v>
          </cell>
          <cell r="E299">
            <v>53.45</v>
          </cell>
          <cell r="F299">
            <v>4.54</v>
          </cell>
        </row>
        <row r="300">
          <cell r="A300" t="str">
            <v>603551.SH</v>
          </cell>
          <cell r="B300" t="str">
            <v>奥普家居</v>
          </cell>
          <cell r="C300">
            <v>47.3</v>
          </cell>
          <cell r="D300">
            <v>47.3</v>
          </cell>
          <cell r="E300">
            <v>11.77</v>
          </cell>
          <cell r="F300">
            <v>4.53</v>
          </cell>
        </row>
        <row r="301">
          <cell r="A301" t="str">
            <v>300756.SZ</v>
          </cell>
          <cell r="B301" t="str">
            <v>金马游乐</v>
          </cell>
          <cell r="C301">
            <v>14.7</v>
          </cell>
          <cell r="D301">
            <v>22.6</v>
          </cell>
          <cell r="E301">
            <v>15.93</v>
          </cell>
          <cell r="F301">
            <v>4.53</v>
          </cell>
        </row>
        <row r="302">
          <cell r="A302" t="str">
            <v>300273.SZ</v>
          </cell>
          <cell r="B302" t="str">
            <v>*ST和佳</v>
          </cell>
          <cell r="C302">
            <v>17.3</v>
          </cell>
          <cell r="D302">
            <v>20.1</v>
          </cell>
          <cell r="E302">
            <v>2.54</v>
          </cell>
          <cell r="F302">
            <v>4.53</v>
          </cell>
        </row>
        <row r="303">
          <cell r="A303" t="str">
            <v>603698.SH</v>
          </cell>
          <cell r="B303" t="str">
            <v>航天工程</v>
          </cell>
          <cell r="C303">
            <v>84.4</v>
          </cell>
          <cell r="D303">
            <v>84.4</v>
          </cell>
          <cell r="E303">
            <v>15.74</v>
          </cell>
          <cell r="F303">
            <v>4.52</v>
          </cell>
        </row>
        <row r="304">
          <cell r="A304" t="str">
            <v>002698.SZ</v>
          </cell>
          <cell r="B304" t="str">
            <v>博实股份</v>
          </cell>
          <cell r="C304">
            <v>124.8</v>
          </cell>
          <cell r="D304">
            <v>158.7</v>
          </cell>
          <cell r="E304">
            <v>15.52</v>
          </cell>
          <cell r="F304">
            <v>4.51</v>
          </cell>
        </row>
        <row r="305">
          <cell r="A305" t="str">
            <v>300975.SZ</v>
          </cell>
          <cell r="B305" t="str">
            <v>商络电子</v>
          </cell>
          <cell r="C305">
            <v>23.9</v>
          </cell>
          <cell r="D305">
            <v>46.7</v>
          </cell>
          <cell r="E305">
            <v>7.42</v>
          </cell>
          <cell r="F305">
            <v>4.51</v>
          </cell>
        </row>
        <row r="306">
          <cell r="A306" t="str">
            <v>688207.SH</v>
          </cell>
          <cell r="B306" t="str">
            <v>格灵深瞳-U</v>
          </cell>
          <cell r="C306">
            <v>49.5</v>
          </cell>
          <cell r="D306">
            <v>73</v>
          </cell>
          <cell r="E306">
            <v>39.45</v>
          </cell>
          <cell r="F306">
            <v>4.5</v>
          </cell>
        </row>
        <row r="307">
          <cell r="A307" t="str">
            <v>301067.SZ</v>
          </cell>
          <cell r="B307" t="str">
            <v>显盈科技</v>
          </cell>
          <cell r="C307">
            <v>10.2</v>
          </cell>
          <cell r="D307">
            <v>23.7</v>
          </cell>
          <cell r="E307">
            <v>43.89</v>
          </cell>
          <cell r="F307">
            <v>4.5</v>
          </cell>
        </row>
        <row r="308">
          <cell r="A308" t="str">
            <v>301221.SZ</v>
          </cell>
          <cell r="B308" t="str">
            <v>光庭信息</v>
          </cell>
          <cell r="C308">
            <v>19.4</v>
          </cell>
          <cell r="D308">
            <v>41.4</v>
          </cell>
          <cell r="E308">
            <v>44.7</v>
          </cell>
          <cell r="F308">
            <v>4.49</v>
          </cell>
        </row>
        <row r="309">
          <cell r="A309" t="str">
            <v>688621.SH</v>
          </cell>
          <cell r="B309" t="str">
            <v>阳光诺和</v>
          </cell>
          <cell r="C309">
            <v>63.5</v>
          </cell>
          <cell r="D309">
            <v>88.9</v>
          </cell>
          <cell r="E309">
            <v>111.07</v>
          </cell>
          <cell r="F309">
            <v>4.49</v>
          </cell>
        </row>
        <row r="310">
          <cell r="A310" t="str">
            <v>603848.SH</v>
          </cell>
          <cell r="B310" t="str">
            <v>好太太</v>
          </cell>
          <cell r="C310">
            <v>61.7</v>
          </cell>
          <cell r="D310">
            <v>61.7</v>
          </cell>
          <cell r="E310">
            <v>15.39</v>
          </cell>
          <cell r="F310">
            <v>4.48</v>
          </cell>
        </row>
        <row r="311">
          <cell r="A311" t="str">
            <v>300725.SZ</v>
          </cell>
          <cell r="B311" t="str">
            <v>药石科技</v>
          </cell>
          <cell r="C311">
            <v>122.1</v>
          </cell>
          <cell r="D311">
            <v>144.7</v>
          </cell>
          <cell r="E311">
            <v>72.48</v>
          </cell>
          <cell r="F311">
            <v>4.47</v>
          </cell>
        </row>
        <row r="312">
          <cell r="A312" t="str">
            <v>300455.SZ</v>
          </cell>
          <cell r="B312" t="str">
            <v>康拓红外</v>
          </cell>
          <cell r="C312">
            <v>69.7</v>
          </cell>
          <cell r="D312">
            <v>70.6</v>
          </cell>
          <cell r="E312">
            <v>9.84</v>
          </cell>
          <cell r="F312">
            <v>4.46</v>
          </cell>
        </row>
        <row r="313">
          <cell r="A313" t="str">
            <v>300521.SZ</v>
          </cell>
          <cell r="B313" t="str">
            <v>爱司凯</v>
          </cell>
          <cell r="C313">
            <v>20.6</v>
          </cell>
          <cell r="D313">
            <v>20.6</v>
          </cell>
          <cell r="E313">
            <v>14.3</v>
          </cell>
          <cell r="F313">
            <v>4.46</v>
          </cell>
        </row>
        <row r="314">
          <cell r="A314" t="str">
            <v>688617.SH</v>
          </cell>
          <cell r="B314" t="str">
            <v>惠泰医疗</v>
          </cell>
          <cell r="C314">
            <v>144.1</v>
          </cell>
          <cell r="D314">
            <v>213.5</v>
          </cell>
          <cell r="E314">
            <v>320.23</v>
          </cell>
          <cell r="F314">
            <v>4.45</v>
          </cell>
        </row>
        <row r="315">
          <cell r="A315" t="str">
            <v>002101.SZ</v>
          </cell>
          <cell r="B315" t="str">
            <v>广东鸿图</v>
          </cell>
          <cell r="C315">
            <v>108</v>
          </cell>
          <cell r="D315">
            <v>108</v>
          </cell>
          <cell r="E315">
            <v>20.42</v>
          </cell>
          <cell r="F315">
            <v>4.45</v>
          </cell>
        </row>
        <row r="316">
          <cell r="A316" t="str">
            <v>300941.SZ</v>
          </cell>
          <cell r="B316" t="str">
            <v>创识科技</v>
          </cell>
          <cell r="C316">
            <v>21.4</v>
          </cell>
          <cell r="D316">
            <v>51.4</v>
          </cell>
          <cell r="E316">
            <v>25.12</v>
          </cell>
          <cell r="F316">
            <v>4.45</v>
          </cell>
        </row>
        <row r="317">
          <cell r="A317" t="str">
            <v>600661.SH</v>
          </cell>
          <cell r="B317" t="str">
            <v>昂立教育</v>
          </cell>
          <cell r="C317">
            <v>29.6</v>
          </cell>
          <cell r="D317">
            <v>29.6</v>
          </cell>
          <cell r="E317">
            <v>10.33</v>
          </cell>
          <cell r="F317">
            <v>4.45</v>
          </cell>
        </row>
        <row r="318">
          <cell r="A318" t="str">
            <v>605088.SH</v>
          </cell>
          <cell r="B318" t="str">
            <v>冠盛股份</v>
          </cell>
          <cell r="C318">
            <v>14.5</v>
          </cell>
          <cell r="D318">
            <v>31.2</v>
          </cell>
          <cell r="E318">
            <v>18.8</v>
          </cell>
          <cell r="F318">
            <v>4.44</v>
          </cell>
        </row>
        <row r="319">
          <cell r="A319" t="str">
            <v>603305.SH</v>
          </cell>
          <cell r="B319" t="str">
            <v>旭升集团</v>
          </cell>
          <cell r="C319">
            <v>238.2</v>
          </cell>
          <cell r="D319">
            <v>238.2</v>
          </cell>
          <cell r="E319">
            <v>35.73</v>
          </cell>
          <cell r="F319">
            <v>4.44</v>
          </cell>
        </row>
        <row r="320">
          <cell r="A320" t="str">
            <v>002919.SZ</v>
          </cell>
          <cell r="B320" t="str">
            <v>名臣健康</v>
          </cell>
          <cell r="C320">
            <v>58.7</v>
          </cell>
          <cell r="D320">
            <v>59.5</v>
          </cell>
          <cell r="E320">
            <v>34.81</v>
          </cell>
          <cell r="F320">
            <v>4.44</v>
          </cell>
        </row>
        <row r="321">
          <cell r="A321" t="str">
            <v>000802.SZ</v>
          </cell>
          <cell r="B321" t="str">
            <v>北京文化</v>
          </cell>
          <cell r="C321">
            <v>35.3</v>
          </cell>
          <cell r="D321">
            <v>35.4</v>
          </cell>
          <cell r="E321">
            <v>4.94</v>
          </cell>
          <cell r="F321">
            <v>4.44</v>
          </cell>
        </row>
        <row r="322">
          <cell r="A322" t="str">
            <v>601799.SH</v>
          </cell>
          <cell r="B322" t="str">
            <v>星宇股份</v>
          </cell>
          <cell r="C322">
            <v>373</v>
          </cell>
          <cell r="D322">
            <v>373</v>
          </cell>
          <cell r="E322">
            <v>130.58</v>
          </cell>
          <cell r="F322">
            <v>4.44</v>
          </cell>
        </row>
        <row r="323">
          <cell r="A323" t="str">
            <v>002882.SZ</v>
          </cell>
          <cell r="B323" t="str">
            <v>金龙羽</v>
          </cell>
          <cell r="C323">
            <v>74.2</v>
          </cell>
          <cell r="D323">
            <v>74.5</v>
          </cell>
          <cell r="E323">
            <v>17.22</v>
          </cell>
          <cell r="F323">
            <v>4.43</v>
          </cell>
        </row>
        <row r="324">
          <cell r="A324" t="str">
            <v>301231.SZ</v>
          </cell>
          <cell r="B324" t="str">
            <v>荣信文化</v>
          </cell>
          <cell r="C324">
            <v>5.5</v>
          </cell>
          <cell r="D324">
            <v>22</v>
          </cell>
          <cell r="E324">
            <v>26.08</v>
          </cell>
          <cell r="F324">
            <v>4.4</v>
          </cell>
        </row>
        <row r="325">
          <cell r="A325" t="str">
            <v>300736.SZ</v>
          </cell>
          <cell r="B325" t="str">
            <v>百邦科技</v>
          </cell>
          <cell r="C325">
            <v>18.9</v>
          </cell>
          <cell r="D325">
            <v>19.1</v>
          </cell>
          <cell r="E325">
            <v>14.7</v>
          </cell>
          <cell r="F325">
            <v>4.4</v>
          </cell>
        </row>
        <row r="326">
          <cell r="A326" t="str">
            <v>300415.SZ</v>
          </cell>
          <cell r="B326" t="str">
            <v>伊之密</v>
          </cell>
          <cell r="C326">
            <v>91.1</v>
          </cell>
          <cell r="D326">
            <v>101.3</v>
          </cell>
          <cell r="E326">
            <v>21.6</v>
          </cell>
          <cell r="F326">
            <v>4.4</v>
          </cell>
        </row>
        <row r="327">
          <cell r="A327" t="str">
            <v>300810.SZ</v>
          </cell>
          <cell r="B327" t="str">
            <v>中科海讯</v>
          </cell>
          <cell r="C327">
            <v>25.5</v>
          </cell>
          <cell r="D327">
            <v>25.5</v>
          </cell>
          <cell r="E327">
            <v>21.61</v>
          </cell>
          <cell r="F327">
            <v>4.4</v>
          </cell>
        </row>
        <row r="328">
          <cell r="A328" t="str">
            <v>603055.SH</v>
          </cell>
          <cell r="B328" t="str">
            <v>台华新材</v>
          </cell>
          <cell r="C328">
            <v>101.2</v>
          </cell>
          <cell r="D328">
            <v>101.8</v>
          </cell>
          <cell r="E328">
            <v>11.4</v>
          </cell>
          <cell r="F328">
            <v>4.4</v>
          </cell>
        </row>
        <row r="329">
          <cell r="A329" t="str">
            <v>300248.SZ</v>
          </cell>
          <cell r="B329" t="str">
            <v>新开普</v>
          </cell>
          <cell r="C329">
            <v>44.3</v>
          </cell>
          <cell r="D329">
            <v>52.7</v>
          </cell>
          <cell r="E329">
            <v>10.95</v>
          </cell>
          <cell r="F329">
            <v>4.39</v>
          </cell>
        </row>
        <row r="330">
          <cell r="A330" t="str">
            <v>002387.SZ</v>
          </cell>
          <cell r="B330" t="str">
            <v>维信诺</v>
          </cell>
          <cell r="C330">
            <v>94.8</v>
          </cell>
          <cell r="D330">
            <v>95.5</v>
          </cell>
          <cell r="E330">
            <v>6.91</v>
          </cell>
          <cell r="F330">
            <v>4.38</v>
          </cell>
        </row>
        <row r="331">
          <cell r="A331" t="str">
            <v>300915.SZ</v>
          </cell>
          <cell r="B331" t="str">
            <v>海融科技</v>
          </cell>
          <cell r="C331">
            <v>11</v>
          </cell>
          <cell r="D331">
            <v>39.9</v>
          </cell>
          <cell r="E331">
            <v>44.36</v>
          </cell>
          <cell r="F331">
            <v>4.38</v>
          </cell>
        </row>
        <row r="332">
          <cell r="A332" t="str">
            <v>832023.BJ</v>
          </cell>
          <cell r="B332" t="str">
            <v>田野股份</v>
          </cell>
          <cell r="C332">
            <v>6.7</v>
          </cell>
          <cell r="D332">
            <v>10.9</v>
          </cell>
          <cell r="E332">
            <v>3.34</v>
          </cell>
          <cell r="F332">
            <v>4.38</v>
          </cell>
        </row>
        <row r="333">
          <cell r="A333" t="str">
            <v>002782.SZ</v>
          </cell>
          <cell r="B333" t="str">
            <v>可立克</v>
          </cell>
          <cell r="C333">
            <v>88.3</v>
          </cell>
          <cell r="D333">
            <v>91.4</v>
          </cell>
          <cell r="E333">
            <v>18.63</v>
          </cell>
          <cell r="F333">
            <v>4.37</v>
          </cell>
        </row>
        <row r="334">
          <cell r="A334" t="str">
            <v>601500.SH</v>
          </cell>
          <cell r="B334" t="str">
            <v>通用股份</v>
          </cell>
          <cell r="C334">
            <v>55.2</v>
          </cell>
          <cell r="D334">
            <v>55.4</v>
          </cell>
          <cell r="E334">
            <v>4.3</v>
          </cell>
          <cell r="F334">
            <v>4.37</v>
          </cell>
        </row>
        <row r="335">
          <cell r="A335" t="str">
            <v>600785.SH</v>
          </cell>
          <cell r="B335" t="str">
            <v>新华百货</v>
          </cell>
          <cell r="C335">
            <v>37.3</v>
          </cell>
          <cell r="D335">
            <v>37.3</v>
          </cell>
          <cell r="E335">
            <v>16.51</v>
          </cell>
          <cell r="F335">
            <v>4.36</v>
          </cell>
        </row>
        <row r="336">
          <cell r="A336" t="str">
            <v>000430.SZ</v>
          </cell>
          <cell r="B336" t="str">
            <v>张家界</v>
          </cell>
          <cell r="C336">
            <v>27</v>
          </cell>
          <cell r="D336">
            <v>33</v>
          </cell>
          <cell r="E336">
            <v>8.14</v>
          </cell>
          <cell r="F336">
            <v>4.36</v>
          </cell>
        </row>
        <row r="337">
          <cell r="A337" t="str">
            <v>688260.SH</v>
          </cell>
          <cell r="B337" t="str">
            <v>昀冢科技</v>
          </cell>
          <cell r="C337">
            <v>11.5</v>
          </cell>
          <cell r="D337">
            <v>20.7</v>
          </cell>
          <cell r="E337">
            <v>17.24</v>
          </cell>
          <cell r="F337">
            <v>4.36</v>
          </cell>
        </row>
        <row r="338">
          <cell r="A338" t="str">
            <v>688091.SH</v>
          </cell>
          <cell r="B338" t="str">
            <v>上海谊众</v>
          </cell>
          <cell r="C338">
            <v>96.2</v>
          </cell>
          <cell r="D338">
            <v>131.4</v>
          </cell>
          <cell r="E338">
            <v>91.31</v>
          </cell>
          <cell r="F338">
            <v>4.35</v>
          </cell>
        </row>
        <row r="339">
          <cell r="A339" t="str">
            <v>002126.SZ</v>
          </cell>
          <cell r="B339" t="str">
            <v>银轮股份</v>
          </cell>
          <cell r="C339">
            <v>98.7</v>
          </cell>
          <cell r="D339">
            <v>105</v>
          </cell>
          <cell r="E339">
            <v>13.25</v>
          </cell>
          <cell r="F339">
            <v>4.33</v>
          </cell>
        </row>
        <row r="340">
          <cell r="A340" t="str">
            <v>300729.SZ</v>
          </cell>
          <cell r="B340" t="str">
            <v>乐歌股份</v>
          </cell>
          <cell r="C340">
            <v>36.5</v>
          </cell>
          <cell r="D340">
            <v>42.1</v>
          </cell>
          <cell r="E340">
            <v>17.6</v>
          </cell>
          <cell r="F340">
            <v>4.33</v>
          </cell>
        </row>
        <row r="341">
          <cell r="A341" t="str">
            <v>002790.SZ</v>
          </cell>
          <cell r="B341" t="str">
            <v>瑞尔特</v>
          </cell>
          <cell r="C341">
            <v>26.1</v>
          </cell>
          <cell r="D341">
            <v>42.4</v>
          </cell>
          <cell r="E341">
            <v>10.14</v>
          </cell>
          <cell r="F341">
            <v>4.32</v>
          </cell>
        </row>
        <row r="342">
          <cell r="A342" t="str">
            <v>600378.SH</v>
          </cell>
          <cell r="B342" t="str">
            <v>昊华科技</v>
          </cell>
          <cell r="C342">
            <v>436.6</v>
          </cell>
          <cell r="D342">
            <v>440.2</v>
          </cell>
          <cell r="E342">
            <v>48.3</v>
          </cell>
          <cell r="F342">
            <v>4.32</v>
          </cell>
        </row>
        <row r="343">
          <cell r="A343" t="str">
            <v>605336.SH</v>
          </cell>
          <cell r="B343" t="str">
            <v>帅丰电器</v>
          </cell>
          <cell r="C343">
            <v>10.3</v>
          </cell>
          <cell r="D343">
            <v>32.5</v>
          </cell>
          <cell r="E343">
            <v>17.63</v>
          </cell>
          <cell r="F343">
            <v>4.32</v>
          </cell>
        </row>
        <row r="344">
          <cell r="A344" t="str">
            <v>300068.SZ</v>
          </cell>
          <cell r="B344" t="str">
            <v>南都电源</v>
          </cell>
          <cell r="C344">
            <v>193.5</v>
          </cell>
          <cell r="D344">
            <v>200.7</v>
          </cell>
          <cell r="E344">
            <v>23.2</v>
          </cell>
          <cell r="F344">
            <v>4.32</v>
          </cell>
        </row>
        <row r="345">
          <cell r="A345" t="str">
            <v>300847.SZ</v>
          </cell>
          <cell r="B345" t="str">
            <v>中船汉光</v>
          </cell>
          <cell r="C345">
            <v>26.4</v>
          </cell>
          <cell r="D345">
            <v>51.8</v>
          </cell>
          <cell r="E345">
            <v>17.49</v>
          </cell>
          <cell r="F345">
            <v>4.29</v>
          </cell>
        </row>
        <row r="346">
          <cell r="A346" t="str">
            <v>603868.SH</v>
          </cell>
          <cell r="B346" t="str">
            <v>飞科电器</v>
          </cell>
          <cell r="C346">
            <v>339.2</v>
          </cell>
          <cell r="D346">
            <v>339.2</v>
          </cell>
          <cell r="E346">
            <v>77.88</v>
          </cell>
          <cell r="F346">
            <v>4.28</v>
          </cell>
        </row>
        <row r="347">
          <cell r="A347" t="str">
            <v>603816.SH</v>
          </cell>
          <cell r="B347" t="str">
            <v>顾家家居</v>
          </cell>
          <cell r="C347">
            <v>350.1</v>
          </cell>
          <cell r="D347">
            <v>350.1</v>
          </cell>
          <cell r="E347">
            <v>42.6</v>
          </cell>
          <cell r="F347">
            <v>4.28</v>
          </cell>
        </row>
        <row r="348">
          <cell r="A348" t="str">
            <v>300536.SZ</v>
          </cell>
          <cell r="B348" t="str">
            <v>农尚环境</v>
          </cell>
          <cell r="C348">
            <v>37.2</v>
          </cell>
          <cell r="D348">
            <v>37.2</v>
          </cell>
          <cell r="E348">
            <v>12.68</v>
          </cell>
          <cell r="F348">
            <v>4.28</v>
          </cell>
        </row>
        <row r="349">
          <cell r="A349" t="str">
            <v>603169.SH</v>
          </cell>
          <cell r="B349" t="str">
            <v>兰石重装</v>
          </cell>
          <cell r="C349">
            <v>102</v>
          </cell>
          <cell r="D349">
            <v>102</v>
          </cell>
          <cell r="E349">
            <v>7.81</v>
          </cell>
          <cell r="F349">
            <v>4.27</v>
          </cell>
        </row>
        <row r="350">
          <cell r="A350" t="str">
            <v>603369.SH</v>
          </cell>
          <cell r="B350" t="str">
            <v>今世缘</v>
          </cell>
          <cell r="C350">
            <v>755.5</v>
          </cell>
          <cell r="D350">
            <v>755.5</v>
          </cell>
          <cell r="E350">
            <v>60.22</v>
          </cell>
          <cell r="F350">
            <v>4.26</v>
          </cell>
        </row>
        <row r="351">
          <cell r="A351" t="str">
            <v>300979.SZ</v>
          </cell>
          <cell r="B351" t="str">
            <v>华利集团</v>
          </cell>
          <cell r="C351">
            <v>77</v>
          </cell>
          <cell r="D351">
            <v>615</v>
          </cell>
          <cell r="E351">
            <v>52.7</v>
          </cell>
          <cell r="F351">
            <v>4.25</v>
          </cell>
        </row>
        <row r="352">
          <cell r="A352" t="str">
            <v>603716.SH</v>
          </cell>
          <cell r="B352" t="str">
            <v>塞力医疗</v>
          </cell>
          <cell r="C352">
            <v>21.2</v>
          </cell>
          <cell r="D352">
            <v>21.5</v>
          </cell>
          <cell r="E352">
            <v>10.55</v>
          </cell>
          <cell r="F352">
            <v>4.25</v>
          </cell>
        </row>
        <row r="353">
          <cell r="A353" t="str">
            <v>301193.SZ</v>
          </cell>
          <cell r="B353" t="str">
            <v>家联科技</v>
          </cell>
          <cell r="C353">
            <v>20.9</v>
          </cell>
          <cell r="D353">
            <v>44</v>
          </cell>
          <cell r="E353">
            <v>36.65</v>
          </cell>
          <cell r="F353">
            <v>4.24</v>
          </cell>
        </row>
        <row r="354">
          <cell r="A354" t="str">
            <v>688238.SH</v>
          </cell>
          <cell r="B354" t="str">
            <v>和元生物</v>
          </cell>
          <cell r="C354">
            <v>14.6</v>
          </cell>
          <cell r="D354">
            <v>98.3</v>
          </cell>
          <cell r="E354">
            <v>19.93</v>
          </cell>
          <cell r="F354">
            <v>4.24</v>
          </cell>
        </row>
        <row r="355">
          <cell r="A355" t="str">
            <v>002568.SZ</v>
          </cell>
          <cell r="B355" t="str">
            <v>百润股份</v>
          </cell>
          <cell r="C355">
            <v>288</v>
          </cell>
          <cell r="D355">
            <v>421.6</v>
          </cell>
          <cell r="E355">
            <v>40.15</v>
          </cell>
          <cell r="F355">
            <v>4.23</v>
          </cell>
        </row>
        <row r="356">
          <cell r="A356" t="str">
            <v>300020.SZ</v>
          </cell>
          <cell r="B356" t="str">
            <v>银江技术</v>
          </cell>
          <cell r="C356">
            <v>51</v>
          </cell>
          <cell r="D356">
            <v>53.3</v>
          </cell>
          <cell r="E356">
            <v>8.13</v>
          </cell>
          <cell r="F356">
            <v>4.23</v>
          </cell>
        </row>
        <row r="357">
          <cell r="A357" t="str">
            <v>301306.SZ</v>
          </cell>
          <cell r="B357" t="str">
            <v>西测测试</v>
          </cell>
          <cell r="C357">
            <v>9.7</v>
          </cell>
          <cell r="D357">
            <v>38.7</v>
          </cell>
          <cell r="E357">
            <v>45.84</v>
          </cell>
          <cell r="F357">
            <v>4.23</v>
          </cell>
        </row>
        <row r="358">
          <cell r="A358" t="str">
            <v>605098.SH</v>
          </cell>
          <cell r="B358" t="str">
            <v>行动教育</v>
          </cell>
          <cell r="C358">
            <v>16</v>
          </cell>
          <cell r="D358">
            <v>42.9</v>
          </cell>
          <cell r="E358">
            <v>36.3</v>
          </cell>
          <cell r="F358">
            <v>4.22</v>
          </cell>
        </row>
        <row r="359">
          <cell r="A359" t="str">
            <v>688219.SH</v>
          </cell>
          <cell r="B359" t="str">
            <v>会通股份</v>
          </cell>
          <cell r="C359">
            <v>32.3</v>
          </cell>
          <cell r="D359">
            <v>46.5</v>
          </cell>
          <cell r="E359">
            <v>10.13</v>
          </cell>
          <cell r="F359">
            <v>4.22</v>
          </cell>
        </row>
        <row r="360">
          <cell r="A360" t="str">
            <v>600893.SH</v>
          </cell>
          <cell r="B360" t="str">
            <v>航发动力</v>
          </cell>
          <cell r="C360">
            <v>1147.6</v>
          </cell>
          <cell r="D360">
            <v>1238.4</v>
          </cell>
          <cell r="E360">
            <v>46.46</v>
          </cell>
          <cell r="F360">
            <v>4.22</v>
          </cell>
        </row>
        <row r="361">
          <cell r="A361" t="str">
            <v>300043.SZ</v>
          </cell>
          <cell r="B361" t="str">
            <v>星辉娱乐</v>
          </cell>
          <cell r="C361">
            <v>32.4</v>
          </cell>
          <cell r="D361">
            <v>43</v>
          </cell>
          <cell r="E361">
            <v>3.46</v>
          </cell>
          <cell r="F361">
            <v>4.22</v>
          </cell>
        </row>
        <row r="362">
          <cell r="A362" t="str">
            <v>002331.SZ</v>
          </cell>
          <cell r="B362" t="str">
            <v>皖通科技</v>
          </cell>
          <cell r="C362">
            <v>29.9</v>
          </cell>
          <cell r="D362">
            <v>31.5</v>
          </cell>
          <cell r="E362">
            <v>7.68</v>
          </cell>
          <cell r="F362">
            <v>4.21</v>
          </cell>
        </row>
        <row r="363">
          <cell r="A363" t="str">
            <v>002080.SZ</v>
          </cell>
          <cell r="B363" t="str">
            <v>中材科技</v>
          </cell>
          <cell r="C363">
            <v>412.1</v>
          </cell>
          <cell r="D363">
            <v>412.1</v>
          </cell>
          <cell r="E363">
            <v>24.56</v>
          </cell>
          <cell r="F363">
            <v>4.2</v>
          </cell>
        </row>
        <row r="364">
          <cell r="A364" t="str">
            <v>600184.SH</v>
          </cell>
          <cell r="B364" t="str">
            <v>光电股份</v>
          </cell>
          <cell r="C364">
            <v>68.2</v>
          </cell>
          <cell r="D364">
            <v>68.2</v>
          </cell>
          <cell r="E364">
            <v>13.4</v>
          </cell>
          <cell r="F364">
            <v>4.2</v>
          </cell>
        </row>
        <row r="365">
          <cell r="A365" t="str">
            <v>603657.SH</v>
          </cell>
          <cell r="B365" t="str">
            <v>春光科技</v>
          </cell>
          <cell r="C365">
            <v>22</v>
          </cell>
          <cell r="D365">
            <v>22.5</v>
          </cell>
          <cell r="E365">
            <v>16.39</v>
          </cell>
          <cell r="F365">
            <v>4.2</v>
          </cell>
        </row>
        <row r="366">
          <cell r="A366" t="str">
            <v>600215.SH</v>
          </cell>
          <cell r="B366" t="str">
            <v>派斯林</v>
          </cell>
          <cell r="C366">
            <v>31.2</v>
          </cell>
          <cell r="D366">
            <v>31.2</v>
          </cell>
          <cell r="E366">
            <v>6.71</v>
          </cell>
          <cell r="F366">
            <v>4.19</v>
          </cell>
        </row>
        <row r="367">
          <cell r="A367" t="str">
            <v>300363.SZ</v>
          </cell>
          <cell r="B367" t="str">
            <v>博腾股份</v>
          </cell>
          <cell r="C367">
            <v>206.4</v>
          </cell>
          <cell r="D367">
            <v>225.5</v>
          </cell>
          <cell r="E367">
            <v>41.3</v>
          </cell>
          <cell r="F367">
            <v>4.19</v>
          </cell>
        </row>
        <row r="368">
          <cell r="A368" t="str">
            <v>300513.SZ</v>
          </cell>
          <cell r="B368" t="str">
            <v>恒实科技</v>
          </cell>
          <cell r="C368">
            <v>35.6</v>
          </cell>
          <cell r="D368">
            <v>41.4</v>
          </cell>
          <cell r="E368">
            <v>13.19</v>
          </cell>
          <cell r="F368">
            <v>4.19</v>
          </cell>
        </row>
        <row r="369">
          <cell r="A369" t="str">
            <v>688480.SH</v>
          </cell>
          <cell r="B369" t="str">
            <v>赛恩斯</v>
          </cell>
          <cell r="C369">
            <v>6.5</v>
          </cell>
          <cell r="D369">
            <v>32.1</v>
          </cell>
          <cell r="E369">
            <v>33.87</v>
          </cell>
          <cell r="F369">
            <v>4.18</v>
          </cell>
        </row>
        <row r="370">
          <cell r="A370" t="str">
            <v>300295.SZ</v>
          </cell>
          <cell r="B370" t="str">
            <v>三六五网</v>
          </cell>
          <cell r="C370">
            <v>18.2</v>
          </cell>
          <cell r="D370">
            <v>20.9</v>
          </cell>
          <cell r="E370">
            <v>10.97</v>
          </cell>
          <cell r="F370">
            <v>4.18</v>
          </cell>
        </row>
        <row r="371">
          <cell r="A371" t="str">
            <v>603687.SH</v>
          </cell>
          <cell r="B371" t="str">
            <v>大胜达</v>
          </cell>
          <cell r="C371">
            <v>40.8</v>
          </cell>
          <cell r="D371">
            <v>40.8</v>
          </cell>
          <cell r="E371">
            <v>9.73</v>
          </cell>
          <cell r="F371">
            <v>4.18</v>
          </cell>
        </row>
        <row r="372">
          <cell r="A372" t="str">
            <v>600026.SH</v>
          </cell>
          <cell r="B372" t="str">
            <v>中远海能</v>
          </cell>
          <cell r="C372">
            <v>511.5</v>
          </cell>
          <cell r="D372">
            <v>702.3</v>
          </cell>
          <cell r="E372">
            <v>14.72</v>
          </cell>
          <cell r="F372">
            <v>4.18</v>
          </cell>
        </row>
        <row r="373">
          <cell r="A373" t="str">
            <v>300539.SZ</v>
          </cell>
          <cell r="B373" t="str">
            <v>横河精密</v>
          </cell>
          <cell r="C373">
            <v>22.6</v>
          </cell>
          <cell r="D373">
            <v>29.4</v>
          </cell>
          <cell r="E373">
            <v>13.23</v>
          </cell>
          <cell r="F373">
            <v>4.17</v>
          </cell>
        </row>
        <row r="374">
          <cell r="A374" t="str">
            <v>300056.SZ</v>
          </cell>
          <cell r="B374" t="str">
            <v>中创环保</v>
          </cell>
          <cell r="C374">
            <v>28.9</v>
          </cell>
          <cell r="D374">
            <v>28.9</v>
          </cell>
          <cell r="E374">
            <v>7.49</v>
          </cell>
          <cell r="F374">
            <v>4.17</v>
          </cell>
        </row>
        <row r="375">
          <cell r="A375" t="str">
            <v>002715.SZ</v>
          </cell>
          <cell r="B375" t="str">
            <v>登云股份</v>
          </cell>
          <cell r="C375">
            <v>21.8</v>
          </cell>
          <cell r="D375">
            <v>21.8</v>
          </cell>
          <cell r="E375">
            <v>15.77</v>
          </cell>
          <cell r="F375">
            <v>4.16</v>
          </cell>
        </row>
        <row r="376">
          <cell r="A376" t="str">
            <v>688118.SH</v>
          </cell>
          <cell r="B376" t="str">
            <v>普元信息</v>
          </cell>
          <cell r="C376">
            <v>23</v>
          </cell>
          <cell r="D376">
            <v>23</v>
          </cell>
          <cell r="E376">
            <v>24.06</v>
          </cell>
          <cell r="F376">
            <v>4.16</v>
          </cell>
        </row>
        <row r="377">
          <cell r="A377" t="str">
            <v>300175.SZ</v>
          </cell>
          <cell r="B377" t="str">
            <v>朗源股份</v>
          </cell>
          <cell r="C377">
            <v>18.9</v>
          </cell>
          <cell r="D377">
            <v>18.9</v>
          </cell>
          <cell r="E377">
            <v>4.01</v>
          </cell>
          <cell r="F377">
            <v>4.16</v>
          </cell>
        </row>
        <row r="378">
          <cell r="A378" t="str">
            <v>301051.SZ</v>
          </cell>
          <cell r="B378" t="str">
            <v>信濠光电</v>
          </cell>
          <cell r="C378">
            <v>29.7</v>
          </cell>
          <cell r="D378">
            <v>50.5</v>
          </cell>
          <cell r="E378">
            <v>63.17</v>
          </cell>
          <cell r="F378">
            <v>4.15</v>
          </cell>
        </row>
        <row r="379">
          <cell r="A379" t="str">
            <v>002606.SZ</v>
          </cell>
          <cell r="B379" t="str">
            <v>大连电瓷</v>
          </cell>
          <cell r="C379">
            <v>45.9</v>
          </cell>
          <cell r="D379">
            <v>48.5</v>
          </cell>
          <cell r="E379">
            <v>11.04</v>
          </cell>
          <cell r="F379">
            <v>4.15</v>
          </cell>
        </row>
        <row r="380">
          <cell r="A380" t="str">
            <v>603179.SH</v>
          </cell>
          <cell r="B380" t="str">
            <v>新泉股份</v>
          </cell>
          <cell r="C380">
            <v>193.3</v>
          </cell>
          <cell r="D380">
            <v>193.3</v>
          </cell>
          <cell r="E380">
            <v>39.67</v>
          </cell>
          <cell r="F380">
            <v>4.15</v>
          </cell>
        </row>
        <row r="381">
          <cell r="A381" t="str">
            <v>605180.SH</v>
          </cell>
          <cell r="B381" t="str">
            <v>华生科技</v>
          </cell>
          <cell r="C381">
            <v>6.7</v>
          </cell>
          <cell r="D381">
            <v>23.2</v>
          </cell>
          <cell r="E381">
            <v>17.86</v>
          </cell>
          <cell r="F381">
            <v>4.14</v>
          </cell>
        </row>
        <row r="382">
          <cell r="A382" t="str">
            <v>002261.SZ</v>
          </cell>
          <cell r="B382" t="str">
            <v>拓维信息</v>
          </cell>
          <cell r="C382">
            <v>123.6</v>
          </cell>
          <cell r="D382">
            <v>139.1</v>
          </cell>
          <cell r="E382">
            <v>11.08</v>
          </cell>
          <cell r="F382">
            <v>4.14</v>
          </cell>
        </row>
        <row r="383">
          <cell r="A383" t="str">
            <v>301096.SZ</v>
          </cell>
          <cell r="B383" t="str">
            <v>百诚医药</v>
          </cell>
          <cell r="C383">
            <v>45.2</v>
          </cell>
          <cell r="D383">
            <v>71.4</v>
          </cell>
          <cell r="E383">
            <v>65.98</v>
          </cell>
          <cell r="F383">
            <v>4.14</v>
          </cell>
        </row>
        <row r="384">
          <cell r="A384" t="str">
            <v>000568.SZ</v>
          </cell>
          <cell r="B384" t="str">
            <v>泸州老窖</v>
          </cell>
          <cell r="C384">
            <v>3522.9</v>
          </cell>
          <cell r="D384">
            <v>3540.9</v>
          </cell>
          <cell r="E384">
            <v>240.55</v>
          </cell>
          <cell r="F384">
            <v>4.13</v>
          </cell>
        </row>
        <row r="385">
          <cell r="A385" t="str">
            <v>300745.SZ</v>
          </cell>
          <cell r="B385" t="str">
            <v>欣锐科技</v>
          </cell>
          <cell r="C385">
            <v>39.1</v>
          </cell>
          <cell r="D385">
            <v>50.2</v>
          </cell>
          <cell r="E385">
            <v>39.62</v>
          </cell>
          <cell r="F385">
            <v>4.13</v>
          </cell>
        </row>
        <row r="386">
          <cell r="A386" t="str">
            <v>603877.SH</v>
          </cell>
          <cell r="B386" t="str">
            <v>太平鸟</v>
          </cell>
          <cell r="C386">
            <v>94.5</v>
          </cell>
          <cell r="D386">
            <v>95.2</v>
          </cell>
          <cell r="E386">
            <v>19.99</v>
          </cell>
          <cell r="F386">
            <v>4.11</v>
          </cell>
        </row>
        <row r="387">
          <cell r="A387" t="str">
            <v>301185.SZ</v>
          </cell>
          <cell r="B387" t="str">
            <v>鸥玛软件</v>
          </cell>
          <cell r="C387">
            <v>21.5</v>
          </cell>
          <cell r="D387">
            <v>31.1</v>
          </cell>
          <cell r="E387">
            <v>20.27</v>
          </cell>
          <cell r="F387">
            <v>4.11</v>
          </cell>
        </row>
        <row r="388">
          <cell r="A388" t="str">
            <v>605299.SH</v>
          </cell>
          <cell r="B388" t="str">
            <v>舒华体育</v>
          </cell>
          <cell r="C388">
            <v>13.8</v>
          </cell>
          <cell r="D388">
            <v>50.1</v>
          </cell>
          <cell r="E388">
            <v>12.17</v>
          </cell>
          <cell r="F388">
            <v>4.11</v>
          </cell>
        </row>
        <row r="389">
          <cell r="A389" t="str">
            <v>301311.SZ</v>
          </cell>
          <cell r="B389" t="str">
            <v>昆船智能</v>
          </cell>
          <cell r="C389">
            <v>11.3</v>
          </cell>
          <cell r="D389">
            <v>47.5</v>
          </cell>
          <cell r="E389">
            <v>19.79</v>
          </cell>
          <cell r="F389">
            <v>4.1</v>
          </cell>
        </row>
        <row r="390">
          <cell r="A390" t="str">
            <v>300531.SZ</v>
          </cell>
          <cell r="B390" t="str">
            <v>优博讯</v>
          </cell>
          <cell r="C390">
            <v>50.4</v>
          </cell>
          <cell r="D390">
            <v>52.8</v>
          </cell>
          <cell r="E390">
            <v>15.99</v>
          </cell>
          <cell r="F390">
            <v>4.1</v>
          </cell>
        </row>
        <row r="391">
          <cell r="A391" t="str">
            <v>300787.SZ</v>
          </cell>
          <cell r="B391" t="str">
            <v>海能实业</v>
          </cell>
          <cell r="C391">
            <v>28.6</v>
          </cell>
          <cell r="D391">
            <v>49.1</v>
          </cell>
          <cell r="E391">
            <v>32.05</v>
          </cell>
          <cell r="F391">
            <v>4.09</v>
          </cell>
        </row>
        <row r="392">
          <cell r="A392" t="str">
            <v>600543.SH</v>
          </cell>
          <cell r="B392" t="str">
            <v>莫高股份</v>
          </cell>
          <cell r="C392">
            <v>17.2</v>
          </cell>
          <cell r="D392">
            <v>17.2</v>
          </cell>
          <cell r="E392">
            <v>5.35</v>
          </cell>
          <cell r="F392">
            <v>4.09</v>
          </cell>
        </row>
        <row r="393">
          <cell r="A393" t="str">
            <v>002043.SZ</v>
          </cell>
          <cell r="B393" t="str">
            <v>兔宝宝</v>
          </cell>
          <cell r="C393">
            <v>86.6</v>
          </cell>
          <cell r="D393">
            <v>96.5</v>
          </cell>
          <cell r="E393">
            <v>12.49</v>
          </cell>
          <cell r="F393">
            <v>4.08</v>
          </cell>
        </row>
        <row r="394">
          <cell r="A394" t="str">
            <v>002915.SZ</v>
          </cell>
          <cell r="B394" t="str">
            <v>中欣氟材</v>
          </cell>
          <cell r="C394">
            <v>58.2</v>
          </cell>
          <cell r="D394">
            <v>70.2</v>
          </cell>
          <cell r="E394">
            <v>21.42</v>
          </cell>
          <cell r="F394">
            <v>4.08</v>
          </cell>
        </row>
        <row r="395">
          <cell r="A395" t="str">
            <v>603955.SH</v>
          </cell>
          <cell r="B395" t="str">
            <v>大千生态</v>
          </cell>
          <cell r="C395">
            <v>23.9</v>
          </cell>
          <cell r="D395">
            <v>23.9</v>
          </cell>
          <cell r="E395">
            <v>17.63</v>
          </cell>
          <cell r="F395">
            <v>4.07</v>
          </cell>
        </row>
        <row r="396">
          <cell r="A396" t="str">
            <v>300063.SZ</v>
          </cell>
          <cell r="B396" t="str">
            <v>天龙集团</v>
          </cell>
          <cell r="C396">
            <v>28.5</v>
          </cell>
          <cell r="D396">
            <v>34.7</v>
          </cell>
          <cell r="E396">
            <v>4.6</v>
          </cell>
          <cell r="F396">
            <v>4.07</v>
          </cell>
        </row>
        <row r="397">
          <cell r="A397" t="str">
            <v>300844.SZ</v>
          </cell>
          <cell r="B397" t="str">
            <v>山水比德</v>
          </cell>
          <cell r="C397">
            <v>5</v>
          </cell>
          <cell r="D397">
            <v>19.2</v>
          </cell>
          <cell r="E397">
            <v>29.67</v>
          </cell>
          <cell r="F397">
            <v>4.07</v>
          </cell>
        </row>
        <row r="398">
          <cell r="A398" t="str">
            <v>002290.SZ</v>
          </cell>
          <cell r="B398" t="str">
            <v>禾盛新材</v>
          </cell>
          <cell r="C398">
            <v>25.1</v>
          </cell>
          <cell r="D398">
            <v>25.4</v>
          </cell>
          <cell r="E398">
            <v>10.24</v>
          </cell>
          <cell r="F398">
            <v>4.07</v>
          </cell>
        </row>
        <row r="399">
          <cell r="A399" t="str">
            <v>000811.SZ</v>
          </cell>
          <cell r="B399" t="str">
            <v>冰轮环境</v>
          </cell>
          <cell r="C399">
            <v>95.6</v>
          </cell>
          <cell r="D399">
            <v>95.6</v>
          </cell>
          <cell r="E399">
            <v>12.82</v>
          </cell>
          <cell r="F399">
            <v>4.06</v>
          </cell>
        </row>
        <row r="400">
          <cell r="A400" t="str">
            <v>000738.SZ</v>
          </cell>
          <cell r="B400" t="str">
            <v>航发控制</v>
          </cell>
          <cell r="C400">
            <v>312.5</v>
          </cell>
          <cell r="D400">
            <v>330.6</v>
          </cell>
          <cell r="E400">
            <v>25.14</v>
          </cell>
          <cell r="F400">
            <v>4.06</v>
          </cell>
        </row>
        <row r="401">
          <cell r="A401" t="str">
            <v>300991.SZ</v>
          </cell>
          <cell r="B401" t="str">
            <v>创益通</v>
          </cell>
          <cell r="C401">
            <v>9.4</v>
          </cell>
          <cell r="D401">
            <v>20.7</v>
          </cell>
          <cell r="E401">
            <v>14.37</v>
          </cell>
          <cell r="F401">
            <v>4.06</v>
          </cell>
        </row>
        <row r="402">
          <cell r="A402" t="str">
            <v>603533.SH</v>
          </cell>
          <cell r="B402" t="str">
            <v>掌阅科技</v>
          </cell>
          <cell r="C402">
            <v>92.4</v>
          </cell>
          <cell r="D402">
            <v>92.4</v>
          </cell>
          <cell r="E402">
            <v>21.06</v>
          </cell>
          <cell r="F402">
            <v>4.05</v>
          </cell>
        </row>
        <row r="403">
          <cell r="A403" t="str">
            <v>688160.SH</v>
          </cell>
          <cell r="B403" t="str">
            <v>步科股份</v>
          </cell>
          <cell r="C403">
            <v>11.2</v>
          </cell>
          <cell r="D403">
            <v>33.9</v>
          </cell>
          <cell r="E403">
            <v>40.33</v>
          </cell>
          <cell r="F403">
            <v>4.05</v>
          </cell>
        </row>
        <row r="404">
          <cell r="A404" t="str">
            <v>300192.SZ</v>
          </cell>
          <cell r="B404" t="str">
            <v>科德教育</v>
          </cell>
          <cell r="C404">
            <v>18.8</v>
          </cell>
          <cell r="D404">
            <v>28.8</v>
          </cell>
          <cell r="E404">
            <v>8.74</v>
          </cell>
          <cell r="F404">
            <v>4.05</v>
          </cell>
        </row>
        <row r="405">
          <cell r="A405" t="str">
            <v>002189.SZ</v>
          </cell>
          <cell r="B405" t="str">
            <v>中光学</v>
          </cell>
          <cell r="C405">
            <v>45.9</v>
          </cell>
          <cell r="D405">
            <v>46</v>
          </cell>
          <cell r="E405">
            <v>17.56</v>
          </cell>
          <cell r="F405">
            <v>4.03</v>
          </cell>
        </row>
        <row r="406">
          <cell r="A406" t="str">
            <v>688131.SH</v>
          </cell>
          <cell r="B406" t="str">
            <v>皓元医药</v>
          </cell>
          <cell r="C406">
            <v>68.7</v>
          </cell>
          <cell r="D406">
            <v>121.7</v>
          </cell>
          <cell r="E406">
            <v>113.77</v>
          </cell>
          <cell r="F406">
            <v>4.02</v>
          </cell>
        </row>
        <row r="407">
          <cell r="A407" t="str">
            <v>300959.SZ</v>
          </cell>
          <cell r="B407" t="str">
            <v>线上线下</v>
          </cell>
          <cell r="C407">
            <v>12.8</v>
          </cell>
          <cell r="D407">
            <v>27.5</v>
          </cell>
          <cell r="E407">
            <v>34.41</v>
          </cell>
          <cell r="F407">
            <v>4.02</v>
          </cell>
        </row>
        <row r="408">
          <cell r="A408" t="str">
            <v>000851.SZ</v>
          </cell>
          <cell r="B408" t="str">
            <v>高鸿股份</v>
          </cell>
          <cell r="C408">
            <v>73.2</v>
          </cell>
          <cell r="D408">
            <v>74.9</v>
          </cell>
          <cell r="E408">
            <v>6.47</v>
          </cell>
          <cell r="F408">
            <v>4.02</v>
          </cell>
        </row>
        <row r="409">
          <cell r="A409" t="str">
            <v>600455.SH</v>
          </cell>
          <cell r="B409" t="str">
            <v>博通股份</v>
          </cell>
          <cell r="C409">
            <v>15.2</v>
          </cell>
          <cell r="D409">
            <v>15.2</v>
          </cell>
          <cell r="E409">
            <v>24.33</v>
          </cell>
          <cell r="F409">
            <v>4.02</v>
          </cell>
        </row>
        <row r="410">
          <cell r="A410" t="str">
            <v>300468.SZ</v>
          </cell>
          <cell r="B410" t="str">
            <v>四方精创</v>
          </cell>
          <cell r="C410">
            <v>64.4</v>
          </cell>
          <cell r="D410">
            <v>64.6</v>
          </cell>
          <cell r="E410">
            <v>12.17</v>
          </cell>
          <cell r="F410">
            <v>4.02</v>
          </cell>
        </row>
        <row r="411">
          <cell r="A411" t="str">
            <v>300722.SZ</v>
          </cell>
          <cell r="B411" t="str">
            <v>新余国科</v>
          </cell>
          <cell r="C411">
            <v>59.2</v>
          </cell>
          <cell r="D411">
            <v>59.2</v>
          </cell>
          <cell r="E411">
            <v>30.82</v>
          </cell>
          <cell r="F411">
            <v>4.02</v>
          </cell>
        </row>
        <row r="412">
          <cell r="A412" t="str">
            <v>002776.SZ</v>
          </cell>
          <cell r="B412" t="str">
            <v>ST柏龙</v>
          </cell>
          <cell r="C412">
            <v>16.7</v>
          </cell>
          <cell r="D412">
            <v>16.7</v>
          </cell>
          <cell r="E412">
            <v>3.11</v>
          </cell>
          <cell r="F412">
            <v>4.01</v>
          </cell>
        </row>
        <row r="413">
          <cell r="A413" t="str">
            <v>300771.SZ</v>
          </cell>
          <cell r="B413" t="str">
            <v>智莱科技</v>
          </cell>
          <cell r="C413">
            <v>26</v>
          </cell>
          <cell r="D413">
            <v>34.2</v>
          </cell>
          <cell r="E413">
            <v>14.26</v>
          </cell>
          <cell r="F413">
            <v>4.01</v>
          </cell>
        </row>
        <row r="414">
          <cell r="A414" t="str">
            <v>002293.SZ</v>
          </cell>
          <cell r="B414" t="str">
            <v>罗莱生活</v>
          </cell>
          <cell r="C414">
            <v>103</v>
          </cell>
          <cell r="D414">
            <v>104.6</v>
          </cell>
          <cell r="E414">
            <v>12.46</v>
          </cell>
          <cell r="F414">
            <v>4.01</v>
          </cell>
        </row>
        <row r="415">
          <cell r="A415" t="str">
            <v>000721.SZ</v>
          </cell>
          <cell r="B415" t="str">
            <v>西安饮食</v>
          </cell>
          <cell r="C415">
            <v>64.5</v>
          </cell>
          <cell r="D415">
            <v>84.9</v>
          </cell>
          <cell r="E415">
            <v>14.8</v>
          </cell>
          <cell r="F415">
            <v>4.01</v>
          </cell>
        </row>
        <row r="416">
          <cell r="A416" t="str">
            <v>603882.SH</v>
          </cell>
          <cell r="B416" t="str">
            <v>金域医学</v>
          </cell>
          <cell r="C416">
            <v>379.7</v>
          </cell>
          <cell r="D416">
            <v>382.2</v>
          </cell>
          <cell r="E416">
            <v>81.79</v>
          </cell>
          <cell r="F416">
            <v>4.01</v>
          </cell>
        </row>
        <row r="417">
          <cell r="A417" t="str">
            <v>600986.SH</v>
          </cell>
          <cell r="B417" t="str">
            <v>浙文互联</v>
          </cell>
          <cell r="C417">
            <v>86</v>
          </cell>
          <cell r="D417">
            <v>86</v>
          </cell>
          <cell r="E417">
            <v>6.5</v>
          </cell>
          <cell r="F417">
            <v>4</v>
          </cell>
        </row>
        <row r="418">
          <cell r="A418" t="str">
            <v>002511.SZ</v>
          </cell>
          <cell r="B418" t="str">
            <v>中顺洁柔</v>
          </cell>
          <cell r="C418">
            <v>155.2</v>
          </cell>
          <cell r="D418">
            <v>160</v>
          </cell>
          <cell r="E418">
            <v>11.98</v>
          </cell>
          <cell r="F418">
            <v>3.99</v>
          </cell>
        </row>
        <row r="419">
          <cell r="A419" t="str">
            <v>002995.SZ</v>
          </cell>
          <cell r="B419" t="str">
            <v>天地在线</v>
          </cell>
          <cell r="C419">
            <v>16.3</v>
          </cell>
          <cell r="D419">
            <v>35.7</v>
          </cell>
          <cell r="E419">
            <v>28.15</v>
          </cell>
          <cell r="F419">
            <v>3.99</v>
          </cell>
        </row>
        <row r="420">
          <cell r="A420" t="str">
            <v>688136.SH</v>
          </cell>
          <cell r="B420" t="str">
            <v>科兴制药</v>
          </cell>
          <cell r="C420">
            <v>14.1</v>
          </cell>
          <cell r="D420">
            <v>42</v>
          </cell>
          <cell r="E420">
            <v>21.12</v>
          </cell>
          <cell r="F420">
            <v>3.99</v>
          </cell>
        </row>
        <row r="421">
          <cell r="A421" t="str">
            <v>301009.SZ</v>
          </cell>
          <cell r="B421" t="str">
            <v>可靠股份</v>
          </cell>
          <cell r="C421">
            <v>12.5</v>
          </cell>
          <cell r="D421">
            <v>34</v>
          </cell>
          <cell r="E421">
            <v>12.52</v>
          </cell>
          <cell r="F421">
            <v>3.99</v>
          </cell>
        </row>
        <row r="422">
          <cell r="A422" t="str">
            <v>688235.SH</v>
          </cell>
          <cell r="B422" t="str">
            <v>百济神州-U</v>
          </cell>
          <cell r="C422">
            <v>156.8</v>
          </cell>
          <cell r="D422">
            <v>1925.9</v>
          </cell>
          <cell r="E422">
            <v>141.92</v>
          </cell>
          <cell r="F422">
            <v>3.99</v>
          </cell>
        </row>
        <row r="423">
          <cell r="A423" t="str">
            <v>835185.BJ</v>
          </cell>
          <cell r="B423" t="str">
            <v>贝特瑞</v>
          </cell>
          <cell r="C423">
            <v>315.6</v>
          </cell>
          <cell r="D423">
            <v>321.1</v>
          </cell>
          <cell r="E423">
            <v>43.6</v>
          </cell>
          <cell r="F423">
            <v>3.98</v>
          </cell>
        </row>
        <row r="424">
          <cell r="A424" t="str">
            <v>002668.SZ</v>
          </cell>
          <cell r="B424" t="str">
            <v>奥马电器</v>
          </cell>
          <cell r="C424">
            <v>68</v>
          </cell>
          <cell r="D424">
            <v>68</v>
          </cell>
          <cell r="E424">
            <v>6.27</v>
          </cell>
          <cell r="F424">
            <v>3.98</v>
          </cell>
        </row>
        <row r="425">
          <cell r="A425" t="str">
            <v>603232.SH</v>
          </cell>
          <cell r="B425" t="str">
            <v>格尔软件</v>
          </cell>
          <cell r="C425">
            <v>40.2</v>
          </cell>
          <cell r="D425">
            <v>40.2</v>
          </cell>
          <cell r="E425">
            <v>17.26</v>
          </cell>
          <cell r="F425">
            <v>3.98</v>
          </cell>
        </row>
        <row r="426">
          <cell r="A426" t="str">
            <v>300997.SZ</v>
          </cell>
          <cell r="B426" t="str">
            <v>欢乐家</v>
          </cell>
          <cell r="C426">
            <v>11.3</v>
          </cell>
          <cell r="D426">
            <v>56.5</v>
          </cell>
          <cell r="E426">
            <v>12.56</v>
          </cell>
          <cell r="F426">
            <v>3.97</v>
          </cell>
        </row>
        <row r="427">
          <cell r="A427" t="str">
            <v>300640.SZ</v>
          </cell>
          <cell r="B427" t="str">
            <v>德艺文创</v>
          </cell>
          <cell r="C427">
            <v>13.9</v>
          </cell>
          <cell r="D427">
            <v>19.6</v>
          </cell>
          <cell r="E427">
            <v>6.28</v>
          </cell>
          <cell r="F427">
            <v>3.97</v>
          </cell>
        </row>
        <row r="428">
          <cell r="A428" t="str">
            <v>300004.SZ</v>
          </cell>
          <cell r="B428" t="str">
            <v>南风股份</v>
          </cell>
          <cell r="C428">
            <v>28.7</v>
          </cell>
          <cell r="D428">
            <v>28.9</v>
          </cell>
          <cell r="E428">
            <v>6.02</v>
          </cell>
          <cell r="F428">
            <v>3.97</v>
          </cell>
        </row>
        <row r="429">
          <cell r="A429" t="str">
            <v>600055.SH</v>
          </cell>
          <cell r="B429" t="str">
            <v>万东医疗</v>
          </cell>
          <cell r="C429">
            <v>117.5</v>
          </cell>
          <cell r="D429">
            <v>152.8</v>
          </cell>
          <cell r="E429">
            <v>21.73</v>
          </cell>
          <cell r="F429">
            <v>3.97</v>
          </cell>
        </row>
        <row r="430">
          <cell r="A430" t="str">
            <v>002297.SZ</v>
          </cell>
          <cell r="B430" t="str">
            <v>博云新材</v>
          </cell>
          <cell r="C430">
            <v>46.5</v>
          </cell>
          <cell r="D430">
            <v>46.5</v>
          </cell>
          <cell r="E430">
            <v>8.12</v>
          </cell>
          <cell r="F430">
            <v>3.97</v>
          </cell>
        </row>
        <row r="431">
          <cell r="A431" t="str">
            <v>300339.SZ</v>
          </cell>
          <cell r="B431" t="str">
            <v>润和软件</v>
          </cell>
          <cell r="C431">
            <v>186.1</v>
          </cell>
          <cell r="D431">
            <v>192.1</v>
          </cell>
          <cell r="E431">
            <v>24.12</v>
          </cell>
          <cell r="F431">
            <v>3.97</v>
          </cell>
        </row>
        <row r="432">
          <cell r="A432" t="str">
            <v>300280.SZ</v>
          </cell>
          <cell r="B432" t="str">
            <v>紫天科技</v>
          </cell>
          <cell r="C432">
            <v>36.3</v>
          </cell>
          <cell r="D432">
            <v>36.6</v>
          </cell>
          <cell r="E432">
            <v>22.59</v>
          </cell>
          <cell r="F432">
            <v>3.96</v>
          </cell>
        </row>
        <row r="433">
          <cell r="A433" t="str">
            <v>600004.SH</v>
          </cell>
          <cell r="B433" t="str">
            <v>白云机场</v>
          </cell>
          <cell r="C433">
            <v>366.8</v>
          </cell>
          <cell r="D433">
            <v>366.8</v>
          </cell>
          <cell r="E433">
            <v>15.5</v>
          </cell>
          <cell r="F433">
            <v>3.96</v>
          </cell>
        </row>
        <row r="434">
          <cell r="A434" t="str">
            <v>000980.SZ</v>
          </cell>
          <cell r="B434" t="str">
            <v>众泰汽车</v>
          </cell>
          <cell r="C434">
            <v>157.4</v>
          </cell>
          <cell r="D434">
            <v>185.6</v>
          </cell>
          <cell r="E434">
            <v>3.68</v>
          </cell>
          <cell r="F434">
            <v>3.95</v>
          </cell>
        </row>
        <row r="435">
          <cell r="A435" t="str">
            <v>688558.SH</v>
          </cell>
          <cell r="B435" t="str">
            <v>国盛智科</v>
          </cell>
          <cell r="C435">
            <v>15.3</v>
          </cell>
          <cell r="D435">
            <v>51.8</v>
          </cell>
          <cell r="E435">
            <v>39.21</v>
          </cell>
          <cell r="F435">
            <v>3.95</v>
          </cell>
        </row>
        <row r="436">
          <cell r="A436" t="str">
            <v>300928.SZ</v>
          </cell>
          <cell r="B436" t="str">
            <v>华安鑫创</v>
          </cell>
          <cell r="C436">
            <v>16.3</v>
          </cell>
          <cell r="D436">
            <v>30.1</v>
          </cell>
          <cell r="E436">
            <v>37.65</v>
          </cell>
          <cell r="F436">
            <v>3.95</v>
          </cell>
        </row>
        <row r="437">
          <cell r="A437" t="str">
            <v>600867.SH</v>
          </cell>
          <cell r="B437" t="str">
            <v>通化东宝</v>
          </cell>
          <cell r="C437">
            <v>226</v>
          </cell>
          <cell r="D437">
            <v>226.5</v>
          </cell>
          <cell r="E437">
            <v>11.36</v>
          </cell>
          <cell r="F437">
            <v>3.93</v>
          </cell>
        </row>
        <row r="438">
          <cell r="A438" t="str">
            <v>002607.SZ</v>
          </cell>
          <cell r="B438" t="str">
            <v>中公教育</v>
          </cell>
          <cell r="C438">
            <v>274.4</v>
          </cell>
          <cell r="D438">
            <v>310.2</v>
          </cell>
          <cell r="E438">
            <v>5.03</v>
          </cell>
          <cell r="F438">
            <v>3.93</v>
          </cell>
        </row>
        <row r="439">
          <cell r="A439" t="str">
            <v>300589.SZ</v>
          </cell>
          <cell r="B439" t="str">
            <v>江龙船艇</v>
          </cell>
          <cell r="C439">
            <v>30.3</v>
          </cell>
          <cell r="D439">
            <v>52</v>
          </cell>
          <cell r="E439">
            <v>13.77</v>
          </cell>
          <cell r="F439">
            <v>3.92</v>
          </cell>
        </row>
        <row r="440">
          <cell r="A440" t="str">
            <v>003003.SZ</v>
          </cell>
          <cell r="B440" t="str">
            <v>天元股份</v>
          </cell>
          <cell r="C440">
            <v>9.9</v>
          </cell>
          <cell r="D440">
            <v>19.2</v>
          </cell>
          <cell r="E440">
            <v>10.87</v>
          </cell>
          <cell r="F440">
            <v>3.92</v>
          </cell>
        </row>
        <row r="441">
          <cell r="A441" t="str">
            <v>603596.SH</v>
          </cell>
          <cell r="B441" t="str">
            <v>伯特利</v>
          </cell>
          <cell r="C441">
            <v>282.9</v>
          </cell>
          <cell r="D441">
            <v>284.1</v>
          </cell>
          <cell r="E441">
            <v>69</v>
          </cell>
          <cell r="F441">
            <v>3.92</v>
          </cell>
        </row>
        <row r="442">
          <cell r="A442" t="str">
            <v>600138.SH</v>
          </cell>
          <cell r="B442" t="str">
            <v>中青旅</v>
          </cell>
          <cell r="C442">
            <v>107.6</v>
          </cell>
          <cell r="D442">
            <v>107.6</v>
          </cell>
          <cell r="E442">
            <v>14.87</v>
          </cell>
          <cell r="F442">
            <v>3.91</v>
          </cell>
        </row>
        <row r="443">
          <cell r="A443" t="str">
            <v>300805.SZ</v>
          </cell>
          <cell r="B443" t="str">
            <v>电声股份</v>
          </cell>
          <cell r="C443">
            <v>36</v>
          </cell>
          <cell r="D443">
            <v>36</v>
          </cell>
          <cell r="E443">
            <v>8.5</v>
          </cell>
          <cell r="F443">
            <v>3.91</v>
          </cell>
        </row>
        <row r="444">
          <cell r="A444" t="str">
            <v>600779.SH</v>
          </cell>
          <cell r="B444" t="str">
            <v>水井坊</v>
          </cell>
          <cell r="C444">
            <v>364.6</v>
          </cell>
          <cell r="D444">
            <v>364.6</v>
          </cell>
          <cell r="E444">
            <v>74.66</v>
          </cell>
          <cell r="F444">
            <v>3.91</v>
          </cell>
        </row>
        <row r="445">
          <cell r="A445" t="str">
            <v>000576.SZ</v>
          </cell>
          <cell r="B445" t="str">
            <v>甘化科工</v>
          </cell>
          <cell r="C445">
            <v>49.1</v>
          </cell>
          <cell r="D445">
            <v>50.6</v>
          </cell>
          <cell r="E445">
            <v>11.43</v>
          </cell>
          <cell r="F445">
            <v>3.91</v>
          </cell>
        </row>
        <row r="446">
          <cell r="A446" t="str">
            <v>603818.SH</v>
          </cell>
          <cell r="B446" t="str">
            <v>曲美家居</v>
          </cell>
          <cell r="C446">
            <v>40.2</v>
          </cell>
          <cell r="D446">
            <v>40.6</v>
          </cell>
          <cell r="E446">
            <v>6.92</v>
          </cell>
          <cell r="F446">
            <v>3.9</v>
          </cell>
        </row>
        <row r="447">
          <cell r="A447" t="str">
            <v>300886.SZ</v>
          </cell>
          <cell r="B447" t="str">
            <v>华业香料</v>
          </cell>
          <cell r="C447">
            <v>8.3</v>
          </cell>
          <cell r="D447">
            <v>18.7</v>
          </cell>
          <cell r="E447">
            <v>25.06</v>
          </cell>
          <cell r="F447">
            <v>3.9</v>
          </cell>
        </row>
        <row r="448">
          <cell r="A448" t="str">
            <v>000610.SZ</v>
          </cell>
          <cell r="B448" t="str">
            <v>西安旅游</v>
          </cell>
          <cell r="C448">
            <v>37.1</v>
          </cell>
          <cell r="D448">
            <v>37.3</v>
          </cell>
          <cell r="E448">
            <v>15.74</v>
          </cell>
          <cell r="F448">
            <v>3.89</v>
          </cell>
        </row>
        <row r="449">
          <cell r="A449" t="str">
            <v>300887.SZ</v>
          </cell>
          <cell r="B449" t="str">
            <v>谱尼测试</v>
          </cell>
          <cell r="C449">
            <v>36.5</v>
          </cell>
          <cell r="D449">
            <v>102.8</v>
          </cell>
          <cell r="E449">
            <v>35.81</v>
          </cell>
          <cell r="F449">
            <v>3.89</v>
          </cell>
        </row>
        <row r="450">
          <cell r="A450" t="str">
            <v>832662.BJ</v>
          </cell>
          <cell r="B450" t="str">
            <v>方盛股份</v>
          </cell>
          <cell r="C450">
            <v>1.4</v>
          </cell>
          <cell r="D450">
            <v>6.3</v>
          </cell>
          <cell r="E450">
            <v>7.22</v>
          </cell>
          <cell r="F450">
            <v>3.88</v>
          </cell>
        </row>
        <row r="451">
          <cell r="A451" t="str">
            <v>002651.SZ</v>
          </cell>
          <cell r="B451" t="str">
            <v>利君股份</v>
          </cell>
          <cell r="C451">
            <v>43.6</v>
          </cell>
          <cell r="D451">
            <v>80.2</v>
          </cell>
          <cell r="E451">
            <v>7.76</v>
          </cell>
          <cell r="F451">
            <v>3.88</v>
          </cell>
        </row>
        <row r="452">
          <cell r="A452" t="str">
            <v>002174.SZ</v>
          </cell>
          <cell r="B452" t="str">
            <v>游族网络</v>
          </cell>
          <cell r="C452">
            <v>115</v>
          </cell>
          <cell r="D452">
            <v>115.2</v>
          </cell>
          <cell r="E452">
            <v>12.58</v>
          </cell>
          <cell r="F452">
            <v>3.88</v>
          </cell>
        </row>
        <row r="453">
          <cell r="A453" t="str">
            <v>000059.SZ</v>
          </cell>
          <cell r="B453" t="str">
            <v>华锦股份</v>
          </cell>
          <cell r="C453">
            <v>137.2</v>
          </cell>
          <cell r="D453">
            <v>137.2</v>
          </cell>
          <cell r="E453">
            <v>8.58</v>
          </cell>
          <cell r="F453">
            <v>3.87</v>
          </cell>
        </row>
        <row r="454">
          <cell r="A454" t="str">
            <v>603127.SH</v>
          </cell>
          <cell r="B454" t="str">
            <v>昭衍新药</v>
          </cell>
          <cell r="C454">
            <v>244</v>
          </cell>
          <cell r="D454">
            <v>290.4</v>
          </cell>
          <cell r="E454">
            <v>54.21</v>
          </cell>
          <cell r="F454">
            <v>3.87</v>
          </cell>
        </row>
        <row r="455">
          <cell r="A455" t="str">
            <v>300876.SZ</v>
          </cell>
          <cell r="B455" t="str">
            <v>蒙泰高新</v>
          </cell>
          <cell r="C455">
            <v>7.7</v>
          </cell>
          <cell r="D455">
            <v>26</v>
          </cell>
          <cell r="E455">
            <v>27.13</v>
          </cell>
          <cell r="F455">
            <v>3.87</v>
          </cell>
        </row>
        <row r="456">
          <cell r="A456" t="str">
            <v>300612.SZ</v>
          </cell>
          <cell r="B456" t="str">
            <v>宣亚国际</v>
          </cell>
          <cell r="C456">
            <v>36.4</v>
          </cell>
          <cell r="D456">
            <v>36.4</v>
          </cell>
          <cell r="E456">
            <v>22.88</v>
          </cell>
          <cell r="F456">
            <v>3.86</v>
          </cell>
        </row>
        <row r="457">
          <cell r="A457" t="str">
            <v>688379.SH</v>
          </cell>
          <cell r="B457" t="str">
            <v>华光新材</v>
          </cell>
          <cell r="C457">
            <v>9.4</v>
          </cell>
          <cell r="D457">
            <v>18</v>
          </cell>
          <cell r="E457">
            <v>20.23</v>
          </cell>
          <cell r="F457">
            <v>3.85</v>
          </cell>
        </row>
        <row r="458">
          <cell r="A458" t="str">
            <v>002789.SZ</v>
          </cell>
          <cell r="B458" t="str">
            <v>建艺集团</v>
          </cell>
          <cell r="C458">
            <v>19.5</v>
          </cell>
          <cell r="D458">
            <v>24.1</v>
          </cell>
          <cell r="E458">
            <v>15.11</v>
          </cell>
          <cell r="F458">
            <v>3.85</v>
          </cell>
        </row>
        <row r="459">
          <cell r="A459" t="str">
            <v>002028.SZ</v>
          </cell>
          <cell r="B459" t="str">
            <v>思源电气</v>
          </cell>
          <cell r="C459">
            <v>270.8</v>
          </cell>
          <cell r="D459">
            <v>349</v>
          </cell>
          <cell r="E459">
            <v>45.35</v>
          </cell>
          <cell r="F459">
            <v>3.85</v>
          </cell>
        </row>
        <row r="460">
          <cell r="A460" t="str">
            <v>600038.SH</v>
          </cell>
          <cell r="B460" t="str">
            <v>中直股份</v>
          </cell>
          <cell r="C460">
            <v>272.2</v>
          </cell>
          <cell r="D460">
            <v>272.2</v>
          </cell>
          <cell r="E460">
            <v>46.17</v>
          </cell>
          <cell r="F460">
            <v>3.85</v>
          </cell>
        </row>
        <row r="461">
          <cell r="A461" t="str">
            <v>002849.SZ</v>
          </cell>
          <cell r="B461" t="str">
            <v>威星智能</v>
          </cell>
          <cell r="C461">
            <v>23.2</v>
          </cell>
          <cell r="D461">
            <v>33.6</v>
          </cell>
          <cell r="E461">
            <v>21.34</v>
          </cell>
          <cell r="F461">
            <v>3.84</v>
          </cell>
        </row>
        <row r="462">
          <cell r="A462" t="str">
            <v>002880.SZ</v>
          </cell>
          <cell r="B462" t="str">
            <v>卫光生物</v>
          </cell>
          <cell r="C462">
            <v>67.4</v>
          </cell>
          <cell r="D462">
            <v>67.4</v>
          </cell>
          <cell r="E462">
            <v>29.72</v>
          </cell>
          <cell r="F462">
            <v>3.84</v>
          </cell>
        </row>
        <row r="463">
          <cell r="A463" t="str">
            <v>601008.SH</v>
          </cell>
          <cell r="B463" t="str">
            <v>连云港</v>
          </cell>
          <cell r="C463">
            <v>63.8</v>
          </cell>
          <cell r="D463">
            <v>63.8</v>
          </cell>
          <cell r="E463">
            <v>5.14</v>
          </cell>
          <cell r="F463">
            <v>3.84</v>
          </cell>
        </row>
        <row r="464">
          <cell r="A464" t="str">
            <v>003005.SZ</v>
          </cell>
          <cell r="B464" t="str">
            <v>竞业达</v>
          </cell>
          <cell r="C464">
            <v>19.5</v>
          </cell>
          <cell r="D464">
            <v>56.7</v>
          </cell>
          <cell r="E464">
            <v>38.22</v>
          </cell>
          <cell r="F464">
            <v>3.83</v>
          </cell>
        </row>
        <row r="465">
          <cell r="A465" t="str">
            <v>300244.SZ</v>
          </cell>
          <cell r="B465" t="str">
            <v>迪安诊断</v>
          </cell>
          <cell r="C465">
            <v>132.5</v>
          </cell>
          <cell r="D465">
            <v>165.2</v>
          </cell>
          <cell r="E465">
            <v>26.35</v>
          </cell>
          <cell r="F465">
            <v>3.82</v>
          </cell>
        </row>
        <row r="466">
          <cell r="A466" t="str">
            <v>002641.SZ</v>
          </cell>
          <cell r="B466" t="str">
            <v>公元股份</v>
          </cell>
          <cell r="C466">
            <v>55.5</v>
          </cell>
          <cell r="D466">
            <v>60.4</v>
          </cell>
          <cell r="E466">
            <v>4.89</v>
          </cell>
          <cell r="F466">
            <v>3.82</v>
          </cell>
        </row>
        <row r="467">
          <cell r="A467" t="str">
            <v>688092.SH</v>
          </cell>
          <cell r="B467" t="str">
            <v>爱科科技</v>
          </cell>
          <cell r="C467">
            <v>7.6</v>
          </cell>
          <cell r="D467">
            <v>16.6</v>
          </cell>
          <cell r="E467">
            <v>28</v>
          </cell>
          <cell r="F467">
            <v>3.82</v>
          </cell>
        </row>
        <row r="468">
          <cell r="A468" t="str">
            <v>688551.SH</v>
          </cell>
          <cell r="B468" t="str">
            <v>科威尔</v>
          </cell>
          <cell r="C468">
            <v>31.4</v>
          </cell>
          <cell r="D468">
            <v>47.4</v>
          </cell>
          <cell r="E468">
            <v>59.03</v>
          </cell>
          <cell r="F468">
            <v>3.82</v>
          </cell>
        </row>
        <row r="469">
          <cell r="A469" t="str">
            <v>300299.SZ</v>
          </cell>
          <cell r="B469" t="str">
            <v>富春股份</v>
          </cell>
          <cell r="C469">
            <v>47.6</v>
          </cell>
          <cell r="D469">
            <v>50.8</v>
          </cell>
          <cell r="E469">
            <v>7.35</v>
          </cell>
          <cell r="F469">
            <v>3.81</v>
          </cell>
        </row>
        <row r="470">
          <cell r="A470" t="str">
            <v>605388.SH</v>
          </cell>
          <cell r="B470" t="str">
            <v>均瑶健康</v>
          </cell>
          <cell r="C470">
            <v>20.3</v>
          </cell>
          <cell r="D470">
            <v>62.1</v>
          </cell>
          <cell r="E470">
            <v>14.44</v>
          </cell>
          <cell r="F470">
            <v>3.81</v>
          </cell>
        </row>
        <row r="471">
          <cell r="A471" t="str">
            <v>000978.SZ</v>
          </cell>
          <cell r="B471" t="str">
            <v>桂林旅游</v>
          </cell>
          <cell r="C471">
            <v>29.5</v>
          </cell>
          <cell r="D471">
            <v>38.3</v>
          </cell>
          <cell r="E471">
            <v>8.18</v>
          </cell>
          <cell r="F471">
            <v>3.81</v>
          </cell>
        </row>
        <row r="472">
          <cell r="A472" t="str">
            <v>688718.SH</v>
          </cell>
          <cell r="B472" t="str">
            <v>唯赛勃</v>
          </cell>
          <cell r="C472">
            <v>10.1</v>
          </cell>
          <cell r="D472">
            <v>32.2</v>
          </cell>
          <cell r="E472">
            <v>18.56</v>
          </cell>
          <cell r="F472">
            <v>3.8</v>
          </cell>
        </row>
        <row r="473">
          <cell r="A473" t="str">
            <v>603266.SH</v>
          </cell>
          <cell r="B473" t="str">
            <v>天龙股份</v>
          </cell>
          <cell r="C473">
            <v>27.1</v>
          </cell>
          <cell r="D473">
            <v>27.1</v>
          </cell>
          <cell r="E473">
            <v>13.65</v>
          </cell>
          <cell r="F473">
            <v>3.8</v>
          </cell>
        </row>
        <row r="474">
          <cell r="A474" t="str">
            <v>002121.SZ</v>
          </cell>
          <cell r="B474" t="str">
            <v>科陆电子</v>
          </cell>
          <cell r="C474">
            <v>130</v>
          </cell>
          <cell r="D474">
            <v>130.8</v>
          </cell>
          <cell r="E474">
            <v>9.29</v>
          </cell>
          <cell r="F474">
            <v>3.8</v>
          </cell>
        </row>
        <row r="475">
          <cell r="A475" t="str">
            <v>688590.SH</v>
          </cell>
          <cell r="B475" t="str">
            <v>新致软件</v>
          </cell>
          <cell r="C475">
            <v>21.6</v>
          </cell>
          <cell r="D475">
            <v>32</v>
          </cell>
          <cell r="E475">
            <v>13.41</v>
          </cell>
          <cell r="F475">
            <v>3.79</v>
          </cell>
        </row>
        <row r="476">
          <cell r="A476" t="str">
            <v>300377.SZ</v>
          </cell>
          <cell r="B476" t="str">
            <v>赢时胜</v>
          </cell>
          <cell r="C476">
            <v>66</v>
          </cell>
          <cell r="D476">
            <v>74.1</v>
          </cell>
          <cell r="E476">
            <v>9.87</v>
          </cell>
          <cell r="F476">
            <v>3.79</v>
          </cell>
        </row>
        <row r="477">
          <cell r="A477" t="str">
            <v>300092.SZ</v>
          </cell>
          <cell r="B477" t="str">
            <v>科新机电</v>
          </cell>
          <cell r="C477">
            <v>26.2</v>
          </cell>
          <cell r="D477">
            <v>42.8</v>
          </cell>
          <cell r="E477">
            <v>15.64</v>
          </cell>
          <cell r="F477">
            <v>3.78</v>
          </cell>
        </row>
        <row r="478">
          <cell r="A478" t="str">
            <v>301007.SZ</v>
          </cell>
          <cell r="B478" t="str">
            <v>德迈仕</v>
          </cell>
          <cell r="C478">
            <v>15.3</v>
          </cell>
          <cell r="D478">
            <v>18.9</v>
          </cell>
          <cell r="E478">
            <v>12.35</v>
          </cell>
          <cell r="F478">
            <v>3.78</v>
          </cell>
        </row>
        <row r="479">
          <cell r="A479" t="str">
            <v>002508.SZ</v>
          </cell>
          <cell r="B479" t="str">
            <v>老板电器</v>
          </cell>
          <cell r="C479">
            <v>263.1</v>
          </cell>
          <cell r="D479">
            <v>266.5</v>
          </cell>
          <cell r="E479">
            <v>28.08</v>
          </cell>
          <cell r="F479">
            <v>3.77</v>
          </cell>
        </row>
        <row r="480">
          <cell r="A480" t="str">
            <v>300851.SZ</v>
          </cell>
          <cell r="B480" t="str">
            <v>交大思诺</v>
          </cell>
          <cell r="C480">
            <v>8.7</v>
          </cell>
          <cell r="D480">
            <v>21.8</v>
          </cell>
          <cell r="E480">
            <v>25.07</v>
          </cell>
          <cell r="F480">
            <v>3.77</v>
          </cell>
        </row>
        <row r="481">
          <cell r="A481" t="str">
            <v>688500.SH</v>
          </cell>
          <cell r="B481" t="str">
            <v>慧辰股份</v>
          </cell>
          <cell r="C481">
            <v>13.3</v>
          </cell>
          <cell r="D481">
            <v>23.1</v>
          </cell>
          <cell r="E481">
            <v>31.16</v>
          </cell>
          <cell r="F481">
            <v>3.76</v>
          </cell>
        </row>
        <row r="482">
          <cell r="A482" t="str">
            <v>002434.SZ</v>
          </cell>
          <cell r="B482" t="str">
            <v>万里扬</v>
          </cell>
          <cell r="C482">
            <v>130.4</v>
          </cell>
          <cell r="D482">
            <v>130.5</v>
          </cell>
          <cell r="E482">
            <v>9.94</v>
          </cell>
          <cell r="F482">
            <v>3.76</v>
          </cell>
        </row>
        <row r="483">
          <cell r="A483" t="str">
            <v>300014.SZ</v>
          </cell>
          <cell r="B483" t="str">
            <v>亿纬锂能</v>
          </cell>
          <cell r="C483">
            <v>1231.3</v>
          </cell>
          <cell r="D483">
            <v>1362.7</v>
          </cell>
          <cell r="E483">
            <v>66.61</v>
          </cell>
          <cell r="F483">
            <v>3.75</v>
          </cell>
        </row>
        <row r="484">
          <cell r="A484" t="str">
            <v>688678.SH</v>
          </cell>
          <cell r="B484" t="str">
            <v>福立旺</v>
          </cell>
          <cell r="C484">
            <v>19.4</v>
          </cell>
          <cell r="D484">
            <v>37.4</v>
          </cell>
          <cell r="E484">
            <v>21.56</v>
          </cell>
          <cell r="F484">
            <v>3.75</v>
          </cell>
        </row>
        <row r="485">
          <cell r="A485" t="str">
            <v>688697.SH</v>
          </cell>
          <cell r="B485" t="str">
            <v>纽威数控</v>
          </cell>
          <cell r="C485">
            <v>20.8</v>
          </cell>
          <cell r="D485">
            <v>87.6</v>
          </cell>
          <cell r="E485">
            <v>26.82</v>
          </cell>
          <cell r="F485">
            <v>3.75</v>
          </cell>
        </row>
        <row r="486">
          <cell r="A486" t="str">
            <v>002163.SZ</v>
          </cell>
          <cell r="B486" t="str">
            <v>海南发展</v>
          </cell>
          <cell r="C486">
            <v>97.8</v>
          </cell>
          <cell r="D486">
            <v>102.8</v>
          </cell>
          <cell r="E486">
            <v>12.17</v>
          </cell>
          <cell r="F486">
            <v>3.75</v>
          </cell>
        </row>
        <row r="487">
          <cell r="A487" t="str">
            <v>836239.BJ</v>
          </cell>
          <cell r="B487" t="str">
            <v>长虹能源</v>
          </cell>
          <cell r="C487">
            <v>11.6</v>
          </cell>
          <cell r="D487">
            <v>30.6</v>
          </cell>
          <cell r="E487">
            <v>23.55</v>
          </cell>
          <cell r="F487">
            <v>3.74</v>
          </cell>
        </row>
        <row r="488">
          <cell r="A488" t="str">
            <v>300417.SZ</v>
          </cell>
          <cell r="B488" t="str">
            <v>南华仪器</v>
          </cell>
          <cell r="C488">
            <v>9.5</v>
          </cell>
          <cell r="D488">
            <v>15.1</v>
          </cell>
          <cell r="E488">
            <v>11.1</v>
          </cell>
          <cell r="F488">
            <v>3.74</v>
          </cell>
        </row>
        <row r="489">
          <cell r="A489" t="str">
            <v>603392.SH</v>
          </cell>
          <cell r="B489" t="str">
            <v>万泰生物</v>
          </cell>
          <cell r="C489">
            <v>294.2</v>
          </cell>
          <cell r="D489">
            <v>1101.8</v>
          </cell>
          <cell r="E489">
            <v>121.6</v>
          </cell>
          <cell r="F489">
            <v>3.74</v>
          </cell>
        </row>
        <row r="490">
          <cell r="A490" t="str">
            <v>603810.SH</v>
          </cell>
          <cell r="B490" t="str">
            <v>丰山集团</v>
          </cell>
          <cell r="C490">
            <v>25.4</v>
          </cell>
          <cell r="D490">
            <v>25.7</v>
          </cell>
          <cell r="E490">
            <v>15.83</v>
          </cell>
          <cell r="F490">
            <v>3.74</v>
          </cell>
        </row>
        <row r="491">
          <cell r="A491" t="str">
            <v>002113.SZ</v>
          </cell>
          <cell r="B491" t="str">
            <v>ST天润</v>
          </cell>
          <cell r="C491">
            <v>13.6</v>
          </cell>
          <cell r="D491">
            <v>21</v>
          </cell>
          <cell r="E491">
            <v>1.39</v>
          </cell>
          <cell r="F491">
            <v>3.73</v>
          </cell>
        </row>
        <row r="492">
          <cell r="A492" t="str">
            <v>603102.SH</v>
          </cell>
          <cell r="B492" t="str">
            <v>百合股份</v>
          </cell>
          <cell r="C492">
            <v>12.5</v>
          </cell>
          <cell r="D492">
            <v>26.3</v>
          </cell>
          <cell r="E492">
            <v>41.15</v>
          </cell>
          <cell r="F492">
            <v>3.73</v>
          </cell>
        </row>
        <row r="493">
          <cell r="A493" t="str">
            <v>002020.SZ</v>
          </cell>
          <cell r="B493" t="str">
            <v>京新药业</v>
          </cell>
          <cell r="C493">
            <v>84</v>
          </cell>
          <cell r="D493">
            <v>110.1</v>
          </cell>
          <cell r="E493">
            <v>12.79</v>
          </cell>
          <cell r="F493">
            <v>3.73</v>
          </cell>
        </row>
        <row r="494">
          <cell r="A494" t="str">
            <v>603928.SH</v>
          </cell>
          <cell r="B494" t="str">
            <v>兴业股份</v>
          </cell>
          <cell r="C494">
            <v>24.7</v>
          </cell>
          <cell r="D494">
            <v>24.7</v>
          </cell>
          <cell r="E494">
            <v>12.24</v>
          </cell>
          <cell r="F494">
            <v>3.73</v>
          </cell>
        </row>
        <row r="495">
          <cell r="A495" t="str">
            <v>300659.SZ</v>
          </cell>
          <cell r="B495" t="str">
            <v>中孚信息</v>
          </cell>
          <cell r="C495">
            <v>44.5</v>
          </cell>
          <cell r="D495">
            <v>65.5</v>
          </cell>
          <cell r="E495">
            <v>28.95</v>
          </cell>
          <cell r="F495">
            <v>3.73</v>
          </cell>
        </row>
        <row r="496">
          <cell r="A496" t="str">
            <v>300166.SZ</v>
          </cell>
          <cell r="B496" t="str">
            <v>东方国信</v>
          </cell>
          <cell r="C496">
            <v>94.7</v>
          </cell>
          <cell r="D496">
            <v>118.7</v>
          </cell>
          <cell r="E496">
            <v>10.3</v>
          </cell>
          <cell r="F496">
            <v>3.73</v>
          </cell>
        </row>
        <row r="497">
          <cell r="A497" t="str">
            <v>300830.SZ</v>
          </cell>
          <cell r="B497" t="str">
            <v>金现代</v>
          </cell>
          <cell r="C497">
            <v>23.4</v>
          </cell>
          <cell r="D497">
            <v>41.9</v>
          </cell>
          <cell r="E497">
            <v>9.75</v>
          </cell>
          <cell r="F497">
            <v>3.72</v>
          </cell>
        </row>
        <row r="498">
          <cell r="A498" t="str">
            <v>002906.SZ</v>
          </cell>
          <cell r="B498" t="str">
            <v>华阳集团</v>
          </cell>
          <cell r="C498">
            <v>153.7</v>
          </cell>
          <cell r="D498">
            <v>154.1</v>
          </cell>
          <cell r="E498">
            <v>32.35</v>
          </cell>
          <cell r="F498">
            <v>3.72</v>
          </cell>
        </row>
        <row r="499">
          <cell r="A499" t="str">
            <v>000836.SZ</v>
          </cell>
          <cell r="B499" t="str">
            <v>富通信息</v>
          </cell>
          <cell r="C499">
            <v>40.5</v>
          </cell>
          <cell r="D499">
            <v>40.5</v>
          </cell>
          <cell r="E499">
            <v>3.35</v>
          </cell>
          <cell r="F499">
            <v>3.72</v>
          </cell>
        </row>
        <row r="500">
          <cell r="A500" t="str">
            <v>301041.SZ</v>
          </cell>
          <cell r="B500" t="str">
            <v>金百泽</v>
          </cell>
          <cell r="C500">
            <v>12.1</v>
          </cell>
          <cell r="D500">
            <v>25.3</v>
          </cell>
          <cell r="E500">
            <v>23.73</v>
          </cell>
          <cell r="F500">
            <v>3.72</v>
          </cell>
        </row>
        <row r="501">
          <cell r="A501" t="str">
            <v>301099.SZ</v>
          </cell>
          <cell r="B501" t="str">
            <v>雅创电子</v>
          </cell>
          <cell r="C501">
            <v>18.4</v>
          </cell>
          <cell r="D501">
            <v>52.3</v>
          </cell>
          <cell r="E501">
            <v>65.35</v>
          </cell>
          <cell r="F501">
            <v>3.71</v>
          </cell>
        </row>
        <row r="502">
          <cell r="A502" t="str">
            <v>003021.SZ</v>
          </cell>
          <cell r="B502" t="str">
            <v>兆威机电</v>
          </cell>
          <cell r="C502">
            <v>42.4</v>
          </cell>
          <cell r="D502">
            <v>120.6</v>
          </cell>
          <cell r="E502">
            <v>70.4</v>
          </cell>
          <cell r="F502">
            <v>3.71</v>
          </cell>
        </row>
        <row r="503">
          <cell r="A503" t="str">
            <v>603198.SH</v>
          </cell>
          <cell r="B503" t="str">
            <v>迎驾贡酒</v>
          </cell>
          <cell r="C503">
            <v>523.2</v>
          </cell>
          <cell r="D503">
            <v>523.2</v>
          </cell>
          <cell r="E503">
            <v>65.4</v>
          </cell>
          <cell r="F503">
            <v>3.71</v>
          </cell>
        </row>
        <row r="504">
          <cell r="A504" t="str">
            <v>002697.SZ</v>
          </cell>
          <cell r="B504" t="str">
            <v>红旗连锁</v>
          </cell>
          <cell r="C504">
            <v>60.2</v>
          </cell>
          <cell r="D504">
            <v>76</v>
          </cell>
          <cell r="E504">
            <v>5.59</v>
          </cell>
          <cell r="F504">
            <v>3.71</v>
          </cell>
        </row>
        <row r="505">
          <cell r="A505" t="str">
            <v>300251.SZ</v>
          </cell>
          <cell r="B505" t="str">
            <v>光线传媒</v>
          </cell>
          <cell r="C505">
            <v>257.3</v>
          </cell>
          <cell r="D505">
            <v>270.8</v>
          </cell>
          <cell r="E505">
            <v>9.23</v>
          </cell>
          <cell r="F505">
            <v>3.71</v>
          </cell>
        </row>
        <row r="506">
          <cell r="A506" t="str">
            <v>601890.SH</v>
          </cell>
          <cell r="B506" t="str">
            <v>亚星锚链</v>
          </cell>
          <cell r="C506">
            <v>93.9</v>
          </cell>
          <cell r="D506">
            <v>93.9</v>
          </cell>
          <cell r="E506">
            <v>9.79</v>
          </cell>
          <cell r="F506">
            <v>3.71</v>
          </cell>
        </row>
        <row r="507">
          <cell r="A507" t="str">
            <v>600633.SH</v>
          </cell>
          <cell r="B507" t="str">
            <v>浙数文化</v>
          </cell>
          <cell r="C507">
            <v>145.3</v>
          </cell>
          <cell r="D507">
            <v>145.3</v>
          </cell>
          <cell r="E507">
            <v>11.48</v>
          </cell>
          <cell r="F507">
            <v>3.7</v>
          </cell>
        </row>
        <row r="508">
          <cell r="A508" t="str">
            <v>301025.SZ</v>
          </cell>
          <cell r="B508" t="str">
            <v>读客文化</v>
          </cell>
          <cell r="C508">
            <v>11.5</v>
          </cell>
          <cell r="D508">
            <v>48.2</v>
          </cell>
          <cell r="E508">
            <v>12.04</v>
          </cell>
          <cell r="F508">
            <v>3.7</v>
          </cell>
        </row>
        <row r="509">
          <cell r="A509" t="str">
            <v>605007.SH</v>
          </cell>
          <cell r="B509" t="str">
            <v>五洲特纸</v>
          </cell>
          <cell r="C509">
            <v>14.1</v>
          </cell>
          <cell r="D509">
            <v>68.4</v>
          </cell>
          <cell r="E509">
            <v>17.1</v>
          </cell>
          <cell r="F509">
            <v>3.7</v>
          </cell>
        </row>
        <row r="510">
          <cell r="A510" t="str">
            <v>300170.SZ</v>
          </cell>
          <cell r="B510" t="str">
            <v>汉得信息</v>
          </cell>
          <cell r="C510">
            <v>120.7</v>
          </cell>
          <cell r="D510">
            <v>126.6</v>
          </cell>
          <cell r="E510">
            <v>14.59</v>
          </cell>
          <cell r="F510">
            <v>3.7</v>
          </cell>
        </row>
        <row r="511">
          <cell r="A511" t="str">
            <v>001332.SZ</v>
          </cell>
          <cell r="B511" t="str">
            <v>锡装股份</v>
          </cell>
          <cell r="C511">
            <v>13.8</v>
          </cell>
          <cell r="D511">
            <v>55.3</v>
          </cell>
          <cell r="E511">
            <v>69.12</v>
          </cell>
          <cell r="F511">
            <v>3.69</v>
          </cell>
        </row>
        <row r="512">
          <cell r="A512" t="str">
            <v>300205.SZ</v>
          </cell>
          <cell r="B512" t="str">
            <v>天喻信息</v>
          </cell>
          <cell r="C512">
            <v>58.7</v>
          </cell>
          <cell r="D512">
            <v>59.3</v>
          </cell>
          <cell r="E512">
            <v>13.78</v>
          </cell>
          <cell r="F512">
            <v>3.69</v>
          </cell>
        </row>
        <row r="513">
          <cell r="A513" t="str">
            <v>000417.SZ</v>
          </cell>
          <cell r="B513" t="str">
            <v>合肥百货</v>
          </cell>
          <cell r="C513">
            <v>39.5</v>
          </cell>
          <cell r="D513">
            <v>39.5</v>
          </cell>
          <cell r="E513">
            <v>5.07</v>
          </cell>
          <cell r="F513">
            <v>3.68</v>
          </cell>
        </row>
        <row r="514">
          <cell r="A514" t="str">
            <v>300650.SZ</v>
          </cell>
          <cell r="B514" t="str">
            <v>太龙股份</v>
          </cell>
          <cell r="C514">
            <v>16.4</v>
          </cell>
          <cell r="D514">
            <v>24</v>
          </cell>
          <cell r="E514">
            <v>10.99</v>
          </cell>
          <cell r="F514">
            <v>3.68</v>
          </cell>
        </row>
        <row r="515">
          <cell r="A515" t="str">
            <v>688314.SH</v>
          </cell>
          <cell r="B515" t="str">
            <v>康拓医疗</v>
          </cell>
          <cell r="C515">
            <v>13.4</v>
          </cell>
          <cell r="D515">
            <v>30.3</v>
          </cell>
          <cell r="E515">
            <v>52.14</v>
          </cell>
          <cell r="F515">
            <v>3.68</v>
          </cell>
        </row>
        <row r="516">
          <cell r="A516" t="str">
            <v>600388.SH</v>
          </cell>
          <cell r="B516" t="str">
            <v>ST龙净</v>
          </cell>
          <cell r="C516">
            <v>184.3</v>
          </cell>
          <cell r="D516">
            <v>184.3</v>
          </cell>
          <cell r="E516">
            <v>17.2</v>
          </cell>
          <cell r="F516">
            <v>3.68</v>
          </cell>
        </row>
        <row r="517">
          <cell r="A517" t="str">
            <v>838402.BJ</v>
          </cell>
          <cell r="B517" t="str">
            <v>硅烷科技</v>
          </cell>
          <cell r="C517">
            <v>9.2</v>
          </cell>
          <cell r="D517">
            <v>44</v>
          </cell>
          <cell r="E517">
            <v>13.55</v>
          </cell>
          <cell r="F517">
            <v>3.67</v>
          </cell>
        </row>
        <row r="518">
          <cell r="A518" t="str">
            <v>000860.SZ</v>
          </cell>
          <cell r="B518" t="str">
            <v>顺鑫农业</v>
          </cell>
          <cell r="C518">
            <v>230.5</v>
          </cell>
          <cell r="D518">
            <v>230.5</v>
          </cell>
          <cell r="E518">
            <v>31.07</v>
          </cell>
          <cell r="F518">
            <v>3.67</v>
          </cell>
        </row>
        <row r="519">
          <cell r="A519" t="str">
            <v>002798.SZ</v>
          </cell>
          <cell r="B519" t="str">
            <v>帝欧家居</v>
          </cell>
          <cell r="C519">
            <v>20.8</v>
          </cell>
          <cell r="D519">
            <v>30.5</v>
          </cell>
          <cell r="E519">
            <v>7.92</v>
          </cell>
          <cell r="F519">
            <v>3.66</v>
          </cell>
        </row>
        <row r="520">
          <cell r="A520" t="str">
            <v>300499.SZ</v>
          </cell>
          <cell r="B520" t="str">
            <v>高澜股份</v>
          </cell>
          <cell r="C520">
            <v>34.6</v>
          </cell>
          <cell r="D520">
            <v>39.3</v>
          </cell>
          <cell r="E520">
            <v>12.73</v>
          </cell>
          <cell r="F520">
            <v>3.66</v>
          </cell>
        </row>
        <row r="521">
          <cell r="A521" t="str">
            <v>002977.SZ</v>
          </cell>
          <cell r="B521" t="str">
            <v>天箭科技</v>
          </cell>
          <cell r="C521">
            <v>21.9</v>
          </cell>
          <cell r="D521">
            <v>40.2</v>
          </cell>
          <cell r="E521">
            <v>40.2</v>
          </cell>
          <cell r="F521">
            <v>3.66</v>
          </cell>
        </row>
        <row r="522">
          <cell r="A522" t="str">
            <v>300269.SZ</v>
          </cell>
          <cell r="B522" t="str">
            <v>联建光电</v>
          </cell>
          <cell r="C522">
            <v>22.3</v>
          </cell>
          <cell r="D522">
            <v>23.6</v>
          </cell>
          <cell r="E522">
            <v>4.25</v>
          </cell>
          <cell r="F522">
            <v>3.66</v>
          </cell>
        </row>
        <row r="523">
          <cell r="A523" t="str">
            <v>300473.SZ</v>
          </cell>
          <cell r="B523" t="str">
            <v>德尔股份</v>
          </cell>
          <cell r="C523">
            <v>26.7</v>
          </cell>
          <cell r="D523">
            <v>26.9</v>
          </cell>
          <cell r="E523">
            <v>17.86</v>
          </cell>
          <cell r="F523">
            <v>3.66</v>
          </cell>
        </row>
        <row r="524">
          <cell r="A524" t="str">
            <v>601595.SH</v>
          </cell>
          <cell r="B524" t="str">
            <v>上海电影</v>
          </cell>
          <cell r="C524">
            <v>67.4</v>
          </cell>
          <cell r="D524">
            <v>67.4</v>
          </cell>
          <cell r="E524">
            <v>15.03</v>
          </cell>
          <cell r="F524">
            <v>3.66</v>
          </cell>
        </row>
        <row r="525">
          <cell r="A525" t="str">
            <v>603899.SH</v>
          </cell>
          <cell r="B525" t="str">
            <v>晨光股份</v>
          </cell>
          <cell r="C525">
            <v>466.3</v>
          </cell>
          <cell r="D525">
            <v>467.9</v>
          </cell>
          <cell r="E525">
            <v>50.48</v>
          </cell>
          <cell r="F525">
            <v>3.66</v>
          </cell>
        </row>
        <row r="526">
          <cell r="A526" t="str">
            <v>688331.SH</v>
          </cell>
          <cell r="B526" t="str">
            <v>荣昌生物</v>
          </cell>
          <cell r="C526">
            <v>33.3</v>
          </cell>
          <cell r="D526">
            <v>410.9</v>
          </cell>
          <cell r="E526">
            <v>75.49</v>
          </cell>
          <cell r="F526">
            <v>3.65</v>
          </cell>
        </row>
        <row r="527">
          <cell r="A527" t="str">
            <v>300146.SZ</v>
          </cell>
          <cell r="B527" t="str">
            <v>汤臣倍健</v>
          </cell>
          <cell r="C527">
            <v>234.1</v>
          </cell>
          <cell r="D527">
            <v>352.5</v>
          </cell>
          <cell r="E527">
            <v>20.73</v>
          </cell>
          <cell r="F527">
            <v>3.65</v>
          </cell>
        </row>
        <row r="528">
          <cell r="A528" t="str">
            <v>603203.SH</v>
          </cell>
          <cell r="B528" t="str">
            <v>快克智能</v>
          </cell>
          <cell r="C528">
            <v>85.7</v>
          </cell>
          <cell r="D528">
            <v>86.6</v>
          </cell>
          <cell r="E528">
            <v>34.7</v>
          </cell>
          <cell r="F528">
            <v>3.64</v>
          </cell>
        </row>
        <row r="529">
          <cell r="A529" t="str">
            <v>300716.SZ</v>
          </cell>
          <cell r="B529" t="str">
            <v>泉为科技</v>
          </cell>
          <cell r="C529">
            <v>29.6</v>
          </cell>
          <cell r="D529">
            <v>29.6</v>
          </cell>
          <cell r="E529">
            <v>18.49</v>
          </cell>
          <cell r="F529">
            <v>3.64</v>
          </cell>
        </row>
        <row r="530">
          <cell r="A530" t="str">
            <v>603583.SH</v>
          </cell>
          <cell r="B530" t="str">
            <v>捷昌驱动</v>
          </cell>
          <cell r="C530">
            <v>94.1</v>
          </cell>
          <cell r="D530">
            <v>95.1</v>
          </cell>
          <cell r="E530">
            <v>24.75</v>
          </cell>
          <cell r="F530">
            <v>3.64</v>
          </cell>
        </row>
        <row r="531">
          <cell r="A531" t="str">
            <v>300386.SZ</v>
          </cell>
          <cell r="B531" t="str">
            <v>飞天诚信</v>
          </cell>
          <cell r="C531">
            <v>28.3</v>
          </cell>
          <cell r="D531">
            <v>48.8</v>
          </cell>
          <cell r="E531">
            <v>11.67</v>
          </cell>
          <cell r="F531">
            <v>3.64</v>
          </cell>
        </row>
        <row r="532">
          <cell r="A532" t="str">
            <v>300750.SZ</v>
          </cell>
          <cell r="B532" t="str">
            <v>宁德时代</v>
          </cell>
          <cell r="C532">
            <v>8494.6</v>
          </cell>
          <cell r="D532">
            <v>9618.1</v>
          </cell>
          <cell r="E532">
            <v>393.78</v>
          </cell>
          <cell r="F532">
            <v>3.64</v>
          </cell>
        </row>
        <row r="533">
          <cell r="A533" t="str">
            <v>301092.SZ</v>
          </cell>
          <cell r="B533" t="str">
            <v>争光股份</v>
          </cell>
          <cell r="C533">
            <v>10.3</v>
          </cell>
          <cell r="D533">
            <v>38.8</v>
          </cell>
          <cell r="E533">
            <v>29.07</v>
          </cell>
          <cell r="F533">
            <v>3.64</v>
          </cell>
        </row>
        <row r="534">
          <cell r="A534" t="str">
            <v>000516.SZ</v>
          </cell>
          <cell r="B534" t="str">
            <v>国际医学</v>
          </cell>
          <cell r="C534">
            <v>200.4</v>
          </cell>
          <cell r="D534">
            <v>240</v>
          </cell>
          <cell r="E534">
            <v>10.55</v>
          </cell>
          <cell r="F534">
            <v>3.63</v>
          </cell>
        </row>
        <row r="535">
          <cell r="A535" t="str">
            <v>300306.SZ</v>
          </cell>
          <cell r="B535" t="str">
            <v>远方信息</v>
          </cell>
          <cell r="C535">
            <v>18.2</v>
          </cell>
          <cell r="D535">
            <v>32.2</v>
          </cell>
          <cell r="E535">
            <v>11.98</v>
          </cell>
          <cell r="F535">
            <v>3.63</v>
          </cell>
        </row>
        <row r="536">
          <cell r="A536" t="str">
            <v>603600.SH</v>
          </cell>
          <cell r="B536" t="str">
            <v>永艺股份</v>
          </cell>
          <cell r="C536">
            <v>32.8</v>
          </cell>
          <cell r="D536">
            <v>32.8</v>
          </cell>
          <cell r="E536">
            <v>10.84</v>
          </cell>
          <cell r="F536">
            <v>3.63</v>
          </cell>
        </row>
        <row r="537">
          <cell r="A537" t="str">
            <v>688011.SH</v>
          </cell>
          <cell r="B537" t="str">
            <v>新光光电</v>
          </cell>
          <cell r="C537">
            <v>15.3</v>
          </cell>
          <cell r="D537">
            <v>27.7</v>
          </cell>
          <cell r="E537">
            <v>27.7</v>
          </cell>
          <cell r="F537">
            <v>3.63</v>
          </cell>
        </row>
        <row r="538">
          <cell r="A538" t="str">
            <v>002377.SZ</v>
          </cell>
          <cell r="B538" t="str">
            <v>国创高新</v>
          </cell>
          <cell r="C538">
            <v>26.2</v>
          </cell>
          <cell r="D538">
            <v>26.2</v>
          </cell>
          <cell r="E538">
            <v>2.86</v>
          </cell>
          <cell r="F538">
            <v>3.62</v>
          </cell>
        </row>
        <row r="539">
          <cell r="A539" t="str">
            <v>002703.SZ</v>
          </cell>
          <cell r="B539" t="str">
            <v>浙江世宝</v>
          </cell>
          <cell r="C539">
            <v>47.5</v>
          </cell>
          <cell r="D539">
            <v>67.8</v>
          </cell>
          <cell r="E539">
            <v>8.59</v>
          </cell>
          <cell r="F539">
            <v>3.62</v>
          </cell>
        </row>
        <row r="540">
          <cell r="A540" t="str">
            <v>600967.SH</v>
          </cell>
          <cell r="B540" t="str">
            <v>内蒙一机</v>
          </cell>
          <cell r="C540">
            <v>164.6</v>
          </cell>
          <cell r="D540">
            <v>166</v>
          </cell>
          <cell r="E540">
            <v>9.74</v>
          </cell>
          <cell r="F540">
            <v>3.62</v>
          </cell>
        </row>
        <row r="541">
          <cell r="A541" t="str">
            <v>300396.SZ</v>
          </cell>
          <cell r="B541" t="str">
            <v>迪瑞医疗</v>
          </cell>
          <cell r="C541">
            <v>74.2</v>
          </cell>
          <cell r="D541">
            <v>82.1</v>
          </cell>
          <cell r="E541">
            <v>29.83</v>
          </cell>
          <cell r="F541">
            <v>3.61</v>
          </cell>
        </row>
        <row r="542">
          <cell r="A542" t="str">
            <v>300066.SZ</v>
          </cell>
          <cell r="B542" t="str">
            <v>三川智慧</v>
          </cell>
          <cell r="C542">
            <v>57.5</v>
          </cell>
          <cell r="D542">
            <v>59.7</v>
          </cell>
          <cell r="E542">
            <v>5.74</v>
          </cell>
          <cell r="F542">
            <v>3.61</v>
          </cell>
        </row>
        <row r="543">
          <cell r="A543" t="str">
            <v>831526.BJ</v>
          </cell>
          <cell r="B543" t="str">
            <v>凯华材料</v>
          </cell>
          <cell r="C543">
            <v>1</v>
          </cell>
          <cell r="D543">
            <v>4</v>
          </cell>
          <cell r="E543">
            <v>4.88</v>
          </cell>
          <cell r="F543">
            <v>3.61</v>
          </cell>
        </row>
        <row r="544">
          <cell r="A544" t="str">
            <v>688426.SH</v>
          </cell>
          <cell r="B544" t="str">
            <v>康为世纪</v>
          </cell>
          <cell r="C544">
            <v>9.3</v>
          </cell>
          <cell r="D544">
            <v>43.2</v>
          </cell>
          <cell r="E544">
            <v>46.23</v>
          </cell>
          <cell r="F544">
            <v>3.61</v>
          </cell>
        </row>
        <row r="545">
          <cell r="A545" t="str">
            <v>603201.SH</v>
          </cell>
          <cell r="B545" t="str">
            <v>常润股份</v>
          </cell>
          <cell r="C545">
            <v>6.6</v>
          </cell>
          <cell r="D545">
            <v>26.6</v>
          </cell>
          <cell r="E545">
            <v>33.43</v>
          </cell>
          <cell r="F545">
            <v>3.59</v>
          </cell>
        </row>
        <row r="546">
          <cell r="A546" t="str">
            <v>605333.SH</v>
          </cell>
          <cell r="B546" t="str">
            <v>沪光股份</v>
          </cell>
          <cell r="C546">
            <v>18.4</v>
          </cell>
          <cell r="D546">
            <v>81.9</v>
          </cell>
          <cell r="E546">
            <v>18.75</v>
          </cell>
          <cell r="F546">
            <v>3.59</v>
          </cell>
        </row>
        <row r="547">
          <cell r="A547" t="str">
            <v>300009.SZ</v>
          </cell>
          <cell r="B547" t="str">
            <v>安科生物</v>
          </cell>
          <cell r="C547">
            <v>131.8</v>
          </cell>
          <cell r="D547">
            <v>188.2</v>
          </cell>
          <cell r="E547">
            <v>11.25</v>
          </cell>
          <cell r="F547">
            <v>3.59</v>
          </cell>
        </row>
        <row r="548">
          <cell r="A548" t="str">
            <v>300454.SZ</v>
          </cell>
          <cell r="B548" t="str">
            <v>深信服</v>
          </cell>
          <cell r="C548">
            <v>376.5</v>
          </cell>
          <cell r="D548">
            <v>574.5</v>
          </cell>
          <cell r="E548">
            <v>137.82</v>
          </cell>
          <cell r="F548">
            <v>3.59</v>
          </cell>
        </row>
        <row r="549">
          <cell r="A549" t="str">
            <v>688488.SH</v>
          </cell>
          <cell r="B549" t="str">
            <v>艾迪药业</v>
          </cell>
          <cell r="C549">
            <v>23.7</v>
          </cell>
          <cell r="D549">
            <v>46.1</v>
          </cell>
          <cell r="E549">
            <v>10.98</v>
          </cell>
          <cell r="F549">
            <v>3.58</v>
          </cell>
        </row>
        <row r="550">
          <cell r="A550" t="str">
            <v>300841.SZ</v>
          </cell>
          <cell r="B550" t="str">
            <v>康华生物</v>
          </cell>
          <cell r="C550">
            <v>86.1</v>
          </cell>
          <cell r="D550">
            <v>126.6</v>
          </cell>
          <cell r="E550">
            <v>94</v>
          </cell>
          <cell r="F550">
            <v>3.58</v>
          </cell>
        </row>
        <row r="551">
          <cell r="A551" t="str">
            <v>688388.SH</v>
          </cell>
          <cell r="B551" t="str">
            <v>嘉元科技</v>
          </cell>
          <cell r="C551">
            <v>105.8</v>
          </cell>
          <cell r="D551">
            <v>137.5</v>
          </cell>
          <cell r="E551">
            <v>45.17</v>
          </cell>
          <cell r="F551">
            <v>3.58</v>
          </cell>
        </row>
        <row r="552">
          <cell r="A552" t="str">
            <v>002890.SZ</v>
          </cell>
          <cell r="B552" t="str">
            <v>弘宇股份</v>
          </cell>
          <cell r="C552">
            <v>14</v>
          </cell>
          <cell r="D552">
            <v>18.1</v>
          </cell>
          <cell r="E552">
            <v>19.4</v>
          </cell>
          <cell r="F552">
            <v>3.58</v>
          </cell>
        </row>
        <row r="553">
          <cell r="A553" t="str">
            <v>600685.SH</v>
          </cell>
          <cell r="B553" t="str">
            <v>中船防务</v>
          </cell>
          <cell r="C553">
            <v>221.2</v>
          </cell>
          <cell r="D553">
            <v>380.7</v>
          </cell>
          <cell r="E553">
            <v>26.93</v>
          </cell>
          <cell r="F553">
            <v>3.58</v>
          </cell>
        </row>
        <row r="554">
          <cell r="A554" t="str">
            <v>300435.SZ</v>
          </cell>
          <cell r="B554" t="str">
            <v>中泰股份</v>
          </cell>
          <cell r="C554">
            <v>53.6</v>
          </cell>
          <cell r="D554">
            <v>60.7</v>
          </cell>
          <cell r="E554">
            <v>15.94</v>
          </cell>
          <cell r="F554">
            <v>3.57</v>
          </cell>
        </row>
        <row r="555">
          <cell r="A555" t="str">
            <v>603058.SH</v>
          </cell>
          <cell r="B555" t="str">
            <v>永吉股份</v>
          </cell>
          <cell r="C555">
            <v>37.4</v>
          </cell>
          <cell r="D555">
            <v>37.7</v>
          </cell>
          <cell r="E555">
            <v>9</v>
          </cell>
          <cell r="F555">
            <v>3.57</v>
          </cell>
        </row>
        <row r="556">
          <cell r="A556" t="str">
            <v>300781.SZ</v>
          </cell>
          <cell r="B556" t="str">
            <v>因赛集团</v>
          </cell>
          <cell r="C556">
            <v>26.9</v>
          </cell>
          <cell r="D556">
            <v>36.5</v>
          </cell>
          <cell r="E556">
            <v>33.15</v>
          </cell>
          <cell r="F556">
            <v>3.56</v>
          </cell>
        </row>
        <row r="557">
          <cell r="A557" t="str">
            <v>300096.SZ</v>
          </cell>
          <cell r="B557" t="str">
            <v>易联众</v>
          </cell>
          <cell r="C557">
            <v>27.4</v>
          </cell>
          <cell r="D557">
            <v>31.3</v>
          </cell>
          <cell r="E557">
            <v>7.27</v>
          </cell>
          <cell r="F557">
            <v>3.56</v>
          </cell>
        </row>
        <row r="558">
          <cell r="A558" t="str">
            <v>002148.SZ</v>
          </cell>
          <cell r="B558" t="str">
            <v>北纬科技</v>
          </cell>
          <cell r="C558">
            <v>28.9</v>
          </cell>
          <cell r="D558">
            <v>35.9</v>
          </cell>
          <cell r="E558">
            <v>6.4</v>
          </cell>
          <cell r="F558">
            <v>3.56</v>
          </cell>
        </row>
        <row r="559">
          <cell r="A559" t="str">
            <v>600715.SH</v>
          </cell>
          <cell r="B559" t="str">
            <v>文投控股</v>
          </cell>
          <cell r="C559">
            <v>43.2</v>
          </cell>
          <cell r="D559">
            <v>43.2</v>
          </cell>
          <cell r="E559">
            <v>2.33</v>
          </cell>
          <cell r="F559">
            <v>3.56</v>
          </cell>
        </row>
        <row r="560">
          <cell r="A560" t="str">
            <v>688418.SH</v>
          </cell>
          <cell r="B560" t="str">
            <v>震有科技</v>
          </cell>
          <cell r="C560">
            <v>22.8</v>
          </cell>
          <cell r="D560">
            <v>33.3</v>
          </cell>
          <cell r="E560">
            <v>17.2</v>
          </cell>
          <cell r="F560">
            <v>3.55</v>
          </cell>
        </row>
        <row r="561">
          <cell r="A561" t="str">
            <v>300117.SZ</v>
          </cell>
          <cell r="B561" t="str">
            <v>嘉寓股份</v>
          </cell>
          <cell r="C561">
            <v>27.2</v>
          </cell>
          <cell r="D561">
            <v>27.2</v>
          </cell>
          <cell r="E561">
            <v>3.79</v>
          </cell>
          <cell r="F561">
            <v>3.55</v>
          </cell>
        </row>
        <row r="562">
          <cell r="A562" t="str">
            <v>603269.SH</v>
          </cell>
          <cell r="B562" t="str">
            <v>海鸥股份</v>
          </cell>
          <cell r="C562">
            <v>18</v>
          </cell>
          <cell r="D562">
            <v>18</v>
          </cell>
          <cell r="E562">
            <v>16.04</v>
          </cell>
          <cell r="F562">
            <v>3.55</v>
          </cell>
        </row>
        <row r="563">
          <cell r="A563" t="str">
            <v>688510.SH</v>
          </cell>
          <cell r="B563" t="str">
            <v>航亚科技</v>
          </cell>
          <cell r="C563">
            <v>28.6</v>
          </cell>
          <cell r="D563">
            <v>44.6</v>
          </cell>
          <cell r="E563">
            <v>17.25</v>
          </cell>
          <cell r="F563">
            <v>3.54</v>
          </cell>
        </row>
        <row r="564">
          <cell r="A564" t="str">
            <v>603886.SH</v>
          </cell>
          <cell r="B564" t="str">
            <v>元祖股份</v>
          </cell>
          <cell r="C564">
            <v>51.9</v>
          </cell>
          <cell r="D564">
            <v>51.9</v>
          </cell>
          <cell r="E564">
            <v>21.64</v>
          </cell>
          <cell r="F564">
            <v>3.54</v>
          </cell>
        </row>
        <row r="565">
          <cell r="A565" t="str">
            <v>688141.SH</v>
          </cell>
          <cell r="B565" t="str">
            <v>杰华特</v>
          </cell>
          <cell r="C565">
            <v>24.3</v>
          </cell>
          <cell r="D565">
            <v>219.6</v>
          </cell>
          <cell r="E565">
            <v>49.15</v>
          </cell>
          <cell r="F565">
            <v>3.54</v>
          </cell>
        </row>
        <row r="566">
          <cell r="A566" t="str">
            <v>301052.SZ</v>
          </cell>
          <cell r="B566" t="str">
            <v>果麦文化</v>
          </cell>
          <cell r="C566">
            <v>15.1</v>
          </cell>
          <cell r="D566">
            <v>20</v>
          </cell>
          <cell r="E566">
            <v>27.8</v>
          </cell>
          <cell r="F566">
            <v>3.54</v>
          </cell>
        </row>
        <row r="567">
          <cell r="A567" t="str">
            <v>002033.SZ</v>
          </cell>
          <cell r="B567" t="str">
            <v>丽江股份</v>
          </cell>
          <cell r="C567">
            <v>59.5</v>
          </cell>
          <cell r="D567">
            <v>59.5</v>
          </cell>
          <cell r="E567">
            <v>10.83</v>
          </cell>
          <cell r="F567">
            <v>3.54</v>
          </cell>
        </row>
        <row r="568">
          <cell r="A568" t="str">
            <v>688772.SH</v>
          </cell>
          <cell r="B568" t="str">
            <v>珠海冠宇</v>
          </cell>
          <cell r="C568">
            <v>148.5</v>
          </cell>
          <cell r="D568">
            <v>220.2</v>
          </cell>
          <cell r="E568">
            <v>19.63</v>
          </cell>
          <cell r="F568">
            <v>3.53</v>
          </cell>
        </row>
        <row r="569">
          <cell r="A569" t="str">
            <v>300700.SZ</v>
          </cell>
          <cell r="B569" t="str">
            <v>岱勒新材</v>
          </cell>
          <cell r="C569">
            <v>30.3</v>
          </cell>
          <cell r="D569">
            <v>39.9</v>
          </cell>
          <cell r="E569">
            <v>32.85</v>
          </cell>
          <cell r="F569">
            <v>3.53</v>
          </cell>
        </row>
        <row r="570">
          <cell r="A570" t="str">
            <v>300757.SZ</v>
          </cell>
          <cell r="B570" t="str">
            <v>罗博特科</v>
          </cell>
          <cell r="C570">
            <v>53.8</v>
          </cell>
          <cell r="D570">
            <v>57.1</v>
          </cell>
          <cell r="E570">
            <v>51.69</v>
          </cell>
          <cell r="F570">
            <v>3.52</v>
          </cell>
        </row>
        <row r="571">
          <cell r="A571" t="str">
            <v>600343.SH</v>
          </cell>
          <cell r="B571" t="str">
            <v>航天动力</v>
          </cell>
          <cell r="C571">
            <v>67.5</v>
          </cell>
          <cell r="D571">
            <v>67.5</v>
          </cell>
          <cell r="E571">
            <v>10.58</v>
          </cell>
          <cell r="F571">
            <v>3.52</v>
          </cell>
        </row>
        <row r="572">
          <cell r="A572" t="str">
            <v>300242.SZ</v>
          </cell>
          <cell r="B572" t="str">
            <v>佳云科技</v>
          </cell>
          <cell r="C572">
            <v>25.8</v>
          </cell>
          <cell r="D572">
            <v>26.1</v>
          </cell>
          <cell r="E572">
            <v>4.12</v>
          </cell>
          <cell r="F572">
            <v>3.52</v>
          </cell>
        </row>
        <row r="573">
          <cell r="A573" t="str">
            <v>000049.SZ</v>
          </cell>
          <cell r="B573" t="str">
            <v>德赛电池</v>
          </cell>
          <cell r="C573">
            <v>126.9</v>
          </cell>
          <cell r="D573">
            <v>126.9</v>
          </cell>
          <cell r="E573">
            <v>42.4</v>
          </cell>
          <cell r="F573">
            <v>3.52</v>
          </cell>
        </row>
        <row r="574">
          <cell r="A574" t="str">
            <v>300696.SZ</v>
          </cell>
          <cell r="B574" t="str">
            <v>爱乐达</v>
          </cell>
          <cell r="C574">
            <v>50.9</v>
          </cell>
          <cell r="D574">
            <v>80.4</v>
          </cell>
          <cell r="E574">
            <v>27.41</v>
          </cell>
          <cell r="F574">
            <v>3.51</v>
          </cell>
        </row>
        <row r="575">
          <cell r="A575" t="str">
            <v>300932.SZ</v>
          </cell>
          <cell r="B575" t="str">
            <v>三友联众</v>
          </cell>
          <cell r="C575">
            <v>15</v>
          </cell>
          <cell r="D575">
            <v>29.1</v>
          </cell>
          <cell r="E575">
            <v>16.52</v>
          </cell>
          <cell r="F575">
            <v>3.51</v>
          </cell>
        </row>
        <row r="576">
          <cell r="A576" t="str">
            <v>300275.SZ</v>
          </cell>
          <cell r="B576" t="str">
            <v>梅安森</v>
          </cell>
          <cell r="C576">
            <v>26.1</v>
          </cell>
          <cell r="D576">
            <v>33.3</v>
          </cell>
          <cell r="E576">
            <v>17.7</v>
          </cell>
          <cell r="F576">
            <v>3.51</v>
          </cell>
        </row>
        <row r="577">
          <cell r="A577" t="str">
            <v>000917.SZ</v>
          </cell>
          <cell r="B577" t="str">
            <v>电广传媒</v>
          </cell>
          <cell r="C577">
            <v>83.6</v>
          </cell>
          <cell r="D577">
            <v>83.6</v>
          </cell>
          <cell r="E577">
            <v>5.9</v>
          </cell>
          <cell r="F577">
            <v>3.51</v>
          </cell>
        </row>
        <row r="578">
          <cell r="A578" t="str">
            <v>688051.SH</v>
          </cell>
          <cell r="B578" t="str">
            <v>佳华科技</v>
          </cell>
          <cell r="C578">
            <v>30.2</v>
          </cell>
          <cell r="D578">
            <v>30.2</v>
          </cell>
          <cell r="E578">
            <v>39.02</v>
          </cell>
          <cell r="F578">
            <v>3.5</v>
          </cell>
        </row>
        <row r="579">
          <cell r="A579" t="str">
            <v>300227.SZ</v>
          </cell>
          <cell r="B579" t="str">
            <v>光韵达</v>
          </cell>
          <cell r="C579">
            <v>33.7</v>
          </cell>
          <cell r="D579">
            <v>41.4</v>
          </cell>
          <cell r="E579">
            <v>8.28</v>
          </cell>
          <cell r="F579">
            <v>3.5</v>
          </cell>
        </row>
        <row r="580">
          <cell r="A580" t="str">
            <v>600419.SH</v>
          </cell>
          <cell r="B580" t="str">
            <v>天润乳业</v>
          </cell>
          <cell r="C580">
            <v>48.7</v>
          </cell>
          <cell r="D580">
            <v>51.2</v>
          </cell>
          <cell r="E580">
            <v>16</v>
          </cell>
          <cell r="F580">
            <v>3.49</v>
          </cell>
        </row>
        <row r="581">
          <cell r="A581" t="str">
            <v>300484.SZ</v>
          </cell>
          <cell r="B581" t="str">
            <v>蓝海华腾</v>
          </cell>
          <cell r="C581">
            <v>23.3</v>
          </cell>
          <cell r="D581">
            <v>30.3</v>
          </cell>
          <cell r="E581">
            <v>14.54</v>
          </cell>
          <cell r="F581">
            <v>3.49</v>
          </cell>
        </row>
        <row r="582">
          <cell r="A582" t="str">
            <v>002270.SZ</v>
          </cell>
          <cell r="B582" t="str">
            <v>华明装备</v>
          </cell>
          <cell r="C582">
            <v>69.8</v>
          </cell>
          <cell r="D582">
            <v>82.5</v>
          </cell>
          <cell r="E582">
            <v>9.2</v>
          </cell>
          <cell r="F582">
            <v>3.49</v>
          </cell>
        </row>
        <row r="583">
          <cell r="A583" t="str">
            <v>603330.SH</v>
          </cell>
          <cell r="B583" t="str">
            <v>天洋新材</v>
          </cell>
          <cell r="C583">
            <v>43.5</v>
          </cell>
          <cell r="D583">
            <v>56.5</v>
          </cell>
          <cell r="E583">
            <v>13.06</v>
          </cell>
          <cell r="F583">
            <v>3.49</v>
          </cell>
        </row>
        <row r="584">
          <cell r="A584" t="str">
            <v>002139.SZ</v>
          </cell>
          <cell r="B584" t="str">
            <v>拓邦股份</v>
          </cell>
          <cell r="C584">
            <v>129.9</v>
          </cell>
          <cell r="D584">
            <v>158.3</v>
          </cell>
          <cell r="E584">
            <v>12.47</v>
          </cell>
          <cell r="F584">
            <v>3.49</v>
          </cell>
        </row>
        <row r="585">
          <cell r="A585" t="str">
            <v>603331.SH</v>
          </cell>
          <cell r="B585" t="str">
            <v>百达精工</v>
          </cell>
          <cell r="C585">
            <v>27.8</v>
          </cell>
          <cell r="D585">
            <v>28</v>
          </cell>
          <cell r="E585">
            <v>13.97</v>
          </cell>
          <cell r="F585">
            <v>3.48</v>
          </cell>
        </row>
        <row r="586">
          <cell r="A586" t="str">
            <v>003000.SZ</v>
          </cell>
          <cell r="B586" t="str">
            <v>劲仔食品</v>
          </cell>
          <cell r="C586">
            <v>31.6</v>
          </cell>
          <cell r="D586">
            <v>63</v>
          </cell>
          <cell r="E586">
            <v>13.97</v>
          </cell>
          <cell r="F586">
            <v>3.48</v>
          </cell>
        </row>
        <row r="587">
          <cell r="A587" t="str">
            <v>688565.SH</v>
          </cell>
          <cell r="B587" t="str">
            <v>力源科技</v>
          </cell>
          <cell r="C587">
            <v>8.6</v>
          </cell>
          <cell r="D587">
            <v>14.1</v>
          </cell>
          <cell r="E587">
            <v>8.92</v>
          </cell>
          <cell r="F587">
            <v>3.48</v>
          </cell>
        </row>
        <row r="588">
          <cell r="A588" t="str">
            <v>301023.SZ</v>
          </cell>
          <cell r="B588" t="str">
            <v>江南奕帆</v>
          </cell>
          <cell r="C588">
            <v>9.8</v>
          </cell>
          <cell r="D588">
            <v>23.7</v>
          </cell>
          <cell r="E588">
            <v>42.25</v>
          </cell>
          <cell r="F588">
            <v>3.48</v>
          </cell>
        </row>
        <row r="589">
          <cell r="A589" t="str">
            <v>300693.SZ</v>
          </cell>
          <cell r="B589" t="str">
            <v>盛弘股份</v>
          </cell>
          <cell r="C589">
            <v>102.1</v>
          </cell>
          <cell r="D589">
            <v>130.7</v>
          </cell>
          <cell r="E589">
            <v>63.68</v>
          </cell>
          <cell r="F589">
            <v>3.48</v>
          </cell>
        </row>
        <row r="590">
          <cell r="A590" t="str">
            <v>002103.SZ</v>
          </cell>
          <cell r="B590" t="str">
            <v>广博股份</v>
          </cell>
          <cell r="C590">
            <v>26.3</v>
          </cell>
          <cell r="D590">
            <v>33.4</v>
          </cell>
          <cell r="E590">
            <v>6.25</v>
          </cell>
          <cell r="F590">
            <v>3.48</v>
          </cell>
        </row>
        <row r="591">
          <cell r="A591" t="str">
            <v>301033.SZ</v>
          </cell>
          <cell r="B591" t="str">
            <v>迈普医学</v>
          </cell>
          <cell r="C591">
            <v>16.9</v>
          </cell>
          <cell r="D591">
            <v>30.1</v>
          </cell>
          <cell r="E591">
            <v>45.56</v>
          </cell>
          <cell r="F591">
            <v>3.47</v>
          </cell>
        </row>
        <row r="592">
          <cell r="A592" t="str">
            <v>002035.SZ</v>
          </cell>
          <cell r="B592" t="str">
            <v>华帝股份</v>
          </cell>
          <cell r="C592">
            <v>56.2</v>
          </cell>
          <cell r="D592">
            <v>63.2</v>
          </cell>
          <cell r="E592">
            <v>7.45</v>
          </cell>
          <cell r="F592">
            <v>3.47</v>
          </cell>
        </row>
        <row r="593">
          <cell r="A593" t="str">
            <v>688176.SH</v>
          </cell>
          <cell r="B593" t="str">
            <v>亚虹医药-U</v>
          </cell>
          <cell r="C593">
            <v>35.5</v>
          </cell>
          <cell r="D593">
            <v>86.6</v>
          </cell>
          <cell r="E593">
            <v>15.2</v>
          </cell>
          <cell r="F593">
            <v>3.47</v>
          </cell>
        </row>
        <row r="594">
          <cell r="A594" t="str">
            <v>301076.SZ</v>
          </cell>
          <cell r="B594" t="str">
            <v>新瀚新材</v>
          </cell>
          <cell r="C594">
            <v>16.3</v>
          </cell>
          <cell r="D594">
            <v>32.4</v>
          </cell>
          <cell r="E594">
            <v>31.3</v>
          </cell>
          <cell r="F594">
            <v>3.47</v>
          </cell>
        </row>
        <row r="595">
          <cell r="A595" t="str">
            <v>603656.SH</v>
          </cell>
          <cell r="B595" t="str">
            <v>泰禾智能</v>
          </cell>
          <cell r="C595">
            <v>19.9</v>
          </cell>
          <cell r="D595">
            <v>24.2</v>
          </cell>
          <cell r="E595">
            <v>13.12</v>
          </cell>
          <cell r="F595">
            <v>3.47</v>
          </cell>
        </row>
        <row r="596">
          <cell r="A596" t="str">
            <v>688633.SH</v>
          </cell>
          <cell r="B596" t="str">
            <v>星球石墨</v>
          </cell>
          <cell r="C596">
            <v>11.3</v>
          </cell>
          <cell r="D596">
            <v>36.1</v>
          </cell>
          <cell r="E596">
            <v>48.77</v>
          </cell>
          <cell r="F596">
            <v>3.46</v>
          </cell>
        </row>
        <row r="597">
          <cell r="A597" t="str">
            <v>601116.SH</v>
          </cell>
          <cell r="B597" t="str">
            <v>三江购物</v>
          </cell>
          <cell r="C597">
            <v>55.8</v>
          </cell>
          <cell r="D597">
            <v>55.8</v>
          </cell>
          <cell r="E597">
            <v>10.18</v>
          </cell>
          <cell r="F597">
            <v>3.46</v>
          </cell>
        </row>
        <row r="598">
          <cell r="A598" t="str">
            <v>600415.SH</v>
          </cell>
          <cell r="B598" t="str">
            <v>小商品城</v>
          </cell>
          <cell r="C598">
            <v>294.1</v>
          </cell>
          <cell r="D598">
            <v>295.7</v>
          </cell>
          <cell r="E598">
            <v>5.39</v>
          </cell>
          <cell r="F598">
            <v>3.45</v>
          </cell>
        </row>
        <row r="599">
          <cell r="A599" t="str">
            <v>300995.SZ</v>
          </cell>
          <cell r="B599" t="str">
            <v>奇德新材</v>
          </cell>
          <cell r="C599">
            <v>6.4</v>
          </cell>
          <cell r="D599">
            <v>18.4</v>
          </cell>
          <cell r="E599">
            <v>21.89</v>
          </cell>
          <cell r="F599">
            <v>3.45</v>
          </cell>
        </row>
        <row r="600">
          <cell r="A600" t="str">
            <v>002624.SZ</v>
          </cell>
          <cell r="B600" t="str">
            <v>完美世界</v>
          </cell>
          <cell r="C600">
            <v>290.9</v>
          </cell>
          <cell r="D600">
            <v>308.8</v>
          </cell>
          <cell r="E600">
            <v>15.92</v>
          </cell>
          <cell r="F600">
            <v>3.44</v>
          </cell>
        </row>
        <row r="601">
          <cell r="A601" t="str">
            <v>300467.SZ</v>
          </cell>
          <cell r="B601" t="str">
            <v>迅游科技</v>
          </cell>
          <cell r="C601">
            <v>23.9</v>
          </cell>
          <cell r="D601">
            <v>29.9</v>
          </cell>
          <cell r="E601">
            <v>14.72</v>
          </cell>
          <cell r="F601">
            <v>3.44</v>
          </cell>
        </row>
        <row r="602">
          <cell r="A602" t="str">
            <v>000539.SZ</v>
          </cell>
          <cell r="B602" t="str">
            <v>粤电力A</v>
          </cell>
          <cell r="C602">
            <v>168.8</v>
          </cell>
          <cell r="D602">
            <v>347</v>
          </cell>
          <cell r="E602">
            <v>6.61</v>
          </cell>
          <cell r="F602">
            <v>3.44</v>
          </cell>
        </row>
        <row r="603">
          <cell r="A603" t="str">
            <v>300920.SZ</v>
          </cell>
          <cell r="B603" t="str">
            <v>润阳科技</v>
          </cell>
          <cell r="C603">
            <v>8.9</v>
          </cell>
          <cell r="D603">
            <v>18.1</v>
          </cell>
          <cell r="E603">
            <v>18.07</v>
          </cell>
          <cell r="F603">
            <v>3.43</v>
          </cell>
        </row>
        <row r="604">
          <cell r="A604" t="str">
            <v>002291.SZ</v>
          </cell>
          <cell r="B604" t="str">
            <v>遥望科技</v>
          </cell>
          <cell r="C604">
            <v>124.5</v>
          </cell>
          <cell r="D604">
            <v>134.6</v>
          </cell>
          <cell r="E604">
            <v>14.77</v>
          </cell>
          <cell r="F604">
            <v>3.43</v>
          </cell>
        </row>
        <row r="605">
          <cell r="A605" t="str">
            <v>001228.SZ</v>
          </cell>
          <cell r="B605" t="str">
            <v>永泰运</v>
          </cell>
          <cell r="C605">
            <v>13.1</v>
          </cell>
          <cell r="D605">
            <v>52.4</v>
          </cell>
          <cell r="E605">
            <v>50.47</v>
          </cell>
          <cell r="F605">
            <v>3.42</v>
          </cell>
        </row>
        <row r="606">
          <cell r="A606" t="str">
            <v>300760.SZ</v>
          </cell>
          <cell r="B606" t="str">
            <v>迈瑞医疗</v>
          </cell>
          <cell r="C606">
            <v>3704</v>
          </cell>
          <cell r="D606">
            <v>3704</v>
          </cell>
          <cell r="E606">
            <v>305.5</v>
          </cell>
          <cell r="F606">
            <v>3.42</v>
          </cell>
        </row>
        <row r="607">
          <cell r="A607" t="str">
            <v>603499.SH</v>
          </cell>
          <cell r="B607" t="str">
            <v>翔港科技</v>
          </cell>
          <cell r="C607">
            <v>20.1</v>
          </cell>
          <cell r="D607">
            <v>20.1</v>
          </cell>
          <cell r="E607">
            <v>9.99</v>
          </cell>
          <cell r="F607">
            <v>3.42</v>
          </cell>
        </row>
        <row r="608">
          <cell r="A608" t="str">
            <v>605339.SH</v>
          </cell>
          <cell r="B608" t="str">
            <v>南侨食品</v>
          </cell>
          <cell r="C608">
            <v>17.2</v>
          </cell>
          <cell r="D608">
            <v>108.9</v>
          </cell>
          <cell r="E608">
            <v>25.44</v>
          </cell>
          <cell r="F608">
            <v>3.41</v>
          </cell>
        </row>
        <row r="609">
          <cell r="A609" t="str">
            <v>300392.SZ</v>
          </cell>
          <cell r="B609" t="str">
            <v>*ST腾信</v>
          </cell>
          <cell r="C609">
            <v>9</v>
          </cell>
          <cell r="D609">
            <v>11.6</v>
          </cell>
          <cell r="E609">
            <v>3.03</v>
          </cell>
          <cell r="F609">
            <v>3.41</v>
          </cell>
        </row>
        <row r="610">
          <cell r="A610" t="str">
            <v>688607.SH</v>
          </cell>
          <cell r="B610" t="str">
            <v>康众医疗</v>
          </cell>
          <cell r="C610">
            <v>14.9</v>
          </cell>
          <cell r="D610">
            <v>19.8</v>
          </cell>
          <cell r="E610">
            <v>22.43</v>
          </cell>
          <cell r="F610">
            <v>3.41</v>
          </cell>
        </row>
        <row r="611">
          <cell r="A611" t="str">
            <v>000858.SZ</v>
          </cell>
          <cell r="B611" t="str">
            <v>五粮液</v>
          </cell>
          <cell r="C611">
            <v>7461.7</v>
          </cell>
          <cell r="D611">
            <v>7462</v>
          </cell>
          <cell r="E611">
            <v>192.24</v>
          </cell>
          <cell r="F611">
            <v>3.41</v>
          </cell>
        </row>
        <row r="612">
          <cell r="A612" t="str">
            <v>002717.SZ</v>
          </cell>
          <cell r="B612" t="str">
            <v>岭南股份</v>
          </cell>
          <cell r="C612">
            <v>50.1</v>
          </cell>
          <cell r="D612">
            <v>61.1</v>
          </cell>
          <cell r="E612">
            <v>3.64</v>
          </cell>
          <cell r="F612">
            <v>3.41</v>
          </cell>
        </row>
        <row r="613">
          <cell r="A613" t="str">
            <v>300951.SZ</v>
          </cell>
          <cell r="B613" t="str">
            <v>博硕科技</v>
          </cell>
          <cell r="C613">
            <v>32.9</v>
          </cell>
          <cell r="D613">
            <v>69.6</v>
          </cell>
          <cell r="E613">
            <v>57.71</v>
          </cell>
          <cell r="F613">
            <v>3.4</v>
          </cell>
        </row>
        <row r="614">
          <cell r="A614" t="str">
            <v>603538.SH</v>
          </cell>
          <cell r="B614" t="str">
            <v>美诺华</v>
          </cell>
          <cell r="C614">
            <v>54.5</v>
          </cell>
          <cell r="D614">
            <v>55.1</v>
          </cell>
          <cell r="E614">
            <v>25.82</v>
          </cell>
          <cell r="F614">
            <v>3.4</v>
          </cell>
        </row>
        <row r="615">
          <cell r="A615" t="str">
            <v>002898.SZ</v>
          </cell>
          <cell r="B615" t="str">
            <v>赛隆药业</v>
          </cell>
          <cell r="C615">
            <v>11.4</v>
          </cell>
          <cell r="D615">
            <v>19.8</v>
          </cell>
          <cell r="E615">
            <v>11.26</v>
          </cell>
          <cell r="F615">
            <v>3.4</v>
          </cell>
        </row>
        <row r="616">
          <cell r="A616" t="str">
            <v>600478.SH</v>
          </cell>
          <cell r="B616" t="str">
            <v>科力远</v>
          </cell>
          <cell r="C616">
            <v>146.2</v>
          </cell>
          <cell r="D616">
            <v>146.2</v>
          </cell>
          <cell r="E616">
            <v>8.83</v>
          </cell>
          <cell r="F616">
            <v>3.4</v>
          </cell>
        </row>
        <row r="617">
          <cell r="A617" t="str">
            <v>002380.SZ</v>
          </cell>
          <cell r="B617" t="str">
            <v>科远智慧</v>
          </cell>
          <cell r="C617">
            <v>25.4</v>
          </cell>
          <cell r="D617">
            <v>43.1</v>
          </cell>
          <cell r="E617">
            <v>17.97</v>
          </cell>
          <cell r="F617">
            <v>3.39</v>
          </cell>
        </row>
        <row r="618">
          <cell r="A618" t="str">
            <v>603309.SH</v>
          </cell>
          <cell r="B618" t="str">
            <v>维力医疗</v>
          </cell>
          <cell r="C618">
            <v>50.3</v>
          </cell>
          <cell r="D618">
            <v>51</v>
          </cell>
          <cell r="E618">
            <v>17.38</v>
          </cell>
          <cell r="F618">
            <v>3.39</v>
          </cell>
        </row>
        <row r="619">
          <cell r="A619" t="str">
            <v>002836.SZ</v>
          </cell>
          <cell r="B619" t="str">
            <v>新宏泽</v>
          </cell>
          <cell r="C619">
            <v>19.9</v>
          </cell>
          <cell r="D619">
            <v>19.9</v>
          </cell>
          <cell r="E619">
            <v>10.37</v>
          </cell>
          <cell r="F619">
            <v>3.39</v>
          </cell>
        </row>
        <row r="620">
          <cell r="A620" t="str">
            <v>603611.SH</v>
          </cell>
          <cell r="B620" t="str">
            <v>诺力股份</v>
          </cell>
          <cell r="C620">
            <v>56.2</v>
          </cell>
          <cell r="D620">
            <v>56.2</v>
          </cell>
          <cell r="E620">
            <v>21.05</v>
          </cell>
          <cell r="F620">
            <v>3.39</v>
          </cell>
        </row>
        <row r="621">
          <cell r="A621" t="str">
            <v>002558.SZ</v>
          </cell>
          <cell r="B621" t="str">
            <v>巨人网络</v>
          </cell>
          <cell r="C621">
            <v>244.8</v>
          </cell>
          <cell r="D621">
            <v>244.8</v>
          </cell>
          <cell r="E621">
            <v>12.21</v>
          </cell>
          <cell r="F621">
            <v>3.39</v>
          </cell>
        </row>
        <row r="622">
          <cell r="A622" t="str">
            <v>688027.SH</v>
          </cell>
          <cell r="B622" t="str">
            <v>国盾量子</v>
          </cell>
          <cell r="C622">
            <v>69.3</v>
          </cell>
          <cell r="D622">
            <v>118.3</v>
          </cell>
          <cell r="E622">
            <v>147.49</v>
          </cell>
          <cell r="F622">
            <v>3.39</v>
          </cell>
        </row>
        <row r="623">
          <cell r="A623" t="str">
            <v>300281.SZ</v>
          </cell>
          <cell r="B623" t="str">
            <v>金明精机</v>
          </cell>
          <cell r="C623">
            <v>21.9</v>
          </cell>
          <cell r="D623">
            <v>23</v>
          </cell>
          <cell r="E623">
            <v>5.5</v>
          </cell>
          <cell r="F623">
            <v>3.38</v>
          </cell>
        </row>
        <row r="624">
          <cell r="A624" t="str">
            <v>000638.SZ</v>
          </cell>
          <cell r="B624" t="str">
            <v>万方发展</v>
          </cell>
          <cell r="C624">
            <v>21.7</v>
          </cell>
          <cell r="D624">
            <v>21.8</v>
          </cell>
          <cell r="E624">
            <v>7.03</v>
          </cell>
          <cell r="F624">
            <v>3.38</v>
          </cell>
        </row>
        <row r="625">
          <cell r="A625" t="str">
            <v>430556.BJ</v>
          </cell>
          <cell r="B625" t="str">
            <v>雅达股份</v>
          </cell>
          <cell r="C625">
            <v>2.7</v>
          </cell>
          <cell r="D625">
            <v>5.9</v>
          </cell>
          <cell r="E625">
            <v>3.67</v>
          </cell>
          <cell r="F625">
            <v>3.38</v>
          </cell>
        </row>
        <row r="626">
          <cell r="A626" t="str">
            <v>603661.SH</v>
          </cell>
          <cell r="B626" t="str">
            <v>恒林股份</v>
          </cell>
          <cell r="C626">
            <v>50.2</v>
          </cell>
          <cell r="D626">
            <v>50.2</v>
          </cell>
          <cell r="E626">
            <v>36.09</v>
          </cell>
          <cell r="F626">
            <v>3.38</v>
          </cell>
        </row>
        <row r="627">
          <cell r="A627" t="str">
            <v>002161.SZ</v>
          </cell>
          <cell r="B627" t="str">
            <v>远望谷</v>
          </cell>
          <cell r="C627">
            <v>41.5</v>
          </cell>
          <cell r="D627">
            <v>43.1</v>
          </cell>
          <cell r="E627">
            <v>5.82</v>
          </cell>
          <cell r="F627">
            <v>3.37</v>
          </cell>
        </row>
        <row r="628">
          <cell r="A628" t="str">
            <v>605268.SH</v>
          </cell>
          <cell r="B628" t="str">
            <v>王力安防</v>
          </cell>
          <cell r="C628">
            <v>7.5</v>
          </cell>
          <cell r="D628">
            <v>44.8</v>
          </cell>
          <cell r="E628">
            <v>10.11</v>
          </cell>
          <cell r="F628">
            <v>3.37</v>
          </cell>
        </row>
        <row r="629">
          <cell r="A629" t="str">
            <v>301349.SZ</v>
          </cell>
          <cell r="B629" t="str">
            <v>信德新材</v>
          </cell>
          <cell r="C629">
            <v>16.1</v>
          </cell>
          <cell r="D629">
            <v>64.4</v>
          </cell>
          <cell r="E629">
            <v>94.69</v>
          </cell>
          <cell r="F629">
            <v>3.37</v>
          </cell>
        </row>
        <row r="630">
          <cell r="A630" t="str">
            <v>002461.SZ</v>
          </cell>
          <cell r="B630" t="str">
            <v>珠江啤酒</v>
          </cell>
          <cell r="C630">
            <v>190.1</v>
          </cell>
          <cell r="D630">
            <v>190.1</v>
          </cell>
          <cell r="E630">
            <v>8.59</v>
          </cell>
          <cell r="F630">
            <v>3.37</v>
          </cell>
        </row>
        <row r="631">
          <cell r="A631" t="str">
            <v>688265.SH</v>
          </cell>
          <cell r="B631" t="str">
            <v>南模生物</v>
          </cell>
          <cell r="C631">
            <v>23.6</v>
          </cell>
          <cell r="D631">
            <v>37.8</v>
          </cell>
          <cell r="E631">
            <v>48.5</v>
          </cell>
          <cell r="F631">
            <v>3.37</v>
          </cell>
        </row>
        <row r="632">
          <cell r="A632" t="str">
            <v>002327.SZ</v>
          </cell>
          <cell r="B632" t="str">
            <v>富安娜</v>
          </cell>
          <cell r="C632">
            <v>38.7</v>
          </cell>
          <cell r="D632">
            <v>66.3</v>
          </cell>
          <cell r="E632">
            <v>7.99</v>
          </cell>
          <cell r="F632">
            <v>3.36</v>
          </cell>
        </row>
        <row r="633">
          <cell r="A633" t="str">
            <v>600880.SH</v>
          </cell>
          <cell r="B633" t="str">
            <v>博瑞传播</v>
          </cell>
          <cell r="C633">
            <v>63.8</v>
          </cell>
          <cell r="D633">
            <v>63.9</v>
          </cell>
          <cell r="E633">
            <v>5.84</v>
          </cell>
          <cell r="F633">
            <v>3.36</v>
          </cell>
        </row>
        <row r="634">
          <cell r="A634" t="str">
            <v>000155.SZ</v>
          </cell>
          <cell r="B634" t="str">
            <v>川能动力</v>
          </cell>
          <cell r="C634">
            <v>207.4</v>
          </cell>
          <cell r="D634">
            <v>236</v>
          </cell>
          <cell r="E634">
            <v>15.99</v>
          </cell>
          <cell r="F634">
            <v>3.36</v>
          </cell>
        </row>
        <row r="635">
          <cell r="A635" t="str">
            <v>605555.SH</v>
          </cell>
          <cell r="B635" t="str">
            <v>德昌股份</v>
          </cell>
          <cell r="C635">
            <v>20.6</v>
          </cell>
          <cell r="D635">
            <v>56.4</v>
          </cell>
          <cell r="E635">
            <v>21.22</v>
          </cell>
          <cell r="F635">
            <v>3.36</v>
          </cell>
        </row>
        <row r="636">
          <cell r="A636" t="str">
            <v>688163.SH</v>
          </cell>
          <cell r="B636" t="str">
            <v>赛伦生物</v>
          </cell>
          <cell r="C636">
            <v>10.4</v>
          </cell>
          <cell r="D636">
            <v>26.3</v>
          </cell>
          <cell r="E636">
            <v>24.3</v>
          </cell>
          <cell r="F636">
            <v>3.36</v>
          </cell>
        </row>
        <row r="637">
          <cell r="A637" t="str">
            <v>300858.SZ</v>
          </cell>
          <cell r="B637" t="str">
            <v>科拓生物</v>
          </cell>
          <cell r="C637">
            <v>18.1</v>
          </cell>
          <cell r="D637">
            <v>58.9</v>
          </cell>
          <cell r="E637">
            <v>33.54</v>
          </cell>
          <cell r="F637">
            <v>3.36</v>
          </cell>
        </row>
        <row r="638">
          <cell r="A638" t="str">
            <v>301239.SZ</v>
          </cell>
          <cell r="B638" t="str">
            <v>普瑞眼科</v>
          </cell>
          <cell r="C638">
            <v>33.7</v>
          </cell>
          <cell r="D638">
            <v>134.7</v>
          </cell>
          <cell r="E638">
            <v>90</v>
          </cell>
          <cell r="F638">
            <v>3.35</v>
          </cell>
        </row>
        <row r="639">
          <cell r="A639" t="str">
            <v>603037.SH</v>
          </cell>
          <cell r="B639" t="str">
            <v>凯众股份</v>
          </cell>
          <cell r="C639">
            <v>18.8</v>
          </cell>
          <cell r="D639">
            <v>18.8</v>
          </cell>
          <cell r="E639">
            <v>17.88</v>
          </cell>
          <cell r="F639">
            <v>3.35</v>
          </cell>
        </row>
        <row r="640">
          <cell r="A640" t="str">
            <v>300457.SZ</v>
          </cell>
          <cell r="B640" t="str">
            <v>赢合科技</v>
          </cell>
          <cell r="C640">
            <v>104.7</v>
          </cell>
          <cell r="D640">
            <v>122.2</v>
          </cell>
          <cell r="E640">
            <v>18.81</v>
          </cell>
          <cell r="F640">
            <v>3.35</v>
          </cell>
        </row>
        <row r="641">
          <cell r="A641" t="str">
            <v>300443.SZ</v>
          </cell>
          <cell r="B641" t="str">
            <v>金雷股份</v>
          </cell>
          <cell r="C641">
            <v>79.1</v>
          </cell>
          <cell r="D641">
            <v>112.3</v>
          </cell>
          <cell r="E641">
            <v>42.89</v>
          </cell>
          <cell r="F641">
            <v>3.35</v>
          </cell>
        </row>
        <row r="642">
          <cell r="A642" t="str">
            <v>688127.SH</v>
          </cell>
          <cell r="B642" t="str">
            <v>蓝特光学</v>
          </cell>
          <cell r="C642">
            <v>37</v>
          </cell>
          <cell r="D642">
            <v>87.2</v>
          </cell>
          <cell r="E642">
            <v>21.65</v>
          </cell>
          <cell r="F642">
            <v>3.34</v>
          </cell>
        </row>
        <row r="643">
          <cell r="A643" t="str">
            <v>001207.SZ</v>
          </cell>
          <cell r="B643" t="str">
            <v>联科科技</v>
          </cell>
          <cell r="C643">
            <v>11.1</v>
          </cell>
          <cell r="D643">
            <v>31.8</v>
          </cell>
          <cell r="E643">
            <v>17.32</v>
          </cell>
          <cell r="F643">
            <v>3.34</v>
          </cell>
        </row>
        <row r="644">
          <cell r="A644" t="str">
            <v>300051.SZ</v>
          </cell>
          <cell r="B644" t="str">
            <v>三五互联</v>
          </cell>
          <cell r="C644">
            <v>43</v>
          </cell>
          <cell r="D644">
            <v>43</v>
          </cell>
          <cell r="E644">
            <v>11.76</v>
          </cell>
          <cell r="F644">
            <v>3.34</v>
          </cell>
        </row>
        <row r="645">
          <cell r="A645" t="str">
            <v>688202.SH</v>
          </cell>
          <cell r="B645" t="str">
            <v>美迪西</v>
          </cell>
          <cell r="C645">
            <v>98.1</v>
          </cell>
          <cell r="D645">
            <v>143.6</v>
          </cell>
          <cell r="E645">
            <v>165.02</v>
          </cell>
          <cell r="F645">
            <v>3.34</v>
          </cell>
        </row>
        <row r="646">
          <cell r="A646" t="str">
            <v>600298.SH</v>
          </cell>
          <cell r="B646" t="str">
            <v>安琪酵母</v>
          </cell>
          <cell r="C646">
            <v>343.8</v>
          </cell>
          <cell r="D646">
            <v>347.1</v>
          </cell>
          <cell r="E646">
            <v>39.94</v>
          </cell>
          <cell r="F646">
            <v>3.34</v>
          </cell>
        </row>
        <row r="647">
          <cell r="A647" t="str">
            <v>603589.SH</v>
          </cell>
          <cell r="B647" t="str">
            <v>口子窖</v>
          </cell>
          <cell r="C647">
            <v>412.5</v>
          </cell>
          <cell r="D647">
            <v>412.5</v>
          </cell>
          <cell r="E647">
            <v>68.75</v>
          </cell>
          <cell r="F647">
            <v>3.34</v>
          </cell>
        </row>
        <row r="648">
          <cell r="A648" t="str">
            <v>300525.SZ</v>
          </cell>
          <cell r="B648" t="str">
            <v>博思软件</v>
          </cell>
          <cell r="C648">
            <v>110</v>
          </cell>
          <cell r="D648">
            <v>136.5</v>
          </cell>
          <cell r="E648">
            <v>22.3</v>
          </cell>
          <cell r="F648">
            <v>3.34</v>
          </cell>
        </row>
        <row r="649">
          <cell r="A649" t="str">
            <v>003012.SZ</v>
          </cell>
          <cell r="B649" t="str">
            <v>东鹏控股</v>
          </cell>
          <cell r="C649">
            <v>57.8</v>
          </cell>
          <cell r="D649">
            <v>105.5</v>
          </cell>
          <cell r="E649">
            <v>8.99</v>
          </cell>
          <cell r="F649">
            <v>3.33</v>
          </cell>
        </row>
        <row r="650">
          <cell r="A650" t="str">
            <v>000419.SZ</v>
          </cell>
          <cell r="B650" t="str">
            <v>通程控股</v>
          </cell>
          <cell r="C650">
            <v>32</v>
          </cell>
          <cell r="D650">
            <v>32</v>
          </cell>
          <cell r="E650">
            <v>5.89</v>
          </cell>
          <cell r="F650">
            <v>3.33</v>
          </cell>
        </row>
        <row r="651">
          <cell r="A651" t="str">
            <v>603779.SH</v>
          </cell>
          <cell r="B651" t="str">
            <v>威龙股份</v>
          </cell>
          <cell r="C651">
            <v>22.7</v>
          </cell>
          <cell r="D651">
            <v>22.7</v>
          </cell>
          <cell r="E651">
            <v>6.83</v>
          </cell>
          <cell r="F651">
            <v>3.33</v>
          </cell>
        </row>
        <row r="652">
          <cell r="A652" t="str">
            <v>603101.SH</v>
          </cell>
          <cell r="B652" t="str">
            <v>汇嘉时代</v>
          </cell>
          <cell r="C652">
            <v>24.8</v>
          </cell>
          <cell r="D652">
            <v>24.8</v>
          </cell>
          <cell r="E652">
            <v>5.28</v>
          </cell>
          <cell r="F652">
            <v>3.33</v>
          </cell>
        </row>
        <row r="653">
          <cell r="A653" t="str">
            <v>300937.SZ</v>
          </cell>
          <cell r="B653" t="str">
            <v>药易购</v>
          </cell>
          <cell r="C653">
            <v>12.4</v>
          </cell>
          <cell r="D653">
            <v>29.1</v>
          </cell>
          <cell r="E653">
            <v>30.46</v>
          </cell>
          <cell r="F653">
            <v>3.32</v>
          </cell>
        </row>
        <row r="654">
          <cell r="A654" t="str">
            <v>300462.SZ</v>
          </cell>
          <cell r="B654" t="str">
            <v>华铭智能</v>
          </cell>
          <cell r="C654">
            <v>15.3</v>
          </cell>
          <cell r="D654">
            <v>21.1</v>
          </cell>
          <cell r="E654">
            <v>11.19</v>
          </cell>
          <cell r="F654">
            <v>3.32</v>
          </cell>
        </row>
        <row r="655">
          <cell r="A655" t="str">
            <v>300095.SZ</v>
          </cell>
          <cell r="B655" t="str">
            <v>华伍股份</v>
          </cell>
          <cell r="C655">
            <v>33.2</v>
          </cell>
          <cell r="D655">
            <v>41.8</v>
          </cell>
          <cell r="E655">
            <v>9.95</v>
          </cell>
          <cell r="F655">
            <v>3.32</v>
          </cell>
        </row>
        <row r="656">
          <cell r="A656" t="str">
            <v>002182.SZ</v>
          </cell>
          <cell r="B656" t="str">
            <v>云海金属</v>
          </cell>
          <cell r="C656">
            <v>133.5</v>
          </cell>
          <cell r="D656">
            <v>154.9</v>
          </cell>
          <cell r="E656">
            <v>23.96</v>
          </cell>
          <cell r="F656">
            <v>3.32</v>
          </cell>
        </row>
        <row r="657">
          <cell r="A657" t="str">
            <v>600712.SH</v>
          </cell>
          <cell r="B657" t="str">
            <v>南宁百货</v>
          </cell>
          <cell r="C657">
            <v>21.8</v>
          </cell>
          <cell r="D657">
            <v>22.1</v>
          </cell>
          <cell r="E657">
            <v>4.05</v>
          </cell>
          <cell r="F657">
            <v>3.32</v>
          </cell>
        </row>
        <row r="658">
          <cell r="A658" t="str">
            <v>001283.SZ</v>
          </cell>
          <cell r="B658" t="str">
            <v>豪鹏科技</v>
          </cell>
          <cell r="C658">
            <v>11.2</v>
          </cell>
          <cell r="D658">
            <v>45.7</v>
          </cell>
          <cell r="E658">
            <v>55.83</v>
          </cell>
          <cell r="F658">
            <v>3.31</v>
          </cell>
        </row>
        <row r="659">
          <cell r="A659" t="str">
            <v>688223.SH</v>
          </cell>
          <cell r="B659" t="str">
            <v>晶科能源</v>
          </cell>
          <cell r="C659">
            <v>281.5</v>
          </cell>
          <cell r="D659">
            <v>1436</v>
          </cell>
          <cell r="E659">
            <v>14.36</v>
          </cell>
          <cell r="F659">
            <v>3.31</v>
          </cell>
        </row>
        <row r="660">
          <cell r="A660" t="str">
            <v>301043.SZ</v>
          </cell>
          <cell r="B660" t="str">
            <v>绿岛风</v>
          </cell>
          <cell r="C660">
            <v>4.7</v>
          </cell>
          <cell r="D660">
            <v>17.8</v>
          </cell>
          <cell r="E660">
            <v>26.23</v>
          </cell>
          <cell r="F660">
            <v>3.31</v>
          </cell>
        </row>
        <row r="661">
          <cell r="A661" t="str">
            <v>300520.SZ</v>
          </cell>
          <cell r="B661" t="str">
            <v>科大国创</v>
          </cell>
          <cell r="C661">
            <v>55.1</v>
          </cell>
          <cell r="D661">
            <v>58.5</v>
          </cell>
          <cell r="E661">
            <v>23.76</v>
          </cell>
          <cell r="F661">
            <v>3.3</v>
          </cell>
        </row>
        <row r="662">
          <cell r="A662" t="str">
            <v>688203.SH</v>
          </cell>
          <cell r="B662" t="str">
            <v>海正生材</v>
          </cell>
          <cell r="C662">
            <v>8.5</v>
          </cell>
          <cell r="D662">
            <v>35.5</v>
          </cell>
          <cell r="E662">
            <v>17.51</v>
          </cell>
          <cell r="F662">
            <v>3.3</v>
          </cell>
        </row>
        <row r="663">
          <cell r="A663" t="str">
            <v>300651.SZ</v>
          </cell>
          <cell r="B663" t="str">
            <v>金陵体育</v>
          </cell>
          <cell r="C663">
            <v>18</v>
          </cell>
          <cell r="D663">
            <v>30.6</v>
          </cell>
          <cell r="E663">
            <v>23.78</v>
          </cell>
          <cell r="F663">
            <v>3.3</v>
          </cell>
        </row>
        <row r="664">
          <cell r="A664" t="str">
            <v>600351.SH</v>
          </cell>
          <cell r="B664" t="str">
            <v>亚宝药业</v>
          </cell>
          <cell r="C664">
            <v>53.1</v>
          </cell>
          <cell r="D664">
            <v>53.1</v>
          </cell>
          <cell r="E664">
            <v>6.89</v>
          </cell>
          <cell r="F664">
            <v>3.3</v>
          </cell>
        </row>
        <row r="665">
          <cell r="A665" t="str">
            <v>603579.SH</v>
          </cell>
          <cell r="B665" t="str">
            <v>荣泰健康</v>
          </cell>
          <cell r="C665">
            <v>32.2</v>
          </cell>
          <cell r="D665">
            <v>32.4</v>
          </cell>
          <cell r="E665">
            <v>23.18</v>
          </cell>
          <cell r="F665">
            <v>3.3</v>
          </cell>
        </row>
        <row r="666">
          <cell r="A666" t="str">
            <v>300394.SZ</v>
          </cell>
          <cell r="B666" t="str">
            <v>天孚通信</v>
          </cell>
          <cell r="C666">
            <v>162.7</v>
          </cell>
          <cell r="D666">
            <v>179.3</v>
          </cell>
          <cell r="E666">
            <v>45.5</v>
          </cell>
          <cell r="F666">
            <v>3.29</v>
          </cell>
        </row>
        <row r="667">
          <cell r="A667" t="str">
            <v>000555.SZ</v>
          </cell>
          <cell r="B667" t="str">
            <v>神州信息</v>
          </cell>
          <cell r="C667">
            <v>129.2</v>
          </cell>
          <cell r="D667">
            <v>129.6</v>
          </cell>
          <cell r="E667">
            <v>13.18</v>
          </cell>
          <cell r="F667">
            <v>3.29</v>
          </cell>
        </row>
        <row r="668">
          <cell r="A668" t="str">
            <v>000333.SZ</v>
          </cell>
          <cell r="B668" t="str">
            <v>美的集团</v>
          </cell>
          <cell r="C668">
            <v>3570.5</v>
          </cell>
          <cell r="D668">
            <v>3645.3</v>
          </cell>
          <cell r="E668">
            <v>52.1</v>
          </cell>
          <cell r="F668">
            <v>3.29</v>
          </cell>
        </row>
        <row r="669">
          <cell r="A669" t="str">
            <v>603489.SH</v>
          </cell>
          <cell r="B669" t="str">
            <v>八方股份</v>
          </cell>
          <cell r="C669">
            <v>132.1</v>
          </cell>
          <cell r="D669">
            <v>132.3</v>
          </cell>
          <cell r="E669">
            <v>110</v>
          </cell>
          <cell r="F669">
            <v>3.29</v>
          </cell>
        </row>
        <row r="670">
          <cell r="A670" t="str">
            <v>300487.SZ</v>
          </cell>
          <cell r="B670" t="str">
            <v>蓝晓科技</v>
          </cell>
          <cell r="C670">
            <v>191</v>
          </cell>
          <cell r="D670">
            <v>318.1</v>
          </cell>
          <cell r="E670">
            <v>94.94</v>
          </cell>
          <cell r="F670">
            <v>3.29</v>
          </cell>
        </row>
        <row r="671">
          <cell r="A671" t="str">
            <v>603332.SH</v>
          </cell>
          <cell r="B671" t="str">
            <v>苏州龙杰</v>
          </cell>
          <cell r="C671">
            <v>18.9</v>
          </cell>
          <cell r="D671">
            <v>18.9</v>
          </cell>
          <cell r="E671">
            <v>11.33</v>
          </cell>
          <cell r="F671">
            <v>3.28</v>
          </cell>
        </row>
        <row r="672">
          <cell r="A672" t="str">
            <v>300775.SZ</v>
          </cell>
          <cell r="B672" t="str">
            <v>三角防务</v>
          </cell>
          <cell r="C672">
            <v>169.4</v>
          </cell>
          <cell r="D672">
            <v>193.6</v>
          </cell>
          <cell r="E672">
            <v>35.25</v>
          </cell>
          <cell r="F672">
            <v>3.28</v>
          </cell>
        </row>
        <row r="673">
          <cell r="A673" t="str">
            <v>688060.SH</v>
          </cell>
          <cell r="B673" t="str">
            <v>云涌科技</v>
          </cell>
          <cell r="C673">
            <v>16.9</v>
          </cell>
          <cell r="D673">
            <v>38.5</v>
          </cell>
          <cell r="E673">
            <v>63.96</v>
          </cell>
          <cell r="F673">
            <v>3.28</v>
          </cell>
        </row>
        <row r="674">
          <cell r="A674" t="str">
            <v>002050.SZ</v>
          </cell>
          <cell r="B674" t="str">
            <v>三花智控</v>
          </cell>
          <cell r="C674">
            <v>856.1</v>
          </cell>
          <cell r="D674">
            <v>871.5</v>
          </cell>
          <cell r="E674">
            <v>24.27</v>
          </cell>
          <cell r="F674">
            <v>3.28</v>
          </cell>
        </row>
        <row r="675">
          <cell r="A675" t="str">
            <v>002308.SZ</v>
          </cell>
          <cell r="B675" t="str">
            <v>威创股份</v>
          </cell>
          <cell r="C675">
            <v>48.1</v>
          </cell>
          <cell r="D675">
            <v>48.6</v>
          </cell>
          <cell r="E675">
            <v>5.36</v>
          </cell>
          <cell r="F675">
            <v>3.28</v>
          </cell>
        </row>
        <row r="676">
          <cell r="A676" t="str">
            <v>000530.SZ</v>
          </cell>
          <cell r="B676" t="str">
            <v>冰山冷热</v>
          </cell>
          <cell r="C676">
            <v>28.3</v>
          </cell>
          <cell r="D676">
            <v>39.9</v>
          </cell>
          <cell r="E676">
            <v>4.73</v>
          </cell>
          <cell r="F676">
            <v>3.28</v>
          </cell>
        </row>
        <row r="677">
          <cell r="A677" t="str">
            <v>600738.SH</v>
          </cell>
          <cell r="B677" t="str">
            <v>丽尚国潮</v>
          </cell>
          <cell r="C677">
            <v>60</v>
          </cell>
          <cell r="D677">
            <v>60.1</v>
          </cell>
          <cell r="E677">
            <v>7.89</v>
          </cell>
          <cell r="F677">
            <v>3.27</v>
          </cell>
        </row>
        <row r="678">
          <cell r="A678" t="str">
            <v>600513.SH</v>
          </cell>
          <cell r="B678" t="str">
            <v>联环药业</v>
          </cell>
          <cell r="C678">
            <v>31.5</v>
          </cell>
          <cell r="D678">
            <v>31.7</v>
          </cell>
          <cell r="E678">
            <v>11.05</v>
          </cell>
          <cell r="F678">
            <v>3.27</v>
          </cell>
        </row>
        <row r="679">
          <cell r="A679" t="str">
            <v>603238.SH</v>
          </cell>
          <cell r="B679" t="str">
            <v>诺邦股份</v>
          </cell>
          <cell r="C679">
            <v>21.3</v>
          </cell>
          <cell r="D679">
            <v>21.5</v>
          </cell>
          <cell r="E679">
            <v>12</v>
          </cell>
          <cell r="F679">
            <v>3.27</v>
          </cell>
        </row>
        <row r="680">
          <cell r="A680" t="str">
            <v>301061.SZ</v>
          </cell>
          <cell r="B680" t="str">
            <v>匠心家居</v>
          </cell>
          <cell r="C680">
            <v>10.6</v>
          </cell>
          <cell r="D680">
            <v>42.5</v>
          </cell>
          <cell r="E680">
            <v>33.17</v>
          </cell>
          <cell r="F680">
            <v>3.27</v>
          </cell>
        </row>
        <row r="681">
          <cell r="A681" t="str">
            <v>002246.SZ</v>
          </cell>
          <cell r="B681" t="str">
            <v>北化股份</v>
          </cell>
          <cell r="C681">
            <v>59</v>
          </cell>
          <cell r="D681">
            <v>59</v>
          </cell>
          <cell r="E681">
            <v>10.75</v>
          </cell>
          <cell r="F681">
            <v>3.27</v>
          </cell>
        </row>
        <row r="682">
          <cell r="A682" t="str">
            <v>871553.BJ</v>
          </cell>
          <cell r="B682" t="str">
            <v>凯腾精工</v>
          </cell>
          <cell r="C682">
            <v>3.2</v>
          </cell>
          <cell r="D682">
            <v>5</v>
          </cell>
          <cell r="E682">
            <v>3.48</v>
          </cell>
          <cell r="F682">
            <v>3.26</v>
          </cell>
        </row>
        <row r="683">
          <cell r="A683" t="str">
            <v>002176.SZ</v>
          </cell>
          <cell r="B683" t="str">
            <v>江特电机</v>
          </cell>
          <cell r="C683">
            <v>275.4</v>
          </cell>
          <cell r="D683">
            <v>275.6</v>
          </cell>
          <cell r="E683">
            <v>16.15</v>
          </cell>
          <cell r="F683">
            <v>3.26</v>
          </cell>
        </row>
        <row r="684">
          <cell r="A684" t="str">
            <v>300411.SZ</v>
          </cell>
          <cell r="B684" t="str">
            <v>金盾股份</v>
          </cell>
          <cell r="C684">
            <v>18.1</v>
          </cell>
          <cell r="D684">
            <v>28.3</v>
          </cell>
          <cell r="E684">
            <v>6.97</v>
          </cell>
          <cell r="F684">
            <v>3.26</v>
          </cell>
        </row>
        <row r="685">
          <cell r="A685" t="str">
            <v>003011.SZ</v>
          </cell>
          <cell r="B685" t="str">
            <v>海象新材</v>
          </cell>
          <cell r="C685">
            <v>14</v>
          </cell>
          <cell r="D685">
            <v>26</v>
          </cell>
          <cell r="E685">
            <v>25.35</v>
          </cell>
          <cell r="F685">
            <v>3.26</v>
          </cell>
        </row>
        <row r="686">
          <cell r="A686" t="str">
            <v>603520.SH</v>
          </cell>
          <cell r="B686" t="str">
            <v>司太立</v>
          </cell>
          <cell r="C686">
            <v>66.2</v>
          </cell>
          <cell r="D686">
            <v>66.3</v>
          </cell>
          <cell r="E686">
            <v>19.33</v>
          </cell>
          <cell r="F686">
            <v>3.26</v>
          </cell>
        </row>
        <row r="687">
          <cell r="A687" t="str">
            <v>600855.SH</v>
          </cell>
          <cell r="B687" t="str">
            <v>航天长峰</v>
          </cell>
          <cell r="C687">
            <v>58.2</v>
          </cell>
          <cell r="D687">
            <v>59.9</v>
          </cell>
          <cell r="E687">
            <v>13.31</v>
          </cell>
          <cell r="F687">
            <v>3.26</v>
          </cell>
        </row>
        <row r="688">
          <cell r="A688" t="str">
            <v>603289.SH</v>
          </cell>
          <cell r="B688" t="str">
            <v>泰瑞机器</v>
          </cell>
          <cell r="C688">
            <v>28.7</v>
          </cell>
          <cell r="D688">
            <v>31.9</v>
          </cell>
          <cell r="E688">
            <v>10.79</v>
          </cell>
          <cell r="F688">
            <v>3.25</v>
          </cell>
        </row>
        <row r="689">
          <cell r="A689" t="str">
            <v>300395.SZ</v>
          </cell>
          <cell r="B689" t="str">
            <v>菲利华</v>
          </cell>
          <cell r="C689">
            <v>213.6</v>
          </cell>
          <cell r="D689">
            <v>231</v>
          </cell>
          <cell r="E689">
            <v>44.76</v>
          </cell>
          <cell r="F689">
            <v>3.25</v>
          </cell>
        </row>
        <row r="690">
          <cell r="A690" t="str">
            <v>002265.SZ</v>
          </cell>
          <cell r="B690" t="str">
            <v>西仪股份</v>
          </cell>
          <cell r="C690">
            <v>44.5</v>
          </cell>
          <cell r="D690">
            <v>132.5</v>
          </cell>
          <cell r="E690">
            <v>13.97</v>
          </cell>
          <cell r="F690">
            <v>3.25</v>
          </cell>
        </row>
        <row r="691">
          <cell r="A691" t="str">
            <v>605188.SH</v>
          </cell>
          <cell r="B691" t="str">
            <v>国光连锁</v>
          </cell>
          <cell r="C691">
            <v>4.8</v>
          </cell>
          <cell r="D691">
            <v>39.3</v>
          </cell>
          <cell r="E691">
            <v>7.94</v>
          </cell>
          <cell r="F691">
            <v>3.25</v>
          </cell>
        </row>
        <row r="692">
          <cell r="A692" t="str">
            <v>300419.SZ</v>
          </cell>
          <cell r="B692" t="str">
            <v>浩丰科技</v>
          </cell>
          <cell r="C692">
            <v>24.5</v>
          </cell>
          <cell r="D692">
            <v>24.5</v>
          </cell>
          <cell r="E692">
            <v>6.67</v>
          </cell>
          <cell r="F692">
            <v>3.25</v>
          </cell>
        </row>
        <row r="693">
          <cell r="A693" t="str">
            <v>688187.SH</v>
          </cell>
          <cell r="B693" t="str">
            <v>时代电气</v>
          </cell>
          <cell r="C693">
            <v>107.3</v>
          </cell>
          <cell r="D693">
            <v>724.4</v>
          </cell>
          <cell r="E693">
            <v>51.15</v>
          </cell>
          <cell r="F693">
            <v>3.25</v>
          </cell>
        </row>
        <row r="694">
          <cell r="A694" t="str">
            <v>600690.SH</v>
          </cell>
          <cell r="B694" t="str">
            <v>海尔智家</v>
          </cell>
          <cell r="C694">
            <v>1503.3</v>
          </cell>
          <cell r="D694">
            <v>2251.1</v>
          </cell>
          <cell r="E694">
            <v>23.83</v>
          </cell>
          <cell r="F694">
            <v>3.25</v>
          </cell>
        </row>
        <row r="695">
          <cell r="A695" t="str">
            <v>300681.SZ</v>
          </cell>
          <cell r="B695" t="str">
            <v>英搏尔</v>
          </cell>
          <cell r="C695">
            <v>37.3</v>
          </cell>
          <cell r="D695">
            <v>54.5</v>
          </cell>
          <cell r="E695">
            <v>32.43</v>
          </cell>
          <cell r="F695">
            <v>3.25</v>
          </cell>
        </row>
        <row r="696">
          <cell r="A696" t="str">
            <v>832802.BJ</v>
          </cell>
          <cell r="B696" t="str">
            <v>保丽洁</v>
          </cell>
          <cell r="C696">
            <v>1.2</v>
          </cell>
          <cell r="D696">
            <v>5.2</v>
          </cell>
          <cell r="E696">
            <v>8.27</v>
          </cell>
          <cell r="F696">
            <v>3.25</v>
          </cell>
        </row>
        <row r="697">
          <cell r="A697" t="str">
            <v>603799.SH</v>
          </cell>
          <cell r="B697" t="str">
            <v>华友钴业</v>
          </cell>
          <cell r="C697">
            <v>875.2</v>
          </cell>
          <cell r="D697">
            <v>886.1</v>
          </cell>
          <cell r="E697">
            <v>55.39</v>
          </cell>
          <cell r="F697">
            <v>3.24</v>
          </cell>
        </row>
        <row r="698">
          <cell r="A698" t="str">
            <v>300620.SZ</v>
          </cell>
          <cell r="B698" t="str">
            <v>光库科技</v>
          </cell>
          <cell r="C698">
            <v>67.4</v>
          </cell>
          <cell r="D698">
            <v>69</v>
          </cell>
          <cell r="E698">
            <v>42.06</v>
          </cell>
          <cell r="F698">
            <v>3.24</v>
          </cell>
        </row>
        <row r="699">
          <cell r="A699" t="str">
            <v>300749.SZ</v>
          </cell>
          <cell r="B699" t="str">
            <v>顶固集创</v>
          </cell>
          <cell r="C699">
            <v>12.9</v>
          </cell>
          <cell r="D699">
            <v>17.1</v>
          </cell>
          <cell r="E699">
            <v>8.29</v>
          </cell>
          <cell r="F699">
            <v>3.24</v>
          </cell>
        </row>
        <row r="700">
          <cell r="A700" t="str">
            <v>000599.SZ</v>
          </cell>
          <cell r="B700" t="str">
            <v>青岛双星</v>
          </cell>
          <cell r="C700">
            <v>36.5</v>
          </cell>
          <cell r="D700">
            <v>36.5</v>
          </cell>
          <cell r="E700">
            <v>4.47</v>
          </cell>
          <cell r="F700">
            <v>3.23</v>
          </cell>
        </row>
        <row r="701">
          <cell r="A701" t="str">
            <v>603076.SH</v>
          </cell>
          <cell r="B701" t="str">
            <v>乐惠国际</v>
          </cell>
          <cell r="C701">
            <v>47.4</v>
          </cell>
          <cell r="D701">
            <v>47.4</v>
          </cell>
          <cell r="E701">
            <v>39.28</v>
          </cell>
          <cell r="F701">
            <v>3.23</v>
          </cell>
        </row>
        <row r="702">
          <cell r="A702" t="str">
            <v>300350.SZ</v>
          </cell>
          <cell r="B702" t="str">
            <v>华鹏飞</v>
          </cell>
          <cell r="C702">
            <v>23.9</v>
          </cell>
          <cell r="D702">
            <v>28.8</v>
          </cell>
          <cell r="E702">
            <v>5.11</v>
          </cell>
          <cell r="F702">
            <v>3.23</v>
          </cell>
        </row>
        <row r="703">
          <cell r="A703" t="str">
            <v>301121.SZ</v>
          </cell>
          <cell r="B703" t="str">
            <v>紫建电子</v>
          </cell>
          <cell r="C703">
            <v>10.1</v>
          </cell>
          <cell r="D703">
            <v>40.3</v>
          </cell>
          <cell r="E703">
            <v>56.86</v>
          </cell>
          <cell r="F703">
            <v>3.23</v>
          </cell>
        </row>
        <row r="704">
          <cell r="A704" t="str">
            <v>300301.SZ</v>
          </cell>
          <cell r="B704" t="str">
            <v>*ST长方</v>
          </cell>
          <cell r="C704">
            <v>15.2</v>
          </cell>
          <cell r="D704">
            <v>15.2</v>
          </cell>
          <cell r="E704">
            <v>1.92</v>
          </cell>
          <cell r="F704">
            <v>3.23</v>
          </cell>
        </row>
        <row r="705">
          <cell r="A705" t="str">
            <v>300125.SZ</v>
          </cell>
          <cell r="B705" t="str">
            <v>聆达股份</v>
          </cell>
          <cell r="C705">
            <v>50.6</v>
          </cell>
          <cell r="D705">
            <v>51</v>
          </cell>
          <cell r="E705">
            <v>19.21</v>
          </cell>
          <cell r="F705">
            <v>3.22</v>
          </cell>
        </row>
        <row r="706">
          <cell r="A706" t="str">
            <v>001338.SZ</v>
          </cell>
          <cell r="B706" t="str">
            <v>永顺泰</v>
          </cell>
          <cell r="C706">
            <v>22.5</v>
          </cell>
          <cell r="D706">
            <v>90</v>
          </cell>
          <cell r="E706">
            <v>17.93</v>
          </cell>
          <cell r="F706">
            <v>3.22</v>
          </cell>
        </row>
        <row r="707">
          <cell r="A707" t="str">
            <v>603066.SH</v>
          </cell>
          <cell r="B707" t="str">
            <v>音飞储存</v>
          </cell>
          <cell r="C707">
            <v>32.7</v>
          </cell>
          <cell r="D707">
            <v>32.7</v>
          </cell>
          <cell r="E707">
            <v>10.89</v>
          </cell>
          <cell r="F707">
            <v>3.22</v>
          </cell>
        </row>
        <row r="708">
          <cell r="A708" t="str">
            <v>688329.SH</v>
          </cell>
          <cell r="B708" t="str">
            <v>艾隆科技</v>
          </cell>
          <cell r="C708">
            <v>16.9</v>
          </cell>
          <cell r="D708">
            <v>28.7</v>
          </cell>
          <cell r="E708">
            <v>37.16</v>
          </cell>
          <cell r="F708">
            <v>3.22</v>
          </cell>
        </row>
        <row r="709">
          <cell r="A709" t="str">
            <v>301029.SZ</v>
          </cell>
          <cell r="B709" t="str">
            <v>怡合达</v>
          </cell>
          <cell r="C709">
            <v>135.2</v>
          </cell>
          <cell r="D709">
            <v>262.6</v>
          </cell>
          <cell r="E709">
            <v>54.54</v>
          </cell>
          <cell r="F709">
            <v>3.22</v>
          </cell>
        </row>
        <row r="710">
          <cell r="A710" t="str">
            <v>603290.SH</v>
          </cell>
          <cell r="B710" t="str">
            <v>斯达半导</v>
          </cell>
          <cell r="C710">
            <v>468.1</v>
          </cell>
          <cell r="D710">
            <v>468.1</v>
          </cell>
          <cell r="E710">
            <v>274.08</v>
          </cell>
          <cell r="F710">
            <v>3.22</v>
          </cell>
        </row>
        <row r="711">
          <cell r="A711" t="str">
            <v>600493.SH</v>
          </cell>
          <cell r="B711" t="str">
            <v>凤竹纺织</v>
          </cell>
          <cell r="C711">
            <v>16.6</v>
          </cell>
          <cell r="D711">
            <v>16.6</v>
          </cell>
          <cell r="E711">
            <v>6.1</v>
          </cell>
          <cell r="F711">
            <v>3.21</v>
          </cell>
        </row>
        <row r="712">
          <cell r="A712" t="str">
            <v>605566.SH</v>
          </cell>
          <cell r="B712" t="str">
            <v>福莱蒽特</v>
          </cell>
          <cell r="C712">
            <v>15</v>
          </cell>
          <cell r="D712">
            <v>32.1</v>
          </cell>
          <cell r="E712">
            <v>24.08</v>
          </cell>
          <cell r="F712">
            <v>3.21</v>
          </cell>
        </row>
        <row r="713">
          <cell r="A713" t="str">
            <v>002812.SZ</v>
          </cell>
          <cell r="B713" t="str">
            <v>恩捷股份</v>
          </cell>
          <cell r="C713">
            <v>801.8</v>
          </cell>
          <cell r="D713">
            <v>964.3</v>
          </cell>
          <cell r="E713">
            <v>108.05</v>
          </cell>
          <cell r="F713">
            <v>3.21</v>
          </cell>
        </row>
        <row r="714">
          <cell r="A714" t="str">
            <v>603809.SH</v>
          </cell>
          <cell r="B714" t="str">
            <v>豪能股份</v>
          </cell>
          <cell r="C714">
            <v>45.1</v>
          </cell>
          <cell r="D714">
            <v>45.6</v>
          </cell>
          <cell r="E714">
            <v>11.58</v>
          </cell>
          <cell r="F714">
            <v>3.21</v>
          </cell>
        </row>
        <row r="715">
          <cell r="A715" t="str">
            <v>300414.SZ</v>
          </cell>
          <cell r="B715" t="str">
            <v>中光防雷</v>
          </cell>
          <cell r="C715">
            <v>29</v>
          </cell>
          <cell r="D715">
            <v>30.4</v>
          </cell>
          <cell r="E715">
            <v>9.33</v>
          </cell>
          <cell r="F715">
            <v>3.21</v>
          </cell>
        </row>
        <row r="716">
          <cell r="A716" t="str">
            <v>600172.SH</v>
          </cell>
          <cell r="B716" t="str">
            <v>黄河旋风</v>
          </cell>
          <cell r="C716">
            <v>69.8</v>
          </cell>
          <cell r="D716">
            <v>78.9</v>
          </cell>
          <cell r="E716">
            <v>5.47</v>
          </cell>
          <cell r="F716">
            <v>3.21</v>
          </cell>
        </row>
        <row r="717">
          <cell r="A717" t="str">
            <v>002946.SZ</v>
          </cell>
          <cell r="B717" t="str">
            <v>新乳业</v>
          </cell>
          <cell r="C717">
            <v>133.2</v>
          </cell>
          <cell r="D717">
            <v>136.7</v>
          </cell>
          <cell r="E717">
            <v>15.77</v>
          </cell>
          <cell r="F717">
            <v>3.21</v>
          </cell>
        </row>
        <row r="718">
          <cell r="A718" t="str">
            <v>300300.SZ</v>
          </cell>
          <cell r="B718" t="str">
            <v>海峡创新</v>
          </cell>
          <cell r="C718">
            <v>32.4</v>
          </cell>
          <cell r="D718">
            <v>32.4</v>
          </cell>
          <cell r="E718">
            <v>4.83</v>
          </cell>
          <cell r="F718">
            <v>3.21</v>
          </cell>
        </row>
        <row r="719">
          <cell r="A719" t="str">
            <v>002168.SZ</v>
          </cell>
          <cell r="B719" t="str">
            <v>惠程科技</v>
          </cell>
          <cell r="C719">
            <v>35.8</v>
          </cell>
          <cell r="D719">
            <v>36</v>
          </cell>
          <cell r="E719">
            <v>4.51</v>
          </cell>
          <cell r="F719">
            <v>3.2</v>
          </cell>
        </row>
        <row r="720">
          <cell r="A720" t="str">
            <v>600426.SH</v>
          </cell>
          <cell r="B720" t="str">
            <v>华鲁恒升</v>
          </cell>
          <cell r="C720">
            <v>728.6</v>
          </cell>
          <cell r="D720">
            <v>732.5</v>
          </cell>
          <cell r="E720">
            <v>34.5</v>
          </cell>
          <cell r="F720">
            <v>3.2</v>
          </cell>
        </row>
        <row r="721">
          <cell r="A721" t="str">
            <v>002085.SZ</v>
          </cell>
          <cell r="B721" t="str">
            <v>万丰奥威</v>
          </cell>
          <cell r="C721">
            <v>131.3</v>
          </cell>
          <cell r="D721">
            <v>131.3</v>
          </cell>
          <cell r="E721">
            <v>6.13</v>
          </cell>
          <cell r="F721">
            <v>3.2</v>
          </cell>
        </row>
        <row r="722">
          <cell r="A722" t="str">
            <v>301069.SZ</v>
          </cell>
          <cell r="B722" t="str">
            <v>凯盛新材</v>
          </cell>
          <cell r="C722">
            <v>40.8</v>
          </cell>
          <cell r="D722">
            <v>122.2</v>
          </cell>
          <cell r="E722">
            <v>29.04</v>
          </cell>
          <cell r="F722">
            <v>3.2</v>
          </cell>
        </row>
        <row r="723">
          <cell r="A723" t="str">
            <v>600329.SH</v>
          </cell>
          <cell r="B723" t="str">
            <v>达仁堂</v>
          </cell>
          <cell r="C723">
            <v>210.1</v>
          </cell>
          <cell r="D723">
            <v>287.2</v>
          </cell>
          <cell r="E723">
            <v>37.13</v>
          </cell>
          <cell r="F723">
            <v>3.2</v>
          </cell>
        </row>
        <row r="724">
          <cell r="A724" t="str">
            <v>300892.SZ</v>
          </cell>
          <cell r="B724" t="str">
            <v>品渥食品</v>
          </cell>
          <cell r="C724">
            <v>7.6</v>
          </cell>
          <cell r="D724">
            <v>24.9</v>
          </cell>
          <cell r="E724">
            <v>24.87</v>
          </cell>
          <cell r="F724">
            <v>3.2</v>
          </cell>
        </row>
        <row r="725">
          <cell r="A725" t="str">
            <v>603156.SH</v>
          </cell>
          <cell r="B725" t="str">
            <v>养元饮品</v>
          </cell>
          <cell r="C725">
            <v>265.8</v>
          </cell>
          <cell r="D725">
            <v>265.8</v>
          </cell>
          <cell r="E725">
            <v>21</v>
          </cell>
          <cell r="F725">
            <v>3.19</v>
          </cell>
        </row>
        <row r="726">
          <cell r="A726" t="str">
            <v>603358.SH</v>
          </cell>
          <cell r="B726" t="str">
            <v>华达科技</v>
          </cell>
          <cell r="C726">
            <v>86.5</v>
          </cell>
          <cell r="D726">
            <v>86.5</v>
          </cell>
          <cell r="E726">
            <v>19.71</v>
          </cell>
          <cell r="F726">
            <v>3.19</v>
          </cell>
        </row>
        <row r="727">
          <cell r="A727" t="str">
            <v>832149.BJ</v>
          </cell>
          <cell r="B727" t="str">
            <v>利尔达</v>
          </cell>
          <cell r="C727">
            <v>5.7</v>
          </cell>
          <cell r="D727">
            <v>21.8</v>
          </cell>
          <cell r="E727">
            <v>5.17</v>
          </cell>
          <cell r="F727">
            <v>3.19</v>
          </cell>
        </row>
        <row r="728">
          <cell r="A728" t="str">
            <v>300753.SZ</v>
          </cell>
          <cell r="B728" t="str">
            <v>爱朋医疗</v>
          </cell>
          <cell r="C728">
            <v>11.4</v>
          </cell>
          <cell r="D728">
            <v>19.1</v>
          </cell>
          <cell r="E728">
            <v>15.19</v>
          </cell>
          <cell r="F728">
            <v>3.19</v>
          </cell>
        </row>
        <row r="729">
          <cell r="A729" t="str">
            <v>600521.SH</v>
          </cell>
          <cell r="B729" t="str">
            <v>华海药业</v>
          </cell>
          <cell r="C729">
            <v>291.5</v>
          </cell>
          <cell r="D729">
            <v>297.3</v>
          </cell>
          <cell r="E729">
            <v>20.04</v>
          </cell>
          <cell r="F729">
            <v>3.19</v>
          </cell>
        </row>
        <row r="730">
          <cell r="A730" t="str">
            <v>002179.SZ</v>
          </cell>
          <cell r="B730" t="str">
            <v>中航光电</v>
          </cell>
          <cell r="C730">
            <v>846.2</v>
          </cell>
          <cell r="D730">
            <v>880.8</v>
          </cell>
          <cell r="E730">
            <v>54.01</v>
          </cell>
          <cell r="F730">
            <v>3.19</v>
          </cell>
        </row>
        <row r="731">
          <cell r="A731" t="str">
            <v>600616.SH</v>
          </cell>
          <cell r="B731" t="str">
            <v>金枫酒业</v>
          </cell>
          <cell r="C731">
            <v>49.8</v>
          </cell>
          <cell r="D731">
            <v>49.8</v>
          </cell>
          <cell r="E731">
            <v>7.44</v>
          </cell>
          <cell r="F731">
            <v>3.19</v>
          </cell>
        </row>
        <row r="732">
          <cell r="A732" t="str">
            <v>002956.SZ</v>
          </cell>
          <cell r="B732" t="str">
            <v>西麦食品</v>
          </cell>
          <cell r="C732">
            <v>32.3</v>
          </cell>
          <cell r="D732">
            <v>32.5</v>
          </cell>
          <cell r="E732">
            <v>14.56</v>
          </cell>
          <cell r="F732">
            <v>3.19</v>
          </cell>
        </row>
        <row r="733">
          <cell r="A733" t="str">
            <v>688525.SH</v>
          </cell>
          <cell r="B733" t="str">
            <v>佰维存储</v>
          </cell>
          <cell r="C733">
            <v>11.4</v>
          </cell>
          <cell r="D733">
            <v>140.7</v>
          </cell>
          <cell r="E733">
            <v>32.7</v>
          </cell>
          <cell r="F733">
            <v>3.19</v>
          </cell>
        </row>
        <row r="734">
          <cell r="A734" t="str">
            <v>603230.SH</v>
          </cell>
          <cell r="B734" t="str">
            <v>内蒙新华</v>
          </cell>
          <cell r="C734">
            <v>11</v>
          </cell>
          <cell r="D734">
            <v>43.6</v>
          </cell>
          <cell r="E734">
            <v>12.32</v>
          </cell>
          <cell r="F734">
            <v>3.18</v>
          </cell>
        </row>
        <row r="735">
          <cell r="A735" t="str">
            <v>688555.SH</v>
          </cell>
          <cell r="B735" t="str">
            <v>*ST泽达</v>
          </cell>
          <cell r="C735">
            <v>2.6</v>
          </cell>
          <cell r="D735">
            <v>5.1</v>
          </cell>
          <cell r="E735">
            <v>6.17</v>
          </cell>
          <cell r="F735">
            <v>3.18</v>
          </cell>
        </row>
        <row r="736">
          <cell r="A736" t="str">
            <v>002678.SZ</v>
          </cell>
          <cell r="B736" t="str">
            <v>珠江钢琴</v>
          </cell>
          <cell r="C736">
            <v>83.8</v>
          </cell>
          <cell r="D736">
            <v>84.1</v>
          </cell>
          <cell r="E736">
            <v>6.17</v>
          </cell>
          <cell r="F736">
            <v>3.18</v>
          </cell>
        </row>
        <row r="737">
          <cell r="A737" t="str">
            <v>600961.SH</v>
          </cell>
          <cell r="B737" t="str">
            <v>株冶集团</v>
          </cell>
          <cell r="C737">
            <v>46.3</v>
          </cell>
          <cell r="D737">
            <v>80.2</v>
          </cell>
          <cell r="E737">
            <v>8.77</v>
          </cell>
          <cell r="F737">
            <v>3.18</v>
          </cell>
        </row>
        <row r="738">
          <cell r="A738" t="str">
            <v>000676.SZ</v>
          </cell>
          <cell r="B738" t="str">
            <v>智度股份</v>
          </cell>
          <cell r="C738">
            <v>82</v>
          </cell>
          <cell r="D738">
            <v>83</v>
          </cell>
          <cell r="E738">
            <v>6.5</v>
          </cell>
          <cell r="F738">
            <v>3.17</v>
          </cell>
        </row>
        <row r="739">
          <cell r="A739" t="str">
            <v>002319.SZ</v>
          </cell>
          <cell r="B739" t="str">
            <v>乐通股份</v>
          </cell>
          <cell r="C739">
            <v>31.9</v>
          </cell>
          <cell r="D739">
            <v>31.9</v>
          </cell>
          <cell r="E739">
            <v>15.94</v>
          </cell>
          <cell r="F739">
            <v>3.17</v>
          </cell>
        </row>
        <row r="740">
          <cell r="A740" t="str">
            <v>300870.SZ</v>
          </cell>
          <cell r="B740" t="str">
            <v>欧陆通</v>
          </cell>
          <cell r="C740">
            <v>20.9</v>
          </cell>
          <cell r="D740">
            <v>54.4</v>
          </cell>
          <cell r="E740">
            <v>53.45</v>
          </cell>
          <cell r="F740">
            <v>3.17</v>
          </cell>
        </row>
        <row r="741">
          <cell r="A741" t="str">
            <v>000923.SZ</v>
          </cell>
          <cell r="B741" t="str">
            <v>河钢资源</v>
          </cell>
          <cell r="C741">
            <v>88</v>
          </cell>
          <cell r="D741">
            <v>91.5</v>
          </cell>
          <cell r="E741">
            <v>14.02</v>
          </cell>
          <cell r="F741">
            <v>3.16</v>
          </cell>
        </row>
        <row r="742">
          <cell r="A742" t="str">
            <v>301333.SZ</v>
          </cell>
          <cell r="B742" t="str">
            <v>诺思格</v>
          </cell>
          <cell r="C742">
            <v>17.9</v>
          </cell>
          <cell r="D742">
            <v>71.4</v>
          </cell>
          <cell r="E742">
            <v>119.03</v>
          </cell>
          <cell r="F742">
            <v>3.16</v>
          </cell>
        </row>
        <row r="743">
          <cell r="A743" t="str">
            <v>839371.BJ</v>
          </cell>
          <cell r="B743" t="str">
            <v>欧福蛋业</v>
          </cell>
          <cell r="C743">
            <v>1.6</v>
          </cell>
          <cell r="D743">
            <v>7.4</v>
          </cell>
          <cell r="E743">
            <v>3.59</v>
          </cell>
          <cell r="F743">
            <v>3.16</v>
          </cell>
        </row>
        <row r="744">
          <cell r="A744" t="str">
            <v>688006.SH</v>
          </cell>
          <cell r="B744" t="str">
            <v>杭可科技</v>
          </cell>
          <cell r="C744">
            <v>199.5</v>
          </cell>
          <cell r="D744">
            <v>199.5</v>
          </cell>
          <cell r="E744">
            <v>46.35</v>
          </cell>
          <cell r="F744">
            <v>3.16</v>
          </cell>
        </row>
        <row r="745">
          <cell r="A745" t="str">
            <v>002980.SZ</v>
          </cell>
          <cell r="B745" t="str">
            <v>华盛昌</v>
          </cell>
          <cell r="C745">
            <v>10.6</v>
          </cell>
          <cell r="D745">
            <v>43.2</v>
          </cell>
          <cell r="E745">
            <v>31.67</v>
          </cell>
          <cell r="F745">
            <v>3.16</v>
          </cell>
        </row>
        <row r="746">
          <cell r="A746" t="str">
            <v>688066.SH</v>
          </cell>
          <cell r="B746" t="str">
            <v>航天宏图</v>
          </cell>
          <cell r="C746">
            <v>178.2</v>
          </cell>
          <cell r="D746">
            <v>178.2</v>
          </cell>
          <cell r="E746">
            <v>96</v>
          </cell>
          <cell r="F746">
            <v>3.16</v>
          </cell>
        </row>
        <row r="747">
          <cell r="A747" t="str">
            <v>603408.SH</v>
          </cell>
          <cell r="B747" t="str">
            <v>建霖家居</v>
          </cell>
          <cell r="C747">
            <v>14.8</v>
          </cell>
          <cell r="D747">
            <v>57.2</v>
          </cell>
          <cell r="E747">
            <v>12.74</v>
          </cell>
          <cell r="F747">
            <v>3.16</v>
          </cell>
        </row>
        <row r="748">
          <cell r="A748" t="str">
            <v>600212.SH</v>
          </cell>
          <cell r="B748" t="str">
            <v>绿能慧充</v>
          </cell>
          <cell r="C748">
            <v>45.1</v>
          </cell>
          <cell r="D748">
            <v>45.1</v>
          </cell>
          <cell r="E748">
            <v>8.82</v>
          </cell>
          <cell r="F748">
            <v>3.16</v>
          </cell>
        </row>
        <row r="749">
          <cell r="A749" t="str">
            <v>603519.SH</v>
          </cell>
          <cell r="B749" t="str">
            <v>立霸股份</v>
          </cell>
          <cell r="C749">
            <v>32.2</v>
          </cell>
          <cell r="D749">
            <v>32.2</v>
          </cell>
          <cell r="E749">
            <v>12.09</v>
          </cell>
          <cell r="F749">
            <v>3.16</v>
          </cell>
        </row>
        <row r="750">
          <cell r="A750" t="str">
            <v>300290.SZ</v>
          </cell>
          <cell r="B750" t="str">
            <v>荣科科技</v>
          </cell>
          <cell r="C750">
            <v>32.6</v>
          </cell>
          <cell r="D750">
            <v>33.5</v>
          </cell>
          <cell r="E750">
            <v>5.23</v>
          </cell>
          <cell r="F750">
            <v>3.16</v>
          </cell>
        </row>
        <row r="751">
          <cell r="A751" t="str">
            <v>600522.SH</v>
          </cell>
          <cell r="B751" t="str">
            <v>中天科技</v>
          </cell>
          <cell r="C751">
            <v>591.5</v>
          </cell>
          <cell r="D751">
            <v>591.5</v>
          </cell>
          <cell r="E751">
            <v>17.33</v>
          </cell>
          <cell r="F751">
            <v>3.15</v>
          </cell>
        </row>
        <row r="752">
          <cell r="A752" t="str">
            <v>603527.SH</v>
          </cell>
          <cell r="B752" t="str">
            <v>众源新材</v>
          </cell>
          <cell r="C752">
            <v>33.6</v>
          </cell>
          <cell r="D752">
            <v>33.6</v>
          </cell>
          <cell r="E752">
            <v>13.76</v>
          </cell>
          <cell r="F752">
            <v>3.15</v>
          </cell>
        </row>
        <row r="753">
          <cell r="A753" t="str">
            <v>000615.SZ</v>
          </cell>
          <cell r="B753" t="str">
            <v>奥园美谷</v>
          </cell>
          <cell r="C753">
            <v>52.4</v>
          </cell>
          <cell r="D753">
            <v>52.5</v>
          </cell>
          <cell r="E753">
            <v>6.88</v>
          </cell>
          <cell r="F753">
            <v>3.15</v>
          </cell>
        </row>
        <row r="754">
          <cell r="A754" t="str">
            <v>300501.SZ</v>
          </cell>
          <cell r="B754" t="str">
            <v>海顺新材</v>
          </cell>
          <cell r="C754">
            <v>22.1</v>
          </cell>
          <cell r="D754">
            <v>34.3</v>
          </cell>
          <cell r="E754">
            <v>17.71</v>
          </cell>
          <cell r="F754">
            <v>3.15</v>
          </cell>
        </row>
        <row r="755">
          <cell r="A755" t="str">
            <v>600778.SH</v>
          </cell>
          <cell r="B755" t="str">
            <v>友好集团</v>
          </cell>
          <cell r="C755">
            <v>20.4</v>
          </cell>
          <cell r="D755">
            <v>20.4</v>
          </cell>
          <cell r="E755">
            <v>6.56</v>
          </cell>
          <cell r="F755">
            <v>3.14</v>
          </cell>
        </row>
        <row r="756">
          <cell r="A756" t="str">
            <v>603059.SH</v>
          </cell>
          <cell r="B756" t="str">
            <v>倍加洁</v>
          </cell>
          <cell r="C756">
            <v>23.6</v>
          </cell>
          <cell r="D756">
            <v>23.6</v>
          </cell>
          <cell r="E756">
            <v>23.62</v>
          </cell>
          <cell r="F756">
            <v>3.14</v>
          </cell>
        </row>
        <row r="757">
          <cell r="A757" t="str">
            <v>300938.SZ</v>
          </cell>
          <cell r="B757" t="str">
            <v>信测标准</v>
          </cell>
          <cell r="C757">
            <v>20.2</v>
          </cell>
          <cell r="D757">
            <v>44.4</v>
          </cell>
          <cell r="E757">
            <v>39.04</v>
          </cell>
          <cell r="F757">
            <v>3.14</v>
          </cell>
        </row>
        <row r="758">
          <cell r="A758" t="str">
            <v>688567.SH</v>
          </cell>
          <cell r="B758" t="str">
            <v>孚能科技</v>
          </cell>
          <cell r="C758">
            <v>181.3</v>
          </cell>
          <cell r="D758">
            <v>271.8</v>
          </cell>
          <cell r="E758">
            <v>22.32</v>
          </cell>
          <cell r="F758">
            <v>3.14</v>
          </cell>
        </row>
        <row r="759">
          <cell r="A759" t="str">
            <v>601633.SH</v>
          </cell>
          <cell r="B759" t="str">
            <v>长城汽车</v>
          </cell>
          <cell r="C759">
            <v>1651.5</v>
          </cell>
          <cell r="D759">
            <v>2285.4</v>
          </cell>
          <cell r="E759">
            <v>26.93</v>
          </cell>
          <cell r="F759">
            <v>3.14</v>
          </cell>
        </row>
        <row r="760">
          <cell r="A760" t="str">
            <v>300824.SZ</v>
          </cell>
          <cell r="B760" t="str">
            <v>北鼎股份</v>
          </cell>
          <cell r="C760">
            <v>13.9</v>
          </cell>
          <cell r="D760">
            <v>31.1</v>
          </cell>
          <cell r="E760">
            <v>9.54</v>
          </cell>
          <cell r="F760">
            <v>3.14</v>
          </cell>
        </row>
        <row r="761">
          <cell r="A761" t="str">
            <v>688689.SH</v>
          </cell>
          <cell r="B761" t="str">
            <v>银河微电</v>
          </cell>
          <cell r="C761">
            <v>10.6</v>
          </cell>
          <cell r="D761">
            <v>36.9</v>
          </cell>
          <cell r="E761">
            <v>28.64</v>
          </cell>
          <cell r="F761">
            <v>3.13</v>
          </cell>
        </row>
        <row r="762">
          <cell r="A762" t="str">
            <v>600990.SH</v>
          </cell>
          <cell r="B762" t="str">
            <v>四创电子</v>
          </cell>
          <cell r="C762">
            <v>70.9</v>
          </cell>
          <cell r="D762">
            <v>72.4</v>
          </cell>
          <cell r="E762">
            <v>34.24</v>
          </cell>
          <cell r="F762">
            <v>3.13</v>
          </cell>
        </row>
        <row r="763">
          <cell r="A763" t="str">
            <v>000868.SZ</v>
          </cell>
          <cell r="B763" t="str">
            <v>安凯客车</v>
          </cell>
          <cell r="C763">
            <v>43.5</v>
          </cell>
          <cell r="D763">
            <v>43.5</v>
          </cell>
          <cell r="E763">
            <v>5.93</v>
          </cell>
          <cell r="F763">
            <v>3.13</v>
          </cell>
        </row>
        <row r="764">
          <cell r="A764" t="str">
            <v>603518.SH</v>
          </cell>
          <cell r="B764" t="str">
            <v>锦泓集团</v>
          </cell>
          <cell r="C764">
            <v>28.6</v>
          </cell>
          <cell r="D764">
            <v>28.6</v>
          </cell>
          <cell r="E764">
            <v>8.25</v>
          </cell>
          <cell r="F764">
            <v>3.13</v>
          </cell>
        </row>
        <row r="765">
          <cell r="A765" t="str">
            <v>002414.SZ</v>
          </cell>
          <cell r="B765" t="str">
            <v>高德红外</v>
          </cell>
          <cell r="C765">
            <v>319.2</v>
          </cell>
          <cell r="D765">
            <v>401.1</v>
          </cell>
          <cell r="E765">
            <v>12.21</v>
          </cell>
          <cell r="F765">
            <v>3.13</v>
          </cell>
        </row>
        <row r="766">
          <cell r="A766" t="str">
            <v>001209.SZ</v>
          </cell>
          <cell r="B766" t="str">
            <v>洪兴股份</v>
          </cell>
          <cell r="C766">
            <v>6.1</v>
          </cell>
          <cell r="D766">
            <v>20</v>
          </cell>
          <cell r="E766">
            <v>15.19</v>
          </cell>
          <cell r="F766">
            <v>3.12</v>
          </cell>
        </row>
        <row r="767">
          <cell r="A767" t="str">
            <v>300797.SZ</v>
          </cell>
          <cell r="B767" t="str">
            <v>钢研纳克</v>
          </cell>
          <cell r="C767">
            <v>46.8</v>
          </cell>
          <cell r="D767">
            <v>48.1</v>
          </cell>
          <cell r="E767">
            <v>18.86</v>
          </cell>
          <cell r="F767">
            <v>3.12</v>
          </cell>
        </row>
        <row r="768">
          <cell r="A768" t="str">
            <v>605155.SH</v>
          </cell>
          <cell r="B768" t="str">
            <v>西大门</v>
          </cell>
          <cell r="C768">
            <v>7</v>
          </cell>
          <cell r="D768">
            <v>20</v>
          </cell>
          <cell r="E768">
            <v>14.9</v>
          </cell>
          <cell r="F768">
            <v>3.11</v>
          </cell>
        </row>
        <row r="769">
          <cell r="A769" t="str">
            <v>430139.BJ</v>
          </cell>
          <cell r="B769" t="str">
            <v>华岭股份</v>
          </cell>
          <cell r="C769">
            <v>12.8</v>
          </cell>
          <cell r="D769">
            <v>27.4</v>
          </cell>
          <cell r="E769">
            <v>10.27</v>
          </cell>
          <cell r="F769">
            <v>3.11</v>
          </cell>
        </row>
        <row r="770">
          <cell r="A770" t="str">
            <v>605086.SH</v>
          </cell>
          <cell r="B770" t="str">
            <v>龙高股份</v>
          </cell>
          <cell r="C770">
            <v>11.4</v>
          </cell>
          <cell r="D770">
            <v>28.4</v>
          </cell>
          <cell r="E770">
            <v>22.21</v>
          </cell>
          <cell r="F770">
            <v>3.11</v>
          </cell>
        </row>
        <row r="771">
          <cell r="A771" t="str">
            <v>603109.SH</v>
          </cell>
          <cell r="B771" t="str">
            <v>神驰机电</v>
          </cell>
          <cell r="C771">
            <v>31.6</v>
          </cell>
          <cell r="D771">
            <v>31.9</v>
          </cell>
          <cell r="E771">
            <v>15.25</v>
          </cell>
          <cell r="F771">
            <v>3.11</v>
          </cell>
        </row>
        <row r="772">
          <cell r="A772" t="str">
            <v>301227.SZ</v>
          </cell>
          <cell r="B772" t="str">
            <v>森鹰窗业</v>
          </cell>
          <cell r="C772">
            <v>6.5</v>
          </cell>
          <cell r="D772">
            <v>29.2</v>
          </cell>
          <cell r="E772">
            <v>30.84</v>
          </cell>
          <cell r="F772">
            <v>3.11</v>
          </cell>
        </row>
        <row r="773">
          <cell r="A773" t="str">
            <v>301166.SZ</v>
          </cell>
          <cell r="B773" t="str">
            <v>优宁维</v>
          </cell>
          <cell r="C773">
            <v>20.3</v>
          </cell>
          <cell r="D773">
            <v>42.5</v>
          </cell>
          <cell r="E773">
            <v>49.08</v>
          </cell>
          <cell r="F773">
            <v>3.11</v>
          </cell>
        </row>
        <row r="774">
          <cell r="A774" t="str">
            <v>601113.SH</v>
          </cell>
          <cell r="B774" t="str">
            <v>华鼎股份</v>
          </cell>
          <cell r="C774">
            <v>43.9</v>
          </cell>
          <cell r="D774">
            <v>43.9</v>
          </cell>
          <cell r="E774">
            <v>3.98</v>
          </cell>
          <cell r="F774">
            <v>3.11</v>
          </cell>
        </row>
        <row r="775">
          <cell r="A775" t="str">
            <v>002557.SZ</v>
          </cell>
          <cell r="B775" t="str">
            <v>洽洽食品</v>
          </cell>
          <cell r="C775">
            <v>220.3</v>
          </cell>
          <cell r="D775">
            <v>220.3</v>
          </cell>
          <cell r="E775">
            <v>43.45</v>
          </cell>
          <cell r="F775">
            <v>3.11</v>
          </cell>
        </row>
        <row r="776">
          <cell r="A776" t="str">
            <v>605286.SH</v>
          </cell>
          <cell r="B776" t="str">
            <v>同力日升</v>
          </cell>
          <cell r="C776">
            <v>19.1</v>
          </cell>
          <cell r="D776">
            <v>71</v>
          </cell>
          <cell r="E776">
            <v>39.88</v>
          </cell>
          <cell r="F776">
            <v>3.1</v>
          </cell>
        </row>
        <row r="777">
          <cell r="A777" t="str">
            <v>603966.SH</v>
          </cell>
          <cell r="B777" t="str">
            <v>法兰泰克</v>
          </cell>
          <cell r="C777">
            <v>43.9</v>
          </cell>
          <cell r="D777">
            <v>43.9</v>
          </cell>
          <cell r="E777">
            <v>14.63</v>
          </cell>
          <cell r="F777">
            <v>3.1</v>
          </cell>
        </row>
        <row r="778">
          <cell r="A778" t="str">
            <v>601901.SH</v>
          </cell>
          <cell r="B778" t="str">
            <v>方正证券</v>
          </cell>
          <cell r="C778">
            <v>575.4</v>
          </cell>
          <cell r="D778">
            <v>575.4</v>
          </cell>
          <cell r="E778">
            <v>6.99</v>
          </cell>
          <cell r="F778">
            <v>3.1</v>
          </cell>
        </row>
        <row r="779">
          <cell r="A779" t="str">
            <v>603880.SH</v>
          </cell>
          <cell r="B779" t="str">
            <v>南卫股份</v>
          </cell>
          <cell r="C779">
            <v>18.3</v>
          </cell>
          <cell r="D779">
            <v>18.5</v>
          </cell>
          <cell r="E779">
            <v>6.33</v>
          </cell>
          <cell r="F779">
            <v>3.09</v>
          </cell>
        </row>
        <row r="780">
          <cell r="A780" t="str">
            <v>002098.SZ</v>
          </cell>
          <cell r="B780" t="str">
            <v>浔兴股份</v>
          </cell>
          <cell r="C780">
            <v>22.7</v>
          </cell>
          <cell r="D780">
            <v>22.7</v>
          </cell>
          <cell r="E780">
            <v>6.33</v>
          </cell>
          <cell r="F780">
            <v>3.09</v>
          </cell>
        </row>
        <row r="781">
          <cell r="A781" t="str">
            <v>300333.SZ</v>
          </cell>
          <cell r="B781" t="str">
            <v>兆日科技</v>
          </cell>
          <cell r="C781">
            <v>23.4</v>
          </cell>
          <cell r="D781">
            <v>23.5</v>
          </cell>
          <cell r="E781">
            <v>7</v>
          </cell>
          <cell r="F781">
            <v>3.09</v>
          </cell>
        </row>
        <row r="782">
          <cell r="A782" t="str">
            <v>002989.SZ</v>
          </cell>
          <cell r="B782" t="str">
            <v>中天精装</v>
          </cell>
          <cell r="C782">
            <v>14.7</v>
          </cell>
          <cell r="D782">
            <v>29.1</v>
          </cell>
          <cell r="E782">
            <v>16.02</v>
          </cell>
          <cell r="F782">
            <v>3.09</v>
          </cell>
        </row>
        <row r="783">
          <cell r="A783" t="str">
            <v>605118.SH</v>
          </cell>
          <cell r="B783" t="str">
            <v>力鼎光电</v>
          </cell>
          <cell r="C783">
            <v>6</v>
          </cell>
          <cell r="D783">
            <v>58.6</v>
          </cell>
          <cell r="E783">
            <v>14.38</v>
          </cell>
          <cell r="F783">
            <v>3.08</v>
          </cell>
        </row>
        <row r="784">
          <cell r="A784" t="str">
            <v>000560.SZ</v>
          </cell>
          <cell r="B784" t="str">
            <v>我爱我家</v>
          </cell>
          <cell r="C784">
            <v>67.7</v>
          </cell>
          <cell r="D784">
            <v>70.9</v>
          </cell>
          <cell r="E784">
            <v>3.01</v>
          </cell>
          <cell r="F784">
            <v>3.08</v>
          </cell>
        </row>
        <row r="785">
          <cell r="A785" t="str">
            <v>301062.SZ</v>
          </cell>
          <cell r="B785" t="str">
            <v>上海艾录</v>
          </cell>
          <cell r="C785">
            <v>25.4</v>
          </cell>
          <cell r="D785">
            <v>38.8</v>
          </cell>
          <cell r="E785">
            <v>9.7</v>
          </cell>
          <cell r="F785">
            <v>3.08</v>
          </cell>
        </row>
        <row r="786">
          <cell r="A786" t="str">
            <v>300447.SZ</v>
          </cell>
          <cell r="B786" t="str">
            <v>全信股份</v>
          </cell>
          <cell r="C786">
            <v>35.4</v>
          </cell>
          <cell r="D786">
            <v>55.4</v>
          </cell>
          <cell r="E786">
            <v>17.73</v>
          </cell>
          <cell r="F786">
            <v>3.08</v>
          </cell>
        </row>
        <row r="787">
          <cell r="A787" t="str">
            <v>002502.SZ</v>
          </cell>
          <cell r="B787" t="str">
            <v>鼎龙文化</v>
          </cell>
          <cell r="C787">
            <v>30.7</v>
          </cell>
          <cell r="D787">
            <v>33.9</v>
          </cell>
          <cell r="E787">
            <v>3.68</v>
          </cell>
          <cell r="F787">
            <v>3.08</v>
          </cell>
        </row>
        <row r="788">
          <cell r="A788" t="str">
            <v>688679.SH</v>
          </cell>
          <cell r="B788" t="str">
            <v>通源环境</v>
          </cell>
          <cell r="C788">
            <v>7.4</v>
          </cell>
          <cell r="D788">
            <v>16.3</v>
          </cell>
          <cell r="E788">
            <v>12.38</v>
          </cell>
          <cell r="F788">
            <v>3.08</v>
          </cell>
        </row>
        <row r="789">
          <cell r="A789" t="str">
            <v>301199.SZ</v>
          </cell>
          <cell r="B789" t="str">
            <v>迈赫股份</v>
          </cell>
          <cell r="C789">
            <v>7.9</v>
          </cell>
          <cell r="D789">
            <v>31.7</v>
          </cell>
          <cell r="E789">
            <v>23.78</v>
          </cell>
          <cell r="F789">
            <v>3.08</v>
          </cell>
        </row>
        <row r="790">
          <cell r="A790" t="str">
            <v>605228.SH</v>
          </cell>
          <cell r="B790" t="str">
            <v>神通科技</v>
          </cell>
          <cell r="C790">
            <v>8.8</v>
          </cell>
          <cell r="D790">
            <v>38.5</v>
          </cell>
          <cell r="E790">
            <v>9.05</v>
          </cell>
          <cell r="F790">
            <v>3.08</v>
          </cell>
        </row>
        <row r="791">
          <cell r="A791" t="str">
            <v>300534.SZ</v>
          </cell>
          <cell r="B791" t="str">
            <v>陇神戎发</v>
          </cell>
          <cell r="C791">
            <v>28.2</v>
          </cell>
          <cell r="D791">
            <v>28.5</v>
          </cell>
          <cell r="E791">
            <v>9.39</v>
          </cell>
          <cell r="F791">
            <v>3.07</v>
          </cell>
        </row>
        <row r="792">
          <cell r="A792" t="str">
            <v>001323.SZ</v>
          </cell>
          <cell r="B792" t="str">
            <v>慕思股份</v>
          </cell>
          <cell r="C792">
            <v>16.7</v>
          </cell>
          <cell r="D792">
            <v>166.5</v>
          </cell>
          <cell r="E792">
            <v>41.62</v>
          </cell>
          <cell r="F792">
            <v>3.07</v>
          </cell>
        </row>
        <row r="793">
          <cell r="A793" t="str">
            <v>300340.SZ</v>
          </cell>
          <cell r="B793" t="str">
            <v>科恒股份</v>
          </cell>
          <cell r="C793">
            <v>28.3</v>
          </cell>
          <cell r="D793">
            <v>32.3</v>
          </cell>
          <cell r="E793">
            <v>15.12</v>
          </cell>
          <cell r="F793">
            <v>3.07</v>
          </cell>
        </row>
        <row r="794">
          <cell r="A794" t="str">
            <v>600936.SH</v>
          </cell>
          <cell r="B794" t="str">
            <v>广西广电</v>
          </cell>
          <cell r="C794">
            <v>73</v>
          </cell>
          <cell r="D794">
            <v>73</v>
          </cell>
          <cell r="E794">
            <v>4.37</v>
          </cell>
          <cell r="F794">
            <v>3.07</v>
          </cell>
        </row>
        <row r="795">
          <cell r="A795" t="str">
            <v>000929.SZ</v>
          </cell>
          <cell r="B795" t="str">
            <v>兰州黄河</v>
          </cell>
          <cell r="C795">
            <v>18.7</v>
          </cell>
          <cell r="D795">
            <v>18.7</v>
          </cell>
          <cell r="E795">
            <v>10.09</v>
          </cell>
          <cell r="F795">
            <v>3.06</v>
          </cell>
        </row>
        <row r="796">
          <cell r="A796" t="str">
            <v>300988.SZ</v>
          </cell>
          <cell r="B796" t="str">
            <v>津荣天宇</v>
          </cell>
          <cell r="C796">
            <v>11</v>
          </cell>
          <cell r="D796">
            <v>31.1</v>
          </cell>
          <cell r="E796">
            <v>22.2</v>
          </cell>
          <cell r="F796">
            <v>3.06</v>
          </cell>
        </row>
        <row r="797">
          <cell r="A797" t="str">
            <v>300719.SZ</v>
          </cell>
          <cell r="B797" t="str">
            <v>安达维尔</v>
          </cell>
          <cell r="C797">
            <v>21.9</v>
          </cell>
          <cell r="D797">
            <v>30.9</v>
          </cell>
          <cell r="E797">
            <v>12.11</v>
          </cell>
          <cell r="F797">
            <v>3.06</v>
          </cell>
        </row>
        <row r="798">
          <cell r="A798" t="str">
            <v>603833.SH</v>
          </cell>
          <cell r="B798" t="str">
            <v>欧派家居</v>
          </cell>
          <cell r="C798">
            <v>780.9</v>
          </cell>
          <cell r="D798">
            <v>780.9</v>
          </cell>
          <cell r="E798">
            <v>128.2</v>
          </cell>
          <cell r="F798">
            <v>3.06</v>
          </cell>
        </row>
        <row r="799">
          <cell r="A799" t="str">
            <v>603123.SH</v>
          </cell>
          <cell r="B799" t="str">
            <v>翠微股份</v>
          </cell>
          <cell r="C799">
            <v>74.7</v>
          </cell>
          <cell r="D799">
            <v>91.5</v>
          </cell>
          <cell r="E799">
            <v>11.45</v>
          </cell>
          <cell r="F799">
            <v>3.06</v>
          </cell>
        </row>
        <row r="800">
          <cell r="A800" t="str">
            <v>601900.SH</v>
          </cell>
          <cell r="B800" t="str">
            <v>南方传媒</v>
          </cell>
          <cell r="C800">
            <v>84.5</v>
          </cell>
          <cell r="D800">
            <v>84.5</v>
          </cell>
          <cell r="E800">
            <v>9.43</v>
          </cell>
          <cell r="F800">
            <v>3.06</v>
          </cell>
        </row>
        <row r="801">
          <cell r="A801" t="str">
            <v>300747.SZ</v>
          </cell>
          <cell r="B801" t="str">
            <v>锐科激光</v>
          </cell>
          <cell r="C801">
            <v>140.1</v>
          </cell>
          <cell r="D801">
            <v>156.5</v>
          </cell>
          <cell r="E801">
            <v>27.62</v>
          </cell>
          <cell r="F801">
            <v>3.06</v>
          </cell>
        </row>
        <row r="802">
          <cell r="A802" t="str">
            <v>000913.SZ</v>
          </cell>
          <cell r="B802" t="str">
            <v>钱江摩托</v>
          </cell>
          <cell r="C802">
            <v>107.1</v>
          </cell>
          <cell r="D802">
            <v>124.5</v>
          </cell>
          <cell r="E802">
            <v>23.62</v>
          </cell>
          <cell r="F802">
            <v>3.05</v>
          </cell>
        </row>
        <row r="803">
          <cell r="A803" t="str">
            <v>603311.SH</v>
          </cell>
          <cell r="B803" t="str">
            <v>金海高科</v>
          </cell>
          <cell r="C803">
            <v>27.6</v>
          </cell>
          <cell r="D803">
            <v>31</v>
          </cell>
          <cell r="E803">
            <v>13.16</v>
          </cell>
          <cell r="F803">
            <v>3.05</v>
          </cell>
        </row>
        <row r="804">
          <cell r="A804" t="str">
            <v>300528.SZ</v>
          </cell>
          <cell r="B804" t="str">
            <v>幸福蓝海</v>
          </cell>
          <cell r="C804">
            <v>30.2</v>
          </cell>
          <cell r="D804">
            <v>30.2</v>
          </cell>
          <cell r="E804">
            <v>8.11</v>
          </cell>
          <cell r="F804">
            <v>3.05</v>
          </cell>
        </row>
        <row r="805">
          <cell r="A805" t="str">
            <v>003020.SZ</v>
          </cell>
          <cell r="B805" t="str">
            <v>立方制药</v>
          </cell>
          <cell r="C805">
            <v>22.7</v>
          </cell>
          <cell r="D805">
            <v>54.6</v>
          </cell>
          <cell r="E805">
            <v>44.61</v>
          </cell>
          <cell r="F805">
            <v>3.05</v>
          </cell>
        </row>
        <row r="806">
          <cell r="A806" t="str">
            <v>300918.SZ</v>
          </cell>
          <cell r="B806" t="str">
            <v>南山智尚</v>
          </cell>
          <cell r="C806">
            <v>13.2</v>
          </cell>
          <cell r="D806">
            <v>43.8</v>
          </cell>
          <cell r="E806">
            <v>12.17</v>
          </cell>
          <cell r="F806">
            <v>3.05</v>
          </cell>
        </row>
        <row r="807">
          <cell r="A807" t="str">
            <v>300500.SZ</v>
          </cell>
          <cell r="B807" t="str">
            <v>启迪设计</v>
          </cell>
          <cell r="C807">
            <v>26.1</v>
          </cell>
          <cell r="D807">
            <v>27.6</v>
          </cell>
          <cell r="E807">
            <v>15.89</v>
          </cell>
          <cell r="F807">
            <v>3.05</v>
          </cell>
        </row>
        <row r="808">
          <cell r="A808" t="str">
            <v>300365.SZ</v>
          </cell>
          <cell r="B808" t="str">
            <v>恒华科技</v>
          </cell>
          <cell r="C808">
            <v>35.3</v>
          </cell>
          <cell r="D808">
            <v>48.7</v>
          </cell>
          <cell r="E808">
            <v>8.12</v>
          </cell>
          <cell r="F808">
            <v>3.05</v>
          </cell>
        </row>
        <row r="809">
          <cell r="A809" t="str">
            <v>002301.SZ</v>
          </cell>
          <cell r="B809" t="str">
            <v>齐心集团</v>
          </cell>
          <cell r="C809">
            <v>58.3</v>
          </cell>
          <cell r="D809">
            <v>58.6</v>
          </cell>
          <cell r="E809">
            <v>8.12</v>
          </cell>
          <cell r="F809">
            <v>3.05</v>
          </cell>
        </row>
        <row r="810">
          <cell r="A810" t="str">
            <v>601579.SH</v>
          </cell>
          <cell r="B810" t="str">
            <v>会稽山</v>
          </cell>
          <cell r="C810">
            <v>58.5</v>
          </cell>
          <cell r="D810">
            <v>58.5</v>
          </cell>
          <cell r="E810">
            <v>12.2</v>
          </cell>
          <cell r="F810">
            <v>3.04</v>
          </cell>
        </row>
        <row r="811">
          <cell r="A811" t="str">
            <v>300969.SZ</v>
          </cell>
          <cell r="B811" t="str">
            <v>恒帅股份</v>
          </cell>
          <cell r="C811">
            <v>12.1</v>
          </cell>
          <cell r="D811">
            <v>48.5</v>
          </cell>
          <cell r="E811">
            <v>60.68</v>
          </cell>
          <cell r="F811">
            <v>3.04</v>
          </cell>
        </row>
        <row r="812">
          <cell r="A812" t="str">
            <v>001308.SZ</v>
          </cell>
          <cell r="B812" t="str">
            <v>康冠科技</v>
          </cell>
          <cell r="C812">
            <v>22.5</v>
          </cell>
          <cell r="D812">
            <v>212.9</v>
          </cell>
          <cell r="E812">
            <v>40.68</v>
          </cell>
          <cell r="F812">
            <v>3.04</v>
          </cell>
        </row>
        <row r="813">
          <cell r="A813" t="str">
            <v>002137.SZ</v>
          </cell>
          <cell r="B813" t="str">
            <v>实益达</v>
          </cell>
          <cell r="C813">
            <v>29.1</v>
          </cell>
          <cell r="D813">
            <v>43.1</v>
          </cell>
          <cell r="E813">
            <v>7.46</v>
          </cell>
          <cell r="F813">
            <v>3.04</v>
          </cell>
        </row>
        <row r="814">
          <cell r="A814" t="str">
            <v>002888.SZ</v>
          </cell>
          <cell r="B814" t="str">
            <v>惠威科技</v>
          </cell>
          <cell r="C814">
            <v>10.7</v>
          </cell>
          <cell r="D814">
            <v>21.3</v>
          </cell>
          <cell r="E814">
            <v>14.25</v>
          </cell>
          <cell r="F814">
            <v>3.04</v>
          </cell>
        </row>
        <row r="815">
          <cell r="A815" t="str">
            <v>002197.SZ</v>
          </cell>
          <cell r="B815" t="str">
            <v>证通电子</v>
          </cell>
          <cell r="C815">
            <v>59.8</v>
          </cell>
          <cell r="D815">
            <v>68.8</v>
          </cell>
          <cell r="E815">
            <v>11.2</v>
          </cell>
          <cell r="F815">
            <v>3.04</v>
          </cell>
        </row>
        <row r="816">
          <cell r="A816" t="str">
            <v>000513.SZ</v>
          </cell>
          <cell r="B816" t="str">
            <v>丽珠集团</v>
          </cell>
          <cell r="C816">
            <v>211.9</v>
          </cell>
          <cell r="D816">
            <v>327.2</v>
          </cell>
          <cell r="E816">
            <v>34.97</v>
          </cell>
          <cell r="F816">
            <v>3.03</v>
          </cell>
        </row>
        <row r="817">
          <cell r="A817" t="str">
            <v>600338.SH</v>
          </cell>
          <cell r="B817" t="str">
            <v>西藏珠峰</v>
          </cell>
          <cell r="C817">
            <v>198.8</v>
          </cell>
          <cell r="D817">
            <v>198.8</v>
          </cell>
          <cell r="E817">
            <v>21.75</v>
          </cell>
          <cell r="F817">
            <v>3.03</v>
          </cell>
        </row>
        <row r="818">
          <cell r="A818" t="str">
            <v>300198.SZ</v>
          </cell>
          <cell r="B818" t="str">
            <v>纳川股份</v>
          </cell>
          <cell r="C818">
            <v>27.8</v>
          </cell>
          <cell r="D818">
            <v>31.6</v>
          </cell>
          <cell r="E818">
            <v>3.06</v>
          </cell>
          <cell r="F818">
            <v>3.03</v>
          </cell>
        </row>
        <row r="819">
          <cell r="A819" t="str">
            <v>600009.SH</v>
          </cell>
          <cell r="B819" t="str">
            <v>上海机场</v>
          </cell>
          <cell r="C819">
            <v>1081.4</v>
          </cell>
          <cell r="D819">
            <v>1396.5</v>
          </cell>
          <cell r="E819">
            <v>56.12</v>
          </cell>
          <cell r="F819">
            <v>3.03</v>
          </cell>
        </row>
        <row r="820">
          <cell r="A820" t="str">
            <v>300114.SZ</v>
          </cell>
          <cell r="B820" t="str">
            <v>中航电测</v>
          </cell>
          <cell r="C820">
            <v>297.6</v>
          </cell>
          <cell r="D820">
            <v>297.6</v>
          </cell>
          <cell r="E820">
            <v>50.38</v>
          </cell>
          <cell r="F820">
            <v>3.03</v>
          </cell>
        </row>
        <row r="821">
          <cell r="A821" t="str">
            <v>600858.SH</v>
          </cell>
          <cell r="B821" t="str">
            <v>银座股份</v>
          </cell>
          <cell r="C821">
            <v>28.2</v>
          </cell>
          <cell r="D821">
            <v>28.3</v>
          </cell>
          <cell r="E821">
            <v>5.45</v>
          </cell>
          <cell r="F821">
            <v>3.02</v>
          </cell>
        </row>
        <row r="822">
          <cell r="A822" t="str">
            <v>600760.SH</v>
          </cell>
          <cell r="B822" t="str">
            <v>中航沈飞</v>
          </cell>
          <cell r="C822">
            <v>1089.3</v>
          </cell>
          <cell r="D822">
            <v>1089.3</v>
          </cell>
          <cell r="E822">
            <v>55.56</v>
          </cell>
          <cell r="F822">
            <v>3.02</v>
          </cell>
        </row>
        <row r="823">
          <cell r="A823" t="str">
            <v>300259.SZ</v>
          </cell>
          <cell r="B823" t="str">
            <v>新天科技</v>
          </cell>
          <cell r="C823">
            <v>30.5</v>
          </cell>
          <cell r="D823">
            <v>44</v>
          </cell>
          <cell r="E823">
            <v>3.76</v>
          </cell>
          <cell r="F823">
            <v>3.01</v>
          </cell>
        </row>
        <row r="824">
          <cell r="A824" t="str">
            <v>688737.SH</v>
          </cell>
          <cell r="B824" t="str">
            <v>中自科技</v>
          </cell>
          <cell r="C824">
            <v>19.4</v>
          </cell>
          <cell r="D824">
            <v>36.2</v>
          </cell>
          <cell r="E824">
            <v>42.11</v>
          </cell>
          <cell r="F824">
            <v>3.01</v>
          </cell>
        </row>
        <row r="825">
          <cell r="A825" t="str">
            <v>688800.SH</v>
          </cell>
          <cell r="B825" t="str">
            <v>瑞可达</v>
          </cell>
          <cell r="C825">
            <v>66.2</v>
          </cell>
          <cell r="D825">
            <v>98.4</v>
          </cell>
          <cell r="E825">
            <v>86.99</v>
          </cell>
          <cell r="F825">
            <v>3.01</v>
          </cell>
        </row>
        <row r="826">
          <cell r="A826" t="str">
            <v>603823.SH</v>
          </cell>
          <cell r="B826" t="str">
            <v>百合花</v>
          </cell>
          <cell r="C826">
            <v>60.7</v>
          </cell>
          <cell r="D826">
            <v>61</v>
          </cell>
          <cell r="E826">
            <v>19.19</v>
          </cell>
          <cell r="F826">
            <v>3.01</v>
          </cell>
        </row>
        <row r="827">
          <cell r="A827" t="str">
            <v>002488.SZ</v>
          </cell>
          <cell r="B827" t="str">
            <v>金固股份</v>
          </cell>
          <cell r="C827">
            <v>65.5</v>
          </cell>
          <cell r="D827">
            <v>72.1</v>
          </cell>
          <cell r="E827">
            <v>7.2</v>
          </cell>
          <cell r="F827">
            <v>3</v>
          </cell>
        </row>
        <row r="828">
          <cell r="A828" t="str">
            <v>300294.SZ</v>
          </cell>
          <cell r="B828" t="str">
            <v>博雅生物</v>
          </cell>
          <cell r="C828">
            <v>152.1</v>
          </cell>
          <cell r="D828">
            <v>180</v>
          </cell>
          <cell r="E828">
            <v>35.7</v>
          </cell>
          <cell r="F828">
            <v>3</v>
          </cell>
        </row>
        <row r="829">
          <cell r="A829" t="str">
            <v>873169.BJ</v>
          </cell>
          <cell r="B829" t="str">
            <v>七丰精工</v>
          </cell>
          <cell r="C829">
            <v>1.7</v>
          </cell>
          <cell r="D829">
            <v>5.2</v>
          </cell>
          <cell r="E829">
            <v>6.18</v>
          </cell>
          <cell r="F829">
            <v>3</v>
          </cell>
        </row>
        <row r="830">
          <cell r="A830" t="str">
            <v>837663.BJ</v>
          </cell>
          <cell r="B830" t="str">
            <v>明阳科技</v>
          </cell>
          <cell r="C830">
            <v>1.4</v>
          </cell>
          <cell r="D830">
            <v>5.7</v>
          </cell>
          <cell r="E830">
            <v>10.99</v>
          </cell>
          <cell r="F830">
            <v>3</v>
          </cell>
        </row>
        <row r="831">
          <cell r="A831" t="str">
            <v>600861.SH</v>
          </cell>
          <cell r="B831" t="str">
            <v>北京城乡</v>
          </cell>
          <cell r="C831">
            <v>76.3</v>
          </cell>
          <cell r="D831">
            <v>76.3</v>
          </cell>
          <cell r="E831">
            <v>24.07</v>
          </cell>
          <cell r="F831">
            <v>3</v>
          </cell>
        </row>
        <row r="832">
          <cell r="A832" t="str">
            <v>000997.SZ</v>
          </cell>
          <cell r="B832" t="str">
            <v>新大陆</v>
          </cell>
          <cell r="C832">
            <v>169.7</v>
          </cell>
          <cell r="D832">
            <v>170.6</v>
          </cell>
          <cell r="E832">
            <v>16.53</v>
          </cell>
          <cell r="F832">
            <v>2.99</v>
          </cell>
        </row>
        <row r="833">
          <cell r="A833" t="str">
            <v>688499.SH</v>
          </cell>
          <cell r="B833" t="str">
            <v>利元亨</v>
          </cell>
          <cell r="C833">
            <v>46.2</v>
          </cell>
          <cell r="D833">
            <v>118.3</v>
          </cell>
          <cell r="E833">
            <v>134</v>
          </cell>
          <cell r="F833">
            <v>2.99</v>
          </cell>
        </row>
        <row r="834">
          <cell r="A834" t="str">
            <v>605151.SH</v>
          </cell>
          <cell r="B834" t="str">
            <v>西上海</v>
          </cell>
          <cell r="C834">
            <v>12</v>
          </cell>
          <cell r="D834">
            <v>25.6</v>
          </cell>
          <cell r="E834">
            <v>18.95</v>
          </cell>
          <cell r="F834">
            <v>2.99</v>
          </cell>
        </row>
        <row r="835">
          <cell r="A835" t="str">
            <v>300121.SZ</v>
          </cell>
          <cell r="B835" t="str">
            <v>阳谷华泰</v>
          </cell>
          <cell r="C835">
            <v>44.4</v>
          </cell>
          <cell r="D835">
            <v>46</v>
          </cell>
          <cell r="E835">
            <v>11.37</v>
          </cell>
          <cell r="F835">
            <v>2.99</v>
          </cell>
        </row>
        <row r="836">
          <cell r="A836" t="str">
            <v>002892.SZ</v>
          </cell>
          <cell r="B836" t="str">
            <v>科力尔</v>
          </cell>
          <cell r="C836">
            <v>23.8</v>
          </cell>
          <cell r="D836">
            <v>39.1</v>
          </cell>
          <cell r="E836">
            <v>12.41</v>
          </cell>
          <cell r="F836">
            <v>2.99</v>
          </cell>
        </row>
        <row r="837">
          <cell r="A837" t="str">
            <v>300246.SZ</v>
          </cell>
          <cell r="B837" t="str">
            <v>宝莱特</v>
          </cell>
          <cell r="C837">
            <v>21</v>
          </cell>
          <cell r="D837">
            <v>26.7</v>
          </cell>
          <cell r="E837">
            <v>15.17</v>
          </cell>
          <cell r="F837">
            <v>2.99</v>
          </cell>
        </row>
        <row r="838">
          <cell r="A838" t="str">
            <v>603516.SH</v>
          </cell>
          <cell r="B838" t="str">
            <v>淳中科技</v>
          </cell>
          <cell r="C838">
            <v>37.1</v>
          </cell>
          <cell r="D838">
            <v>37.1</v>
          </cell>
          <cell r="E838">
            <v>20.03</v>
          </cell>
          <cell r="F838">
            <v>2.98</v>
          </cell>
        </row>
        <row r="839">
          <cell r="A839" t="str">
            <v>003038.SZ</v>
          </cell>
          <cell r="B839" t="str">
            <v>鑫铂股份</v>
          </cell>
          <cell r="C839">
            <v>28.5</v>
          </cell>
          <cell r="D839">
            <v>61.7</v>
          </cell>
          <cell r="E839">
            <v>41.79</v>
          </cell>
          <cell r="F839">
            <v>2.98</v>
          </cell>
        </row>
        <row r="840">
          <cell r="A840" t="str">
            <v>300479.SZ</v>
          </cell>
          <cell r="B840" t="str">
            <v>神思电子</v>
          </cell>
          <cell r="C840">
            <v>45.6</v>
          </cell>
          <cell r="D840">
            <v>45.6</v>
          </cell>
          <cell r="E840">
            <v>23.14</v>
          </cell>
          <cell r="F840">
            <v>2.98</v>
          </cell>
        </row>
        <row r="841">
          <cell r="A841" t="str">
            <v>002486.SZ</v>
          </cell>
          <cell r="B841" t="str">
            <v>嘉麟杰</v>
          </cell>
          <cell r="C841">
            <v>28.8</v>
          </cell>
          <cell r="D841">
            <v>28.8</v>
          </cell>
          <cell r="E841">
            <v>3.46</v>
          </cell>
          <cell r="F841">
            <v>2.98</v>
          </cell>
        </row>
        <row r="842">
          <cell r="A842" t="str">
            <v>603103.SH</v>
          </cell>
          <cell r="B842" t="str">
            <v>横店影视</v>
          </cell>
          <cell r="C842">
            <v>94.4</v>
          </cell>
          <cell r="D842">
            <v>94.4</v>
          </cell>
          <cell r="E842">
            <v>14.88</v>
          </cell>
          <cell r="F842">
            <v>2.98</v>
          </cell>
        </row>
        <row r="843">
          <cell r="A843" t="str">
            <v>300562.SZ</v>
          </cell>
          <cell r="B843" t="str">
            <v>乐心医疗</v>
          </cell>
          <cell r="C843">
            <v>14.9</v>
          </cell>
          <cell r="D843">
            <v>22.3</v>
          </cell>
          <cell r="E843">
            <v>10.39</v>
          </cell>
          <cell r="F843">
            <v>2.97</v>
          </cell>
        </row>
        <row r="844">
          <cell r="A844" t="str">
            <v>002913.SZ</v>
          </cell>
          <cell r="B844" t="str">
            <v>奥士康</v>
          </cell>
          <cell r="C844">
            <v>81.9</v>
          </cell>
          <cell r="D844">
            <v>99.2</v>
          </cell>
          <cell r="E844">
            <v>30.83</v>
          </cell>
          <cell r="F844">
            <v>2.97</v>
          </cell>
        </row>
        <row r="845">
          <cell r="A845" t="str">
            <v>603839.SH</v>
          </cell>
          <cell r="B845" t="str">
            <v>安正时尚</v>
          </cell>
          <cell r="C845">
            <v>29.1</v>
          </cell>
          <cell r="D845">
            <v>29.1</v>
          </cell>
          <cell r="E845">
            <v>7.28</v>
          </cell>
          <cell r="F845">
            <v>2.97</v>
          </cell>
        </row>
        <row r="846">
          <cell r="A846" t="str">
            <v>600276.SH</v>
          </cell>
          <cell r="B846" t="str">
            <v>恒瑞医药</v>
          </cell>
          <cell r="C846">
            <v>2653.7</v>
          </cell>
          <cell r="D846">
            <v>2653.7</v>
          </cell>
          <cell r="E846">
            <v>41.6</v>
          </cell>
          <cell r="F846">
            <v>2.97</v>
          </cell>
        </row>
        <row r="847">
          <cell r="A847" t="str">
            <v>300144.SZ</v>
          </cell>
          <cell r="B847" t="str">
            <v>宋城演艺</v>
          </cell>
          <cell r="C847">
            <v>357.1</v>
          </cell>
          <cell r="D847">
            <v>408.2</v>
          </cell>
          <cell r="E847">
            <v>15.61</v>
          </cell>
          <cell r="F847">
            <v>2.97</v>
          </cell>
        </row>
        <row r="848">
          <cell r="A848" t="str">
            <v>600161.SH</v>
          </cell>
          <cell r="B848" t="str">
            <v>天坛生物</v>
          </cell>
          <cell r="C848">
            <v>411.8</v>
          </cell>
          <cell r="D848">
            <v>411.8</v>
          </cell>
          <cell r="E848">
            <v>24.99</v>
          </cell>
          <cell r="F848">
            <v>2.97</v>
          </cell>
        </row>
        <row r="849">
          <cell r="A849" t="str">
            <v>002598.SZ</v>
          </cell>
          <cell r="B849" t="str">
            <v>山东章鼓</v>
          </cell>
          <cell r="C849">
            <v>33.1</v>
          </cell>
          <cell r="D849">
            <v>37.9</v>
          </cell>
          <cell r="E849">
            <v>12.15</v>
          </cell>
          <cell r="F849">
            <v>2.97</v>
          </cell>
        </row>
        <row r="850">
          <cell r="A850" t="str">
            <v>688616.SH</v>
          </cell>
          <cell r="B850" t="str">
            <v>西力科技</v>
          </cell>
          <cell r="C850">
            <v>7.2</v>
          </cell>
          <cell r="D850">
            <v>19.3</v>
          </cell>
          <cell r="E850">
            <v>12.85</v>
          </cell>
          <cell r="F850">
            <v>2.96</v>
          </cell>
        </row>
        <row r="851">
          <cell r="A851" t="str">
            <v>603345.SH</v>
          </cell>
          <cell r="B851" t="str">
            <v>安井食品</v>
          </cell>
          <cell r="C851">
            <v>472.8</v>
          </cell>
          <cell r="D851">
            <v>472.8</v>
          </cell>
          <cell r="E851">
            <v>161.2</v>
          </cell>
          <cell r="F851">
            <v>2.96</v>
          </cell>
        </row>
        <row r="852">
          <cell r="A852" t="str">
            <v>688221.SH</v>
          </cell>
          <cell r="B852" t="str">
            <v>前沿生物-U</v>
          </cell>
          <cell r="C852">
            <v>27.9</v>
          </cell>
          <cell r="D852">
            <v>50.8</v>
          </cell>
          <cell r="E852">
            <v>13.56</v>
          </cell>
          <cell r="F852">
            <v>2.96</v>
          </cell>
        </row>
        <row r="853">
          <cell r="A853" t="str">
            <v>603040.SH</v>
          </cell>
          <cell r="B853" t="str">
            <v>新坐标</v>
          </cell>
          <cell r="C853">
            <v>27.5</v>
          </cell>
          <cell r="D853">
            <v>27.8</v>
          </cell>
          <cell r="E853">
            <v>20.54</v>
          </cell>
          <cell r="F853">
            <v>2.96</v>
          </cell>
        </row>
        <row r="854">
          <cell r="A854" t="str">
            <v>603108.SH</v>
          </cell>
          <cell r="B854" t="str">
            <v>润达医疗</v>
          </cell>
          <cell r="C854">
            <v>92.9</v>
          </cell>
          <cell r="D854">
            <v>92.9</v>
          </cell>
          <cell r="E854">
            <v>16.03</v>
          </cell>
          <cell r="F854">
            <v>2.95</v>
          </cell>
        </row>
        <row r="855">
          <cell r="A855" t="str">
            <v>000715.SZ</v>
          </cell>
          <cell r="B855" t="str">
            <v>中兴商业</v>
          </cell>
          <cell r="C855">
            <v>29</v>
          </cell>
          <cell r="D855">
            <v>29</v>
          </cell>
          <cell r="E855">
            <v>6.98</v>
          </cell>
          <cell r="F855">
            <v>2.95</v>
          </cell>
        </row>
        <row r="856">
          <cell r="A856" t="str">
            <v>600983.SH</v>
          </cell>
          <cell r="B856" t="str">
            <v>惠而浦</v>
          </cell>
          <cell r="C856">
            <v>61.5</v>
          </cell>
          <cell r="D856">
            <v>61.5</v>
          </cell>
          <cell r="E856">
            <v>8.03</v>
          </cell>
          <cell r="F856">
            <v>2.95</v>
          </cell>
        </row>
        <row r="857">
          <cell r="A857" t="str">
            <v>300576.SZ</v>
          </cell>
          <cell r="B857" t="str">
            <v>容大感光</v>
          </cell>
          <cell r="C857">
            <v>47.4</v>
          </cell>
          <cell r="D857">
            <v>79.9</v>
          </cell>
          <cell r="E857">
            <v>37.42</v>
          </cell>
          <cell r="F857">
            <v>2.94</v>
          </cell>
        </row>
        <row r="858">
          <cell r="A858" t="str">
            <v>688022.SH</v>
          </cell>
          <cell r="B858" t="str">
            <v>瀚川智能</v>
          </cell>
          <cell r="C858">
            <v>67.6</v>
          </cell>
          <cell r="D858">
            <v>67.6</v>
          </cell>
          <cell r="E858">
            <v>62.28</v>
          </cell>
          <cell r="F858">
            <v>2.94</v>
          </cell>
        </row>
        <row r="859">
          <cell r="A859" t="str">
            <v>300133.SZ</v>
          </cell>
          <cell r="B859" t="str">
            <v>华策影视</v>
          </cell>
          <cell r="C859">
            <v>114</v>
          </cell>
          <cell r="D859">
            <v>133.1</v>
          </cell>
          <cell r="E859">
            <v>7</v>
          </cell>
          <cell r="F859">
            <v>2.94</v>
          </cell>
        </row>
        <row r="860">
          <cell r="A860" t="str">
            <v>002766.SZ</v>
          </cell>
          <cell r="B860" t="str">
            <v>索菱股份</v>
          </cell>
          <cell r="C860">
            <v>41.8</v>
          </cell>
          <cell r="D860">
            <v>47.4</v>
          </cell>
          <cell r="E860">
            <v>5.6</v>
          </cell>
          <cell r="F860">
            <v>2.94</v>
          </cell>
        </row>
        <row r="861">
          <cell r="A861" t="str">
            <v>002755.SZ</v>
          </cell>
          <cell r="B861" t="str">
            <v>奥赛康</v>
          </cell>
          <cell r="C861">
            <v>87.7</v>
          </cell>
          <cell r="D861">
            <v>87.7</v>
          </cell>
          <cell r="E861">
            <v>9.45</v>
          </cell>
          <cell r="F861">
            <v>2.94</v>
          </cell>
        </row>
        <row r="862">
          <cell r="A862" t="str">
            <v>688588.SH</v>
          </cell>
          <cell r="B862" t="str">
            <v>凌志软件</v>
          </cell>
          <cell r="C862">
            <v>47.1</v>
          </cell>
          <cell r="D862">
            <v>74.3</v>
          </cell>
          <cell r="E862">
            <v>18.57</v>
          </cell>
          <cell r="F862">
            <v>2.94</v>
          </cell>
        </row>
        <row r="863">
          <cell r="A863" t="str">
            <v>688090.SH</v>
          </cell>
          <cell r="B863" t="str">
            <v>瑞松科技</v>
          </cell>
          <cell r="C863">
            <v>18.9</v>
          </cell>
          <cell r="D863">
            <v>18.9</v>
          </cell>
          <cell r="E863">
            <v>28.04</v>
          </cell>
          <cell r="F863">
            <v>2.94</v>
          </cell>
        </row>
        <row r="864">
          <cell r="A864" t="str">
            <v>300079.SZ</v>
          </cell>
          <cell r="B864" t="str">
            <v>数码视讯</v>
          </cell>
          <cell r="C864">
            <v>84.4</v>
          </cell>
          <cell r="D864">
            <v>95.2</v>
          </cell>
          <cell r="E864">
            <v>6.66</v>
          </cell>
          <cell r="F864">
            <v>2.94</v>
          </cell>
        </row>
        <row r="865">
          <cell r="A865" t="str">
            <v>603195.SH</v>
          </cell>
          <cell r="B865" t="str">
            <v>公牛集团</v>
          </cell>
          <cell r="C865">
            <v>959.8</v>
          </cell>
          <cell r="D865">
            <v>962.9</v>
          </cell>
          <cell r="E865">
            <v>160.2</v>
          </cell>
          <cell r="F865">
            <v>2.94</v>
          </cell>
        </row>
        <row r="866">
          <cell r="A866" t="str">
            <v>688553.SH</v>
          </cell>
          <cell r="B866" t="str">
            <v>汇宇制药-W</v>
          </cell>
          <cell r="C866">
            <v>49.7</v>
          </cell>
          <cell r="D866">
            <v>72.8</v>
          </cell>
          <cell r="E866">
            <v>17.18</v>
          </cell>
          <cell r="F866">
            <v>2.94</v>
          </cell>
        </row>
        <row r="867">
          <cell r="A867" t="str">
            <v>300165.SZ</v>
          </cell>
          <cell r="B867" t="str">
            <v>天瑞仪器</v>
          </cell>
          <cell r="C867">
            <v>20.4</v>
          </cell>
          <cell r="D867">
            <v>26.1</v>
          </cell>
          <cell r="E867">
            <v>5.26</v>
          </cell>
          <cell r="F867">
            <v>2.94</v>
          </cell>
        </row>
        <row r="868">
          <cell r="A868" t="str">
            <v>301369.SZ</v>
          </cell>
          <cell r="B868" t="str">
            <v>联动科技</v>
          </cell>
          <cell r="C868">
            <v>12.9</v>
          </cell>
          <cell r="D868">
            <v>51.8</v>
          </cell>
          <cell r="E868">
            <v>111.55</v>
          </cell>
          <cell r="F868">
            <v>2.93</v>
          </cell>
        </row>
        <row r="869">
          <cell r="A869" t="str">
            <v>600128.SH</v>
          </cell>
          <cell r="B869" t="str">
            <v>弘业股份</v>
          </cell>
          <cell r="C869">
            <v>21.6</v>
          </cell>
          <cell r="D869">
            <v>21.6</v>
          </cell>
          <cell r="E869">
            <v>8.77</v>
          </cell>
          <cell r="F869">
            <v>2.93</v>
          </cell>
        </row>
        <row r="870">
          <cell r="A870" t="str">
            <v>300085.SZ</v>
          </cell>
          <cell r="B870" t="str">
            <v>银之杰</v>
          </cell>
          <cell r="C870">
            <v>61</v>
          </cell>
          <cell r="D870">
            <v>81.8</v>
          </cell>
          <cell r="E870">
            <v>11.58</v>
          </cell>
          <cell r="F870">
            <v>2.93</v>
          </cell>
        </row>
        <row r="871">
          <cell r="A871" t="str">
            <v>000590.SZ</v>
          </cell>
          <cell r="B871" t="str">
            <v>启迪药业</v>
          </cell>
          <cell r="C871">
            <v>21.9</v>
          </cell>
          <cell r="D871">
            <v>21.9</v>
          </cell>
          <cell r="E871">
            <v>9.13</v>
          </cell>
          <cell r="F871">
            <v>2.93</v>
          </cell>
        </row>
        <row r="872">
          <cell r="A872" t="str">
            <v>600353.SH</v>
          </cell>
          <cell r="B872" t="str">
            <v>旭光电子</v>
          </cell>
          <cell r="C872">
            <v>69</v>
          </cell>
          <cell r="D872">
            <v>70.7</v>
          </cell>
          <cell r="E872">
            <v>11.94</v>
          </cell>
          <cell r="F872">
            <v>2.93</v>
          </cell>
        </row>
        <row r="873">
          <cell r="A873" t="str">
            <v>300100.SZ</v>
          </cell>
          <cell r="B873" t="str">
            <v>双林股份</v>
          </cell>
          <cell r="C873">
            <v>29.5</v>
          </cell>
          <cell r="D873">
            <v>31.1</v>
          </cell>
          <cell r="E873">
            <v>7.74</v>
          </cell>
          <cell r="F873">
            <v>2.93</v>
          </cell>
        </row>
        <row r="874">
          <cell r="A874" t="str">
            <v>300254.SZ</v>
          </cell>
          <cell r="B874" t="str">
            <v>仟源医药</v>
          </cell>
          <cell r="C874">
            <v>15</v>
          </cell>
          <cell r="D874">
            <v>16.2</v>
          </cell>
          <cell r="E874">
            <v>6.69</v>
          </cell>
          <cell r="F874">
            <v>2.92</v>
          </cell>
        </row>
        <row r="875">
          <cell r="A875" t="str">
            <v>688578.SH</v>
          </cell>
          <cell r="B875" t="str">
            <v>艾力斯-U</v>
          </cell>
          <cell r="C875">
            <v>49.5</v>
          </cell>
          <cell r="D875">
            <v>107.8</v>
          </cell>
          <cell r="E875">
            <v>23.95</v>
          </cell>
          <cell r="F875">
            <v>2.92</v>
          </cell>
        </row>
        <row r="876">
          <cell r="A876" t="str">
            <v>000668.SZ</v>
          </cell>
          <cell r="B876" t="str">
            <v>荣丰控股</v>
          </cell>
          <cell r="C876">
            <v>17.6</v>
          </cell>
          <cell r="D876">
            <v>17.6</v>
          </cell>
          <cell r="E876">
            <v>11.98</v>
          </cell>
          <cell r="F876">
            <v>2.92</v>
          </cell>
        </row>
        <row r="877">
          <cell r="A877" t="str">
            <v>688299.SH</v>
          </cell>
          <cell r="B877" t="str">
            <v>长阳科技</v>
          </cell>
          <cell r="C877">
            <v>48.5</v>
          </cell>
          <cell r="D877">
            <v>48.5</v>
          </cell>
          <cell r="E877">
            <v>16.92</v>
          </cell>
          <cell r="F877">
            <v>2.92</v>
          </cell>
        </row>
        <row r="878">
          <cell r="A878" t="str">
            <v>002585.SZ</v>
          </cell>
          <cell r="B878" t="str">
            <v>双星新材</v>
          </cell>
          <cell r="C878">
            <v>115.3</v>
          </cell>
          <cell r="D878">
            <v>150.9</v>
          </cell>
          <cell r="E878">
            <v>13.05</v>
          </cell>
          <cell r="F878">
            <v>2.92</v>
          </cell>
        </row>
        <row r="879">
          <cell r="A879" t="str">
            <v>601888.SH</v>
          </cell>
          <cell r="B879" t="str">
            <v>中国中免</v>
          </cell>
          <cell r="C879">
            <v>3670.7</v>
          </cell>
          <cell r="D879">
            <v>3889.5</v>
          </cell>
          <cell r="E879">
            <v>188</v>
          </cell>
          <cell r="F879">
            <v>2.92</v>
          </cell>
        </row>
        <row r="880">
          <cell r="A880" t="str">
            <v>002171.SZ</v>
          </cell>
          <cell r="B880" t="str">
            <v>楚江新材</v>
          </cell>
          <cell r="C880">
            <v>100.7</v>
          </cell>
          <cell r="D880">
            <v>103.6</v>
          </cell>
          <cell r="E880">
            <v>7.76</v>
          </cell>
          <cell r="F880">
            <v>2.92</v>
          </cell>
        </row>
        <row r="881">
          <cell r="A881" t="str">
            <v>002867.SZ</v>
          </cell>
          <cell r="B881" t="str">
            <v>周大生</v>
          </cell>
          <cell r="C881">
            <v>175.9</v>
          </cell>
          <cell r="D881">
            <v>177.9</v>
          </cell>
          <cell r="E881">
            <v>16.23</v>
          </cell>
          <cell r="F881">
            <v>2.92</v>
          </cell>
        </row>
        <row r="882">
          <cell r="A882" t="str">
            <v>000949.SZ</v>
          </cell>
          <cell r="B882" t="str">
            <v>新乡化纤</v>
          </cell>
          <cell r="C882">
            <v>49.5</v>
          </cell>
          <cell r="D882">
            <v>51.8</v>
          </cell>
          <cell r="E882">
            <v>3.53</v>
          </cell>
          <cell r="F882">
            <v>2.92</v>
          </cell>
        </row>
        <row r="883">
          <cell r="A883" t="str">
            <v>300512.SZ</v>
          </cell>
          <cell r="B883" t="str">
            <v>中亚股份</v>
          </cell>
          <cell r="C883">
            <v>26.5</v>
          </cell>
          <cell r="D883">
            <v>33.4</v>
          </cell>
          <cell r="E883">
            <v>8.13</v>
          </cell>
          <cell r="F883">
            <v>2.91</v>
          </cell>
        </row>
        <row r="884">
          <cell r="A884" t="str">
            <v>300135.SZ</v>
          </cell>
          <cell r="B884" t="str">
            <v>宝利国际</v>
          </cell>
          <cell r="C884">
            <v>20.1</v>
          </cell>
          <cell r="D884">
            <v>26.1</v>
          </cell>
          <cell r="E884">
            <v>2.83</v>
          </cell>
          <cell r="F884">
            <v>2.91</v>
          </cell>
        </row>
        <row r="885">
          <cell r="A885" t="str">
            <v>002832.SZ</v>
          </cell>
          <cell r="B885" t="str">
            <v>比音勒芬</v>
          </cell>
          <cell r="C885">
            <v>117.1</v>
          </cell>
          <cell r="D885">
            <v>171.6</v>
          </cell>
          <cell r="E885">
            <v>30.07</v>
          </cell>
          <cell r="F885">
            <v>2.91</v>
          </cell>
        </row>
        <row r="886">
          <cell r="A886" t="str">
            <v>300018.SZ</v>
          </cell>
          <cell r="B886" t="str">
            <v>中元股份</v>
          </cell>
          <cell r="C886">
            <v>25.8</v>
          </cell>
          <cell r="D886">
            <v>30.6</v>
          </cell>
          <cell r="E886">
            <v>6.37</v>
          </cell>
          <cell r="F886">
            <v>2.91</v>
          </cell>
        </row>
        <row r="887">
          <cell r="A887" t="str">
            <v>300263.SZ</v>
          </cell>
          <cell r="B887" t="str">
            <v>隆华科技</v>
          </cell>
          <cell r="C887">
            <v>62.8</v>
          </cell>
          <cell r="D887">
            <v>73.6</v>
          </cell>
          <cell r="E887">
            <v>8.14</v>
          </cell>
          <cell r="F887">
            <v>2.91</v>
          </cell>
        </row>
        <row r="888">
          <cell r="A888" t="str">
            <v>300444.SZ</v>
          </cell>
          <cell r="B888" t="str">
            <v>双杰电气</v>
          </cell>
          <cell r="C888">
            <v>31.5</v>
          </cell>
          <cell r="D888">
            <v>38.5</v>
          </cell>
          <cell r="E888">
            <v>5.31</v>
          </cell>
          <cell r="F888">
            <v>2.91</v>
          </cell>
        </row>
        <row r="889">
          <cell r="A889" t="str">
            <v>300726.SZ</v>
          </cell>
          <cell r="B889" t="str">
            <v>宏达电子</v>
          </cell>
          <cell r="C889">
            <v>96.1</v>
          </cell>
          <cell r="D889">
            <v>185.3</v>
          </cell>
          <cell r="E889">
            <v>45</v>
          </cell>
          <cell r="F889">
            <v>2.9</v>
          </cell>
        </row>
        <row r="890">
          <cell r="A890" t="str">
            <v>300397.SZ</v>
          </cell>
          <cell r="B890" t="str">
            <v>天和防务</v>
          </cell>
          <cell r="C890">
            <v>45.4</v>
          </cell>
          <cell r="D890">
            <v>58.7</v>
          </cell>
          <cell r="E890">
            <v>11.34</v>
          </cell>
          <cell r="F890">
            <v>2.9</v>
          </cell>
        </row>
        <row r="891">
          <cell r="A891" t="str">
            <v>300302.SZ</v>
          </cell>
          <cell r="B891" t="str">
            <v>同有科技</v>
          </cell>
          <cell r="C891">
            <v>32</v>
          </cell>
          <cell r="D891">
            <v>42.9</v>
          </cell>
          <cell r="E891">
            <v>8.86</v>
          </cell>
          <cell r="F891">
            <v>2.9</v>
          </cell>
        </row>
        <row r="892">
          <cell r="A892" t="str">
            <v>300668.SZ</v>
          </cell>
          <cell r="B892" t="str">
            <v>杰恩设计</v>
          </cell>
          <cell r="C892">
            <v>17.6</v>
          </cell>
          <cell r="D892">
            <v>26.9</v>
          </cell>
          <cell r="E892">
            <v>22.33</v>
          </cell>
          <cell r="F892">
            <v>2.9</v>
          </cell>
        </row>
        <row r="893">
          <cell r="A893" t="str">
            <v>300899.SZ</v>
          </cell>
          <cell r="B893" t="str">
            <v>上海凯鑫</v>
          </cell>
          <cell r="C893">
            <v>7.3</v>
          </cell>
          <cell r="D893">
            <v>14.7</v>
          </cell>
          <cell r="E893">
            <v>23.05</v>
          </cell>
          <cell r="F893">
            <v>2.9</v>
          </cell>
        </row>
        <row r="894">
          <cell r="A894" t="str">
            <v>300465.SZ</v>
          </cell>
          <cell r="B894" t="str">
            <v>高伟达</v>
          </cell>
          <cell r="C894">
            <v>47.5</v>
          </cell>
          <cell r="D894">
            <v>47.5</v>
          </cell>
          <cell r="E894">
            <v>10.64</v>
          </cell>
          <cell r="F894">
            <v>2.9</v>
          </cell>
        </row>
        <row r="895">
          <cell r="A895" t="str">
            <v>605208.SH</v>
          </cell>
          <cell r="B895" t="str">
            <v>永茂泰</v>
          </cell>
          <cell r="C895">
            <v>19.3</v>
          </cell>
          <cell r="D895">
            <v>37.8</v>
          </cell>
          <cell r="E895">
            <v>14.9</v>
          </cell>
          <cell r="F895">
            <v>2.9</v>
          </cell>
        </row>
        <row r="896">
          <cell r="A896" t="str">
            <v>688183.SH</v>
          </cell>
          <cell r="B896" t="str">
            <v>生益电子</v>
          </cell>
          <cell r="C896">
            <v>36.1</v>
          </cell>
          <cell r="D896">
            <v>97.4</v>
          </cell>
          <cell r="E896">
            <v>11.71</v>
          </cell>
          <cell r="F896">
            <v>2.9</v>
          </cell>
        </row>
        <row r="897">
          <cell r="A897" t="str">
            <v>002537.SZ</v>
          </cell>
          <cell r="B897" t="str">
            <v>海联金汇</v>
          </cell>
          <cell r="C897">
            <v>95.9</v>
          </cell>
          <cell r="D897">
            <v>95.9</v>
          </cell>
          <cell r="E897">
            <v>8.17</v>
          </cell>
          <cell r="F897">
            <v>2.9</v>
          </cell>
        </row>
        <row r="898">
          <cell r="A898" t="str">
            <v>688391.SH</v>
          </cell>
          <cell r="B898" t="str">
            <v>钜泉科技</v>
          </cell>
          <cell r="C898">
            <v>14.8</v>
          </cell>
          <cell r="D898">
            <v>66.7</v>
          </cell>
          <cell r="E898">
            <v>115.81</v>
          </cell>
          <cell r="F898">
            <v>2.9</v>
          </cell>
        </row>
        <row r="899">
          <cell r="A899" t="str">
            <v>300057.SZ</v>
          </cell>
          <cell r="B899" t="str">
            <v>万顺新材</v>
          </cell>
          <cell r="C899">
            <v>47.1</v>
          </cell>
          <cell r="D899">
            <v>77.6</v>
          </cell>
          <cell r="E899">
            <v>8.53</v>
          </cell>
          <cell r="F899">
            <v>2.9</v>
          </cell>
        </row>
        <row r="900">
          <cell r="A900" t="str">
            <v>688244.SH</v>
          </cell>
          <cell r="B900" t="str">
            <v>永信至诚</v>
          </cell>
          <cell r="C900">
            <v>6.9</v>
          </cell>
          <cell r="D900">
            <v>34.1</v>
          </cell>
          <cell r="E900">
            <v>72.9</v>
          </cell>
          <cell r="F900">
            <v>2.89</v>
          </cell>
        </row>
        <row r="901">
          <cell r="A901" t="str">
            <v>301152.SZ</v>
          </cell>
          <cell r="B901" t="str">
            <v>天力锂能</v>
          </cell>
          <cell r="C901">
            <v>13.2</v>
          </cell>
          <cell r="D901">
            <v>57.7</v>
          </cell>
          <cell r="E901">
            <v>47.33</v>
          </cell>
          <cell r="F901">
            <v>2.89</v>
          </cell>
        </row>
        <row r="902">
          <cell r="A902" t="str">
            <v>600230.SH</v>
          </cell>
          <cell r="B902" t="str">
            <v>沧州大化</v>
          </cell>
          <cell r="C902">
            <v>72</v>
          </cell>
          <cell r="D902">
            <v>73.1</v>
          </cell>
          <cell r="E902">
            <v>17.47</v>
          </cell>
          <cell r="F902">
            <v>2.89</v>
          </cell>
        </row>
        <row r="903">
          <cell r="A903" t="str">
            <v>300126.SZ</v>
          </cell>
          <cell r="B903" t="str">
            <v>锐奇股份</v>
          </cell>
          <cell r="C903">
            <v>13.5</v>
          </cell>
          <cell r="D903">
            <v>19.5</v>
          </cell>
          <cell r="E903">
            <v>6.42</v>
          </cell>
          <cell r="F903">
            <v>2.88</v>
          </cell>
        </row>
        <row r="904">
          <cell r="A904" t="str">
            <v>300900.SZ</v>
          </cell>
          <cell r="B904" t="str">
            <v>广联航空</v>
          </cell>
          <cell r="C904">
            <v>43.1</v>
          </cell>
          <cell r="D904">
            <v>68.7</v>
          </cell>
          <cell r="E904">
            <v>32.47</v>
          </cell>
          <cell r="F904">
            <v>2.88</v>
          </cell>
        </row>
        <row r="905">
          <cell r="A905" t="str">
            <v>300652.SZ</v>
          </cell>
          <cell r="B905" t="str">
            <v>雷迪克</v>
          </cell>
          <cell r="C905">
            <v>21.7</v>
          </cell>
          <cell r="D905">
            <v>24.2</v>
          </cell>
          <cell r="E905">
            <v>23.57</v>
          </cell>
          <cell r="F905">
            <v>2.88</v>
          </cell>
        </row>
        <row r="906">
          <cell r="A906" t="str">
            <v>603885.SH</v>
          </cell>
          <cell r="B906" t="str">
            <v>吉祥航空</v>
          </cell>
          <cell r="C906">
            <v>387.5</v>
          </cell>
          <cell r="D906">
            <v>387.5</v>
          </cell>
          <cell r="E906">
            <v>17.5</v>
          </cell>
          <cell r="F906">
            <v>2.88</v>
          </cell>
        </row>
        <row r="907">
          <cell r="A907" t="str">
            <v>300877.SZ</v>
          </cell>
          <cell r="B907" t="str">
            <v>金春股份</v>
          </cell>
          <cell r="C907">
            <v>9.5</v>
          </cell>
          <cell r="D907">
            <v>20.2</v>
          </cell>
          <cell r="E907">
            <v>16.8</v>
          </cell>
          <cell r="F907">
            <v>2.88</v>
          </cell>
        </row>
        <row r="908">
          <cell r="A908" t="str">
            <v>688793.SH</v>
          </cell>
          <cell r="B908" t="str">
            <v>倍轻松</v>
          </cell>
          <cell r="C908">
            <v>12.3</v>
          </cell>
          <cell r="D908">
            <v>32.6</v>
          </cell>
          <cell r="E908">
            <v>52.94</v>
          </cell>
          <cell r="F908">
            <v>2.88</v>
          </cell>
        </row>
        <row r="909">
          <cell r="A909" t="str">
            <v>688017.SH</v>
          </cell>
          <cell r="B909" t="str">
            <v>绿的谐波</v>
          </cell>
          <cell r="C909">
            <v>108.6</v>
          </cell>
          <cell r="D909">
            <v>195.6</v>
          </cell>
          <cell r="E909">
            <v>116</v>
          </cell>
          <cell r="F909">
            <v>2.87</v>
          </cell>
        </row>
        <row r="910">
          <cell r="A910" t="str">
            <v>300283.SZ</v>
          </cell>
          <cell r="B910" t="str">
            <v>温州宏丰</v>
          </cell>
          <cell r="C910">
            <v>17.8</v>
          </cell>
          <cell r="D910">
            <v>25</v>
          </cell>
          <cell r="E910">
            <v>5.73</v>
          </cell>
          <cell r="F910">
            <v>2.87</v>
          </cell>
        </row>
        <row r="911">
          <cell r="A911" t="str">
            <v>000023.SZ</v>
          </cell>
          <cell r="B911" t="str">
            <v>深天地A</v>
          </cell>
          <cell r="C911">
            <v>14.9</v>
          </cell>
          <cell r="D911">
            <v>14.9</v>
          </cell>
          <cell r="E911">
            <v>10.75</v>
          </cell>
          <cell r="F911">
            <v>2.87</v>
          </cell>
        </row>
        <row r="912">
          <cell r="A912" t="str">
            <v>600258.SH</v>
          </cell>
          <cell r="B912" t="str">
            <v>首旅酒店</v>
          </cell>
          <cell r="C912">
            <v>245.8</v>
          </cell>
          <cell r="D912">
            <v>256.9</v>
          </cell>
          <cell r="E912">
            <v>22.96</v>
          </cell>
          <cell r="F912">
            <v>2.87</v>
          </cell>
        </row>
        <row r="913">
          <cell r="A913" t="str">
            <v>300956.SZ</v>
          </cell>
          <cell r="B913" t="str">
            <v>英力股份</v>
          </cell>
          <cell r="C913">
            <v>9.4</v>
          </cell>
          <cell r="D913">
            <v>21.8</v>
          </cell>
          <cell r="E913">
            <v>16.52</v>
          </cell>
          <cell r="F913">
            <v>2.86</v>
          </cell>
        </row>
        <row r="914">
          <cell r="A914" t="str">
            <v>688315.SH</v>
          </cell>
          <cell r="B914" t="str">
            <v>诺禾致源</v>
          </cell>
          <cell r="C914">
            <v>31.5</v>
          </cell>
          <cell r="D914">
            <v>116.5</v>
          </cell>
          <cell r="E914">
            <v>29.11</v>
          </cell>
          <cell r="F914">
            <v>2.86</v>
          </cell>
        </row>
        <row r="915">
          <cell r="A915" t="str">
            <v>000544.SZ</v>
          </cell>
          <cell r="B915" t="str">
            <v>中原环保</v>
          </cell>
          <cell r="C915">
            <v>66.6</v>
          </cell>
          <cell r="D915">
            <v>66.6</v>
          </cell>
          <cell r="E915">
            <v>6.83</v>
          </cell>
          <cell r="F915">
            <v>2.86</v>
          </cell>
        </row>
        <row r="916">
          <cell r="A916" t="str">
            <v>603825.SH</v>
          </cell>
          <cell r="B916" t="str">
            <v>华扬联众</v>
          </cell>
          <cell r="C916">
            <v>41</v>
          </cell>
          <cell r="D916">
            <v>41</v>
          </cell>
          <cell r="E916">
            <v>16.19</v>
          </cell>
          <cell r="F916">
            <v>2.86</v>
          </cell>
        </row>
        <row r="917">
          <cell r="A917" t="str">
            <v>603339.SH</v>
          </cell>
          <cell r="B917" t="str">
            <v>四方科技</v>
          </cell>
          <cell r="C917">
            <v>44.6</v>
          </cell>
          <cell r="D917">
            <v>44.6</v>
          </cell>
          <cell r="E917">
            <v>14.4</v>
          </cell>
          <cell r="F917">
            <v>2.86</v>
          </cell>
        </row>
        <row r="918">
          <cell r="A918" t="str">
            <v>300636.SZ</v>
          </cell>
          <cell r="B918" t="str">
            <v>同和药业</v>
          </cell>
          <cell r="C918">
            <v>40.7</v>
          </cell>
          <cell r="D918">
            <v>49.2</v>
          </cell>
          <cell r="E918">
            <v>14.04</v>
          </cell>
          <cell r="F918">
            <v>2.86</v>
          </cell>
        </row>
        <row r="919">
          <cell r="A919" t="str">
            <v>002031.SZ</v>
          </cell>
          <cell r="B919" t="str">
            <v>巨轮智能</v>
          </cell>
          <cell r="C919">
            <v>62.7</v>
          </cell>
          <cell r="D919">
            <v>71.3</v>
          </cell>
          <cell r="E919">
            <v>3.24</v>
          </cell>
          <cell r="F919">
            <v>2.86</v>
          </cell>
        </row>
        <row r="920">
          <cell r="A920" t="str">
            <v>603987.SH</v>
          </cell>
          <cell r="B920" t="str">
            <v>康德莱</v>
          </cell>
          <cell r="C920">
            <v>66.5</v>
          </cell>
          <cell r="D920">
            <v>66.8</v>
          </cell>
          <cell r="E920">
            <v>15.13</v>
          </cell>
          <cell r="F920">
            <v>2.86</v>
          </cell>
        </row>
        <row r="921">
          <cell r="A921" t="str">
            <v>300909.SZ</v>
          </cell>
          <cell r="B921" t="str">
            <v>汇创达</v>
          </cell>
          <cell r="C921">
            <v>20.5</v>
          </cell>
          <cell r="D921">
            <v>51.3</v>
          </cell>
          <cell r="E921">
            <v>33.88</v>
          </cell>
          <cell r="F921">
            <v>2.85</v>
          </cell>
        </row>
        <row r="922">
          <cell r="A922" t="str">
            <v>603032.SH</v>
          </cell>
          <cell r="B922" t="str">
            <v>德新科技</v>
          </cell>
          <cell r="C922">
            <v>109.6</v>
          </cell>
          <cell r="D922">
            <v>115.2</v>
          </cell>
          <cell r="E922">
            <v>68.49</v>
          </cell>
          <cell r="F922">
            <v>2.85</v>
          </cell>
        </row>
        <row r="923">
          <cell r="A923" t="str">
            <v>300329.SZ</v>
          </cell>
          <cell r="B923" t="str">
            <v>海伦钢琴</v>
          </cell>
          <cell r="C923">
            <v>18.2</v>
          </cell>
          <cell r="D923">
            <v>18.2</v>
          </cell>
          <cell r="E923">
            <v>7.21</v>
          </cell>
          <cell r="F923">
            <v>2.85</v>
          </cell>
        </row>
        <row r="924">
          <cell r="A924" t="str">
            <v>300883.SZ</v>
          </cell>
          <cell r="B924" t="str">
            <v>龙利得</v>
          </cell>
          <cell r="C924">
            <v>15.3</v>
          </cell>
          <cell r="D924">
            <v>22.5</v>
          </cell>
          <cell r="E924">
            <v>6.49</v>
          </cell>
          <cell r="F924">
            <v>2.85</v>
          </cell>
        </row>
        <row r="925">
          <cell r="A925" t="str">
            <v>002690.SZ</v>
          </cell>
          <cell r="B925" t="str">
            <v>美亚光电</v>
          </cell>
          <cell r="C925">
            <v>115.4</v>
          </cell>
          <cell r="D925">
            <v>235.6</v>
          </cell>
          <cell r="E925">
            <v>26.7</v>
          </cell>
          <cell r="F925">
            <v>2.85</v>
          </cell>
        </row>
        <row r="926">
          <cell r="A926" t="str">
            <v>300489.SZ</v>
          </cell>
          <cell r="B926" t="str">
            <v>光智科技</v>
          </cell>
          <cell r="C926">
            <v>24.4</v>
          </cell>
          <cell r="D926">
            <v>24.6</v>
          </cell>
          <cell r="E926">
            <v>18.05</v>
          </cell>
          <cell r="F926">
            <v>2.85</v>
          </cell>
        </row>
        <row r="927">
          <cell r="A927" t="str">
            <v>002633.SZ</v>
          </cell>
          <cell r="B927" t="str">
            <v>申科股份</v>
          </cell>
          <cell r="C927">
            <v>15.1</v>
          </cell>
          <cell r="D927">
            <v>15.2</v>
          </cell>
          <cell r="E927">
            <v>10.11</v>
          </cell>
          <cell r="F927">
            <v>2.85</v>
          </cell>
        </row>
        <row r="928">
          <cell r="A928" t="str">
            <v>600576.SH</v>
          </cell>
          <cell r="B928" t="str">
            <v>祥源文旅</v>
          </cell>
          <cell r="C928">
            <v>51.5</v>
          </cell>
          <cell r="D928">
            <v>88.7</v>
          </cell>
          <cell r="E928">
            <v>8.31</v>
          </cell>
          <cell r="F928">
            <v>2.85</v>
          </cell>
        </row>
        <row r="929">
          <cell r="A929" t="str">
            <v>603221.SH</v>
          </cell>
          <cell r="B929" t="str">
            <v>爱丽家居</v>
          </cell>
          <cell r="C929">
            <v>5.1</v>
          </cell>
          <cell r="D929">
            <v>20</v>
          </cell>
          <cell r="E929">
            <v>8.32</v>
          </cell>
          <cell r="F929">
            <v>2.84</v>
          </cell>
        </row>
        <row r="930">
          <cell r="A930" t="str">
            <v>300097.SZ</v>
          </cell>
          <cell r="B930" t="str">
            <v>智云股份</v>
          </cell>
          <cell r="C930">
            <v>16.6</v>
          </cell>
          <cell r="D930">
            <v>17.7</v>
          </cell>
          <cell r="E930">
            <v>6.15</v>
          </cell>
          <cell r="F930">
            <v>2.84</v>
          </cell>
        </row>
        <row r="931">
          <cell r="A931" t="str">
            <v>002007.SZ</v>
          </cell>
          <cell r="B931" t="str">
            <v>华兰生物</v>
          </cell>
          <cell r="C931">
            <v>335.7</v>
          </cell>
          <cell r="D931">
            <v>389.7</v>
          </cell>
          <cell r="E931">
            <v>21.36</v>
          </cell>
          <cell r="F931">
            <v>2.84</v>
          </cell>
        </row>
        <row r="932">
          <cell r="A932" t="str">
            <v>300868.SZ</v>
          </cell>
          <cell r="B932" t="str">
            <v>杰美特</v>
          </cell>
          <cell r="C932">
            <v>10.5</v>
          </cell>
          <cell r="D932">
            <v>21.8</v>
          </cell>
          <cell r="E932">
            <v>17.03</v>
          </cell>
          <cell r="F932">
            <v>2.84</v>
          </cell>
        </row>
        <row r="933">
          <cell r="A933" t="str">
            <v>600072.SH</v>
          </cell>
          <cell r="B933" t="str">
            <v>中船科技</v>
          </cell>
          <cell r="C933">
            <v>114.9</v>
          </cell>
          <cell r="D933">
            <v>114.9</v>
          </cell>
          <cell r="E933">
            <v>15.61</v>
          </cell>
          <cell r="F933">
            <v>2.83</v>
          </cell>
        </row>
        <row r="934">
          <cell r="A934" t="str">
            <v>001259.SZ</v>
          </cell>
          <cell r="B934" t="str">
            <v>利仁科技</v>
          </cell>
          <cell r="C934">
            <v>5.4</v>
          </cell>
          <cell r="D934">
            <v>21.6</v>
          </cell>
          <cell r="E934">
            <v>29.42</v>
          </cell>
          <cell r="F934">
            <v>2.83</v>
          </cell>
        </row>
        <row r="935">
          <cell r="A935" t="str">
            <v>002271.SZ</v>
          </cell>
          <cell r="B935" t="str">
            <v>东方雨虹</v>
          </cell>
          <cell r="C935">
            <v>663.8</v>
          </cell>
          <cell r="D935">
            <v>841.7</v>
          </cell>
          <cell r="E935">
            <v>33.42</v>
          </cell>
          <cell r="F935">
            <v>2.83</v>
          </cell>
        </row>
        <row r="936">
          <cell r="A936" t="str">
            <v>603029.SH</v>
          </cell>
          <cell r="B936" t="str">
            <v>天鹅股份</v>
          </cell>
          <cell r="C936">
            <v>30.4</v>
          </cell>
          <cell r="D936">
            <v>30.4</v>
          </cell>
          <cell r="E936">
            <v>25.07</v>
          </cell>
          <cell r="F936">
            <v>2.83</v>
          </cell>
        </row>
        <row r="937">
          <cell r="A937" t="str">
            <v>601636.SH</v>
          </cell>
          <cell r="B937" t="str">
            <v>旗滨集团</v>
          </cell>
          <cell r="C937">
            <v>282.8</v>
          </cell>
          <cell r="D937">
            <v>282.8</v>
          </cell>
          <cell r="E937">
            <v>10.54</v>
          </cell>
          <cell r="F937">
            <v>2.83</v>
          </cell>
        </row>
        <row r="938">
          <cell r="A938" t="str">
            <v>600987.SH</v>
          </cell>
          <cell r="B938" t="str">
            <v>航民股份</v>
          </cell>
          <cell r="C938">
            <v>81</v>
          </cell>
          <cell r="D938">
            <v>87.8</v>
          </cell>
          <cell r="E938">
            <v>8.36</v>
          </cell>
          <cell r="F938">
            <v>2.83</v>
          </cell>
        </row>
        <row r="939">
          <cell r="A939" t="str">
            <v>001222.SZ</v>
          </cell>
          <cell r="B939" t="str">
            <v>源飞宠物</v>
          </cell>
          <cell r="C939">
            <v>8.6</v>
          </cell>
          <cell r="D939">
            <v>34.2</v>
          </cell>
          <cell r="E939">
            <v>25.09</v>
          </cell>
          <cell r="F939">
            <v>2.83</v>
          </cell>
        </row>
        <row r="940">
          <cell r="A940" t="str">
            <v>002094.SZ</v>
          </cell>
          <cell r="B940" t="str">
            <v>青岛金王</v>
          </cell>
          <cell r="C940">
            <v>27.6</v>
          </cell>
          <cell r="D940">
            <v>27.6</v>
          </cell>
          <cell r="E940">
            <v>4</v>
          </cell>
          <cell r="F940">
            <v>2.83</v>
          </cell>
        </row>
        <row r="941">
          <cell r="A941" t="str">
            <v>688077.SH</v>
          </cell>
          <cell r="B941" t="str">
            <v>大地熊</v>
          </cell>
          <cell r="C941">
            <v>21.5</v>
          </cell>
          <cell r="D941">
            <v>38.5</v>
          </cell>
          <cell r="E941">
            <v>47.65</v>
          </cell>
          <cell r="F941">
            <v>2.83</v>
          </cell>
        </row>
        <row r="942">
          <cell r="A942" t="str">
            <v>688217.SH</v>
          </cell>
          <cell r="B942" t="str">
            <v>睿昂基因</v>
          </cell>
          <cell r="C942">
            <v>17.6</v>
          </cell>
          <cell r="D942">
            <v>26.7</v>
          </cell>
          <cell r="E942">
            <v>48.08</v>
          </cell>
          <cell r="F942">
            <v>2.82</v>
          </cell>
        </row>
        <row r="943">
          <cell r="A943" t="str">
            <v>301013.SZ</v>
          </cell>
          <cell r="B943" t="str">
            <v>利和兴</v>
          </cell>
          <cell r="C943">
            <v>20</v>
          </cell>
          <cell r="D943">
            <v>28.1</v>
          </cell>
          <cell r="E943">
            <v>12.02</v>
          </cell>
          <cell r="F943">
            <v>2.82</v>
          </cell>
        </row>
        <row r="944">
          <cell r="A944" t="str">
            <v>838227.BJ</v>
          </cell>
          <cell r="B944" t="str">
            <v>美登科技</v>
          </cell>
          <cell r="C944">
            <v>2</v>
          </cell>
          <cell r="D944">
            <v>7.5</v>
          </cell>
          <cell r="E944">
            <v>19.32</v>
          </cell>
          <cell r="F944">
            <v>2.82</v>
          </cell>
        </row>
        <row r="945">
          <cell r="A945" t="str">
            <v>603528.SH</v>
          </cell>
          <cell r="B945" t="str">
            <v>多伦科技</v>
          </cell>
          <cell r="C945">
            <v>50.1</v>
          </cell>
          <cell r="D945">
            <v>50.1</v>
          </cell>
          <cell r="E945">
            <v>8.02</v>
          </cell>
          <cell r="F945">
            <v>2.82</v>
          </cell>
        </row>
        <row r="946">
          <cell r="A946" t="str">
            <v>300660.SZ</v>
          </cell>
          <cell r="B946" t="str">
            <v>江苏雷利</v>
          </cell>
          <cell r="C946">
            <v>73.6</v>
          </cell>
          <cell r="D946">
            <v>73.6</v>
          </cell>
          <cell r="E946">
            <v>28.07</v>
          </cell>
          <cell r="F946">
            <v>2.82</v>
          </cell>
        </row>
        <row r="947">
          <cell r="A947" t="str">
            <v>002707.SZ</v>
          </cell>
          <cell r="B947" t="str">
            <v>众信旅游</v>
          </cell>
          <cell r="C947">
            <v>71.3</v>
          </cell>
          <cell r="D947">
            <v>86</v>
          </cell>
          <cell r="E947">
            <v>8.75</v>
          </cell>
          <cell r="F947">
            <v>2.82</v>
          </cell>
        </row>
        <row r="948">
          <cell r="A948" t="str">
            <v>603268.SH</v>
          </cell>
          <cell r="B948" t="str">
            <v>松发股份</v>
          </cell>
          <cell r="C948">
            <v>17.7</v>
          </cell>
          <cell r="D948">
            <v>17.7</v>
          </cell>
          <cell r="E948">
            <v>14.22</v>
          </cell>
          <cell r="F948">
            <v>2.82</v>
          </cell>
        </row>
        <row r="949">
          <cell r="A949" t="str">
            <v>300044.SZ</v>
          </cell>
          <cell r="B949" t="str">
            <v>赛为智能</v>
          </cell>
          <cell r="C949">
            <v>31.7</v>
          </cell>
          <cell r="D949">
            <v>36.5</v>
          </cell>
          <cell r="E949">
            <v>4.74</v>
          </cell>
          <cell r="F949">
            <v>2.82</v>
          </cell>
        </row>
        <row r="950">
          <cell r="A950" t="str">
            <v>300308.SZ</v>
          </cell>
          <cell r="B950" t="str">
            <v>中际旭创</v>
          </cell>
          <cell r="C950">
            <v>275.6</v>
          </cell>
          <cell r="D950">
            <v>295</v>
          </cell>
          <cell r="E950">
            <v>36.83</v>
          </cell>
          <cell r="F950">
            <v>2.82</v>
          </cell>
        </row>
        <row r="951">
          <cell r="A951" t="str">
            <v>002458.SZ</v>
          </cell>
          <cell r="B951" t="str">
            <v>益生股份</v>
          </cell>
          <cell r="C951">
            <v>98.7</v>
          </cell>
          <cell r="D951">
            <v>144.9</v>
          </cell>
          <cell r="E951">
            <v>14.59</v>
          </cell>
          <cell r="F951">
            <v>2.82</v>
          </cell>
        </row>
        <row r="952">
          <cell r="A952" t="str">
            <v>831195.BJ</v>
          </cell>
          <cell r="B952" t="str">
            <v>三祥科技</v>
          </cell>
          <cell r="C952">
            <v>2.8</v>
          </cell>
          <cell r="D952">
            <v>7.5</v>
          </cell>
          <cell r="E952">
            <v>7.66</v>
          </cell>
          <cell r="F952">
            <v>2.82</v>
          </cell>
        </row>
        <row r="953">
          <cell r="A953" t="str">
            <v>603385.SH</v>
          </cell>
          <cell r="B953" t="str">
            <v>惠达卫浴</v>
          </cell>
          <cell r="C953">
            <v>31.2</v>
          </cell>
          <cell r="D953">
            <v>32.2</v>
          </cell>
          <cell r="E953">
            <v>8.39</v>
          </cell>
          <cell r="F953">
            <v>2.82</v>
          </cell>
        </row>
        <row r="954">
          <cell r="A954" t="str">
            <v>688335.SH</v>
          </cell>
          <cell r="B954" t="str">
            <v>复洁环保</v>
          </cell>
          <cell r="C954">
            <v>16.9</v>
          </cell>
          <cell r="D954">
            <v>24.8</v>
          </cell>
          <cell r="E954">
            <v>24.45</v>
          </cell>
          <cell r="F954">
            <v>2.82</v>
          </cell>
        </row>
        <row r="955">
          <cell r="A955" t="str">
            <v>002990.SZ</v>
          </cell>
          <cell r="B955" t="str">
            <v>盛视科技</v>
          </cell>
          <cell r="C955">
            <v>22</v>
          </cell>
          <cell r="D955">
            <v>87.6</v>
          </cell>
          <cell r="E955">
            <v>33.94</v>
          </cell>
          <cell r="F955">
            <v>2.82</v>
          </cell>
        </row>
        <row r="956">
          <cell r="A956" t="str">
            <v>002277.SZ</v>
          </cell>
          <cell r="B956" t="str">
            <v>友阿股份</v>
          </cell>
          <cell r="C956">
            <v>50.9</v>
          </cell>
          <cell r="D956">
            <v>50.9</v>
          </cell>
          <cell r="E956">
            <v>3.65</v>
          </cell>
          <cell r="F956">
            <v>2.82</v>
          </cell>
        </row>
        <row r="957">
          <cell r="A957" t="str">
            <v>300228.SZ</v>
          </cell>
          <cell r="B957" t="str">
            <v>富瑞特装</v>
          </cell>
          <cell r="C957">
            <v>29.8</v>
          </cell>
          <cell r="D957">
            <v>31.5</v>
          </cell>
          <cell r="E957">
            <v>5.48</v>
          </cell>
          <cell r="F957">
            <v>2.81</v>
          </cell>
        </row>
        <row r="958">
          <cell r="A958" t="str">
            <v>002238.SZ</v>
          </cell>
          <cell r="B958" t="str">
            <v>天威视讯</v>
          </cell>
          <cell r="C958">
            <v>64.5</v>
          </cell>
          <cell r="D958">
            <v>64.5</v>
          </cell>
          <cell r="E958">
            <v>8.04</v>
          </cell>
          <cell r="F958">
            <v>2.81</v>
          </cell>
        </row>
        <row r="959">
          <cell r="A959" t="str">
            <v>603836.SH</v>
          </cell>
          <cell r="B959" t="str">
            <v>海程邦达</v>
          </cell>
          <cell r="C959">
            <v>14.1</v>
          </cell>
          <cell r="D959">
            <v>33.8</v>
          </cell>
          <cell r="E959">
            <v>16.45</v>
          </cell>
          <cell r="F959">
            <v>2.81</v>
          </cell>
        </row>
        <row r="960">
          <cell r="A960" t="str">
            <v>688182.SH</v>
          </cell>
          <cell r="B960" t="str">
            <v>灿勤科技</v>
          </cell>
          <cell r="C960">
            <v>17.2</v>
          </cell>
          <cell r="D960">
            <v>71.7</v>
          </cell>
          <cell r="E960">
            <v>17.92</v>
          </cell>
          <cell r="F960">
            <v>2.81</v>
          </cell>
        </row>
        <row r="961">
          <cell r="A961" t="str">
            <v>300207.SZ</v>
          </cell>
          <cell r="B961" t="str">
            <v>欣旺达</v>
          </cell>
          <cell r="C961">
            <v>341.3</v>
          </cell>
          <cell r="D961">
            <v>367.8</v>
          </cell>
          <cell r="E961">
            <v>19.75</v>
          </cell>
          <cell r="F961">
            <v>2.81</v>
          </cell>
        </row>
        <row r="962">
          <cell r="A962" t="str">
            <v>603777.SH</v>
          </cell>
          <cell r="B962" t="str">
            <v>来伊份</v>
          </cell>
          <cell r="C962">
            <v>57.9</v>
          </cell>
          <cell r="D962">
            <v>57.9</v>
          </cell>
          <cell r="E962">
            <v>17.19</v>
          </cell>
          <cell r="F962">
            <v>2.81</v>
          </cell>
        </row>
        <row r="963">
          <cell r="A963" t="str">
            <v>300403.SZ</v>
          </cell>
          <cell r="B963" t="str">
            <v>汉宇集团</v>
          </cell>
          <cell r="C963">
            <v>27.3</v>
          </cell>
          <cell r="D963">
            <v>41.9</v>
          </cell>
          <cell r="E963">
            <v>6.95</v>
          </cell>
          <cell r="F963">
            <v>2.81</v>
          </cell>
        </row>
        <row r="964">
          <cell r="A964" t="str">
            <v>688059.SH</v>
          </cell>
          <cell r="B964" t="str">
            <v>华锐精密</v>
          </cell>
          <cell r="C964">
            <v>36.6</v>
          </cell>
          <cell r="D964">
            <v>63.8</v>
          </cell>
          <cell r="E964">
            <v>144.9</v>
          </cell>
          <cell r="F964">
            <v>2.81</v>
          </cell>
        </row>
        <row r="965">
          <cell r="A965" t="str">
            <v>002454.SZ</v>
          </cell>
          <cell r="B965" t="str">
            <v>松芝股份</v>
          </cell>
          <cell r="C965">
            <v>45.8</v>
          </cell>
          <cell r="D965">
            <v>46</v>
          </cell>
          <cell r="E965">
            <v>7.32</v>
          </cell>
          <cell r="F965">
            <v>2.81</v>
          </cell>
        </row>
        <row r="966">
          <cell r="A966" t="str">
            <v>300828.SZ</v>
          </cell>
          <cell r="B966" t="str">
            <v>锐新科技</v>
          </cell>
          <cell r="C966">
            <v>12.5</v>
          </cell>
          <cell r="D966">
            <v>24.9</v>
          </cell>
          <cell r="E966">
            <v>15.01</v>
          </cell>
          <cell r="F966">
            <v>2.81</v>
          </cell>
        </row>
        <row r="967">
          <cell r="A967" t="str">
            <v>603615.SH</v>
          </cell>
          <cell r="B967" t="str">
            <v>茶花股份</v>
          </cell>
          <cell r="C967">
            <v>20.4</v>
          </cell>
          <cell r="D967">
            <v>20.4</v>
          </cell>
          <cell r="E967">
            <v>8.43</v>
          </cell>
          <cell r="F967">
            <v>2.8</v>
          </cell>
        </row>
        <row r="968">
          <cell r="A968" t="str">
            <v>002621.SZ</v>
          </cell>
          <cell r="B968" t="str">
            <v>美吉姆</v>
          </cell>
          <cell r="C968">
            <v>35.1</v>
          </cell>
          <cell r="D968">
            <v>36.2</v>
          </cell>
          <cell r="E968">
            <v>4.4</v>
          </cell>
          <cell r="F968">
            <v>2.8</v>
          </cell>
        </row>
        <row r="969">
          <cell r="A969" t="str">
            <v>002666.SZ</v>
          </cell>
          <cell r="B969" t="str">
            <v>德联集团</v>
          </cell>
          <cell r="C969">
            <v>23.1</v>
          </cell>
          <cell r="D969">
            <v>38.8</v>
          </cell>
          <cell r="E969">
            <v>5.14</v>
          </cell>
          <cell r="F969">
            <v>2.8</v>
          </cell>
        </row>
        <row r="970">
          <cell r="A970" t="str">
            <v>301057.SZ</v>
          </cell>
          <cell r="B970" t="str">
            <v>汇隆新材</v>
          </cell>
          <cell r="C970">
            <v>8.3</v>
          </cell>
          <cell r="D970">
            <v>20.7</v>
          </cell>
          <cell r="E970">
            <v>18.73</v>
          </cell>
          <cell r="F970">
            <v>2.8</v>
          </cell>
        </row>
        <row r="971">
          <cell r="A971" t="str">
            <v>002819.SZ</v>
          </cell>
          <cell r="B971" t="str">
            <v>东方中科</v>
          </cell>
          <cell r="C971">
            <v>57.9</v>
          </cell>
          <cell r="D971">
            <v>91</v>
          </cell>
          <cell r="E971">
            <v>29.75</v>
          </cell>
          <cell r="F971">
            <v>2.8</v>
          </cell>
        </row>
        <row r="972">
          <cell r="A972" t="str">
            <v>002173.SZ</v>
          </cell>
          <cell r="B972" t="str">
            <v>创新医疗</v>
          </cell>
          <cell r="C972">
            <v>26.2</v>
          </cell>
          <cell r="D972">
            <v>31.6</v>
          </cell>
          <cell r="E972">
            <v>6.98</v>
          </cell>
          <cell r="F972">
            <v>2.8</v>
          </cell>
        </row>
        <row r="973">
          <cell r="A973" t="str">
            <v>301358.SZ</v>
          </cell>
          <cell r="B973" t="str">
            <v>湖南裕能</v>
          </cell>
          <cell r="C973">
            <v>54</v>
          </cell>
          <cell r="D973">
            <v>328.3</v>
          </cell>
          <cell r="E973">
            <v>43.36</v>
          </cell>
          <cell r="F973">
            <v>2.8</v>
          </cell>
        </row>
        <row r="974">
          <cell r="A974" t="str">
            <v>603536.SH</v>
          </cell>
          <cell r="B974" t="str">
            <v>惠发食品</v>
          </cell>
          <cell r="C974">
            <v>16.8</v>
          </cell>
          <cell r="D974">
            <v>17.1</v>
          </cell>
          <cell r="E974">
            <v>6.99</v>
          </cell>
          <cell r="F974">
            <v>2.79</v>
          </cell>
        </row>
        <row r="975">
          <cell r="A975" t="str">
            <v>002727.SZ</v>
          </cell>
          <cell r="B975" t="str">
            <v>一心堂</v>
          </cell>
          <cell r="C975">
            <v>139.3</v>
          </cell>
          <cell r="D975">
            <v>208.4</v>
          </cell>
          <cell r="E975">
            <v>34.97</v>
          </cell>
          <cell r="F975">
            <v>2.79</v>
          </cell>
        </row>
        <row r="976">
          <cell r="A976" t="str">
            <v>300606.SZ</v>
          </cell>
          <cell r="B976" t="str">
            <v>金太阳</v>
          </cell>
          <cell r="C976">
            <v>15.8</v>
          </cell>
          <cell r="D976">
            <v>19.1</v>
          </cell>
          <cell r="E976">
            <v>13.63</v>
          </cell>
          <cell r="F976">
            <v>2.79</v>
          </cell>
        </row>
        <row r="977">
          <cell r="A977" t="str">
            <v>000793.SZ</v>
          </cell>
          <cell r="B977" t="str">
            <v>华闻集团</v>
          </cell>
          <cell r="C977">
            <v>50.6</v>
          </cell>
          <cell r="D977">
            <v>51.5</v>
          </cell>
          <cell r="E977">
            <v>2.58</v>
          </cell>
          <cell r="F977">
            <v>2.79</v>
          </cell>
        </row>
        <row r="978">
          <cell r="A978" t="str">
            <v>603808.SH</v>
          </cell>
          <cell r="B978" t="str">
            <v>歌力思</v>
          </cell>
          <cell r="C978">
            <v>40.8</v>
          </cell>
          <cell r="D978">
            <v>40.8</v>
          </cell>
          <cell r="E978">
            <v>11.06</v>
          </cell>
          <cell r="F978">
            <v>2.79</v>
          </cell>
        </row>
        <row r="979">
          <cell r="A979" t="str">
            <v>300321.SZ</v>
          </cell>
          <cell r="B979" t="str">
            <v>同大股份</v>
          </cell>
          <cell r="C979">
            <v>14.3</v>
          </cell>
          <cell r="D979">
            <v>15.1</v>
          </cell>
          <cell r="E979">
            <v>16.96</v>
          </cell>
          <cell r="F979">
            <v>2.79</v>
          </cell>
        </row>
        <row r="980">
          <cell r="A980" t="str">
            <v>600673.SH</v>
          </cell>
          <cell r="B980" t="str">
            <v>东阳光</v>
          </cell>
          <cell r="C980">
            <v>265.3</v>
          </cell>
          <cell r="D980">
            <v>266.7</v>
          </cell>
          <cell r="E980">
            <v>8.85</v>
          </cell>
          <cell r="F980">
            <v>2.79</v>
          </cell>
        </row>
        <row r="981">
          <cell r="A981" t="str">
            <v>603822.SH</v>
          </cell>
          <cell r="B981" t="str">
            <v>嘉澳环保</v>
          </cell>
          <cell r="C981">
            <v>26.4</v>
          </cell>
          <cell r="D981">
            <v>26.6</v>
          </cell>
          <cell r="E981">
            <v>34.31</v>
          </cell>
          <cell r="F981">
            <v>2.79</v>
          </cell>
        </row>
        <row r="982">
          <cell r="A982" t="str">
            <v>002909.SZ</v>
          </cell>
          <cell r="B982" t="str">
            <v>集泰股份</v>
          </cell>
          <cell r="C982">
            <v>32</v>
          </cell>
          <cell r="D982">
            <v>33</v>
          </cell>
          <cell r="E982">
            <v>8.86</v>
          </cell>
          <cell r="F982">
            <v>2.78</v>
          </cell>
        </row>
        <row r="983">
          <cell r="A983" t="str">
            <v>300608.SZ</v>
          </cell>
          <cell r="B983" t="str">
            <v>思特奇</v>
          </cell>
          <cell r="C983">
            <v>21.7</v>
          </cell>
          <cell r="D983">
            <v>36.3</v>
          </cell>
          <cell r="E983">
            <v>11.1</v>
          </cell>
          <cell r="F983">
            <v>2.78</v>
          </cell>
        </row>
        <row r="984">
          <cell r="A984" t="str">
            <v>002284.SZ</v>
          </cell>
          <cell r="B984" t="str">
            <v>亚太股份</v>
          </cell>
          <cell r="C984">
            <v>53.3</v>
          </cell>
          <cell r="D984">
            <v>57.3</v>
          </cell>
          <cell r="E984">
            <v>7.77</v>
          </cell>
          <cell r="F984">
            <v>2.78</v>
          </cell>
        </row>
        <row r="985">
          <cell r="A985" t="str">
            <v>002687.SZ</v>
          </cell>
          <cell r="B985" t="str">
            <v>乔治白</v>
          </cell>
          <cell r="C985">
            <v>19.4</v>
          </cell>
          <cell r="D985">
            <v>24.5</v>
          </cell>
          <cell r="E985">
            <v>4.82</v>
          </cell>
          <cell r="F985">
            <v>2.77</v>
          </cell>
        </row>
        <row r="986">
          <cell r="A986" t="str">
            <v>002975.SZ</v>
          </cell>
          <cell r="B986" t="str">
            <v>博杰股份</v>
          </cell>
          <cell r="C986">
            <v>25.4</v>
          </cell>
          <cell r="D986">
            <v>55.4</v>
          </cell>
          <cell r="E986">
            <v>39.72</v>
          </cell>
          <cell r="F986">
            <v>2.77</v>
          </cell>
        </row>
        <row r="987">
          <cell r="A987" t="str">
            <v>002638.SZ</v>
          </cell>
          <cell r="B987" t="str">
            <v>勤上股份</v>
          </cell>
          <cell r="C987">
            <v>28.8</v>
          </cell>
          <cell r="D987">
            <v>37.6</v>
          </cell>
          <cell r="E987">
            <v>2.6</v>
          </cell>
          <cell r="F987">
            <v>2.77</v>
          </cell>
        </row>
        <row r="988">
          <cell r="A988" t="str">
            <v>002561.SZ</v>
          </cell>
          <cell r="B988" t="str">
            <v>徐家汇</v>
          </cell>
          <cell r="C988">
            <v>41.4</v>
          </cell>
          <cell r="D988">
            <v>41.7</v>
          </cell>
          <cell r="E988">
            <v>10.03</v>
          </cell>
          <cell r="F988">
            <v>2.77</v>
          </cell>
        </row>
        <row r="989">
          <cell r="A989" t="str">
            <v>002985.SZ</v>
          </cell>
          <cell r="B989" t="str">
            <v>北摩高科</v>
          </cell>
          <cell r="C989">
            <v>85.3</v>
          </cell>
          <cell r="D989">
            <v>158</v>
          </cell>
          <cell r="E989">
            <v>47.6</v>
          </cell>
          <cell r="F989">
            <v>2.76</v>
          </cell>
        </row>
        <row r="990">
          <cell r="A990" t="str">
            <v>002347.SZ</v>
          </cell>
          <cell r="B990" t="str">
            <v>泰尔股份</v>
          </cell>
          <cell r="C990">
            <v>19.5</v>
          </cell>
          <cell r="D990">
            <v>26.3</v>
          </cell>
          <cell r="E990">
            <v>5.21</v>
          </cell>
          <cell r="F990">
            <v>2.76</v>
          </cell>
        </row>
        <row r="991">
          <cell r="A991" t="str">
            <v>688722.SH</v>
          </cell>
          <cell r="B991" t="str">
            <v>同益中</v>
          </cell>
          <cell r="C991">
            <v>26.8</v>
          </cell>
          <cell r="D991">
            <v>49.3</v>
          </cell>
          <cell r="E991">
            <v>21.96</v>
          </cell>
          <cell r="F991">
            <v>2.76</v>
          </cell>
        </row>
        <row r="992">
          <cell r="A992" t="str">
            <v>002587.SZ</v>
          </cell>
          <cell r="B992" t="str">
            <v>奥拓电子</v>
          </cell>
          <cell r="C992">
            <v>34.1</v>
          </cell>
          <cell r="D992">
            <v>43.7</v>
          </cell>
          <cell r="E992">
            <v>6.7</v>
          </cell>
          <cell r="F992">
            <v>2.76</v>
          </cell>
        </row>
        <row r="993">
          <cell r="A993" t="str">
            <v>000831.SZ</v>
          </cell>
          <cell r="B993" t="str">
            <v>中国稀土</v>
          </cell>
          <cell r="C993">
            <v>339.8</v>
          </cell>
          <cell r="D993">
            <v>339.8</v>
          </cell>
          <cell r="E993">
            <v>34.64</v>
          </cell>
          <cell r="F993">
            <v>2.76</v>
          </cell>
        </row>
        <row r="994">
          <cell r="A994" t="str">
            <v>300510.SZ</v>
          </cell>
          <cell r="B994" t="str">
            <v>金冠股份</v>
          </cell>
          <cell r="C994">
            <v>46</v>
          </cell>
          <cell r="D994">
            <v>46.3</v>
          </cell>
          <cell r="E994">
            <v>5.59</v>
          </cell>
          <cell r="F994">
            <v>2.76</v>
          </cell>
        </row>
        <row r="995">
          <cell r="A995" t="str">
            <v>600316.SH</v>
          </cell>
          <cell r="B995" t="str">
            <v>洪都航空</v>
          </cell>
          <cell r="C995">
            <v>189.7</v>
          </cell>
          <cell r="D995">
            <v>189.7</v>
          </cell>
          <cell r="E995">
            <v>26.46</v>
          </cell>
          <cell r="F995">
            <v>2.76</v>
          </cell>
        </row>
        <row r="996">
          <cell r="A996" t="str">
            <v>301176.SZ</v>
          </cell>
          <cell r="B996" t="str">
            <v>逸豪新材</v>
          </cell>
          <cell r="C996">
            <v>7.2</v>
          </cell>
          <cell r="D996">
            <v>31.5</v>
          </cell>
          <cell r="E996">
            <v>18.64</v>
          </cell>
          <cell r="F996">
            <v>2.76</v>
          </cell>
        </row>
        <row r="997">
          <cell r="A997" t="str">
            <v>688280.SH</v>
          </cell>
          <cell r="B997" t="str">
            <v>精进电动-UW</v>
          </cell>
          <cell r="C997">
            <v>37.4</v>
          </cell>
          <cell r="D997">
            <v>48.5</v>
          </cell>
          <cell r="E997">
            <v>8.21</v>
          </cell>
          <cell r="F997">
            <v>2.75</v>
          </cell>
        </row>
        <row r="998">
          <cell r="A998" t="str">
            <v>002757.SZ</v>
          </cell>
          <cell r="B998" t="str">
            <v>南兴股份</v>
          </cell>
          <cell r="C998">
            <v>39.8</v>
          </cell>
          <cell r="D998">
            <v>42</v>
          </cell>
          <cell r="E998">
            <v>14.22</v>
          </cell>
          <cell r="F998">
            <v>2.75</v>
          </cell>
        </row>
        <row r="999">
          <cell r="A999" t="str">
            <v>603676.SH</v>
          </cell>
          <cell r="B999" t="str">
            <v>卫信康</v>
          </cell>
          <cell r="C999">
            <v>59.4</v>
          </cell>
          <cell r="D999">
            <v>60.3</v>
          </cell>
          <cell r="E999">
            <v>13.85</v>
          </cell>
          <cell r="F999">
            <v>2.74</v>
          </cell>
        </row>
        <row r="1000">
          <cell r="A1000" t="str">
            <v>603637.SH</v>
          </cell>
          <cell r="B1000" t="str">
            <v>镇海股份</v>
          </cell>
          <cell r="C1000">
            <v>21</v>
          </cell>
          <cell r="D1000">
            <v>21</v>
          </cell>
          <cell r="E1000">
            <v>8.61</v>
          </cell>
          <cell r="F1000">
            <v>2.74</v>
          </cell>
        </row>
        <row r="1001">
          <cell r="A1001" t="str">
            <v>603755.SH</v>
          </cell>
          <cell r="B1001" t="str">
            <v>日辰股份</v>
          </cell>
          <cell r="C1001">
            <v>42.5</v>
          </cell>
          <cell r="D1001">
            <v>42.5</v>
          </cell>
          <cell r="E1001">
            <v>43.06</v>
          </cell>
          <cell r="F1001">
            <v>2.74</v>
          </cell>
        </row>
        <row r="1002">
          <cell r="A1002" t="str">
            <v>688026.SH</v>
          </cell>
          <cell r="B1002" t="str">
            <v>洁特生物</v>
          </cell>
          <cell r="C1002">
            <v>32.5</v>
          </cell>
          <cell r="D1002">
            <v>32.6</v>
          </cell>
          <cell r="E1002">
            <v>23.24</v>
          </cell>
          <cell r="F1002">
            <v>2.74</v>
          </cell>
        </row>
        <row r="1003">
          <cell r="A1003" t="str">
            <v>300505.SZ</v>
          </cell>
          <cell r="B1003" t="str">
            <v>川金诺</v>
          </cell>
          <cell r="C1003">
            <v>39.7</v>
          </cell>
          <cell r="D1003">
            <v>54</v>
          </cell>
          <cell r="E1003">
            <v>24.05</v>
          </cell>
          <cell r="F1003">
            <v>2.73</v>
          </cell>
        </row>
        <row r="1004">
          <cell r="A1004" t="str">
            <v>300686.SZ</v>
          </cell>
          <cell r="B1004" t="str">
            <v>智动力</v>
          </cell>
          <cell r="C1004">
            <v>23.1</v>
          </cell>
          <cell r="D1004">
            <v>30.9</v>
          </cell>
          <cell r="E1004">
            <v>11.65</v>
          </cell>
          <cell r="F1004">
            <v>2.73</v>
          </cell>
        </row>
        <row r="1005">
          <cell r="A1005" t="str">
            <v>300098.SZ</v>
          </cell>
          <cell r="B1005" t="str">
            <v>高新兴</v>
          </cell>
          <cell r="C1005">
            <v>57.2</v>
          </cell>
          <cell r="D1005">
            <v>65.3</v>
          </cell>
          <cell r="E1005">
            <v>3.76</v>
          </cell>
          <cell r="F1005">
            <v>2.73</v>
          </cell>
        </row>
        <row r="1006">
          <cell r="A1006" t="str">
            <v>300143.SZ</v>
          </cell>
          <cell r="B1006" t="str">
            <v>盈康生命</v>
          </cell>
          <cell r="C1006">
            <v>57.5</v>
          </cell>
          <cell r="D1006">
            <v>67.6</v>
          </cell>
          <cell r="E1006">
            <v>10.53</v>
          </cell>
          <cell r="F1006">
            <v>2.73</v>
          </cell>
        </row>
        <row r="1007">
          <cell r="A1007" t="str">
            <v>603663.SH</v>
          </cell>
          <cell r="B1007" t="str">
            <v>三祥新材</v>
          </cell>
          <cell r="C1007">
            <v>44.1</v>
          </cell>
          <cell r="D1007">
            <v>44.3</v>
          </cell>
          <cell r="E1007">
            <v>14.67</v>
          </cell>
          <cell r="F1007">
            <v>2.73</v>
          </cell>
        </row>
        <row r="1008">
          <cell r="A1008" t="str">
            <v>002600.SZ</v>
          </cell>
          <cell r="B1008" t="str">
            <v>领益智造</v>
          </cell>
          <cell r="C1008">
            <v>414.9</v>
          </cell>
          <cell r="D1008">
            <v>423.7</v>
          </cell>
          <cell r="E1008">
            <v>6.02</v>
          </cell>
          <cell r="F1008">
            <v>2.73</v>
          </cell>
        </row>
        <row r="1009">
          <cell r="A1009" t="str">
            <v>002441.SZ</v>
          </cell>
          <cell r="B1009" t="str">
            <v>众业达</v>
          </cell>
          <cell r="C1009">
            <v>42</v>
          </cell>
          <cell r="D1009">
            <v>57.4</v>
          </cell>
          <cell r="E1009">
            <v>10.54</v>
          </cell>
          <cell r="F1009">
            <v>2.73</v>
          </cell>
        </row>
        <row r="1010">
          <cell r="A1010" t="str">
            <v>300916.SZ</v>
          </cell>
          <cell r="B1010" t="str">
            <v>朗特智能</v>
          </cell>
          <cell r="C1010">
            <v>11.3</v>
          </cell>
          <cell r="D1010">
            <v>41.5</v>
          </cell>
          <cell r="E1010">
            <v>43.29</v>
          </cell>
          <cell r="F1010">
            <v>2.73</v>
          </cell>
        </row>
        <row r="1011">
          <cell r="A1011" t="str">
            <v>301187.SZ</v>
          </cell>
          <cell r="B1011" t="str">
            <v>欧圣电气</v>
          </cell>
          <cell r="C1011">
            <v>8.2</v>
          </cell>
          <cell r="D1011">
            <v>33</v>
          </cell>
          <cell r="E1011">
            <v>18.07</v>
          </cell>
          <cell r="F1011">
            <v>2.73</v>
          </cell>
        </row>
        <row r="1012">
          <cell r="A1012" t="str">
            <v>688585.SH</v>
          </cell>
          <cell r="B1012" t="str">
            <v>上纬新材</v>
          </cell>
          <cell r="C1012">
            <v>8.2</v>
          </cell>
          <cell r="D1012">
            <v>39.5</v>
          </cell>
          <cell r="E1012">
            <v>9.79</v>
          </cell>
          <cell r="F1012">
            <v>2.73</v>
          </cell>
        </row>
        <row r="1013">
          <cell r="A1013" t="str">
            <v>605318.SH</v>
          </cell>
          <cell r="B1013" t="str">
            <v>法狮龙</v>
          </cell>
          <cell r="C1013">
            <v>5.8</v>
          </cell>
          <cell r="D1013">
            <v>19</v>
          </cell>
          <cell r="E1013">
            <v>14.69</v>
          </cell>
          <cell r="F1013">
            <v>2.73</v>
          </cell>
        </row>
        <row r="1014">
          <cell r="A1014" t="str">
            <v>000759.SZ</v>
          </cell>
          <cell r="B1014" t="str">
            <v>中百集团</v>
          </cell>
          <cell r="C1014">
            <v>32.1</v>
          </cell>
          <cell r="D1014">
            <v>33.4</v>
          </cell>
          <cell r="E1014">
            <v>4.9</v>
          </cell>
          <cell r="F1014">
            <v>2.73</v>
          </cell>
        </row>
        <row r="1015">
          <cell r="A1015" t="str">
            <v>002017.SZ</v>
          </cell>
          <cell r="B1015" t="str">
            <v>东信和平</v>
          </cell>
          <cell r="C1015">
            <v>68.8</v>
          </cell>
          <cell r="D1015">
            <v>69</v>
          </cell>
          <cell r="E1015">
            <v>15.46</v>
          </cell>
          <cell r="F1015">
            <v>2.72</v>
          </cell>
        </row>
        <row r="1016">
          <cell r="A1016" t="str">
            <v>688628.SH</v>
          </cell>
          <cell r="B1016" t="str">
            <v>优利德</v>
          </cell>
          <cell r="C1016">
            <v>18.5</v>
          </cell>
          <cell r="D1016">
            <v>45.8</v>
          </cell>
          <cell r="E1016">
            <v>41.48</v>
          </cell>
          <cell r="F1016">
            <v>2.72</v>
          </cell>
        </row>
        <row r="1017">
          <cell r="A1017" t="str">
            <v>300069.SZ</v>
          </cell>
          <cell r="B1017" t="str">
            <v>金利华电</v>
          </cell>
          <cell r="C1017">
            <v>16.3</v>
          </cell>
          <cell r="D1017">
            <v>16.3</v>
          </cell>
          <cell r="E1017">
            <v>13.96</v>
          </cell>
          <cell r="F1017">
            <v>2.72</v>
          </cell>
        </row>
        <row r="1018">
          <cell r="A1018" t="str">
            <v>603161.SH</v>
          </cell>
          <cell r="B1018" t="str">
            <v>科华控股</v>
          </cell>
          <cell r="C1018">
            <v>21.1</v>
          </cell>
          <cell r="D1018">
            <v>21.1</v>
          </cell>
          <cell r="E1018">
            <v>15.85</v>
          </cell>
          <cell r="F1018">
            <v>2.72</v>
          </cell>
        </row>
        <row r="1019">
          <cell r="A1019" t="str">
            <v>688608.SH</v>
          </cell>
          <cell r="B1019" t="str">
            <v>恒玄科技</v>
          </cell>
          <cell r="C1019">
            <v>122.3</v>
          </cell>
          <cell r="D1019">
            <v>185</v>
          </cell>
          <cell r="E1019">
            <v>154.15</v>
          </cell>
          <cell r="F1019">
            <v>2.72</v>
          </cell>
        </row>
        <row r="1020">
          <cell r="A1020" t="str">
            <v>300798.SZ</v>
          </cell>
          <cell r="B1020" t="str">
            <v>锦鸡股份</v>
          </cell>
          <cell r="C1020">
            <v>21.7</v>
          </cell>
          <cell r="D1020">
            <v>28.4</v>
          </cell>
          <cell r="E1020">
            <v>6.81</v>
          </cell>
          <cell r="F1020">
            <v>2.71</v>
          </cell>
        </row>
        <row r="1021">
          <cell r="A1021" t="str">
            <v>688148.SH</v>
          </cell>
          <cell r="B1021" t="str">
            <v>芳源股份</v>
          </cell>
          <cell r="C1021">
            <v>54.1</v>
          </cell>
          <cell r="D1021">
            <v>71.6</v>
          </cell>
          <cell r="E1021">
            <v>14</v>
          </cell>
          <cell r="F1021">
            <v>2.71</v>
          </cell>
        </row>
        <row r="1022">
          <cell r="A1022" t="str">
            <v>688395.SH</v>
          </cell>
          <cell r="B1022" t="str">
            <v>正弦电气</v>
          </cell>
          <cell r="C1022">
            <v>8.1</v>
          </cell>
          <cell r="D1022">
            <v>18.2</v>
          </cell>
          <cell r="E1022">
            <v>21.19</v>
          </cell>
          <cell r="F1022">
            <v>2.71</v>
          </cell>
        </row>
        <row r="1023">
          <cell r="A1023" t="str">
            <v>000607.SZ</v>
          </cell>
          <cell r="B1023" t="str">
            <v>华媒控股</v>
          </cell>
          <cell r="C1023">
            <v>50.3</v>
          </cell>
          <cell r="D1023">
            <v>57.8</v>
          </cell>
          <cell r="E1023">
            <v>5.68</v>
          </cell>
          <cell r="F1023">
            <v>2.71</v>
          </cell>
        </row>
        <row r="1024">
          <cell r="A1024" t="str">
            <v>603027.SH</v>
          </cell>
          <cell r="B1024" t="str">
            <v>千禾味业</v>
          </cell>
          <cell r="C1024">
            <v>221.4</v>
          </cell>
          <cell r="D1024">
            <v>223</v>
          </cell>
          <cell r="E1024">
            <v>23.1</v>
          </cell>
          <cell r="F1024">
            <v>2.71</v>
          </cell>
        </row>
        <row r="1025">
          <cell r="A1025" t="str">
            <v>300169.SZ</v>
          </cell>
          <cell r="B1025" t="str">
            <v>天晟新材</v>
          </cell>
          <cell r="C1025">
            <v>13.8</v>
          </cell>
          <cell r="D1025">
            <v>14.9</v>
          </cell>
          <cell r="E1025">
            <v>4.56</v>
          </cell>
          <cell r="F1025">
            <v>2.7</v>
          </cell>
        </row>
        <row r="1026">
          <cell r="A1026" t="str">
            <v>600070.SH</v>
          </cell>
          <cell r="B1026" t="str">
            <v>浙江富润</v>
          </cell>
          <cell r="C1026">
            <v>34.7</v>
          </cell>
          <cell r="D1026">
            <v>34.8</v>
          </cell>
          <cell r="E1026">
            <v>6.85</v>
          </cell>
          <cell r="F1026">
            <v>2.7</v>
          </cell>
        </row>
        <row r="1027">
          <cell r="A1027" t="str">
            <v>300030.SZ</v>
          </cell>
          <cell r="B1027" t="str">
            <v>阳普医疗</v>
          </cell>
          <cell r="C1027">
            <v>18.4</v>
          </cell>
          <cell r="D1027">
            <v>21.2</v>
          </cell>
          <cell r="E1027">
            <v>6.85</v>
          </cell>
          <cell r="F1027">
            <v>2.7</v>
          </cell>
        </row>
        <row r="1028">
          <cell r="A1028" t="str">
            <v>600249.SH</v>
          </cell>
          <cell r="B1028" t="str">
            <v>两面针</v>
          </cell>
          <cell r="C1028">
            <v>29.3</v>
          </cell>
          <cell r="D1028">
            <v>29.3</v>
          </cell>
          <cell r="E1028">
            <v>5.33</v>
          </cell>
          <cell r="F1028">
            <v>2.7</v>
          </cell>
        </row>
        <row r="1029">
          <cell r="A1029" t="str">
            <v>300337.SZ</v>
          </cell>
          <cell r="B1029" t="str">
            <v>银邦股份</v>
          </cell>
          <cell r="C1029">
            <v>56.8</v>
          </cell>
          <cell r="D1029">
            <v>65.8</v>
          </cell>
          <cell r="E1029">
            <v>8</v>
          </cell>
          <cell r="F1029">
            <v>2.7</v>
          </cell>
        </row>
        <row r="1030">
          <cell r="A1030" t="str">
            <v>603033.SH</v>
          </cell>
          <cell r="B1030" t="str">
            <v>三维股份</v>
          </cell>
          <cell r="C1030">
            <v>138.9</v>
          </cell>
          <cell r="D1030">
            <v>141.8</v>
          </cell>
          <cell r="E1030">
            <v>17.91</v>
          </cell>
          <cell r="F1030">
            <v>2.69</v>
          </cell>
        </row>
        <row r="1031">
          <cell r="A1031" t="str">
            <v>300530.SZ</v>
          </cell>
          <cell r="B1031" t="str">
            <v>达志科技</v>
          </cell>
          <cell r="C1031">
            <v>29.7</v>
          </cell>
          <cell r="D1031">
            <v>39.8</v>
          </cell>
          <cell r="E1031">
            <v>25.16</v>
          </cell>
          <cell r="F1031">
            <v>2.69</v>
          </cell>
        </row>
        <row r="1032">
          <cell r="A1032" t="str">
            <v>003008.SZ</v>
          </cell>
          <cell r="B1032" t="str">
            <v>开普检测</v>
          </cell>
          <cell r="C1032">
            <v>9.7</v>
          </cell>
          <cell r="D1032">
            <v>22.3</v>
          </cell>
          <cell r="E1032">
            <v>27.84</v>
          </cell>
          <cell r="F1032">
            <v>2.69</v>
          </cell>
        </row>
        <row r="1033">
          <cell r="A1033" t="str">
            <v>000921.SZ</v>
          </cell>
          <cell r="B1033" t="str">
            <v>海信家电</v>
          </cell>
          <cell r="C1033">
            <v>175.6</v>
          </cell>
          <cell r="D1033">
            <v>265.1</v>
          </cell>
          <cell r="E1033">
            <v>19.45</v>
          </cell>
          <cell r="F1033">
            <v>2.69</v>
          </cell>
        </row>
        <row r="1034">
          <cell r="A1034" t="str">
            <v>300543.SZ</v>
          </cell>
          <cell r="B1034" t="str">
            <v>朗科智能</v>
          </cell>
          <cell r="C1034">
            <v>21</v>
          </cell>
          <cell r="D1034">
            <v>26.6</v>
          </cell>
          <cell r="E1034">
            <v>9.92</v>
          </cell>
          <cell r="F1034">
            <v>2.69</v>
          </cell>
        </row>
        <row r="1035">
          <cell r="A1035" t="str">
            <v>300961.SZ</v>
          </cell>
          <cell r="B1035" t="str">
            <v>深水海纳</v>
          </cell>
          <cell r="C1035">
            <v>14.1</v>
          </cell>
          <cell r="D1035">
            <v>20.3</v>
          </cell>
          <cell r="E1035">
            <v>11.45</v>
          </cell>
          <cell r="F1035">
            <v>2.69</v>
          </cell>
        </row>
        <row r="1036">
          <cell r="A1036" t="str">
            <v>300644.SZ</v>
          </cell>
          <cell r="B1036" t="str">
            <v>南京聚隆</v>
          </cell>
          <cell r="C1036">
            <v>14.3</v>
          </cell>
          <cell r="D1036">
            <v>18.1</v>
          </cell>
          <cell r="E1036">
            <v>16.8</v>
          </cell>
          <cell r="F1036">
            <v>2.69</v>
          </cell>
        </row>
        <row r="1037">
          <cell r="A1037" t="str">
            <v>300801.SZ</v>
          </cell>
          <cell r="B1037" t="str">
            <v>泰和科技</v>
          </cell>
          <cell r="C1037">
            <v>29.4</v>
          </cell>
          <cell r="D1037">
            <v>47.3</v>
          </cell>
          <cell r="E1037">
            <v>21.77</v>
          </cell>
          <cell r="F1037">
            <v>2.69</v>
          </cell>
        </row>
        <row r="1038">
          <cell r="A1038" t="str">
            <v>002632.SZ</v>
          </cell>
          <cell r="B1038" t="str">
            <v>道明光学</v>
          </cell>
          <cell r="C1038">
            <v>45</v>
          </cell>
          <cell r="D1038">
            <v>47.7</v>
          </cell>
          <cell r="E1038">
            <v>7.64</v>
          </cell>
          <cell r="F1038">
            <v>2.69</v>
          </cell>
        </row>
        <row r="1039">
          <cell r="A1039" t="str">
            <v>300221.SZ</v>
          </cell>
          <cell r="B1039" t="str">
            <v>银禧科技</v>
          </cell>
          <cell r="C1039">
            <v>23.9</v>
          </cell>
          <cell r="D1039">
            <v>25.4</v>
          </cell>
          <cell r="E1039">
            <v>5.35</v>
          </cell>
          <cell r="F1039">
            <v>2.69</v>
          </cell>
        </row>
        <row r="1040">
          <cell r="A1040" t="str">
            <v>002796.SZ</v>
          </cell>
          <cell r="B1040" t="str">
            <v>世嘉科技</v>
          </cell>
          <cell r="C1040">
            <v>29.3</v>
          </cell>
          <cell r="D1040">
            <v>31.9</v>
          </cell>
          <cell r="E1040">
            <v>12.62</v>
          </cell>
          <cell r="F1040">
            <v>2.69</v>
          </cell>
        </row>
        <row r="1041">
          <cell r="A1041" t="str">
            <v>603982.SH</v>
          </cell>
          <cell r="B1041" t="str">
            <v>泉峰汽车</v>
          </cell>
          <cell r="C1041">
            <v>15.4</v>
          </cell>
          <cell r="D1041">
            <v>49.4</v>
          </cell>
          <cell r="E1041">
            <v>18.74</v>
          </cell>
          <cell r="F1041">
            <v>2.68</v>
          </cell>
        </row>
        <row r="1042">
          <cell r="A1042" t="str">
            <v>688029.SH</v>
          </cell>
          <cell r="B1042" t="str">
            <v>南微医学</v>
          </cell>
          <cell r="C1042">
            <v>145.2</v>
          </cell>
          <cell r="D1042">
            <v>145.2</v>
          </cell>
          <cell r="E1042">
            <v>77.28</v>
          </cell>
          <cell r="F1042">
            <v>2.68</v>
          </cell>
        </row>
        <row r="1043">
          <cell r="A1043" t="str">
            <v>603317.SH</v>
          </cell>
          <cell r="B1043" t="str">
            <v>天味食品</v>
          </cell>
          <cell r="C1043">
            <v>187.7</v>
          </cell>
          <cell r="D1043">
            <v>190</v>
          </cell>
          <cell r="E1043">
            <v>24.89</v>
          </cell>
          <cell r="F1043">
            <v>2.68</v>
          </cell>
        </row>
        <row r="1044">
          <cell r="A1044" t="str">
            <v>002920.SZ</v>
          </cell>
          <cell r="B1044" t="str">
            <v>德赛西威</v>
          </cell>
          <cell r="C1044">
            <v>543.6</v>
          </cell>
          <cell r="D1044">
            <v>548.9</v>
          </cell>
          <cell r="E1044">
            <v>98.86</v>
          </cell>
          <cell r="F1044">
            <v>2.68</v>
          </cell>
        </row>
        <row r="1045">
          <cell r="A1045" t="str">
            <v>301012.SZ</v>
          </cell>
          <cell r="B1045" t="str">
            <v>扬电科技</v>
          </cell>
          <cell r="C1045">
            <v>16.1</v>
          </cell>
          <cell r="D1045">
            <v>32.2</v>
          </cell>
          <cell r="E1045">
            <v>38.32</v>
          </cell>
          <cell r="F1045">
            <v>2.68</v>
          </cell>
        </row>
        <row r="1046">
          <cell r="A1046" t="str">
            <v>000504.SZ</v>
          </cell>
          <cell r="B1046" t="str">
            <v>南华生物</v>
          </cell>
          <cell r="C1046">
            <v>34.5</v>
          </cell>
          <cell r="D1046">
            <v>34.6</v>
          </cell>
          <cell r="E1046">
            <v>11.12</v>
          </cell>
          <cell r="F1046">
            <v>2.68</v>
          </cell>
        </row>
        <row r="1047">
          <cell r="A1047" t="str">
            <v>688557.SH</v>
          </cell>
          <cell r="B1047" t="str">
            <v>兰剑智能</v>
          </cell>
          <cell r="C1047">
            <v>15.4</v>
          </cell>
          <cell r="D1047">
            <v>25.4</v>
          </cell>
          <cell r="E1047">
            <v>34.9</v>
          </cell>
          <cell r="F1047">
            <v>2.68</v>
          </cell>
        </row>
        <row r="1048">
          <cell r="A1048" t="str">
            <v>688115.SH</v>
          </cell>
          <cell r="B1048" t="str">
            <v>思林杰</v>
          </cell>
          <cell r="C1048">
            <v>11.9</v>
          </cell>
          <cell r="D1048">
            <v>26.8</v>
          </cell>
          <cell r="E1048">
            <v>40.27</v>
          </cell>
          <cell r="F1048">
            <v>2.68</v>
          </cell>
        </row>
        <row r="1049">
          <cell r="A1049" t="str">
            <v>688087.SH</v>
          </cell>
          <cell r="B1049" t="str">
            <v>英科再生</v>
          </cell>
          <cell r="C1049">
            <v>30.1</v>
          </cell>
          <cell r="D1049">
            <v>56.8</v>
          </cell>
          <cell r="E1049">
            <v>42.19</v>
          </cell>
          <cell r="F1049">
            <v>2.68</v>
          </cell>
        </row>
        <row r="1050">
          <cell r="A1050" t="str">
            <v>605108.SH</v>
          </cell>
          <cell r="B1050" t="str">
            <v>同庆楼</v>
          </cell>
          <cell r="C1050">
            <v>29.5</v>
          </cell>
          <cell r="D1050">
            <v>93.8</v>
          </cell>
          <cell r="E1050">
            <v>36.07</v>
          </cell>
          <cell r="F1050">
            <v>2.68</v>
          </cell>
        </row>
        <row r="1051">
          <cell r="A1051" t="str">
            <v>002953.SZ</v>
          </cell>
          <cell r="B1051" t="str">
            <v>日丰股份</v>
          </cell>
          <cell r="C1051">
            <v>24.2</v>
          </cell>
          <cell r="D1051">
            <v>43.3</v>
          </cell>
          <cell r="E1051">
            <v>12.28</v>
          </cell>
          <cell r="F1051">
            <v>2.68</v>
          </cell>
        </row>
        <row r="1052">
          <cell r="A1052" t="str">
            <v>002065.SZ</v>
          </cell>
          <cell r="B1052" t="str">
            <v>东华软件</v>
          </cell>
          <cell r="C1052">
            <v>200.7</v>
          </cell>
          <cell r="D1052">
            <v>221.5</v>
          </cell>
          <cell r="E1052">
            <v>6.91</v>
          </cell>
          <cell r="F1052">
            <v>2.67</v>
          </cell>
        </row>
        <row r="1053">
          <cell r="A1053" t="str">
            <v>002910.SZ</v>
          </cell>
          <cell r="B1053" t="str">
            <v>庄园牧场</v>
          </cell>
          <cell r="C1053">
            <v>20.4</v>
          </cell>
          <cell r="D1053">
            <v>23.4</v>
          </cell>
          <cell r="E1053">
            <v>11.91</v>
          </cell>
          <cell r="F1053">
            <v>2.67</v>
          </cell>
        </row>
        <row r="1054">
          <cell r="A1054" t="str">
            <v>300907.SZ</v>
          </cell>
          <cell r="B1054" t="str">
            <v>康平科技</v>
          </cell>
          <cell r="C1054">
            <v>7.7</v>
          </cell>
          <cell r="D1054">
            <v>19.9</v>
          </cell>
          <cell r="E1054">
            <v>20.75</v>
          </cell>
          <cell r="F1054">
            <v>2.67</v>
          </cell>
        </row>
        <row r="1055">
          <cell r="A1055" t="str">
            <v>002420.SZ</v>
          </cell>
          <cell r="B1055" t="str">
            <v>毅昌科技</v>
          </cell>
          <cell r="C1055">
            <v>27</v>
          </cell>
          <cell r="D1055">
            <v>27.7</v>
          </cell>
          <cell r="E1055">
            <v>6.92</v>
          </cell>
          <cell r="F1055">
            <v>2.67</v>
          </cell>
        </row>
        <row r="1056">
          <cell r="A1056" t="str">
            <v>600705.SH</v>
          </cell>
          <cell r="B1056" t="str">
            <v>中航产融</v>
          </cell>
          <cell r="C1056">
            <v>372.4</v>
          </cell>
          <cell r="D1056">
            <v>373.5</v>
          </cell>
          <cell r="E1056">
            <v>4.23</v>
          </cell>
          <cell r="F1056">
            <v>2.67</v>
          </cell>
        </row>
        <row r="1057">
          <cell r="A1057" t="str">
            <v>000739.SZ</v>
          </cell>
          <cell r="B1057" t="str">
            <v>普洛药业</v>
          </cell>
          <cell r="C1057">
            <v>258.6</v>
          </cell>
          <cell r="D1057">
            <v>258.7</v>
          </cell>
          <cell r="E1057">
            <v>21.95</v>
          </cell>
          <cell r="F1057">
            <v>2.67</v>
          </cell>
        </row>
        <row r="1058">
          <cell r="A1058" t="str">
            <v>000963.SZ</v>
          </cell>
          <cell r="B1058" t="str">
            <v>华东医药</v>
          </cell>
          <cell r="C1058">
            <v>782.1</v>
          </cell>
          <cell r="D1058">
            <v>784</v>
          </cell>
          <cell r="E1058">
            <v>44.7</v>
          </cell>
          <cell r="F1058">
            <v>2.66</v>
          </cell>
        </row>
        <row r="1059">
          <cell r="A1059" t="str">
            <v>688701.SH</v>
          </cell>
          <cell r="B1059" t="str">
            <v>卓锦股份</v>
          </cell>
          <cell r="C1059">
            <v>5.8</v>
          </cell>
          <cell r="D1059">
            <v>11.9</v>
          </cell>
          <cell r="E1059">
            <v>8.87</v>
          </cell>
          <cell r="F1059">
            <v>2.66</v>
          </cell>
        </row>
        <row r="1060">
          <cell r="A1060" t="str">
            <v>300882.SZ</v>
          </cell>
          <cell r="B1060" t="str">
            <v>万胜智能</v>
          </cell>
          <cell r="C1060">
            <v>10.2</v>
          </cell>
          <cell r="D1060">
            <v>36.3</v>
          </cell>
          <cell r="E1060">
            <v>17.74</v>
          </cell>
          <cell r="F1060">
            <v>2.66</v>
          </cell>
        </row>
        <row r="1061">
          <cell r="A1061" t="str">
            <v>605319.SH</v>
          </cell>
          <cell r="B1061" t="str">
            <v>无锡振华</v>
          </cell>
          <cell r="C1061">
            <v>10</v>
          </cell>
          <cell r="D1061">
            <v>33.3</v>
          </cell>
          <cell r="E1061">
            <v>14.27</v>
          </cell>
          <cell r="F1061">
            <v>2.66</v>
          </cell>
        </row>
        <row r="1062">
          <cell r="A1062" t="str">
            <v>600288.SH</v>
          </cell>
          <cell r="B1062" t="str">
            <v>大恒科技</v>
          </cell>
          <cell r="C1062">
            <v>59</v>
          </cell>
          <cell r="D1062">
            <v>59</v>
          </cell>
          <cell r="E1062">
            <v>13.5</v>
          </cell>
          <cell r="F1062">
            <v>2.66</v>
          </cell>
        </row>
        <row r="1063">
          <cell r="A1063" t="str">
            <v>688410.SH</v>
          </cell>
          <cell r="B1063" t="str">
            <v>山外山</v>
          </cell>
          <cell r="C1063">
            <v>12.7</v>
          </cell>
          <cell r="D1063">
            <v>55.3</v>
          </cell>
          <cell r="E1063">
            <v>38.19</v>
          </cell>
          <cell r="F1063">
            <v>2.66</v>
          </cell>
        </row>
        <row r="1064">
          <cell r="A1064" t="str">
            <v>301189.SZ</v>
          </cell>
          <cell r="B1064" t="str">
            <v>奥尼电子</v>
          </cell>
          <cell r="C1064">
            <v>13.7</v>
          </cell>
          <cell r="D1064">
            <v>38.1</v>
          </cell>
          <cell r="E1064">
            <v>33.18</v>
          </cell>
          <cell r="F1064">
            <v>2.66</v>
          </cell>
        </row>
        <row r="1065">
          <cell r="A1065" t="str">
            <v>002553.SZ</v>
          </cell>
          <cell r="B1065" t="str">
            <v>南方精工</v>
          </cell>
          <cell r="C1065">
            <v>29</v>
          </cell>
          <cell r="D1065">
            <v>43</v>
          </cell>
          <cell r="E1065">
            <v>12.35</v>
          </cell>
          <cell r="F1065">
            <v>2.66</v>
          </cell>
        </row>
        <row r="1066">
          <cell r="A1066" t="str">
            <v>000551.SZ</v>
          </cell>
          <cell r="B1066" t="str">
            <v>创元科技</v>
          </cell>
          <cell r="C1066">
            <v>40.2</v>
          </cell>
          <cell r="D1066">
            <v>40.6</v>
          </cell>
          <cell r="E1066">
            <v>10.04</v>
          </cell>
          <cell r="F1066">
            <v>2.66</v>
          </cell>
        </row>
        <row r="1067">
          <cell r="A1067" t="str">
            <v>300109.SZ</v>
          </cell>
          <cell r="B1067" t="str">
            <v>新开源</v>
          </cell>
          <cell r="C1067">
            <v>63.7</v>
          </cell>
          <cell r="D1067">
            <v>78.8</v>
          </cell>
          <cell r="E1067">
            <v>24.34</v>
          </cell>
          <cell r="F1067">
            <v>2.66</v>
          </cell>
        </row>
        <row r="1068">
          <cell r="A1068" t="str">
            <v>301002.SZ</v>
          </cell>
          <cell r="B1068" t="str">
            <v>崧盛股份</v>
          </cell>
          <cell r="C1068">
            <v>12.9</v>
          </cell>
          <cell r="D1068">
            <v>28</v>
          </cell>
          <cell r="E1068">
            <v>22.81</v>
          </cell>
          <cell r="F1068">
            <v>2.66</v>
          </cell>
        </row>
        <row r="1069">
          <cell r="A1069" t="str">
            <v>002145.SZ</v>
          </cell>
          <cell r="B1069" t="str">
            <v>中核钛白</v>
          </cell>
          <cell r="C1069">
            <v>160.6</v>
          </cell>
          <cell r="D1069">
            <v>269.4</v>
          </cell>
          <cell r="E1069">
            <v>6.96</v>
          </cell>
          <cell r="F1069">
            <v>2.65</v>
          </cell>
        </row>
        <row r="1070">
          <cell r="A1070" t="str">
            <v>301049.SZ</v>
          </cell>
          <cell r="B1070" t="str">
            <v>超越科技</v>
          </cell>
          <cell r="C1070">
            <v>5.8</v>
          </cell>
          <cell r="D1070">
            <v>21.2</v>
          </cell>
          <cell r="E1070">
            <v>22.44</v>
          </cell>
          <cell r="F1070">
            <v>2.65</v>
          </cell>
        </row>
        <row r="1071">
          <cell r="A1071" t="str">
            <v>000796.SZ</v>
          </cell>
          <cell r="B1071" t="str">
            <v>ST凯撒</v>
          </cell>
          <cell r="C1071">
            <v>40.4</v>
          </cell>
          <cell r="D1071">
            <v>40.4</v>
          </cell>
          <cell r="E1071">
            <v>5.03</v>
          </cell>
          <cell r="F1071">
            <v>2.65</v>
          </cell>
        </row>
        <row r="1072">
          <cell r="A1072" t="str">
            <v>300432.SZ</v>
          </cell>
          <cell r="B1072" t="str">
            <v>富临精工</v>
          </cell>
          <cell r="C1072">
            <v>165.6</v>
          </cell>
          <cell r="D1072">
            <v>169.8</v>
          </cell>
          <cell r="E1072">
            <v>13.93</v>
          </cell>
          <cell r="F1072">
            <v>2.65</v>
          </cell>
        </row>
        <row r="1073">
          <cell r="A1073" t="str">
            <v>002495.SZ</v>
          </cell>
          <cell r="B1073" t="str">
            <v>佳隆股份</v>
          </cell>
          <cell r="C1073">
            <v>19.3</v>
          </cell>
          <cell r="D1073">
            <v>25.4</v>
          </cell>
          <cell r="E1073">
            <v>2.71</v>
          </cell>
          <cell r="F1073">
            <v>2.65</v>
          </cell>
        </row>
        <row r="1074">
          <cell r="A1074" t="str">
            <v>002407.SZ</v>
          </cell>
          <cell r="B1074" t="str">
            <v>多氟多</v>
          </cell>
          <cell r="C1074">
            <v>227.8</v>
          </cell>
          <cell r="D1074">
            <v>255.1</v>
          </cell>
          <cell r="E1074">
            <v>33.3</v>
          </cell>
          <cell r="F1074">
            <v>2.65</v>
          </cell>
        </row>
        <row r="1075">
          <cell r="A1075" t="str">
            <v>603915.SH</v>
          </cell>
          <cell r="B1075" t="str">
            <v>国茂股份</v>
          </cell>
          <cell r="C1075">
            <v>134.4</v>
          </cell>
          <cell r="D1075">
            <v>136.1</v>
          </cell>
          <cell r="E1075">
            <v>20.55</v>
          </cell>
          <cell r="F1075">
            <v>2.65</v>
          </cell>
        </row>
        <row r="1076">
          <cell r="A1076" t="str">
            <v>002497.SZ</v>
          </cell>
          <cell r="B1076" t="str">
            <v>雅化集团</v>
          </cell>
          <cell r="C1076">
            <v>224.8</v>
          </cell>
          <cell r="D1076">
            <v>250.6</v>
          </cell>
          <cell r="E1076">
            <v>21.74</v>
          </cell>
          <cell r="F1076">
            <v>2.64</v>
          </cell>
        </row>
        <row r="1077">
          <cell r="A1077" t="str">
            <v>603026.SH</v>
          </cell>
          <cell r="B1077" t="str">
            <v>胜华新材</v>
          </cell>
          <cell r="C1077">
            <v>165.3</v>
          </cell>
          <cell r="D1077">
            <v>165.3</v>
          </cell>
          <cell r="E1077">
            <v>81.56</v>
          </cell>
          <cell r="F1077">
            <v>2.64</v>
          </cell>
        </row>
        <row r="1078">
          <cell r="A1078" t="str">
            <v>002555.SZ</v>
          </cell>
          <cell r="B1078" t="str">
            <v>三七互娱</v>
          </cell>
          <cell r="C1078">
            <v>413</v>
          </cell>
          <cell r="D1078">
            <v>560</v>
          </cell>
          <cell r="E1078">
            <v>25.25</v>
          </cell>
          <cell r="F1078">
            <v>2.64</v>
          </cell>
        </row>
        <row r="1079">
          <cell r="A1079" t="str">
            <v>000020.SZ</v>
          </cell>
          <cell r="B1079" t="str">
            <v>深华发A</v>
          </cell>
          <cell r="C1079">
            <v>18.3</v>
          </cell>
          <cell r="D1079">
            <v>28.6</v>
          </cell>
          <cell r="E1079">
            <v>10.1</v>
          </cell>
          <cell r="F1079">
            <v>2.64</v>
          </cell>
        </row>
        <row r="1080">
          <cell r="A1080" t="str">
            <v>300694.SZ</v>
          </cell>
          <cell r="B1080" t="str">
            <v>蠡湖股份</v>
          </cell>
          <cell r="C1080">
            <v>21.6</v>
          </cell>
          <cell r="D1080">
            <v>22.6</v>
          </cell>
          <cell r="E1080">
            <v>10.49</v>
          </cell>
          <cell r="F1080">
            <v>2.64</v>
          </cell>
        </row>
        <row r="1081">
          <cell r="A1081" t="str">
            <v>002862.SZ</v>
          </cell>
          <cell r="B1081" t="str">
            <v>实丰文化</v>
          </cell>
          <cell r="C1081">
            <v>14</v>
          </cell>
          <cell r="D1081">
            <v>18.7</v>
          </cell>
          <cell r="E1081">
            <v>15.55</v>
          </cell>
          <cell r="F1081">
            <v>2.64</v>
          </cell>
        </row>
        <row r="1082">
          <cell r="A1082" t="str">
            <v>603813.SH</v>
          </cell>
          <cell r="B1082" t="str">
            <v>原尚股份</v>
          </cell>
          <cell r="C1082">
            <v>14.2</v>
          </cell>
          <cell r="D1082">
            <v>16.9</v>
          </cell>
          <cell r="E1082">
            <v>15.94</v>
          </cell>
          <cell r="F1082">
            <v>2.64</v>
          </cell>
        </row>
        <row r="1083">
          <cell r="A1083" t="str">
            <v>300669.SZ</v>
          </cell>
          <cell r="B1083" t="str">
            <v>沪宁股份</v>
          </cell>
          <cell r="C1083">
            <v>17.5</v>
          </cell>
          <cell r="D1083">
            <v>18.8</v>
          </cell>
          <cell r="E1083">
            <v>9.73</v>
          </cell>
          <cell r="F1083">
            <v>2.64</v>
          </cell>
        </row>
        <row r="1084">
          <cell r="A1084" t="str">
            <v>001238.SZ</v>
          </cell>
          <cell r="B1084" t="str">
            <v>浙江正特</v>
          </cell>
          <cell r="C1084">
            <v>7</v>
          </cell>
          <cell r="D1084">
            <v>27.9</v>
          </cell>
          <cell r="E1084">
            <v>25.32</v>
          </cell>
          <cell r="F1084">
            <v>2.63</v>
          </cell>
        </row>
        <row r="1085">
          <cell r="A1085" t="str">
            <v>002591.SZ</v>
          </cell>
          <cell r="B1085" t="str">
            <v>恒大高新</v>
          </cell>
          <cell r="C1085">
            <v>15.2</v>
          </cell>
          <cell r="D1085">
            <v>21.1</v>
          </cell>
          <cell r="E1085">
            <v>7.02</v>
          </cell>
          <cell r="F1085">
            <v>2.63</v>
          </cell>
        </row>
        <row r="1086">
          <cell r="A1086" t="str">
            <v>000616.SZ</v>
          </cell>
          <cell r="B1086" t="str">
            <v>ST海投</v>
          </cell>
          <cell r="C1086">
            <v>22.3</v>
          </cell>
          <cell r="D1086">
            <v>22.3</v>
          </cell>
          <cell r="E1086">
            <v>1.56</v>
          </cell>
          <cell r="F1086">
            <v>2.63</v>
          </cell>
        </row>
        <row r="1087">
          <cell r="A1087" t="str">
            <v>300015.SZ</v>
          </cell>
          <cell r="B1087" t="str">
            <v>爱尔眼科</v>
          </cell>
          <cell r="C1087">
            <v>1788.5</v>
          </cell>
          <cell r="D1087">
            <v>2211.8</v>
          </cell>
          <cell r="E1087">
            <v>30.82</v>
          </cell>
          <cell r="F1087">
            <v>2.63</v>
          </cell>
        </row>
        <row r="1088">
          <cell r="A1088" t="str">
            <v>301222.SZ</v>
          </cell>
          <cell r="B1088" t="str">
            <v>浙江恒威</v>
          </cell>
          <cell r="C1088">
            <v>7.9</v>
          </cell>
          <cell r="D1088">
            <v>28.5</v>
          </cell>
          <cell r="E1088">
            <v>28.1</v>
          </cell>
          <cell r="F1088">
            <v>2.63</v>
          </cell>
        </row>
        <row r="1089">
          <cell r="A1089" t="str">
            <v>002352.SZ</v>
          </cell>
          <cell r="B1089" t="str">
            <v>顺丰控股</v>
          </cell>
          <cell r="C1089">
            <v>2571.8</v>
          </cell>
          <cell r="D1089">
            <v>2598.9</v>
          </cell>
          <cell r="E1089">
            <v>53.09</v>
          </cell>
          <cell r="F1089">
            <v>2.63</v>
          </cell>
        </row>
        <row r="1090">
          <cell r="A1090" t="str">
            <v>002372.SZ</v>
          </cell>
          <cell r="B1090" t="str">
            <v>伟星新材</v>
          </cell>
          <cell r="C1090">
            <v>351.9</v>
          </cell>
          <cell r="D1090">
            <v>385.4</v>
          </cell>
          <cell r="E1090">
            <v>24.21</v>
          </cell>
          <cell r="F1090">
            <v>2.63</v>
          </cell>
        </row>
        <row r="1091">
          <cell r="A1091" t="str">
            <v>600519.SH</v>
          </cell>
          <cell r="B1091" t="str">
            <v>贵州茅台</v>
          </cell>
          <cell r="C1091">
            <v>22297.5</v>
          </cell>
          <cell r="D1091">
            <v>22297.5</v>
          </cell>
          <cell r="E1091">
            <v>1775</v>
          </cell>
          <cell r="F1091">
            <v>2.62</v>
          </cell>
        </row>
        <row r="1092">
          <cell r="A1092" t="str">
            <v>000625.SZ</v>
          </cell>
          <cell r="B1092" t="str">
            <v>长安汽车</v>
          </cell>
          <cell r="C1092">
            <v>897.2</v>
          </cell>
          <cell r="D1092">
            <v>1163.8</v>
          </cell>
          <cell r="E1092">
            <v>11.73</v>
          </cell>
          <cell r="F1092">
            <v>2.62</v>
          </cell>
        </row>
        <row r="1093">
          <cell r="A1093" t="str">
            <v>600768.SH</v>
          </cell>
          <cell r="B1093" t="str">
            <v>宁波富邦</v>
          </cell>
          <cell r="C1093">
            <v>14.6</v>
          </cell>
          <cell r="D1093">
            <v>14.6</v>
          </cell>
          <cell r="E1093">
            <v>10.95</v>
          </cell>
          <cell r="F1093">
            <v>2.62</v>
          </cell>
        </row>
        <row r="1094">
          <cell r="A1094" t="str">
            <v>839273.BJ</v>
          </cell>
          <cell r="B1094" t="str">
            <v>一致魔芋</v>
          </cell>
          <cell r="C1094">
            <v>3</v>
          </cell>
          <cell r="D1094">
            <v>9</v>
          </cell>
          <cell r="E1094">
            <v>12.52</v>
          </cell>
          <cell r="F1094">
            <v>2.62</v>
          </cell>
        </row>
        <row r="1095">
          <cell r="A1095" t="str">
            <v>002677.SZ</v>
          </cell>
          <cell r="B1095" t="str">
            <v>浙江美大</v>
          </cell>
          <cell r="C1095">
            <v>52.3</v>
          </cell>
          <cell r="D1095">
            <v>78.4</v>
          </cell>
          <cell r="E1095">
            <v>12.14</v>
          </cell>
          <cell r="F1095">
            <v>2.62</v>
          </cell>
        </row>
        <row r="1096">
          <cell r="A1096" t="str">
            <v>688366.SH</v>
          </cell>
          <cell r="B1096" t="str">
            <v>昊海生科</v>
          </cell>
          <cell r="C1096">
            <v>57.1</v>
          </cell>
          <cell r="D1096">
            <v>168.4</v>
          </cell>
          <cell r="E1096">
            <v>98.3</v>
          </cell>
          <cell r="F1096">
            <v>2.62</v>
          </cell>
        </row>
        <row r="1097">
          <cell r="A1097" t="str">
            <v>301073.SZ</v>
          </cell>
          <cell r="B1097" t="str">
            <v>君亭酒店</v>
          </cell>
          <cell r="C1097">
            <v>29.7</v>
          </cell>
          <cell r="D1097">
            <v>91.4</v>
          </cell>
          <cell r="E1097">
            <v>70.5</v>
          </cell>
          <cell r="F1097">
            <v>2.62</v>
          </cell>
        </row>
        <row r="1098">
          <cell r="A1098" t="str">
            <v>000420.SZ</v>
          </cell>
          <cell r="B1098" t="str">
            <v>吉林化纤</v>
          </cell>
          <cell r="C1098">
            <v>105.9</v>
          </cell>
          <cell r="D1098">
            <v>106</v>
          </cell>
          <cell r="E1098">
            <v>4.31</v>
          </cell>
          <cell r="F1098">
            <v>2.62</v>
          </cell>
        </row>
        <row r="1099">
          <cell r="A1099" t="str">
            <v>603890.SH</v>
          </cell>
          <cell r="B1099" t="str">
            <v>春秋电子</v>
          </cell>
          <cell r="C1099">
            <v>41.3</v>
          </cell>
          <cell r="D1099">
            <v>41.3</v>
          </cell>
          <cell r="E1099">
            <v>9.41</v>
          </cell>
          <cell r="F1099">
            <v>2.62</v>
          </cell>
        </row>
        <row r="1100">
          <cell r="A1100" t="str">
            <v>002536.SZ</v>
          </cell>
          <cell r="B1100" t="str">
            <v>飞龙股份</v>
          </cell>
          <cell r="C1100">
            <v>42.5</v>
          </cell>
          <cell r="D1100">
            <v>45.2</v>
          </cell>
          <cell r="E1100">
            <v>9.02</v>
          </cell>
          <cell r="F1100">
            <v>2.62</v>
          </cell>
        </row>
        <row r="1101">
          <cell r="A1101" t="str">
            <v>300542.SZ</v>
          </cell>
          <cell r="B1101" t="str">
            <v>新晨科技</v>
          </cell>
          <cell r="C1101">
            <v>34.2</v>
          </cell>
          <cell r="D1101">
            <v>42.4</v>
          </cell>
          <cell r="E1101">
            <v>14.12</v>
          </cell>
          <cell r="F1101">
            <v>2.62</v>
          </cell>
        </row>
        <row r="1102">
          <cell r="A1102" t="str">
            <v>688185.SH</v>
          </cell>
          <cell r="B1102" t="str">
            <v>康希诺</v>
          </cell>
          <cell r="C1102">
            <v>81.1</v>
          </cell>
          <cell r="D1102">
            <v>298.1</v>
          </cell>
          <cell r="E1102">
            <v>120.48</v>
          </cell>
          <cell r="F1102">
            <v>2.61</v>
          </cell>
        </row>
        <row r="1103">
          <cell r="A1103" t="str">
            <v>002659.SZ</v>
          </cell>
          <cell r="B1103" t="str">
            <v>凯文教育</v>
          </cell>
          <cell r="C1103">
            <v>27.7</v>
          </cell>
          <cell r="D1103">
            <v>28.2</v>
          </cell>
          <cell r="E1103">
            <v>4.71</v>
          </cell>
          <cell r="F1103">
            <v>2.61</v>
          </cell>
        </row>
        <row r="1104">
          <cell r="A1104" t="str">
            <v>300532.SZ</v>
          </cell>
          <cell r="B1104" t="str">
            <v>今天国际</v>
          </cell>
          <cell r="C1104">
            <v>35.7</v>
          </cell>
          <cell r="D1104">
            <v>51.8</v>
          </cell>
          <cell r="E1104">
            <v>16.88</v>
          </cell>
          <cell r="F1104">
            <v>2.61</v>
          </cell>
        </row>
        <row r="1105">
          <cell r="A1105" t="str">
            <v>600303.SH</v>
          </cell>
          <cell r="B1105" t="str">
            <v>ST曙光</v>
          </cell>
          <cell r="C1105">
            <v>39.8</v>
          </cell>
          <cell r="D1105">
            <v>39.8</v>
          </cell>
          <cell r="E1105">
            <v>5.89</v>
          </cell>
          <cell r="F1105">
            <v>2.61</v>
          </cell>
        </row>
        <row r="1106">
          <cell r="A1106" t="str">
            <v>002221.SZ</v>
          </cell>
          <cell r="B1106" t="str">
            <v>东华能源</v>
          </cell>
          <cell r="C1106">
            <v>126</v>
          </cell>
          <cell r="D1106">
            <v>136.2</v>
          </cell>
          <cell r="E1106">
            <v>8.64</v>
          </cell>
          <cell r="F1106">
            <v>2.61</v>
          </cell>
        </row>
        <row r="1107">
          <cell r="A1107" t="str">
            <v>301259.SZ</v>
          </cell>
          <cell r="B1107" t="str">
            <v>艾布鲁</v>
          </cell>
          <cell r="C1107">
            <v>6</v>
          </cell>
          <cell r="D1107">
            <v>24</v>
          </cell>
          <cell r="E1107">
            <v>20.03</v>
          </cell>
          <cell r="F1107">
            <v>2.61</v>
          </cell>
        </row>
        <row r="1108">
          <cell r="A1108" t="str">
            <v>002466.SZ</v>
          </cell>
          <cell r="B1108" t="str">
            <v>天齐锂业</v>
          </cell>
          <cell r="C1108">
            <v>1135.3</v>
          </cell>
          <cell r="D1108">
            <v>1263.6</v>
          </cell>
          <cell r="E1108">
            <v>76.99</v>
          </cell>
          <cell r="F1108">
            <v>2.61</v>
          </cell>
        </row>
        <row r="1109">
          <cell r="A1109" t="str">
            <v>301015.SZ</v>
          </cell>
          <cell r="B1109" t="str">
            <v>百洋医药</v>
          </cell>
          <cell r="C1109">
            <v>32.1</v>
          </cell>
          <cell r="D1109">
            <v>142.4</v>
          </cell>
          <cell r="E1109">
            <v>27.11</v>
          </cell>
          <cell r="F1109">
            <v>2.61</v>
          </cell>
        </row>
        <row r="1110">
          <cell r="A1110" t="str">
            <v>688159.SH</v>
          </cell>
          <cell r="B1110" t="str">
            <v>有方科技</v>
          </cell>
          <cell r="C1110">
            <v>18.4</v>
          </cell>
          <cell r="D1110">
            <v>18.4</v>
          </cell>
          <cell r="E1110">
            <v>20.04</v>
          </cell>
          <cell r="F1110">
            <v>2.61</v>
          </cell>
        </row>
        <row r="1111">
          <cell r="A1111" t="str">
            <v>605258.SH</v>
          </cell>
          <cell r="B1111" t="str">
            <v>协和电子</v>
          </cell>
          <cell r="C1111">
            <v>9.7</v>
          </cell>
          <cell r="D1111">
            <v>22.5</v>
          </cell>
          <cell r="E1111">
            <v>25.55</v>
          </cell>
          <cell r="F1111">
            <v>2.61</v>
          </cell>
        </row>
        <row r="1112">
          <cell r="A1112" t="str">
            <v>603766.SH</v>
          </cell>
          <cell r="B1112" t="str">
            <v>隆鑫通用</v>
          </cell>
          <cell r="C1112">
            <v>104.9</v>
          </cell>
          <cell r="D1112">
            <v>104.9</v>
          </cell>
          <cell r="E1112">
            <v>5.11</v>
          </cell>
          <cell r="F1112">
            <v>2.61</v>
          </cell>
        </row>
        <row r="1113">
          <cell r="A1113" t="str">
            <v>002357.SZ</v>
          </cell>
          <cell r="B1113" t="str">
            <v>富临运业</v>
          </cell>
          <cell r="C1113">
            <v>19.7</v>
          </cell>
          <cell r="D1113">
            <v>19.7</v>
          </cell>
          <cell r="E1113">
            <v>6.29</v>
          </cell>
          <cell r="F1113">
            <v>2.61</v>
          </cell>
        </row>
        <row r="1114">
          <cell r="A1114" t="str">
            <v>300204.SZ</v>
          </cell>
          <cell r="B1114" t="str">
            <v>舒泰神</v>
          </cell>
          <cell r="C1114">
            <v>51.7</v>
          </cell>
          <cell r="D1114">
            <v>52.3</v>
          </cell>
          <cell r="E1114">
            <v>11.01</v>
          </cell>
          <cell r="F1114">
            <v>2.61</v>
          </cell>
        </row>
        <row r="1115">
          <cell r="A1115" t="str">
            <v>301016.SZ</v>
          </cell>
          <cell r="B1115" t="str">
            <v>雷尔伟</v>
          </cell>
          <cell r="C1115">
            <v>6.4</v>
          </cell>
          <cell r="D1115">
            <v>25.5</v>
          </cell>
          <cell r="E1115">
            <v>21.24</v>
          </cell>
          <cell r="F1115">
            <v>2.61</v>
          </cell>
        </row>
        <row r="1116">
          <cell r="A1116" t="str">
            <v>300987.SZ</v>
          </cell>
          <cell r="B1116" t="str">
            <v>川网传媒</v>
          </cell>
          <cell r="C1116">
            <v>18</v>
          </cell>
          <cell r="D1116">
            <v>32.7</v>
          </cell>
          <cell r="E1116">
            <v>18.88</v>
          </cell>
          <cell r="F1116">
            <v>2.61</v>
          </cell>
        </row>
        <row r="1117">
          <cell r="A1117" t="str">
            <v>300153.SZ</v>
          </cell>
          <cell r="B1117" t="str">
            <v>科泰电源</v>
          </cell>
          <cell r="C1117">
            <v>25</v>
          </cell>
          <cell r="D1117">
            <v>25.2</v>
          </cell>
          <cell r="E1117">
            <v>7.87</v>
          </cell>
          <cell r="F1117">
            <v>2.61</v>
          </cell>
        </row>
        <row r="1118">
          <cell r="A1118" t="str">
            <v>300743.SZ</v>
          </cell>
          <cell r="B1118" t="str">
            <v>天地数码</v>
          </cell>
          <cell r="C1118">
            <v>13.4</v>
          </cell>
          <cell r="D1118">
            <v>18.5</v>
          </cell>
          <cell r="E1118">
            <v>13.38</v>
          </cell>
          <cell r="F1118">
            <v>2.61</v>
          </cell>
        </row>
        <row r="1119">
          <cell r="A1119" t="str">
            <v>002813.SZ</v>
          </cell>
          <cell r="B1119" t="str">
            <v>路畅科技</v>
          </cell>
          <cell r="C1119">
            <v>38.8</v>
          </cell>
          <cell r="D1119">
            <v>39.7</v>
          </cell>
          <cell r="E1119">
            <v>33.07</v>
          </cell>
          <cell r="F1119">
            <v>2.61</v>
          </cell>
        </row>
        <row r="1120">
          <cell r="A1120" t="str">
            <v>603901.SH</v>
          </cell>
          <cell r="B1120" t="str">
            <v>永创智能</v>
          </cell>
          <cell r="C1120">
            <v>81.8</v>
          </cell>
          <cell r="D1120">
            <v>82.6</v>
          </cell>
          <cell r="E1120">
            <v>16.93</v>
          </cell>
          <cell r="F1120">
            <v>2.61</v>
          </cell>
        </row>
        <row r="1121">
          <cell r="A1121" t="str">
            <v>603866.SH</v>
          </cell>
          <cell r="B1121" t="str">
            <v>桃李面包</v>
          </cell>
          <cell r="C1121">
            <v>210</v>
          </cell>
          <cell r="D1121">
            <v>210</v>
          </cell>
          <cell r="E1121">
            <v>15.75</v>
          </cell>
          <cell r="F1121">
            <v>2.61</v>
          </cell>
        </row>
        <row r="1122">
          <cell r="A1122" t="str">
            <v>600992.SH</v>
          </cell>
          <cell r="B1122" t="str">
            <v>贵绳股份</v>
          </cell>
          <cell r="C1122">
            <v>48.3</v>
          </cell>
          <cell r="D1122">
            <v>48.3</v>
          </cell>
          <cell r="E1122">
            <v>19.69</v>
          </cell>
          <cell r="F1122">
            <v>2.61</v>
          </cell>
        </row>
        <row r="1123">
          <cell r="A1123" t="str">
            <v>603800.SH</v>
          </cell>
          <cell r="B1123" t="str">
            <v>道森股份</v>
          </cell>
          <cell r="C1123">
            <v>59</v>
          </cell>
          <cell r="D1123">
            <v>59</v>
          </cell>
          <cell r="E1123">
            <v>28.36</v>
          </cell>
          <cell r="F1123">
            <v>2.6</v>
          </cell>
        </row>
        <row r="1124">
          <cell r="A1124" t="str">
            <v>300733.SZ</v>
          </cell>
          <cell r="B1124" t="str">
            <v>西菱动力</v>
          </cell>
          <cell r="C1124">
            <v>28.6</v>
          </cell>
          <cell r="D1124">
            <v>44.2</v>
          </cell>
          <cell r="E1124">
            <v>23.25</v>
          </cell>
          <cell r="F1124">
            <v>2.6</v>
          </cell>
        </row>
        <row r="1125">
          <cell r="A1125" t="str">
            <v>300471.SZ</v>
          </cell>
          <cell r="B1125" t="str">
            <v>厚普股份</v>
          </cell>
          <cell r="C1125">
            <v>43.9</v>
          </cell>
          <cell r="D1125">
            <v>50.2</v>
          </cell>
          <cell r="E1125">
            <v>13.01</v>
          </cell>
          <cell r="F1125">
            <v>2.6</v>
          </cell>
        </row>
        <row r="1126">
          <cell r="A1126" t="str">
            <v>300963.SZ</v>
          </cell>
          <cell r="B1126" t="str">
            <v>中洲特材</v>
          </cell>
          <cell r="C1126">
            <v>11.7</v>
          </cell>
          <cell r="D1126">
            <v>27.1</v>
          </cell>
          <cell r="E1126">
            <v>17.36</v>
          </cell>
          <cell r="F1126">
            <v>2.6</v>
          </cell>
        </row>
        <row r="1127">
          <cell r="A1127" t="str">
            <v>300724.SZ</v>
          </cell>
          <cell r="B1127" t="str">
            <v>捷佳伟创</v>
          </cell>
          <cell r="C1127">
            <v>315</v>
          </cell>
          <cell r="D1127">
            <v>401.2</v>
          </cell>
          <cell r="E1127">
            <v>115.21</v>
          </cell>
          <cell r="F1127">
            <v>2.6</v>
          </cell>
        </row>
        <row r="1128">
          <cell r="A1128" t="str">
            <v>600699.SH</v>
          </cell>
          <cell r="B1128" t="str">
            <v>均胜电子</v>
          </cell>
          <cell r="C1128">
            <v>199.7</v>
          </cell>
          <cell r="D1128">
            <v>199.7</v>
          </cell>
          <cell r="E1128">
            <v>14.6</v>
          </cell>
          <cell r="F1128">
            <v>2.6</v>
          </cell>
        </row>
        <row r="1129">
          <cell r="A1129" t="str">
            <v>300819.SZ</v>
          </cell>
          <cell r="B1129" t="str">
            <v>聚杰微纤</v>
          </cell>
          <cell r="C1129">
            <v>6.5</v>
          </cell>
          <cell r="D1129">
            <v>21.8</v>
          </cell>
          <cell r="E1129">
            <v>14.61</v>
          </cell>
          <cell r="F1129">
            <v>2.6</v>
          </cell>
        </row>
        <row r="1130">
          <cell r="A1130" t="str">
            <v>002384.SZ</v>
          </cell>
          <cell r="B1130" t="str">
            <v>东山精密</v>
          </cell>
          <cell r="C1130">
            <v>384.4</v>
          </cell>
          <cell r="D1130">
            <v>472.8</v>
          </cell>
          <cell r="E1130">
            <v>27.65</v>
          </cell>
          <cell r="F1130">
            <v>2.6</v>
          </cell>
        </row>
        <row r="1131">
          <cell r="A1131" t="str">
            <v>300282.SZ</v>
          </cell>
          <cell r="B1131" t="str">
            <v>ST三盛</v>
          </cell>
          <cell r="C1131">
            <v>19.2</v>
          </cell>
          <cell r="D1131">
            <v>19.2</v>
          </cell>
          <cell r="E1131">
            <v>5.14</v>
          </cell>
          <cell r="F1131">
            <v>2.59</v>
          </cell>
        </row>
        <row r="1132">
          <cell r="A1132" t="str">
            <v>603556.SH</v>
          </cell>
          <cell r="B1132" t="str">
            <v>海兴电力</v>
          </cell>
          <cell r="C1132">
            <v>106.3</v>
          </cell>
          <cell r="D1132">
            <v>106.3</v>
          </cell>
          <cell r="E1132">
            <v>21.75</v>
          </cell>
          <cell r="F1132">
            <v>2.59</v>
          </cell>
        </row>
        <row r="1133">
          <cell r="A1133" t="str">
            <v>002192.SZ</v>
          </cell>
          <cell r="B1133" t="str">
            <v>融捷股份</v>
          </cell>
          <cell r="C1133">
            <v>235.7</v>
          </cell>
          <cell r="D1133">
            <v>236.2</v>
          </cell>
          <cell r="E1133">
            <v>90.98</v>
          </cell>
          <cell r="F1133">
            <v>2.59</v>
          </cell>
        </row>
        <row r="1134">
          <cell r="A1134" t="str">
            <v>603378.SH</v>
          </cell>
          <cell r="B1134" t="str">
            <v>亚士创能</v>
          </cell>
          <cell r="C1134">
            <v>49.2</v>
          </cell>
          <cell r="D1134">
            <v>49.6</v>
          </cell>
          <cell r="E1134">
            <v>11.48</v>
          </cell>
          <cell r="F1134">
            <v>2.59</v>
          </cell>
        </row>
        <row r="1135">
          <cell r="A1135" t="str">
            <v>300389.SZ</v>
          </cell>
          <cell r="B1135" t="str">
            <v>艾比森</v>
          </cell>
          <cell r="C1135">
            <v>23</v>
          </cell>
          <cell r="D1135">
            <v>48.5</v>
          </cell>
          <cell r="E1135">
            <v>13.46</v>
          </cell>
          <cell r="F1135">
            <v>2.59</v>
          </cell>
        </row>
        <row r="1136">
          <cell r="A1136" t="str">
            <v>002563.SZ</v>
          </cell>
          <cell r="B1136" t="str">
            <v>森马服饰</v>
          </cell>
          <cell r="C1136">
            <v>112</v>
          </cell>
          <cell r="D1136">
            <v>160.3</v>
          </cell>
          <cell r="E1136">
            <v>5.95</v>
          </cell>
          <cell r="F1136">
            <v>2.59</v>
          </cell>
        </row>
        <row r="1137">
          <cell r="A1137" t="str">
            <v>603006.SH</v>
          </cell>
          <cell r="B1137" t="str">
            <v>联明股份</v>
          </cell>
          <cell r="C1137">
            <v>19</v>
          </cell>
          <cell r="D1137">
            <v>25.2</v>
          </cell>
          <cell r="E1137">
            <v>9.92</v>
          </cell>
          <cell r="F1137">
            <v>2.59</v>
          </cell>
        </row>
        <row r="1138">
          <cell r="A1138" t="str">
            <v>300086.SZ</v>
          </cell>
          <cell r="B1138" t="str">
            <v>康芝药业</v>
          </cell>
          <cell r="C1138">
            <v>27.7</v>
          </cell>
          <cell r="D1138">
            <v>28.6</v>
          </cell>
          <cell r="E1138">
            <v>6.35</v>
          </cell>
          <cell r="F1138">
            <v>2.58</v>
          </cell>
        </row>
        <row r="1139">
          <cell r="A1139" t="str">
            <v>300393.SZ</v>
          </cell>
          <cell r="B1139" t="str">
            <v>中来股份</v>
          </cell>
          <cell r="C1139">
            <v>143.9</v>
          </cell>
          <cell r="D1139">
            <v>164.4</v>
          </cell>
          <cell r="E1139">
            <v>15.09</v>
          </cell>
          <cell r="F1139">
            <v>2.58</v>
          </cell>
        </row>
        <row r="1140">
          <cell r="A1140" t="str">
            <v>600262.SH</v>
          </cell>
          <cell r="B1140" t="str">
            <v>北方股份</v>
          </cell>
          <cell r="C1140">
            <v>31.1</v>
          </cell>
          <cell r="D1140">
            <v>31.1</v>
          </cell>
          <cell r="E1140">
            <v>18.27</v>
          </cell>
          <cell r="F1140">
            <v>2.58</v>
          </cell>
        </row>
        <row r="1141">
          <cell r="A1141" t="str">
            <v>002014.SZ</v>
          </cell>
          <cell r="B1141" t="str">
            <v>永新股份</v>
          </cell>
          <cell r="C1141">
            <v>54.9</v>
          </cell>
          <cell r="D1141">
            <v>56</v>
          </cell>
          <cell r="E1141">
            <v>9.14</v>
          </cell>
          <cell r="F1141">
            <v>2.58</v>
          </cell>
        </row>
        <row r="1142">
          <cell r="A1142" t="str">
            <v>300075.SZ</v>
          </cell>
          <cell r="B1142" t="str">
            <v>数字政通</v>
          </cell>
          <cell r="C1142">
            <v>97.4</v>
          </cell>
          <cell r="D1142">
            <v>119.3</v>
          </cell>
          <cell r="E1142">
            <v>23.46</v>
          </cell>
          <cell r="F1142">
            <v>2.58</v>
          </cell>
        </row>
        <row r="1143">
          <cell r="A1143" t="str">
            <v>300658.SZ</v>
          </cell>
          <cell r="B1143" t="str">
            <v>延江股份</v>
          </cell>
          <cell r="C1143">
            <v>16.7</v>
          </cell>
          <cell r="D1143">
            <v>24.3</v>
          </cell>
          <cell r="E1143">
            <v>8.75</v>
          </cell>
          <cell r="F1143">
            <v>2.58</v>
          </cell>
        </row>
        <row r="1144">
          <cell r="A1144" t="str">
            <v>688363.SH</v>
          </cell>
          <cell r="B1144" t="str">
            <v>华熙生物</v>
          </cell>
          <cell r="C1144">
            <v>220.1</v>
          </cell>
          <cell r="D1144">
            <v>535.9</v>
          </cell>
          <cell r="E1144">
            <v>111.4</v>
          </cell>
          <cell r="F1144">
            <v>2.58</v>
          </cell>
        </row>
        <row r="1145">
          <cell r="A1145" t="str">
            <v>688778.SH</v>
          </cell>
          <cell r="B1145" t="str">
            <v>厦钨新能</v>
          </cell>
          <cell r="C1145">
            <v>68.8</v>
          </cell>
          <cell r="D1145">
            <v>218.9</v>
          </cell>
          <cell r="E1145">
            <v>72.83</v>
          </cell>
          <cell r="F1145">
            <v>2.58</v>
          </cell>
        </row>
        <row r="1146">
          <cell r="A1146" t="str">
            <v>300793.SZ</v>
          </cell>
          <cell r="B1146" t="str">
            <v>佳禾智能</v>
          </cell>
          <cell r="C1146">
            <v>56.5</v>
          </cell>
          <cell r="D1146">
            <v>57.9</v>
          </cell>
          <cell r="E1146">
            <v>17.12</v>
          </cell>
          <cell r="F1146">
            <v>2.58</v>
          </cell>
        </row>
        <row r="1147">
          <cell r="A1147" t="str">
            <v>603313.SH</v>
          </cell>
          <cell r="B1147" t="str">
            <v>梦百合</v>
          </cell>
          <cell r="C1147">
            <v>52.2</v>
          </cell>
          <cell r="D1147">
            <v>52.2</v>
          </cell>
          <cell r="E1147">
            <v>10.75</v>
          </cell>
          <cell r="F1147">
            <v>2.58</v>
          </cell>
        </row>
        <row r="1148">
          <cell r="A1148" t="str">
            <v>301282.SZ</v>
          </cell>
          <cell r="B1148" t="str">
            <v>金禄电子</v>
          </cell>
          <cell r="C1148">
            <v>11.4</v>
          </cell>
          <cell r="D1148">
            <v>45.7</v>
          </cell>
          <cell r="E1148">
            <v>30.26</v>
          </cell>
          <cell r="F1148">
            <v>2.58</v>
          </cell>
        </row>
        <row r="1149">
          <cell r="A1149" t="str">
            <v>603019.SH</v>
          </cell>
          <cell r="B1149" t="str">
            <v>中科曙光</v>
          </cell>
          <cell r="C1149">
            <v>503</v>
          </cell>
          <cell r="D1149">
            <v>507.6</v>
          </cell>
          <cell r="E1149">
            <v>34.67</v>
          </cell>
          <cell r="F1149">
            <v>2.57</v>
          </cell>
        </row>
        <row r="1150">
          <cell r="A1150" t="str">
            <v>300697.SZ</v>
          </cell>
          <cell r="B1150" t="str">
            <v>电工合金</v>
          </cell>
          <cell r="C1150">
            <v>15.6</v>
          </cell>
          <cell r="D1150">
            <v>34.5</v>
          </cell>
          <cell r="E1150">
            <v>10.37</v>
          </cell>
          <cell r="F1150">
            <v>2.57</v>
          </cell>
        </row>
        <row r="1151">
          <cell r="A1151" t="str">
            <v>002009.SZ</v>
          </cell>
          <cell r="B1151" t="str">
            <v>天奇股份</v>
          </cell>
          <cell r="C1151">
            <v>54.9</v>
          </cell>
          <cell r="D1151">
            <v>56.2</v>
          </cell>
          <cell r="E1151">
            <v>14.76</v>
          </cell>
          <cell r="F1151">
            <v>2.57</v>
          </cell>
        </row>
        <row r="1152">
          <cell r="A1152" t="str">
            <v>001339.SZ</v>
          </cell>
          <cell r="B1152" t="str">
            <v>智微智能</v>
          </cell>
          <cell r="C1152">
            <v>17</v>
          </cell>
          <cell r="D1152">
            <v>68.6</v>
          </cell>
          <cell r="E1152">
            <v>27.53</v>
          </cell>
          <cell r="F1152">
            <v>2.57</v>
          </cell>
        </row>
        <row r="1153">
          <cell r="A1153" t="str">
            <v>603587.SH</v>
          </cell>
          <cell r="B1153" t="str">
            <v>地素时尚</v>
          </cell>
          <cell r="C1153">
            <v>78.3</v>
          </cell>
          <cell r="D1153">
            <v>78.8</v>
          </cell>
          <cell r="E1153">
            <v>16.37</v>
          </cell>
          <cell r="F1153">
            <v>2.57</v>
          </cell>
        </row>
        <row r="1154">
          <cell r="A1154" t="str">
            <v>002373.SZ</v>
          </cell>
          <cell r="B1154" t="str">
            <v>千方科技</v>
          </cell>
          <cell r="C1154">
            <v>170</v>
          </cell>
          <cell r="D1154">
            <v>195.6</v>
          </cell>
          <cell r="E1154">
            <v>12.38</v>
          </cell>
          <cell r="F1154">
            <v>2.57</v>
          </cell>
        </row>
        <row r="1155">
          <cell r="A1155" t="str">
            <v>300911.SZ</v>
          </cell>
          <cell r="B1155" t="str">
            <v>亿田智能</v>
          </cell>
          <cell r="C1155">
            <v>19.1</v>
          </cell>
          <cell r="D1155">
            <v>48.9</v>
          </cell>
          <cell r="E1155">
            <v>45.53</v>
          </cell>
          <cell r="F1155">
            <v>2.57</v>
          </cell>
        </row>
        <row r="1156">
          <cell r="A1156" t="str">
            <v>300864.SZ</v>
          </cell>
          <cell r="B1156" t="str">
            <v>南大环境</v>
          </cell>
          <cell r="C1156">
            <v>7.9</v>
          </cell>
          <cell r="D1156">
            <v>31.6</v>
          </cell>
          <cell r="E1156">
            <v>20.37</v>
          </cell>
          <cell r="F1156">
            <v>2.57</v>
          </cell>
        </row>
        <row r="1157">
          <cell r="A1157" t="str">
            <v>603696.SH</v>
          </cell>
          <cell r="B1157" t="str">
            <v>安记食品</v>
          </cell>
          <cell r="C1157">
            <v>21.6</v>
          </cell>
          <cell r="D1157">
            <v>21.6</v>
          </cell>
          <cell r="E1157">
            <v>9.19</v>
          </cell>
          <cell r="F1157">
            <v>2.57</v>
          </cell>
        </row>
        <row r="1158">
          <cell r="A1158" t="str">
            <v>002212.SZ</v>
          </cell>
          <cell r="B1158" t="str">
            <v>天融信</v>
          </cell>
          <cell r="C1158">
            <v>140</v>
          </cell>
          <cell r="D1158">
            <v>142.1</v>
          </cell>
          <cell r="E1158">
            <v>11.99</v>
          </cell>
          <cell r="F1158">
            <v>2.57</v>
          </cell>
        </row>
        <row r="1159">
          <cell r="A1159" t="str">
            <v>300446.SZ</v>
          </cell>
          <cell r="B1159" t="str">
            <v>乐凯新材</v>
          </cell>
          <cell r="C1159">
            <v>22.9</v>
          </cell>
          <cell r="D1159">
            <v>23.5</v>
          </cell>
          <cell r="E1159">
            <v>11.6</v>
          </cell>
          <cell r="F1159">
            <v>2.56</v>
          </cell>
        </row>
        <row r="1160">
          <cell r="A1160" t="str">
            <v>000785.SZ</v>
          </cell>
          <cell r="B1160" t="str">
            <v>居然之家</v>
          </cell>
          <cell r="C1160">
            <v>121</v>
          </cell>
          <cell r="D1160">
            <v>287.3</v>
          </cell>
          <cell r="E1160">
            <v>4.4</v>
          </cell>
          <cell r="F1160">
            <v>2.56</v>
          </cell>
        </row>
        <row r="1161">
          <cell r="A1161" t="str">
            <v>300950.SZ</v>
          </cell>
          <cell r="B1161" t="str">
            <v>德固特</v>
          </cell>
          <cell r="C1161">
            <v>11</v>
          </cell>
          <cell r="D1161">
            <v>27.6</v>
          </cell>
          <cell r="E1161">
            <v>18.41</v>
          </cell>
          <cell r="F1161">
            <v>2.56</v>
          </cell>
        </row>
        <row r="1162">
          <cell r="A1162" t="str">
            <v>300529.SZ</v>
          </cell>
          <cell r="B1162" t="str">
            <v>健帆生物</v>
          </cell>
          <cell r="C1162">
            <v>158.7</v>
          </cell>
          <cell r="D1162">
            <v>249</v>
          </cell>
          <cell r="E1162">
            <v>30.83</v>
          </cell>
          <cell r="F1162">
            <v>2.56</v>
          </cell>
        </row>
        <row r="1163">
          <cell r="A1163" t="str">
            <v>600828.SH</v>
          </cell>
          <cell r="B1163" t="str">
            <v>茂业商业</v>
          </cell>
          <cell r="C1163">
            <v>62.5</v>
          </cell>
          <cell r="D1163">
            <v>62.5</v>
          </cell>
          <cell r="E1163">
            <v>3.61</v>
          </cell>
          <cell r="F1163">
            <v>2.56</v>
          </cell>
        </row>
        <row r="1164">
          <cell r="A1164" t="str">
            <v>000915.SZ</v>
          </cell>
          <cell r="B1164" t="str">
            <v>华特达因</v>
          </cell>
          <cell r="C1164">
            <v>89.3</v>
          </cell>
          <cell r="D1164">
            <v>89.4</v>
          </cell>
          <cell r="E1164">
            <v>38.14</v>
          </cell>
          <cell r="F1164">
            <v>2.55</v>
          </cell>
        </row>
        <row r="1165">
          <cell r="A1165" t="str">
            <v>002722.SZ</v>
          </cell>
          <cell r="B1165" t="str">
            <v>物产金轮</v>
          </cell>
          <cell r="C1165">
            <v>26.8</v>
          </cell>
          <cell r="D1165">
            <v>31.5</v>
          </cell>
          <cell r="E1165">
            <v>15.27</v>
          </cell>
          <cell r="F1165">
            <v>2.55</v>
          </cell>
        </row>
        <row r="1166">
          <cell r="A1166" t="str">
            <v>002520.SZ</v>
          </cell>
          <cell r="B1166" t="str">
            <v>日发精机</v>
          </cell>
          <cell r="C1166">
            <v>40.2</v>
          </cell>
          <cell r="D1166">
            <v>51.5</v>
          </cell>
          <cell r="E1166">
            <v>6.43</v>
          </cell>
          <cell r="F1166">
            <v>2.55</v>
          </cell>
        </row>
        <row r="1167">
          <cell r="A1167" t="str">
            <v>600315.SH</v>
          </cell>
          <cell r="B1167" t="str">
            <v>上海家化</v>
          </cell>
          <cell r="C1167">
            <v>200.2</v>
          </cell>
          <cell r="D1167">
            <v>201.9</v>
          </cell>
          <cell r="E1167">
            <v>29.74</v>
          </cell>
          <cell r="F1167">
            <v>2.55</v>
          </cell>
        </row>
        <row r="1168">
          <cell r="A1168" t="str">
            <v>002011.SZ</v>
          </cell>
          <cell r="B1168" t="str">
            <v>盾安环境</v>
          </cell>
          <cell r="C1168">
            <v>114</v>
          </cell>
          <cell r="D1168">
            <v>131.7</v>
          </cell>
          <cell r="E1168">
            <v>12.46</v>
          </cell>
          <cell r="F1168">
            <v>2.55</v>
          </cell>
        </row>
        <row r="1169">
          <cell r="A1169" t="str">
            <v>688192.SH</v>
          </cell>
          <cell r="B1169" t="str">
            <v>迪哲医药-U</v>
          </cell>
          <cell r="C1169">
            <v>18.6</v>
          </cell>
          <cell r="D1169">
            <v>195.3</v>
          </cell>
          <cell r="E1169">
            <v>47.85</v>
          </cell>
          <cell r="F1169">
            <v>2.55</v>
          </cell>
        </row>
        <row r="1170">
          <cell r="A1170" t="str">
            <v>002728.SZ</v>
          </cell>
          <cell r="B1170" t="str">
            <v>特一药业</v>
          </cell>
          <cell r="C1170">
            <v>35.3</v>
          </cell>
          <cell r="D1170">
            <v>50.7</v>
          </cell>
          <cell r="E1170">
            <v>22.12</v>
          </cell>
          <cell r="F1170">
            <v>2.55</v>
          </cell>
        </row>
        <row r="1171">
          <cell r="A1171" t="str">
            <v>600355.SH</v>
          </cell>
          <cell r="B1171" t="str">
            <v>精伦电子</v>
          </cell>
          <cell r="C1171">
            <v>17.8</v>
          </cell>
          <cell r="D1171">
            <v>17.8</v>
          </cell>
          <cell r="E1171">
            <v>3.62</v>
          </cell>
          <cell r="F1171">
            <v>2.55</v>
          </cell>
        </row>
        <row r="1172">
          <cell r="A1172" t="str">
            <v>000609.SZ</v>
          </cell>
          <cell r="B1172" t="str">
            <v>中迪投资</v>
          </cell>
          <cell r="C1172">
            <v>15.3</v>
          </cell>
          <cell r="D1172">
            <v>15.7</v>
          </cell>
          <cell r="E1172">
            <v>5.23</v>
          </cell>
          <cell r="F1172">
            <v>2.55</v>
          </cell>
        </row>
        <row r="1173">
          <cell r="A1173" t="str">
            <v>300123.SZ</v>
          </cell>
          <cell r="B1173" t="str">
            <v>亚光科技</v>
          </cell>
          <cell r="C1173">
            <v>75.6</v>
          </cell>
          <cell r="D1173">
            <v>77.1</v>
          </cell>
          <cell r="E1173">
            <v>7.65</v>
          </cell>
          <cell r="F1173">
            <v>2.55</v>
          </cell>
        </row>
        <row r="1174">
          <cell r="A1174" t="str">
            <v>002264.SZ</v>
          </cell>
          <cell r="B1174" t="str">
            <v>新华都</v>
          </cell>
          <cell r="C1174">
            <v>39.5</v>
          </cell>
          <cell r="D1174">
            <v>43.5</v>
          </cell>
          <cell r="E1174">
            <v>6.04</v>
          </cell>
          <cell r="F1174">
            <v>2.55</v>
          </cell>
        </row>
        <row r="1175">
          <cell r="A1175" t="str">
            <v>300199.SZ</v>
          </cell>
          <cell r="B1175" t="str">
            <v>翰宇药业</v>
          </cell>
          <cell r="C1175">
            <v>77.8</v>
          </cell>
          <cell r="D1175">
            <v>103.2</v>
          </cell>
          <cell r="E1175">
            <v>11.68</v>
          </cell>
          <cell r="F1175">
            <v>2.55</v>
          </cell>
        </row>
        <row r="1176">
          <cell r="A1176" t="str">
            <v>300672.SZ</v>
          </cell>
          <cell r="B1176" t="str">
            <v>国科微</v>
          </cell>
          <cell r="C1176">
            <v>136.2</v>
          </cell>
          <cell r="D1176">
            <v>169.8</v>
          </cell>
          <cell r="E1176">
            <v>78.14</v>
          </cell>
          <cell r="F1176">
            <v>2.55</v>
          </cell>
        </row>
        <row r="1177">
          <cell r="A1177" t="str">
            <v>688018.SH</v>
          </cell>
          <cell r="B1177" t="str">
            <v>乐鑫科技</v>
          </cell>
          <cell r="C1177">
            <v>103.4</v>
          </cell>
          <cell r="D1177">
            <v>103.4</v>
          </cell>
          <cell r="E1177">
            <v>128.49</v>
          </cell>
          <cell r="F1177">
            <v>2.55</v>
          </cell>
        </row>
        <row r="1178">
          <cell r="A1178" t="str">
            <v>300238.SZ</v>
          </cell>
          <cell r="B1178" t="str">
            <v>冠昊生物</v>
          </cell>
          <cell r="C1178">
            <v>28.9</v>
          </cell>
          <cell r="D1178">
            <v>28.9</v>
          </cell>
          <cell r="E1178">
            <v>10.89</v>
          </cell>
          <cell r="F1178">
            <v>2.54</v>
          </cell>
        </row>
        <row r="1179">
          <cell r="A1179" t="str">
            <v>603729.SH</v>
          </cell>
          <cell r="B1179" t="str">
            <v>龙韵股份</v>
          </cell>
          <cell r="C1179">
            <v>13.9</v>
          </cell>
          <cell r="D1179">
            <v>13.9</v>
          </cell>
          <cell r="E1179">
            <v>14.93</v>
          </cell>
          <cell r="F1179">
            <v>2.54</v>
          </cell>
        </row>
        <row r="1180">
          <cell r="A1180" t="str">
            <v>600884.SH</v>
          </cell>
          <cell r="B1180" t="str">
            <v>杉杉股份</v>
          </cell>
          <cell r="C1180">
            <v>297.9</v>
          </cell>
          <cell r="D1180">
            <v>383.7</v>
          </cell>
          <cell r="E1180">
            <v>16.95</v>
          </cell>
          <cell r="F1180">
            <v>2.54</v>
          </cell>
        </row>
        <row r="1181">
          <cell r="A1181" t="str">
            <v>600523.SH</v>
          </cell>
          <cell r="B1181" t="str">
            <v>贵航股份</v>
          </cell>
          <cell r="C1181">
            <v>62</v>
          </cell>
          <cell r="D1181">
            <v>62</v>
          </cell>
          <cell r="E1181">
            <v>15.34</v>
          </cell>
          <cell r="F1181">
            <v>2.54</v>
          </cell>
        </row>
        <row r="1182">
          <cell r="A1182" t="str">
            <v>301268.SZ</v>
          </cell>
          <cell r="B1182" t="str">
            <v>铭利达</v>
          </cell>
          <cell r="C1182">
            <v>16.6</v>
          </cell>
          <cell r="D1182">
            <v>184.2</v>
          </cell>
          <cell r="E1182">
            <v>46.04</v>
          </cell>
          <cell r="F1182">
            <v>2.54</v>
          </cell>
        </row>
        <row r="1183">
          <cell r="A1183" t="str">
            <v>605128.SH</v>
          </cell>
          <cell r="B1183" t="str">
            <v>上海沿浦</v>
          </cell>
          <cell r="C1183">
            <v>17.7</v>
          </cell>
          <cell r="D1183">
            <v>33.9</v>
          </cell>
          <cell r="E1183">
            <v>42.42</v>
          </cell>
          <cell r="F1183">
            <v>2.54</v>
          </cell>
        </row>
        <row r="1184">
          <cell r="A1184" t="str">
            <v>601975.SH</v>
          </cell>
          <cell r="B1184" t="str">
            <v>招商南油</v>
          </cell>
          <cell r="C1184">
            <v>196.1</v>
          </cell>
          <cell r="D1184">
            <v>196.1</v>
          </cell>
          <cell r="E1184">
            <v>4.04</v>
          </cell>
          <cell r="F1184">
            <v>2.54</v>
          </cell>
        </row>
        <row r="1185">
          <cell r="A1185" t="str">
            <v>002048.SZ</v>
          </cell>
          <cell r="B1185" t="str">
            <v>宁波华翔</v>
          </cell>
          <cell r="C1185">
            <v>81.3</v>
          </cell>
          <cell r="D1185">
            <v>118.5</v>
          </cell>
          <cell r="E1185">
            <v>14.56</v>
          </cell>
          <cell r="F1185">
            <v>2.54</v>
          </cell>
        </row>
        <row r="1186">
          <cell r="A1186" t="str">
            <v>301396.SZ</v>
          </cell>
          <cell r="B1186" t="str">
            <v>宏景科技</v>
          </cell>
          <cell r="C1186">
            <v>9.7</v>
          </cell>
          <cell r="D1186">
            <v>41</v>
          </cell>
          <cell r="E1186">
            <v>44.9</v>
          </cell>
          <cell r="F1186">
            <v>2.53</v>
          </cell>
        </row>
        <row r="1187">
          <cell r="A1187" t="str">
            <v>300762.SZ</v>
          </cell>
          <cell r="B1187" t="str">
            <v>上海瀚讯</v>
          </cell>
          <cell r="C1187">
            <v>88.8</v>
          </cell>
          <cell r="D1187">
            <v>88.9</v>
          </cell>
          <cell r="E1187">
            <v>14.16</v>
          </cell>
          <cell r="F1187">
            <v>2.53</v>
          </cell>
        </row>
        <row r="1188">
          <cell r="A1188" t="str">
            <v>300210.SZ</v>
          </cell>
          <cell r="B1188" t="str">
            <v>森远股份</v>
          </cell>
          <cell r="C1188">
            <v>13.4</v>
          </cell>
          <cell r="D1188">
            <v>15.7</v>
          </cell>
          <cell r="E1188">
            <v>3.24</v>
          </cell>
          <cell r="F1188">
            <v>2.53</v>
          </cell>
        </row>
        <row r="1189">
          <cell r="A1189" t="str">
            <v>301237.SZ</v>
          </cell>
          <cell r="B1189" t="str">
            <v>和顺科技</v>
          </cell>
          <cell r="C1189">
            <v>6.6</v>
          </cell>
          <cell r="D1189">
            <v>26.6</v>
          </cell>
          <cell r="E1189">
            <v>33.24</v>
          </cell>
          <cell r="F1189">
            <v>2.53</v>
          </cell>
        </row>
        <row r="1190">
          <cell r="A1190" t="str">
            <v>688114.SH</v>
          </cell>
          <cell r="B1190" t="str">
            <v>华大智造</v>
          </cell>
          <cell r="C1190">
            <v>30.8</v>
          </cell>
          <cell r="D1190">
            <v>378</v>
          </cell>
          <cell r="E1190">
            <v>91.23</v>
          </cell>
          <cell r="F1190">
            <v>2.53</v>
          </cell>
        </row>
        <row r="1191">
          <cell r="A1191" t="str">
            <v>300478.SZ</v>
          </cell>
          <cell r="B1191" t="str">
            <v>杭州高新</v>
          </cell>
          <cell r="C1191">
            <v>12.6</v>
          </cell>
          <cell r="D1191">
            <v>12.8</v>
          </cell>
          <cell r="E1191">
            <v>10.14</v>
          </cell>
          <cell r="F1191">
            <v>2.53</v>
          </cell>
        </row>
        <row r="1192">
          <cell r="A1192" t="str">
            <v>300277.SZ</v>
          </cell>
          <cell r="B1192" t="str">
            <v>海联讯</v>
          </cell>
          <cell r="C1192">
            <v>27.2</v>
          </cell>
          <cell r="D1192">
            <v>27.2</v>
          </cell>
          <cell r="E1192">
            <v>8.12</v>
          </cell>
          <cell r="F1192">
            <v>2.53</v>
          </cell>
        </row>
        <row r="1193">
          <cell r="A1193" t="str">
            <v>300250.SZ</v>
          </cell>
          <cell r="B1193" t="str">
            <v>初灵信息</v>
          </cell>
          <cell r="C1193">
            <v>28.5</v>
          </cell>
          <cell r="D1193">
            <v>39.3</v>
          </cell>
          <cell r="E1193">
            <v>17.87</v>
          </cell>
          <cell r="F1193">
            <v>2.52</v>
          </cell>
        </row>
        <row r="1194">
          <cell r="A1194" t="str">
            <v>600714.SH</v>
          </cell>
          <cell r="B1194" t="str">
            <v>金瑞矿业</v>
          </cell>
          <cell r="C1194">
            <v>28.1</v>
          </cell>
          <cell r="D1194">
            <v>28.1</v>
          </cell>
          <cell r="E1194">
            <v>9.75</v>
          </cell>
          <cell r="F1194">
            <v>2.52</v>
          </cell>
        </row>
        <row r="1195">
          <cell r="A1195" t="str">
            <v>002935.SZ</v>
          </cell>
          <cell r="B1195" t="str">
            <v>天奥电子</v>
          </cell>
          <cell r="C1195">
            <v>68.6</v>
          </cell>
          <cell r="D1195">
            <v>72.6</v>
          </cell>
          <cell r="E1195">
            <v>26.42</v>
          </cell>
          <cell r="F1195">
            <v>2.52</v>
          </cell>
        </row>
        <row r="1196">
          <cell r="A1196" t="str">
            <v>002467.SZ</v>
          </cell>
          <cell r="B1196" t="str">
            <v>二六三</v>
          </cell>
          <cell r="C1196">
            <v>82.9</v>
          </cell>
          <cell r="D1196">
            <v>84.5</v>
          </cell>
          <cell r="E1196">
            <v>6.1</v>
          </cell>
          <cell r="F1196">
            <v>2.52</v>
          </cell>
        </row>
        <row r="1197">
          <cell r="A1197" t="str">
            <v>000732.SZ</v>
          </cell>
          <cell r="B1197" t="str">
            <v>ST泰禾</v>
          </cell>
          <cell r="C1197">
            <v>30.3</v>
          </cell>
          <cell r="D1197">
            <v>30.4</v>
          </cell>
          <cell r="E1197">
            <v>1.22</v>
          </cell>
          <cell r="F1197">
            <v>2.52</v>
          </cell>
        </row>
        <row r="1198">
          <cell r="A1198" t="str">
            <v>301018.SZ</v>
          </cell>
          <cell r="B1198" t="str">
            <v>申菱环境</v>
          </cell>
          <cell r="C1198">
            <v>31.6</v>
          </cell>
          <cell r="D1198">
            <v>88.9</v>
          </cell>
          <cell r="E1198">
            <v>37.03</v>
          </cell>
          <cell r="F1198">
            <v>2.52</v>
          </cell>
        </row>
        <row r="1199">
          <cell r="A1199" t="str">
            <v>002055.SZ</v>
          </cell>
          <cell r="B1199" t="str">
            <v>得润电子</v>
          </cell>
          <cell r="C1199">
            <v>55.2</v>
          </cell>
          <cell r="D1199">
            <v>56.6</v>
          </cell>
          <cell r="E1199">
            <v>9.36</v>
          </cell>
          <cell r="F1199">
            <v>2.52</v>
          </cell>
        </row>
        <row r="1200">
          <cell r="A1200" t="str">
            <v>600235.SH</v>
          </cell>
          <cell r="B1200" t="str">
            <v>民丰特纸</v>
          </cell>
          <cell r="C1200">
            <v>20</v>
          </cell>
          <cell r="D1200">
            <v>20</v>
          </cell>
          <cell r="E1200">
            <v>5.7</v>
          </cell>
          <cell r="F1200">
            <v>2.52</v>
          </cell>
        </row>
        <row r="1201">
          <cell r="A1201" t="str">
            <v>300572.SZ</v>
          </cell>
          <cell r="B1201" t="str">
            <v>安车检测</v>
          </cell>
          <cell r="C1201">
            <v>26</v>
          </cell>
          <cell r="D1201">
            <v>33.6</v>
          </cell>
          <cell r="E1201">
            <v>14.66</v>
          </cell>
          <cell r="F1201">
            <v>2.52</v>
          </cell>
        </row>
        <row r="1202">
          <cell r="A1202" t="str">
            <v>300278.SZ</v>
          </cell>
          <cell r="B1202" t="str">
            <v>华昌达</v>
          </cell>
          <cell r="C1202">
            <v>57.9</v>
          </cell>
          <cell r="D1202">
            <v>63.7</v>
          </cell>
          <cell r="E1202">
            <v>4.48</v>
          </cell>
          <cell r="F1202">
            <v>2.52</v>
          </cell>
        </row>
        <row r="1203">
          <cell r="A1203" t="str">
            <v>603335.SH</v>
          </cell>
          <cell r="B1203" t="str">
            <v>迪生力</v>
          </cell>
          <cell r="C1203">
            <v>26.2</v>
          </cell>
          <cell r="D1203">
            <v>26.2</v>
          </cell>
          <cell r="E1203">
            <v>6.11</v>
          </cell>
          <cell r="F1203">
            <v>2.52</v>
          </cell>
        </row>
        <row r="1204">
          <cell r="A1204" t="str">
            <v>300786.SZ</v>
          </cell>
          <cell r="B1204" t="str">
            <v>国林科技</v>
          </cell>
          <cell r="C1204">
            <v>26.3</v>
          </cell>
          <cell r="D1204">
            <v>35.2</v>
          </cell>
          <cell r="E1204">
            <v>19.15</v>
          </cell>
          <cell r="F1204">
            <v>2.52</v>
          </cell>
        </row>
        <row r="1205">
          <cell r="A1205" t="str">
            <v>002242.SZ</v>
          </cell>
          <cell r="B1205" t="str">
            <v>九阳股份</v>
          </cell>
          <cell r="C1205">
            <v>137.4</v>
          </cell>
          <cell r="D1205">
            <v>137.6</v>
          </cell>
          <cell r="E1205">
            <v>17.94</v>
          </cell>
          <cell r="F1205">
            <v>2.51</v>
          </cell>
        </row>
        <row r="1206">
          <cell r="A1206" t="str">
            <v>002763.SZ</v>
          </cell>
          <cell r="B1206" t="str">
            <v>汇洁股份</v>
          </cell>
          <cell r="C1206">
            <v>15.7</v>
          </cell>
          <cell r="D1206">
            <v>31.8</v>
          </cell>
          <cell r="E1206">
            <v>7.75</v>
          </cell>
          <cell r="F1206">
            <v>2.51</v>
          </cell>
        </row>
        <row r="1207">
          <cell r="A1207" t="str">
            <v>002492.SZ</v>
          </cell>
          <cell r="B1207" t="str">
            <v>恒基达鑫</v>
          </cell>
          <cell r="C1207">
            <v>26</v>
          </cell>
          <cell r="D1207">
            <v>26.4</v>
          </cell>
          <cell r="E1207">
            <v>6.53</v>
          </cell>
          <cell r="F1207">
            <v>2.51</v>
          </cell>
        </row>
        <row r="1208">
          <cell r="A1208" t="str">
            <v>000632.SZ</v>
          </cell>
          <cell r="B1208" t="str">
            <v>三木集团</v>
          </cell>
          <cell r="C1208">
            <v>20.9</v>
          </cell>
          <cell r="D1208">
            <v>20.9</v>
          </cell>
          <cell r="E1208">
            <v>4.49</v>
          </cell>
          <cell r="F1208">
            <v>2.51</v>
          </cell>
        </row>
        <row r="1209">
          <cell r="A1209" t="str">
            <v>300826.SZ</v>
          </cell>
          <cell r="B1209" t="str">
            <v>测绘股份</v>
          </cell>
          <cell r="C1209">
            <v>9.3</v>
          </cell>
          <cell r="D1209">
            <v>20.2</v>
          </cell>
          <cell r="E1209">
            <v>13.88</v>
          </cell>
          <cell r="F1209">
            <v>2.51</v>
          </cell>
        </row>
        <row r="1210">
          <cell r="A1210" t="str">
            <v>600131.SH</v>
          </cell>
          <cell r="B1210" t="str">
            <v>国网信通</v>
          </cell>
          <cell r="C1210">
            <v>243.9</v>
          </cell>
          <cell r="D1210">
            <v>245.6</v>
          </cell>
          <cell r="E1210">
            <v>20.42</v>
          </cell>
          <cell r="F1210">
            <v>2.51</v>
          </cell>
        </row>
        <row r="1211">
          <cell r="A1211" t="str">
            <v>600814.SH</v>
          </cell>
          <cell r="B1211" t="str">
            <v>杭州解百</v>
          </cell>
          <cell r="C1211">
            <v>55.5</v>
          </cell>
          <cell r="D1211">
            <v>57.1</v>
          </cell>
          <cell r="E1211">
            <v>7.76</v>
          </cell>
          <cell r="F1211">
            <v>2.51</v>
          </cell>
        </row>
        <row r="1212">
          <cell r="A1212" t="str">
            <v>300711.SZ</v>
          </cell>
          <cell r="B1212" t="str">
            <v>广哈通信</v>
          </cell>
          <cell r="C1212">
            <v>29.5</v>
          </cell>
          <cell r="D1212">
            <v>29.7</v>
          </cell>
          <cell r="E1212">
            <v>14.3</v>
          </cell>
          <cell r="F1212">
            <v>2.51</v>
          </cell>
        </row>
        <row r="1213">
          <cell r="A1213" t="str">
            <v>002730.SZ</v>
          </cell>
          <cell r="B1213" t="str">
            <v>电光科技</v>
          </cell>
          <cell r="C1213">
            <v>29.7</v>
          </cell>
          <cell r="D1213">
            <v>31.1</v>
          </cell>
          <cell r="E1213">
            <v>8.58</v>
          </cell>
          <cell r="F1213">
            <v>2.51</v>
          </cell>
        </row>
        <row r="1214">
          <cell r="A1214" t="str">
            <v>300832.SZ</v>
          </cell>
          <cell r="B1214" t="str">
            <v>新产业</v>
          </cell>
          <cell r="C1214">
            <v>165.9</v>
          </cell>
          <cell r="D1214">
            <v>459.5</v>
          </cell>
          <cell r="E1214">
            <v>58.45</v>
          </cell>
          <cell r="F1214">
            <v>2.51</v>
          </cell>
        </row>
        <row r="1215">
          <cell r="A1215" t="str">
            <v>605507.SH</v>
          </cell>
          <cell r="B1215" t="str">
            <v>国邦医药</v>
          </cell>
          <cell r="C1215">
            <v>72.8</v>
          </cell>
          <cell r="D1215">
            <v>134.8</v>
          </cell>
          <cell r="E1215">
            <v>24.12</v>
          </cell>
          <cell r="F1215">
            <v>2.51</v>
          </cell>
        </row>
        <row r="1216">
          <cell r="A1216" t="str">
            <v>688239.SH</v>
          </cell>
          <cell r="B1216" t="str">
            <v>航宇科技</v>
          </cell>
          <cell r="C1216">
            <v>71.9</v>
          </cell>
          <cell r="D1216">
            <v>101.5</v>
          </cell>
          <cell r="E1216">
            <v>71.14</v>
          </cell>
          <cell r="F1216">
            <v>2.51</v>
          </cell>
        </row>
        <row r="1217">
          <cell r="A1217" t="str">
            <v>300568.SZ</v>
          </cell>
          <cell r="B1217" t="str">
            <v>星源材质</v>
          </cell>
          <cell r="C1217">
            <v>226</v>
          </cell>
          <cell r="D1217">
            <v>252.1</v>
          </cell>
          <cell r="E1217">
            <v>19.67</v>
          </cell>
          <cell r="F1217">
            <v>2.5</v>
          </cell>
        </row>
        <row r="1218">
          <cell r="A1218" t="str">
            <v>603011.SH</v>
          </cell>
          <cell r="B1218" t="str">
            <v>合锻智能</v>
          </cell>
          <cell r="C1218">
            <v>38.5</v>
          </cell>
          <cell r="D1218">
            <v>38.5</v>
          </cell>
          <cell r="E1218">
            <v>7.79</v>
          </cell>
          <cell r="F1218">
            <v>2.5</v>
          </cell>
        </row>
        <row r="1219">
          <cell r="A1219" t="str">
            <v>002823.SZ</v>
          </cell>
          <cell r="B1219" t="str">
            <v>凯中精密</v>
          </cell>
          <cell r="C1219">
            <v>16.2</v>
          </cell>
          <cell r="D1219">
            <v>29.4</v>
          </cell>
          <cell r="E1219">
            <v>10.25</v>
          </cell>
          <cell r="F1219">
            <v>2.5</v>
          </cell>
        </row>
        <row r="1220">
          <cell r="A1220" t="str">
            <v>002296.SZ</v>
          </cell>
          <cell r="B1220" t="str">
            <v>辉煌科技</v>
          </cell>
          <cell r="C1220">
            <v>31.2</v>
          </cell>
          <cell r="D1220">
            <v>35.1</v>
          </cell>
          <cell r="E1220">
            <v>9.02</v>
          </cell>
          <cell r="F1220">
            <v>2.5</v>
          </cell>
        </row>
        <row r="1221">
          <cell r="A1221" t="str">
            <v>002117.SZ</v>
          </cell>
          <cell r="B1221" t="str">
            <v>东港股份</v>
          </cell>
          <cell r="C1221">
            <v>51.4</v>
          </cell>
          <cell r="D1221">
            <v>51.5</v>
          </cell>
          <cell r="E1221">
            <v>9.43</v>
          </cell>
          <cell r="F1221">
            <v>2.5</v>
          </cell>
        </row>
        <row r="1222">
          <cell r="A1222" t="str">
            <v>873305.BJ</v>
          </cell>
          <cell r="B1222" t="str">
            <v>九菱科技</v>
          </cell>
          <cell r="C1222">
            <v>1.1</v>
          </cell>
          <cell r="D1222">
            <v>4.6</v>
          </cell>
          <cell r="E1222">
            <v>10.26</v>
          </cell>
          <cell r="F1222">
            <v>2.5</v>
          </cell>
        </row>
        <row r="1223">
          <cell r="A1223" t="str">
            <v>603217.SH</v>
          </cell>
          <cell r="B1223" t="str">
            <v>元利科技</v>
          </cell>
          <cell r="C1223">
            <v>60.8</v>
          </cell>
          <cell r="D1223">
            <v>61.5</v>
          </cell>
          <cell r="E1223">
            <v>29.55</v>
          </cell>
          <cell r="F1223">
            <v>2.5</v>
          </cell>
        </row>
        <row r="1224">
          <cell r="A1224" t="str">
            <v>603725.SH</v>
          </cell>
          <cell r="B1224" t="str">
            <v>天安新材</v>
          </cell>
          <cell r="C1224">
            <v>15.2</v>
          </cell>
          <cell r="D1224">
            <v>15.4</v>
          </cell>
          <cell r="E1224">
            <v>7.39</v>
          </cell>
          <cell r="F1224">
            <v>2.5</v>
          </cell>
        </row>
        <row r="1225">
          <cell r="A1225" t="str">
            <v>300839.SZ</v>
          </cell>
          <cell r="B1225" t="str">
            <v>博汇股份</v>
          </cell>
          <cell r="C1225">
            <v>14.6</v>
          </cell>
          <cell r="D1225">
            <v>32.5</v>
          </cell>
          <cell r="E1225">
            <v>18.48</v>
          </cell>
          <cell r="F1225">
            <v>2.5</v>
          </cell>
        </row>
        <row r="1226">
          <cell r="A1226" t="str">
            <v>000404.SZ</v>
          </cell>
          <cell r="B1226" t="str">
            <v>长虹华意</v>
          </cell>
          <cell r="C1226">
            <v>40</v>
          </cell>
          <cell r="D1226">
            <v>40</v>
          </cell>
          <cell r="E1226">
            <v>5.75</v>
          </cell>
          <cell r="F1226">
            <v>2.5</v>
          </cell>
        </row>
        <row r="1227">
          <cell r="A1227" t="str">
            <v>831641.BJ</v>
          </cell>
          <cell r="B1227" t="str">
            <v>格利尔</v>
          </cell>
          <cell r="C1227">
            <v>2.3</v>
          </cell>
          <cell r="D1227">
            <v>7.4</v>
          </cell>
          <cell r="E1227">
            <v>9.86</v>
          </cell>
          <cell r="F1227">
            <v>2.49</v>
          </cell>
        </row>
        <row r="1228">
          <cell r="A1228" t="str">
            <v>300869.SZ</v>
          </cell>
          <cell r="B1228" t="str">
            <v>康泰医学</v>
          </cell>
          <cell r="C1228">
            <v>38.8</v>
          </cell>
          <cell r="D1228">
            <v>97.4</v>
          </cell>
          <cell r="E1228">
            <v>24.24</v>
          </cell>
          <cell r="F1228">
            <v>2.49</v>
          </cell>
        </row>
        <row r="1229">
          <cell r="A1229" t="str">
            <v>002905.SZ</v>
          </cell>
          <cell r="B1229" t="str">
            <v>金逸影视</v>
          </cell>
          <cell r="C1229">
            <v>30.2</v>
          </cell>
          <cell r="D1229">
            <v>32.5</v>
          </cell>
          <cell r="E1229">
            <v>8.63</v>
          </cell>
          <cell r="F1229">
            <v>2.49</v>
          </cell>
        </row>
        <row r="1230">
          <cell r="A1230" t="str">
            <v>688086.SH</v>
          </cell>
          <cell r="B1230" t="str">
            <v>*ST紫晶</v>
          </cell>
          <cell r="C1230">
            <v>4.4</v>
          </cell>
          <cell r="D1230">
            <v>6.3</v>
          </cell>
          <cell r="E1230">
            <v>3.29</v>
          </cell>
          <cell r="F1230">
            <v>2.49</v>
          </cell>
        </row>
        <row r="1231">
          <cell r="A1231" t="str">
            <v>605259.SH</v>
          </cell>
          <cell r="B1231" t="str">
            <v>绿田机械</v>
          </cell>
          <cell r="C1231">
            <v>14.5</v>
          </cell>
          <cell r="D1231">
            <v>33.3</v>
          </cell>
          <cell r="E1231">
            <v>37.85</v>
          </cell>
          <cell r="F1231">
            <v>2.49</v>
          </cell>
        </row>
        <row r="1232">
          <cell r="A1232" t="str">
            <v>002870.SZ</v>
          </cell>
          <cell r="B1232" t="str">
            <v>香山股份</v>
          </cell>
          <cell r="C1232">
            <v>33.1</v>
          </cell>
          <cell r="D1232">
            <v>39.7</v>
          </cell>
          <cell r="E1232">
            <v>30.05</v>
          </cell>
          <cell r="F1232">
            <v>2.49</v>
          </cell>
        </row>
        <row r="1233">
          <cell r="A1233" t="str">
            <v>603298.SH</v>
          </cell>
          <cell r="B1233" t="str">
            <v>杭叉集团</v>
          </cell>
          <cell r="C1233">
            <v>166.2</v>
          </cell>
          <cell r="D1233">
            <v>166.2</v>
          </cell>
          <cell r="E1233">
            <v>18.12</v>
          </cell>
          <cell r="F1233">
            <v>2.49</v>
          </cell>
        </row>
        <row r="1234">
          <cell r="A1234" t="str">
            <v>301218.SZ</v>
          </cell>
          <cell r="B1234" t="str">
            <v>华是科技</v>
          </cell>
          <cell r="C1234">
            <v>13.6</v>
          </cell>
          <cell r="D1234">
            <v>27.7</v>
          </cell>
          <cell r="E1234">
            <v>24.33</v>
          </cell>
          <cell r="F1234">
            <v>2.49</v>
          </cell>
        </row>
        <row r="1235">
          <cell r="A1235" t="str">
            <v>688177.SH</v>
          </cell>
          <cell r="B1235" t="str">
            <v>百奥泰</v>
          </cell>
          <cell r="C1235">
            <v>104.2</v>
          </cell>
          <cell r="D1235">
            <v>104.2</v>
          </cell>
          <cell r="E1235">
            <v>25.16</v>
          </cell>
          <cell r="F1235">
            <v>2.48</v>
          </cell>
        </row>
        <row r="1236">
          <cell r="A1236" t="str">
            <v>603721.SH</v>
          </cell>
          <cell r="B1236" t="str">
            <v>中广天择</v>
          </cell>
          <cell r="C1236">
            <v>23.6</v>
          </cell>
          <cell r="D1236">
            <v>23.6</v>
          </cell>
          <cell r="E1236">
            <v>18.15</v>
          </cell>
          <cell r="F1236">
            <v>2.48</v>
          </cell>
        </row>
        <row r="1237">
          <cell r="A1237" t="str">
            <v>001202.SZ</v>
          </cell>
          <cell r="B1237" t="str">
            <v>炬申股份</v>
          </cell>
          <cell r="C1237">
            <v>6.1</v>
          </cell>
          <cell r="D1237">
            <v>19.7</v>
          </cell>
          <cell r="E1237">
            <v>15.27</v>
          </cell>
          <cell r="F1237">
            <v>2.48</v>
          </cell>
        </row>
        <row r="1238">
          <cell r="A1238" t="str">
            <v>301004.SZ</v>
          </cell>
          <cell r="B1238" t="str">
            <v>嘉益股份</v>
          </cell>
          <cell r="C1238">
            <v>7.8</v>
          </cell>
          <cell r="D1238">
            <v>32.6</v>
          </cell>
          <cell r="E1238">
            <v>31.38</v>
          </cell>
          <cell r="F1238">
            <v>2.48</v>
          </cell>
        </row>
        <row r="1239">
          <cell r="A1239" t="str">
            <v>603708.SH</v>
          </cell>
          <cell r="B1239" t="str">
            <v>家家悦</v>
          </cell>
          <cell r="C1239">
            <v>75.4</v>
          </cell>
          <cell r="D1239">
            <v>75.4</v>
          </cell>
          <cell r="E1239">
            <v>12.39</v>
          </cell>
          <cell r="F1239">
            <v>2.48</v>
          </cell>
        </row>
        <row r="1240">
          <cell r="A1240" t="str">
            <v>688065.SH</v>
          </cell>
          <cell r="B1240" t="str">
            <v>凯赛生物</v>
          </cell>
          <cell r="C1240">
            <v>164.4</v>
          </cell>
          <cell r="D1240">
            <v>363.8</v>
          </cell>
          <cell r="E1240">
            <v>62.37</v>
          </cell>
          <cell r="F1240">
            <v>2.48</v>
          </cell>
        </row>
        <row r="1241">
          <cell r="A1241" t="str">
            <v>300076.SZ</v>
          </cell>
          <cell r="B1241" t="str">
            <v>GQY视讯</v>
          </cell>
          <cell r="C1241">
            <v>22.8</v>
          </cell>
          <cell r="D1241">
            <v>22.8</v>
          </cell>
          <cell r="E1241">
            <v>5.37</v>
          </cell>
          <cell r="F1241">
            <v>2.48</v>
          </cell>
        </row>
        <row r="1242">
          <cell r="A1242" t="str">
            <v>002708.SZ</v>
          </cell>
          <cell r="B1242" t="str">
            <v>光洋股份</v>
          </cell>
          <cell r="C1242">
            <v>26.9</v>
          </cell>
          <cell r="D1242">
            <v>32.6</v>
          </cell>
          <cell r="E1242">
            <v>6.62</v>
          </cell>
          <cell r="F1242">
            <v>2.48</v>
          </cell>
        </row>
        <row r="1243">
          <cell r="A1243" t="str">
            <v>688357.SH</v>
          </cell>
          <cell r="B1243" t="str">
            <v>建龙微纳</v>
          </cell>
          <cell r="C1243">
            <v>64.7</v>
          </cell>
          <cell r="D1243">
            <v>64.7</v>
          </cell>
          <cell r="E1243">
            <v>108.82</v>
          </cell>
          <cell r="F1243">
            <v>2.48</v>
          </cell>
        </row>
        <row r="1244">
          <cell r="A1244" t="str">
            <v>688050.SH</v>
          </cell>
          <cell r="B1244" t="str">
            <v>爱博医疗</v>
          </cell>
          <cell r="C1244">
            <v>140.2</v>
          </cell>
          <cell r="D1244">
            <v>211.6</v>
          </cell>
          <cell r="E1244">
            <v>201.21</v>
          </cell>
          <cell r="F1244">
            <v>2.48</v>
          </cell>
        </row>
        <row r="1245">
          <cell r="A1245" t="str">
            <v>688049.SH</v>
          </cell>
          <cell r="B1245" t="str">
            <v>炬芯科技</v>
          </cell>
          <cell r="C1245">
            <v>33.1</v>
          </cell>
          <cell r="D1245">
            <v>45</v>
          </cell>
          <cell r="E1245">
            <v>36.91</v>
          </cell>
          <cell r="F1245">
            <v>2.47</v>
          </cell>
        </row>
        <row r="1246">
          <cell r="A1246" t="str">
            <v>605266.SH</v>
          </cell>
          <cell r="B1246" t="str">
            <v>健之佳</v>
          </cell>
          <cell r="C1246">
            <v>52.6</v>
          </cell>
          <cell r="D1246">
            <v>89.2</v>
          </cell>
          <cell r="E1246">
            <v>90</v>
          </cell>
          <cell r="F1246">
            <v>2.47</v>
          </cell>
        </row>
        <row r="1247">
          <cell r="A1247" t="str">
            <v>002383.SZ</v>
          </cell>
          <cell r="B1247" t="str">
            <v>合众思壮</v>
          </cell>
          <cell r="C1247">
            <v>47.4</v>
          </cell>
          <cell r="D1247">
            <v>61.4</v>
          </cell>
          <cell r="E1247">
            <v>8.3</v>
          </cell>
          <cell r="F1247">
            <v>2.47</v>
          </cell>
        </row>
        <row r="1248">
          <cell r="A1248" t="str">
            <v>301053.SZ</v>
          </cell>
          <cell r="B1248" t="str">
            <v>远信工业</v>
          </cell>
          <cell r="C1248">
            <v>5.9</v>
          </cell>
          <cell r="D1248">
            <v>18.7</v>
          </cell>
          <cell r="E1248">
            <v>22.84</v>
          </cell>
          <cell r="F1248">
            <v>2.47</v>
          </cell>
        </row>
        <row r="1249">
          <cell r="A1249" t="str">
            <v>603718.SH</v>
          </cell>
          <cell r="B1249" t="str">
            <v>海利生物</v>
          </cell>
          <cell r="C1249">
            <v>72.3</v>
          </cell>
          <cell r="D1249">
            <v>72.3</v>
          </cell>
          <cell r="E1249">
            <v>11.22</v>
          </cell>
          <cell r="F1249">
            <v>2.47</v>
          </cell>
        </row>
        <row r="1250">
          <cell r="A1250" t="str">
            <v>601007.SH</v>
          </cell>
          <cell r="B1250" t="str">
            <v>金陵饭店</v>
          </cell>
          <cell r="C1250">
            <v>40.5</v>
          </cell>
          <cell r="D1250">
            <v>40.5</v>
          </cell>
          <cell r="E1250">
            <v>10.39</v>
          </cell>
          <cell r="F1250">
            <v>2.47</v>
          </cell>
        </row>
        <row r="1251">
          <cell r="A1251" t="str">
            <v>002571.SZ</v>
          </cell>
          <cell r="B1251" t="str">
            <v>德力股份</v>
          </cell>
          <cell r="C1251">
            <v>19.8</v>
          </cell>
          <cell r="D1251">
            <v>26.1</v>
          </cell>
          <cell r="E1251">
            <v>6.65</v>
          </cell>
          <cell r="F1251">
            <v>2.47</v>
          </cell>
        </row>
        <row r="1252">
          <cell r="A1252" t="str">
            <v>000403.SZ</v>
          </cell>
          <cell r="B1252" t="str">
            <v>派林生物</v>
          </cell>
          <cell r="C1252">
            <v>141</v>
          </cell>
          <cell r="D1252">
            <v>161.5</v>
          </cell>
          <cell r="E1252">
            <v>22.05</v>
          </cell>
          <cell r="F1252">
            <v>2.46</v>
          </cell>
        </row>
        <row r="1253">
          <cell r="A1253" t="str">
            <v>833075.BJ</v>
          </cell>
          <cell r="B1253" t="str">
            <v>柏星龙</v>
          </cell>
          <cell r="C1253">
            <v>2.1</v>
          </cell>
          <cell r="D1253">
            <v>6.5</v>
          </cell>
          <cell r="E1253">
            <v>9.99</v>
          </cell>
          <cell r="F1253">
            <v>2.46</v>
          </cell>
        </row>
        <row r="1254">
          <cell r="A1254" t="str">
            <v>003029.SZ</v>
          </cell>
          <cell r="B1254" t="str">
            <v>吉大正元</v>
          </cell>
          <cell r="C1254">
            <v>44.9</v>
          </cell>
          <cell r="D1254">
            <v>73.7</v>
          </cell>
          <cell r="E1254">
            <v>39.55</v>
          </cell>
          <cell r="F1254">
            <v>2.46</v>
          </cell>
        </row>
        <row r="1255">
          <cell r="A1255" t="str">
            <v>300297.SZ</v>
          </cell>
          <cell r="B1255" t="str">
            <v>*ST蓝盾</v>
          </cell>
          <cell r="C1255">
            <v>15.6</v>
          </cell>
          <cell r="D1255">
            <v>15.6</v>
          </cell>
          <cell r="E1255">
            <v>1.25</v>
          </cell>
          <cell r="F1255">
            <v>2.46</v>
          </cell>
        </row>
        <row r="1256">
          <cell r="A1256" t="str">
            <v>002426.SZ</v>
          </cell>
          <cell r="B1256" t="str">
            <v>胜利精密</v>
          </cell>
          <cell r="C1256">
            <v>78.8</v>
          </cell>
          <cell r="D1256">
            <v>86</v>
          </cell>
          <cell r="E1256">
            <v>2.5</v>
          </cell>
          <cell r="F1256">
            <v>2.46</v>
          </cell>
        </row>
        <row r="1257">
          <cell r="A1257" t="str">
            <v>688030.SH</v>
          </cell>
          <cell r="B1257" t="str">
            <v>山石网科</v>
          </cell>
          <cell r="C1257">
            <v>45.8</v>
          </cell>
          <cell r="D1257">
            <v>45.8</v>
          </cell>
          <cell r="E1257">
            <v>25.43</v>
          </cell>
          <cell r="F1257">
            <v>2.46</v>
          </cell>
        </row>
        <row r="1258">
          <cell r="A1258" t="str">
            <v>301132.SZ</v>
          </cell>
          <cell r="B1258" t="str">
            <v>满坤科技</v>
          </cell>
          <cell r="C1258">
            <v>10.9</v>
          </cell>
          <cell r="D1258">
            <v>43.7</v>
          </cell>
          <cell r="E1258">
            <v>29.63</v>
          </cell>
          <cell r="F1258">
            <v>2.46</v>
          </cell>
        </row>
        <row r="1259">
          <cell r="A1259" t="str">
            <v>300174.SZ</v>
          </cell>
          <cell r="B1259" t="str">
            <v>元力股份</v>
          </cell>
          <cell r="C1259">
            <v>63.5</v>
          </cell>
          <cell r="D1259">
            <v>63.7</v>
          </cell>
          <cell r="E1259">
            <v>17.53</v>
          </cell>
          <cell r="F1259">
            <v>2.45</v>
          </cell>
        </row>
        <row r="1260">
          <cell r="A1260" t="str">
            <v>600416.SH</v>
          </cell>
          <cell r="B1260" t="str">
            <v>湘电股份</v>
          </cell>
          <cell r="C1260">
            <v>197.7</v>
          </cell>
          <cell r="D1260">
            <v>277</v>
          </cell>
          <cell r="E1260">
            <v>20.9</v>
          </cell>
          <cell r="F1260">
            <v>2.45</v>
          </cell>
        </row>
        <row r="1261">
          <cell r="A1261" t="str">
            <v>603648.SH</v>
          </cell>
          <cell r="B1261" t="str">
            <v>畅联股份</v>
          </cell>
          <cell r="C1261">
            <v>33.3</v>
          </cell>
          <cell r="D1261">
            <v>33.3</v>
          </cell>
          <cell r="E1261">
            <v>9.2</v>
          </cell>
          <cell r="F1261">
            <v>2.45</v>
          </cell>
        </row>
        <row r="1262">
          <cell r="A1262" t="str">
            <v>002670.SZ</v>
          </cell>
          <cell r="B1262" t="str">
            <v>国盛金控</v>
          </cell>
          <cell r="C1262">
            <v>142.7</v>
          </cell>
          <cell r="D1262">
            <v>170.1</v>
          </cell>
          <cell r="E1262">
            <v>8.79</v>
          </cell>
          <cell r="F1262">
            <v>2.45</v>
          </cell>
        </row>
        <row r="1263">
          <cell r="A1263" t="str">
            <v>300305.SZ</v>
          </cell>
          <cell r="B1263" t="str">
            <v>裕兴股份</v>
          </cell>
          <cell r="C1263">
            <v>28.2</v>
          </cell>
          <cell r="D1263">
            <v>35.1</v>
          </cell>
          <cell r="E1263">
            <v>12.14</v>
          </cell>
          <cell r="F1263">
            <v>2.45</v>
          </cell>
        </row>
        <row r="1264">
          <cell r="A1264" t="str">
            <v>600830.SH</v>
          </cell>
          <cell r="B1264" t="str">
            <v>香溢融通</v>
          </cell>
          <cell r="C1264">
            <v>28.5</v>
          </cell>
          <cell r="D1264">
            <v>28.5</v>
          </cell>
          <cell r="E1264">
            <v>6.28</v>
          </cell>
          <cell r="F1264">
            <v>2.45</v>
          </cell>
        </row>
        <row r="1265">
          <cell r="A1265" t="str">
            <v>603286.SH</v>
          </cell>
          <cell r="B1265" t="str">
            <v>日盈电子</v>
          </cell>
          <cell r="C1265">
            <v>14.8</v>
          </cell>
          <cell r="D1265">
            <v>14.8</v>
          </cell>
          <cell r="E1265">
            <v>16.75</v>
          </cell>
          <cell r="F1265">
            <v>2.45</v>
          </cell>
        </row>
        <row r="1266">
          <cell r="A1266" t="str">
            <v>002861.SZ</v>
          </cell>
          <cell r="B1266" t="str">
            <v>瀛通通讯</v>
          </cell>
          <cell r="C1266">
            <v>12.7</v>
          </cell>
          <cell r="D1266">
            <v>18.2</v>
          </cell>
          <cell r="E1266">
            <v>11.73</v>
          </cell>
          <cell r="F1266">
            <v>2.45</v>
          </cell>
        </row>
        <row r="1267">
          <cell r="A1267" t="str">
            <v>300992.SZ</v>
          </cell>
          <cell r="B1267" t="str">
            <v>泰福泵业</v>
          </cell>
          <cell r="C1267">
            <v>8.6</v>
          </cell>
          <cell r="D1267">
            <v>17.9</v>
          </cell>
          <cell r="E1267">
            <v>19.7</v>
          </cell>
          <cell r="F1267">
            <v>2.44</v>
          </cell>
        </row>
        <row r="1268">
          <cell r="A1268" t="str">
            <v>603258.SH</v>
          </cell>
          <cell r="B1268" t="str">
            <v>电魂网络</v>
          </cell>
          <cell r="C1268">
            <v>65.7</v>
          </cell>
          <cell r="D1268">
            <v>65.9</v>
          </cell>
          <cell r="E1268">
            <v>26.83</v>
          </cell>
          <cell r="F1268">
            <v>2.44</v>
          </cell>
        </row>
        <row r="1269">
          <cell r="A1269" t="str">
            <v>000707.SZ</v>
          </cell>
          <cell r="B1269" t="str">
            <v>双环科技</v>
          </cell>
          <cell r="C1269">
            <v>44.8</v>
          </cell>
          <cell r="D1269">
            <v>44.8</v>
          </cell>
          <cell r="E1269">
            <v>9.65</v>
          </cell>
          <cell r="F1269">
            <v>2.44</v>
          </cell>
        </row>
        <row r="1270">
          <cell r="A1270" t="str">
            <v>000546.SZ</v>
          </cell>
          <cell r="B1270" t="str">
            <v>金圆股份</v>
          </cell>
          <cell r="C1270">
            <v>74.6</v>
          </cell>
          <cell r="D1270">
            <v>81.9</v>
          </cell>
          <cell r="E1270">
            <v>10.49</v>
          </cell>
          <cell r="F1270">
            <v>2.44</v>
          </cell>
        </row>
        <row r="1271">
          <cell r="A1271" t="str">
            <v>605177.SH</v>
          </cell>
          <cell r="B1271" t="str">
            <v>东亚药业</v>
          </cell>
          <cell r="C1271">
            <v>13.4</v>
          </cell>
          <cell r="D1271">
            <v>27.2</v>
          </cell>
          <cell r="E1271">
            <v>23.92</v>
          </cell>
          <cell r="F1271">
            <v>2.44</v>
          </cell>
        </row>
        <row r="1272">
          <cell r="A1272" t="str">
            <v>301336.SZ</v>
          </cell>
          <cell r="B1272" t="str">
            <v>趣睡科技</v>
          </cell>
          <cell r="C1272">
            <v>4.8</v>
          </cell>
          <cell r="D1272">
            <v>19.3</v>
          </cell>
          <cell r="E1272">
            <v>48.27</v>
          </cell>
          <cell r="F1272">
            <v>2.44</v>
          </cell>
        </row>
        <row r="1273">
          <cell r="A1273" t="str">
            <v>603897.SH</v>
          </cell>
          <cell r="B1273" t="str">
            <v>长城科技</v>
          </cell>
          <cell r="C1273">
            <v>43.3</v>
          </cell>
          <cell r="D1273">
            <v>43.3</v>
          </cell>
          <cell r="E1273">
            <v>20.99</v>
          </cell>
          <cell r="F1273">
            <v>2.44</v>
          </cell>
        </row>
        <row r="1274">
          <cell r="A1274" t="str">
            <v>688093.SH</v>
          </cell>
          <cell r="B1274" t="str">
            <v>世华科技</v>
          </cell>
          <cell r="C1274">
            <v>12.9</v>
          </cell>
          <cell r="D1274">
            <v>49.7</v>
          </cell>
          <cell r="E1274">
            <v>20.6</v>
          </cell>
          <cell r="F1274">
            <v>2.44</v>
          </cell>
        </row>
        <row r="1275">
          <cell r="A1275" t="str">
            <v>002178.SZ</v>
          </cell>
          <cell r="B1275" t="str">
            <v>延华智能</v>
          </cell>
          <cell r="C1275">
            <v>32.9</v>
          </cell>
          <cell r="D1275">
            <v>33</v>
          </cell>
          <cell r="E1275">
            <v>4.63</v>
          </cell>
          <cell r="F1275">
            <v>2.43</v>
          </cell>
        </row>
        <row r="1276">
          <cell r="A1276" t="str">
            <v>600135.SH</v>
          </cell>
          <cell r="B1276" t="str">
            <v>乐凯胶片</v>
          </cell>
          <cell r="C1276">
            <v>44.3</v>
          </cell>
          <cell r="D1276">
            <v>44.3</v>
          </cell>
          <cell r="E1276">
            <v>8</v>
          </cell>
          <cell r="F1276">
            <v>2.43</v>
          </cell>
        </row>
        <row r="1277">
          <cell r="A1277" t="str">
            <v>600234.SH</v>
          </cell>
          <cell r="B1277" t="str">
            <v>科新发展</v>
          </cell>
          <cell r="C1277">
            <v>14.5</v>
          </cell>
          <cell r="D1277">
            <v>18.8</v>
          </cell>
          <cell r="E1277">
            <v>7.16</v>
          </cell>
          <cell r="F1277">
            <v>2.43</v>
          </cell>
        </row>
        <row r="1278">
          <cell r="A1278" t="str">
            <v>300463.SZ</v>
          </cell>
          <cell r="B1278" t="str">
            <v>迈克生物</v>
          </cell>
          <cell r="C1278">
            <v>91.8</v>
          </cell>
          <cell r="D1278">
            <v>113.6</v>
          </cell>
          <cell r="E1278">
            <v>18.54</v>
          </cell>
          <cell r="F1278">
            <v>2.43</v>
          </cell>
        </row>
        <row r="1279">
          <cell r="A1279" t="str">
            <v>002733.SZ</v>
          </cell>
          <cell r="B1279" t="str">
            <v>雄韬股份</v>
          </cell>
          <cell r="C1279">
            <v>64.7</v>
          </cell>
          <cell r="D1279">
            <v>68</v>
          </cell>
          <cell r="E1279">
            <v>17.7</v>
          </cell>
          <cell r="F1279">
            <v>2.43</v>
          </cell>
        </row>
        <row r="1280">
          <cell r="A1280" t="str">
            <v>002183.SZ</v>
          </cell>
          <cell r="B1280" t="str">
            <v>怡亚通</v>
          </cell>
          <cell r="C1280">
            <v>153.2</v>
          </cell>
          <cell r="D1280">
            <v>153.2</v>
          </cell>
          <cell r="E1280">
            <v>5.9</v>
          </cell>
          <cell r="F1280">
            <v>2.43</v>
          </cell>
        </row>
        <row r="1281">
          <cell r="A1281" t="str">
            <v>688128.SH</v>
          </cell>
          <cell r="B1281" t="str">
            <v>中国电研</v>
          </cell>
          <cell r="C1281">
            <v>88.7</v>
          </cell>
          <cell r="D1281">
            <v>88.7</v>
          </cell>
          <cell r="E1281">
            <v>21.92</v>
          </cell>
          <cell r="F1281">
            <v>2.43</v>
          </cell>
        </row>
        <row r="1282">
          <cell r="A1282" t="str">
            <v>300930.SZ</v>
          </cell>
          <cell r="B1282" t="str">
            <v>屹通新材</v>
          </cell>
          <cell r="C1282">
            <v>8</v>
          </cell>
          <cell r="D1282">
            <v>27</v>
          </cell>
          <cell r="E1282">
            <v>26.98</v>
          </cell>
          <cell r="F1282">
            <v>2.43</v>
          </cell>
        </row>
        <row r="1283">
          <cell r="A1283" t="str">
            <v>301188.SZ</v>
          </cell>
          <cell r="B1283" t="str">
            <v>力诺特玻</v>
          </cell>
          <cell r="C1283">
            <v>26.7</v>
          </cell>
          <cell r="D1283">
            <v>41.2</v>
          </cell>
          <cell r="E1283">
            <v>17.71</v>
          </cell>
          <cell r="F1283">
            <v>2.43</v>
          </cell>
        </row>
        <row r="1284">
          <cell r="A1284" t="str">
            <v>002851.SZ</v>
          </cell>
          <cell r="B1284" t="str">
            <v>麦格米特</v>
          </cell>
          <cell r="C1284">
            <v>110.8</v>
          </cell>
          <cell r="D1284">
            <v>134.3</v>
          </cell>
          <cell r="E1284">
            <v>27</v>
          </cell>
          <cell r="F1284">
            <v>2.43</v>
          </cell>
        </row>
        <row r="1285">
          <cell r="A1285" t="str">
            <v>300311.SZ</v>
          </cell>
          <cell r="B1285" t="str">
            <v>任子行</v>
          </cell>
          <cell r="C1285">
            <v>40.7</v>
          </cell>
          <cell r="D1285">
            <v>51.2</v>
          </cell>
          <cell r="E1285">
            <v>7.6</v>
          </cell>
          <cell r="F1285">
            <v>2.43</v>
          </cell>
        </row>
        <row r="1286">
          <cell r="A1286" t="str">
            <v>002172.SZ</v>
          </cell>
          <cell r="B1286" t="str">
            <v>澳洋健康</v>
          </cell>
          <cell r="C1286">
            <v>29.1</v>
          </cell>
          <cell r="D1286">
            <v>29.1</v>
          </cell>
          <cell r="E1286">
            <v>3.8</v>
          </cell>
          <cell r="F1286">
            <v>2.43</v>
          </cell>
        </row>
        <row r="1287">
          <cell r="A1287" t="str">
            <v>300748.SZ</v>
          </cell>
          <cell r="B1287" t="str">
            <v>金力永磁</v>
          </cell>
          <cell r="C1287">
            <v>202.7</v>
          </cell>
          <cell r="D1287">
            <v>240.7</v>
          </cell>
          <cell r="E1287">
            <v>28.73</v>
          </cell>
          <cell r="F1287">
            <v>2.42</v>
          </cell>
        </row>
        <row r="1288">
          <cell r="A1288" t="str">
            <v>000719.SZ</v>
          </cell>
          <cell r="B1288" t="str">
            <v>中原传媒</v>
          </cell>
          <cell r="C1288">
            <v>64.8</v>
          </cell>
          <cell r="D1288">
            <v>99.5</v>
          </cell>
          <cell r="E1288">
            <v>9.72</v>
          </cell>
          <cell r="F1288">
            <v>2.42</v>
          </cell>
        </row>
        <row r="1289">
          <cell r="A1289" t="str">
            <v>000678.SZ</v>
          </cell>
          <cell r="B1289" t="str">
            <v>襄阳轴承</v>
          </cell>
          <cell r="C1289">
            <v>27.2</v>
          </cell>
          <cell r="D1289">
            <v>27.2</v>
          </cell>
          <cell r="E1289">
            <v>5.92</v>
          </cell>
          <cell r="F1289">
            <v>2.42</v>
          </cell>
        </row>
        <row r="1290">
          <cell r="A1290" t="str">
            <v>300923.SZ</v>
          </cell>
          <cell r="B1290" t="str">
            <v>研奥股份</v>
          </cell>
          <cell r="C1290">
            <v>7.3</v>
          </cell>
          <cell r="D1290">
            <v>18.3</v>
          </cell>
          <cell r="E1290">
            <v>23.26</v>
          </cell>
          <cell r="F1290">
            <v>2.42</v>
          </cell>
        </row>
        <row r="1291">
          <cell r="A1291" t="str">
            <v>300960.SZ</v>
          </cell>
          <cell r="B1291" t="str">
            <v>通业科技</v>
          </cell>
          <cell r="C1291">
            <v>5</v>
          </cell>
          <cell r="D1291">
            <v>19.9</v>
          </cell>
          <cell r="E1291">
            <v>19.46</v>
          </cell>
          <cell r="F1291">
            <v>2.42</v>
          </cell>
        </row>
        <row r="1292">
          <cell r="A1292" t="str">
            <v>002580.SZ</v>
          </cell>
          <cell r="B1292" t="str">
            <v>圣阳股份</v>
          </cell>
          <cell r="C1292">
            <v>30.6</v>
          </cell>
          <cell r="D1292">
            <v>44.2</v>
          </cell>
          <cell r="E1292">
            <v>9.73</v>
          </cell>
          <cell r="F1292">
            <v>2.42</v>
          </cell>
        </row>
        <row r="1293">
          <cell r="A1293" t="str">
            <v>301055.SZ</v>
          </cell>
          <cell r="B1293" t="str">
            <v>张小泉</v>
          </cell>
          <cell r="C1293">
            <v>8.7</v>
          </cell>
          <cell r="D1293">
            <v>23.1</v>
          </cell>
          <cell r="E1293">
            <v>14.81</v>
          </cell>
          <cell r="F1293">
            <v>2.42</v>
          </cell>
        </row>
        <row r="1294">
          <cell r="A1294" t="str">
            <v>301028.SZ</v>
          </cell>
          <cell r="B1294" t="str">
            <v>东亚机械</v>
          </cell>
          <cell r="C1294">
            <v>11</v>
          </cell>
          <cell r="D1294">
            <v>38.5</v>
          </cell>
          <cell r="E1294">
            <v>10.16</v>
          </cell>
          <cell r="F1294">
            <v>2.42</v>
          </cell>
        </row>
        <row r="1295">
          <cell r="A1295" t="str">
            <v>300148.SZ</v>
          </cell>
          <cell r="B1295" t="str">
            <v>天舟文化</v>
          </cell>
          <cell r="C1295">
            <v>29.5</v>
          </cell>
          <cell r="D1295">
            <v>31.8</v>
          </cell>
          <cell r="E1295">
            <v>3.81</v>
          </cell>
          <cell r="F1295">
            <v>2.42</v>
          </cell>
        </row>
        <row r="1296">
          <cell r="A1296" t="str">
            <v>603889.SH</v>
          </cell>
          <cell r="B1296" t="str">
            <v>新澳股份</v>
          </cell>
          <cell r="C1296">
            <v>43.3</v>
          </cell>
          <cell r="D1296">
            <v>43.3</v>
          </cell>
          <cell r="E1296">
            <v>8.47</v>
          </cell>
          <cell r="F1296">
            <v>2.42</v>
          </cell>
        </row>
        <row r="1297">
          <cell r="A1297" t="str">
            <v>300595.SZ</v>
          </cell>
          <cell r="B1297" t="str">
            <v>欧普康视</v>
          </cell>
          <cell r="C1297">
            <v>217.9</v>
          </cell>
          <cell r="D1297">
            <v>291.8</v>
          </cell>
          <cell r="E1297">
            <v>32.61</v>
          </cell>
          <cell r="F1297">
            <v>2.42</v>
          </cell>
        </row>
        <row r="1298">
          <cell r="A1298" t="str">
            <v>603170.SH</v>
          </cell>
          <cell r="B1298" t="str">
            <v>宝立食品</v>
          </cell>
          <cell r="C1298">
            <v>10</v>
          </cell>
          <cell r="D1298">
            <v>100</v>
          </cell>
          <cell r="E1298">
            <v>24.99</v>
          </cell>
          <cell r="F1298">
            <v>2.42</v>
          </cell>
        </row>
        <row r="1299">
          <cell r="A1299" t="str">
            <v>603738.SH</v>
          </cell>
          <cell r="B1299" t="str">
            <v>泰晶科技</v>
          </cell>
          <cell r="C1299">
            <v>76</v>
          </cell>
          <cell r="D1299">
            <v>76.6</v>
          </cell>
          <cell r="E1299">
            <v>27.54</v>
          </cell>
          <cell r="F1299">
            <v>2.42</v>
          </cell>
        </row>
        <row r="1300">
          <cell r="A1300" t="str">
            <v>600238.SH</v>
          </cell>
          <cell r="B1300" t="str">
            <v>海南椰岛</v>
          </cell>
          <cell r="C1300">
            <v>54.7</v>
          </cell>
          <cell r="D1300">
            <v>55.1</v>
          </cell>
          <cell r="E1300">
            <v>12.29</v>
          </cell>
          <cell r="F1300">
            <v>2.42</v>
          </cell>
        </row>
        <row r="1301">
          <cell r="A1301" t="str">
            <v>300580.SZ</v>
          </cell>
          <cell r="B1301" t="str">
            <v>贝斯特</v>
          </cell>
          <cell r="C1301">
            <v>43.5</v>
          </cell>
          <cell r="D1301">
            <v>46.6</v>
          </cell>
          <cell r="E1301">
            <v>23.31</v>
          </cell>
          <cell r="F1301">
            <v>2.42</v>
          </cell>
        </row>
        <row r="1302">
          <cell r="A1302" t="str">
            <v>605366.SH</v>
          </cell>
          <cell r="B1302" t="str">
            <v>宏柏新材</v>
          </cell>
          <cell r="C1302">
            <v>35.7</v>
          </cell>
          <cell r="D1302">
            <v>74</v>
          </cell>
          <cell r="E1302">
            <v>16.96</v>
          </cell>
          <cell r="F1302">
            <v>2.42</v>
          </cell>
        </row>
        <row r="1303">
          <cell r="A1303" t="str">
            <v>002927.SZ</v>
          </cell>
          <cell r="B1303" t="str">
            <v>泰永长征</v>
          </cell>
          <cell r="C1303">
            <v>29</v>
          </cell>
          <cell r="D1303">
            <v>29.4</v>
          </cell>
          <cell r="E1303">
            <v>13.15</v>
          </cell>
          <cell r="F1303">
            <v>2.41</v>
          </cell>
        </row>
        <row r="1304">
          <cell r="A1304" t="str">
            <v>002695.SZ</v>
          </cell>
          <cell r="B1304" t="str">
            <v>煌上煌</v>
          </cell>
          <cell r="C1304">
            <v>57.2</v>
          </cell>
          <cell r="D1304">
            <v>63.1</v>
          </cell>
          <cell r="E1304">
            <v>12.32</v>
          </cell>
          <cell r="F1304">
            <v>2.41</v>
          </cell>
        </row>
        <row r="1305">
          <cell r="A1305" t="str">
            <v>002923.SZ</v>
          </cell>
          <cell r="B1305" t="str">
            <v>润都股份</v>
          </cell>
          <cell r="C1305">
            <v>33.6</v>
          </cell>
          <cell r="D1305">
            <v>43.7</v>
          </cell>
          <cell r="E1305">
            <v>18.27</v>
          </cell>
          <cell r="F1305">
            <v>2.41</v>
          </cell>
        </row>
        <row r="1306">
          <cell r="A1306" t="str">
            <v>603728.SH</v>
          </cell>
          <cell r="B1306" t="str">
            <v>鸣志电器</v>
          </cell>
          <cell r="C1306">
            <v>177.5</v>
          </cell>
          <cell r="D1306">
            <v>178.5</v>
          </cell>
          <cell r="E1306">
            <v>42.5</v>
          </cell>
          <cell r="F1306">
            <v>2.41</v>
          </cell>
        </row>
        <row r="1307">
          <cell r="A1307" t="str">
            <v>600073.SH</v>
          </cell>
          <cell r="B1307" t="str">
            <v>上海梅林</v>
          </cell>
          <cell r="C1307">
            <v>79.7</v>
          </cell>
          <cell r="D1307">
            <v>79.7</v>
          </cell>
          <cell r="E1307">
            <v>8.5</v>
          </cell>
          <cell r="F1307">
            <v>2.41</v>
          </cell>
        </row>
        <row r="1308">
          <cell r="A1308" t="str">
            <v>300856.SZ</v>
          </cell>
          <cell r="B1308" t="str">
            <v>科思股份</v>
          </cell>
          <cell r="C1308">
            <v>30.9</v>
          </cell>
          <cell r="D1308">
            <v>88.6</v>
          </cell>
          <cell r="E1308">
            <v>52.31</v>
          </cell>
          <cell r="F1308">
            <v>2.41</v>
          </cell>
        </row>
        <row r="1309">
          <cell r="A1309" t="str">
            <v>300138.SZ</v>
          </cell>
          <cell r="B1309" t="str">
            <v>晨光生物</v>
          </cell>
          <cell r="C1309">
            <v>72.7</v>
          </cell>
          <cell r="D1309">
            <v>90.7</v>
          </cell>
          <cell r="E1309">
            <v>17.03</v>
          </cell>
          <cell r="F1309">
            <v>2.41</v>
          </cell>
        </row>
        <row r="1310">
          <cell r="A1310" t="str">
            <v>003018.SZ</v>
          </cell>
          <cell r="B1310" t="str">
            <v>金富科技</v>
          </cell>
          <cell r="C1310">
            <v>7.7</v>
          </cell>
          <cell r="D1310">
            <v>26.6</v>
          </cell>
          <cell r="E1310">
            <v>10.22</v>
          </cell>
          <cell r="F1310">
            <v>2.4</v>
          </cell>
        </row>
        <row r="1311">
          <cell r="A1311" t="str">
            <v>688375.SH</v>
          </cell>
          <cell r="B1311" t="str">
            <v>国博电子</v>
          </cell>
          <cell r="C1311">
            <v>29.8</v>
          </cell>
          <cell r="D1311">
            <v>371.4</v>
          </cell>
          <cell r="E1311">
            <v>92.84</v>
          </cell>
          <cell r="F1311">
            <v>2.4</v>
          </cell>
        </row>
        <row r="1312">
          <cell r="A1312" t="str">
            <v>002068.SZ</v>
          </cell>
          <cell r="B1312" t="str">
            <v>黑猫股份</v>
          </cell>
          <cell r="C1312">
            <v>93.8</v>
          </cell>
          <cell r="D1312">
            <v>95.6</v>
          </cell>
          <cell r="E1312">
            <v>12.78</v>
          </cell>
          <cell r="F1312">
            <v>2.4</v>
          </cell>
        </row>
        <row r="1313">
          <cell r="A1313" t="str">
            <v>600883.SH</v>
          </cell>
          <cell r="B1313" t="str">
            <v>博闻科技</v>
          </cell>
          <cell r="C1313">
            <v>18.1</v>
          </cell>
          <cell r="D1313">
            <v>18.1</v>
          </cell>
          <cell r="E1313">
            <v>7.67</v>
          </cell>
          <cell r="F1313">
            <v>2.4</v>
          </cell>
        </row>
        <row r="1314">
          <cell r="A1314" t="str">
            <v>002699.SZ</v>
          </cell>
          <cell r="B1314" t="str">
            <v>ST美盛</v>
          </cell>
          <cell r="C1314">
            <v>31</v>
          </cell>
          <cell r="D1314">
            <v>31</v>
          </cell>
          <cell r="E1314">
            <v>3.41</v>
          </cell>
          <cell r="F1314">
            <v>2.4</v>
          </cell>
        </row>
        <row r="1315">
          <cell r="A1315" t="str">
            <v>002485.SZ</v>
          </cell>
          <cell r="B1315" t="str">
            <v>*ST雪发</v>
          </cell>
          <cell r="C1315">
            <v>18.6</v>
          </cell>
          <cell r="D1315">
            <v>18.6</v>
          </cell>
          <cell r="E1315">
            <v>3.41</v>
          </cell>
          <cell r="F1315">
            <v>2.4</v>
          </cell>
        </row>
        <row r="1316">
          <cell r="A1316" t="str">
            <v>000910.SZ</v>
          </cell>
          <cell r="B1316" t="str">
            <v>大亚圣象</v>
          </cell>
          <cell r="C1316">
            <v>51.3</v>
          </cell>
          <cell r="D1316">
            <v>51.3</v>
          </cell>
          <cell r="E1316">
            <v>9.38</v>
          </cell>
          <cell r="F1316">
            <v>2.4</v>
          </cell>
        </row>
        <row r="1317">
          <cell r="A1317" t="str">
            <v>002863.SZ</v>
          </cell>
          <cell r="B1317" t="str">
            <v>今飞凯达</v>
          </cell>
          <cell r="C1317">
            <v>29.8</v>
          </cell>
          <cell r="D1317">
            <v>29.8</v>
          </cell>
          <cell r="E1317">
            <v>5.97</v>
          </cell>
          <cell r="F1317">
            <v>2.4</v>
          </cell>
        </row>
        <row r="1318">
          <cell r="A1318" t="str">
            <v>002685.SZ</v>
          </cell>
          <cell r="B1318" t="str">
            <v>华东重机</v>
          </cell>
          <cell r="C1318">
            <v>31.3</v>
          </cell>
          <cell r="D1318">
            <v>38.7</v>
          </cell>
          <cell r="E1318">
            <v>3.84</v>
          </cell>
          <cell r="F1318">
            <v>2.4</v>
          </cell>
        </row>
        <row r="1319">
          <cell r="A1319" t="str">
            <v>002891.SZ</v>
          </cell>
          <cell r="B1319" t="str">
            <v>中宠股份</v>
          </cell>
          <cell r="C1319">
            <v>66.5</v>
          </cell>
          <cell r="D1319">
            <v>66.5</v>
          </cell>
          <cell r="E1319">
            <v>22.62</v>
          </cell>
          <cell r="F1319">
            <v>2.4</v>
          </cell>
        </row>
        <row r="1320">
          <cell r="A1320" t="str">
            <v>000533.SZ</v>
          </cell>
          <cell r="B1320" t="str">
            <v>顺钠股份</v>
          </cell>
          <cell r="C1320">
            <v>29.2</v>
          </cell>
          <cell r="D1320">
            <v>29.5</v>
          </cell>
          <cell r="E1320">
            <v>4.27</v>
          </cell>
          <cell r="F1320">
            <v>2.4</v>
          </cell>
        </row>
        <row r="1321">
          <cell r="A1321" t="str">
            <v>688108.SH</v>
          </cell>
          <cell r="B1321" t="str">
            <v>赛诺医疗</v>
          </cell>
          <cell r="C1321">
            <v>24.5</v>
          </cell>
          <cell r="D1321">
            <v>24.5</v>
          </cell>
          <cell r="E1321">
            <v>5.98</v>
          </cell>
          <cell r="F1321">
            <v>2.4</v>
          </cell>
        </row>
        <row r="1322">
          <cell r="A1322" t="str">
            <v>002111.SZ</v>
          </cell>
          <cell r="B1322" t="str">
            <v>威海广泰</v>
          </cell>
          <cell r="C1322">
            <v>50.8</v>
          </cell>
          <cell r="D1322">
            <v>57.1</v>
          </cell>
          <cell r="E1322">
            <v>10.68</v>
          </cell>
          <cell r="F1322">
            <v>2.4</v>
          </cell>
        </row>
        <row r="1323">
          <cell r="A1323" t="str">
            <v>300953.SZ</v>
          </cell>
          <cell r="B1323" t="str">
            <v>震裕科技</v>
          </cell>
          <cell r="C1323">
            <v>33.3</v>
          </cell>
          <cell r="D1323">
            <v>75.1</v>
          </cell>
          <cell r="E1323">
            <v>73.11</v>
          </cell>
          <cell r="F1323">
            <v>2.39</v>
          </cell>
        </row>
        <row r="1324">
          <cell r="A1324" t="str">
            <v>002817.SZ</v>
          </cell>
          <cell r="B1324" t="str">
            <v>黄山胶囊</v>
          </cell>
          <cell r="C1324">
            <v>26</v>
          </cell>
          <cell r="D1324">
            <v>26.9</v>
          </cell>
          <cell r="E1324">
            <v>8.98</v>
          </cell>
          <cell r="F1324">
            <v>2.39</v>
          </cell>
        </row>
        <row r="1325">
          <cell r="A1325" t="str">
            <v>688165.SH</v>
          </cell>
          <cell r="B1325" t="str">
            <v>埃夫特-U</v>
          </cell>
          <cell r="C1325">
            <v>30.5</v>
          </cell>
          <cell r="D1325">
            <v>49.1</v>
          </cell>
          <cell r="E1325">
            <v>9.41</v>
          </cell>
          <cell r="F1325">
            <v>2.39</v>
          </cell>
        </row>
        <row r="1326">
          <cell r="A1326" t="str">
            <v>300182.SZ</v>
          </cell>
          <cell r="B1326" t="str">
            <v>捷成股份</v>
          </cell>
          <cell r="C1326">
            <v>131.7</v>
          </cell>
          <cell r="D1326">
            <v>156.9</v>
          </cell>
          <cell r="E1326">
            <v>5.99</v>
          </cell>
          <cell r="F1326">
            <v>2.39</v>
          </cell>
        </row>
        <row r="1327">
          <cell r="A1327" t="str">
            <v>301072.SZ</v>
          </cell>
          <cell r="B1327" t="str">
            <v>中捷精工</v>
          </cell>
          <cell r="C1327">
            <v>7.6</v>
          </cell>
          <cell r="D1327">
            <v>23.8</v>
          </cell>
          <cell r="E1327">
            <v>22.69</v>
          </cell>
          <cell r="F1327">
            <v>2.39</v>
          </cell>
        </row>
        <row r="1328">
          <cell r="A1328" t="str">
            <v>301083.SZ</v>
          </cell>
          <cell r="B1328" t="str">
            <v>百胜智能</v>
          </cell>
          <cell r="C1328">
            <v>6.8</v>
          </cell>
          <cell r="D1328">
            <v>22.9</v>
          </cell>
          <cell r="E1328">
            <v>12.85</v>
          </cell>
          <cell r="F1328">
            <v>2.39</v>
          </cell>
        </row>
        <row r="1329">
          <cell r="A1329" t="str">
            <v>000021.SZ</v>
          </cell>
          <cell r="B1329" t="str">
            <v>深科技</v>
          </cell>
          <cell r="C1329">
            <v>207.2</v>
          </cell>
          <cell r="D1329">
            <v>207.2</v>
          </cell>
          <cell r="E1329">
            <v>13.28</v>
          </cell>
          <cell r="F1329">
            <v>2.39</v>
          </cell>
        </row>
        <row r="1330">
          <cell r="A1330" t="str">
            <v>600763.SH</v>
          </cell>
          <cell r="B1330" t="str">
            <v>通策医疗</v>
          </cell>
          <cell r="C1330">
            <v>431.5</v>
          </cell>
          <cell r="D1330">
            <v>431.5</v>
          </cell>
          <cell r="E1330">
            <v>134.56</v>
          </cell>
          <cell r="F1330">
            <v>2.39</v>
          </cell>
        </row>
        <row r="1331">
          <cell r="A1331" t="str">
            <v>000869.SZ</v>
          </cell>
          <cell r="B1331" t="str">
            <v>张裕A</v>
          </cell>
          <cell r="C1331">
            <v>138</v>
          </cell>
          <cell r="D1331">
            <v>208.6</v>
          </cell>
          <cell r="E1331">
            <v>30.43</v>
          </cell>
          <cell r="F1331">
            <v>2.39</v>
          </cell>
        </row>
        <row r="1332">
          <cell r="A1332" t="str">
            <v>301228.SZ</v>
          </cell>
          <cell r="B1332" t="str">
            <v>实朴检测</v>
          </cell>
          <cell r="C1332">
            <v>9.2</v>
          </cell>
          <cell r="D1332">
            <v>20.1</v>
          </cell>
          <cell r="E1332">
            <v>16.72</v>
          </cell>
          <cell r="F1332">
            <v>2.39</v>
          </cell>
        </row>
        <row r="1333">
          <cell r="A1333" t="str">
            <v>688101.SH</v>
          </cell>
          <cell r="B1333" t="str">
            <v>三达膜</v>
          </cell>
          <cell r="C1333">
            <v>48.7</v>
          </cell>
          <cell r="D1333">
            <v>48.7</v>
          </cell>
          <cell r="E1333">
            <v>14.58</v>
          </cell>
          <cell r="F1333">
            <v>2.39</v>
          </cell>
        </row>
        <row r="1334">
          <cell r="A1334" t="str">
            <v>301197.SZ</v>
          </cell>
          <cell r="B1334" t="str">
            <v>工大科雅</v>
          </cell>
          <cell r="C1334">
            <v>7.1</v>
          </cell>
          <cell r="D1334">
            <v>28.4</v>
          </cell>
          <cell r="E1334">
            <v>23.59</v>
          </cell>
          <cell r="F1334">
            <v>2.39</v>
          </cell>
        </row>
        <row r="1335">
          <cell r="A1335" t="str">
            <v>603610.SH</v>
          </cell>
          <cell r="B1335" t="str">
            <v>麒盛科技</v>
          </cell>
          <cell r="C1335">
            <v>25.9</v>
          </cell>
          <cell r="D1335">
            <v>44.6</v>
          </cell>
          <cell r="E1335">
            <v>12.44</v>
          </cell>
          <cell r="F1335">
            <v>2.39</v>
          </cell>
        </row>
        <row r="1336">
          <cell r="A1336" t="str">
            <v>002186.SZ</v>
          </cell>
          <cell r="B1336" t="str">
            <v>全聚德</v>
          </cell>
          <cell r="C1336">
            <v>42.3</v>
          </cell>
          <cell r="D1336">
            <v>42.4</v>
          </cell>
          <cell r="E1336">
            <v>13.73</v>
          </cell>
          <cell r="F1336">
            <v>2.39</v>
          </cell>
        </row>
        <row r="1337">
          <cell r="A1337" t="str">
            <v>600686.SH</v>
          </cell>
          <cell r="B1337" t="str">
            <v>金龙汽车</v>
          </cell>
          <cell r="C1337">
            <v>43.1</v>
          </cell>
          <cell r="D1337">
            <v>43.1</v>
          </cell>
          <cell r="E1337">
            <v>6.01</v>
          </cell>
          <cell r="F1337">
            <v>2.39</v>
          </cell>
        </row>
        <row r="1338">
          <cell r="A1338" t="str">
            <v>301157.SZ</v>
          </cell>
          <cell r="B1338" t="str">
            <v>华塑科技</v>
          </cell>
          <cell r="C1338">
            <v>8.8</v>
          </cell>
          <cell r="D1338">
            <v>37.1</v>
          </cell>
          <cell r="E1338">
            <v>61.84</v>
          </cell>
          <cell r="F1338">
            <v>2.38</v>
          </cell>
        </row>
        <row r="1339">
          <cell r="A1339" t="str">
            <v>603580.SH</v>
          </cell>
          <cell r="B1339" t="str">
            <v>艾艾精工</v>
          </cell>
          <cell r="C1339">
            <v>20.2</v>
          </cell>
          <cell r="D1339">
            <v>20.2</v>
          </cell>
          <cell r="E1339">
            <v>15.48</v>
          </cell>
          <cell r="F1339">
            <v>2.38</v>
          </cell>
        </row>
        <row r="1340">
          <cell r="A1340" t="str">
            <v>301113.SZ</v>
          </cell>
          <cell r="B1340" t="str">
            <v>雅艺科技</v>
          </cell>
          <cell r="C1340">
            <v>5.1</v>
          </cell>
          <cell r="D1340">
            <v>19.3</v>
          </cell>
          <cell r="E1340">
            <v>27.52</v>
          </cell>
          <cell r="F1340">
            <v>2.38</v>
          </cell>
        </row>
        <row r="1341">
          <cell r="A1341" t="str">
            <v>300074.SZ</v>
          </cell>
          <cell r="B1341" t="str">
            <v>华平股份</v>
          </cell>
          <cell r="C1341">
            <v>22.8</v>
          </cell>
          <cell r="D1341">
            <v>22.8</v>
          </cell>
          <cell r="E1341">
            <v>4.3</v>
          </cell>
          <cell r="F1341">
            <v>2.38</v>
          </cell>
        </row>
        <row r="1342">
          <cell r="A1342" t="str">
            <v>002648.SZ</v>
          </cell>
          <cell r="B1342" t="str">
            <v>卫星化学</v>
          </cell>
          <cell r="C1342">
            <v>535.1</v>
          </cell>
          <cell r="D1342">
            <v>536</v>
          </cell>
          <cell r="E1342">
            <v>15.91</v>
          </cell>
          <cell r="F1342">
            <v>2.38</v>
          </cell>
        </row>
        <row r="1343">
          <cell r="A1343" t="str">
            <v>002622.SZ</v>
          </cell>
          <cell r="B1343" t="str">
            <v>皓宸医疗</v>
          </cell>
          <cell r="C1343">
            <v>28.9</v>
          </cell>
          <cell r="D1343">
            <v>28.9</v>
          </cell>
          <cell r="E1343">
            <v>3.44</v>
          </cell>
          <cell r="F1343">
            <v>2.38</v>
          </cell>
        </row>
        <row r="1344">
          <cell r="A1344" t="str">
            <v>002361.SZ</v>
          </cell>
          <cell r="B1344" t="str">
            <v>神剑股份</v>
          </cell>
          <cell r="C1344">
            <v>34.2</v>
          </cell>
          <cell r="D1344">
            <v>40.9</v>
          </cell>
          <cell r="E1344">
            <v>4.3</v>
          </cell>
          <cell r="F1344">
            <v>2.38</v>
          </cell>
        </row>
        <row r="1345">
          <cell r="A1345" t="str">
            <v>000982.SZ</v>
          </cell>
          <cell r="B1345" t="str">
            <v>中银绒业</v>
          </cell>
          <cell r="C1345">
            <v>73.3</v>
          </cell>
          <cell r="D1345">
            <v>73.3</v>
          </cell>
          <cell r="E1345">
            <v>1.72</v>
          </cell>
          <cell r="F1345">
            <v>2.38</v>
          </cell>
        </row>
        <row r="1346">
          <cell r="A1346" t="str">
            <v>688326.SH</v>
          </cell>
          <cell r="B1346" t="str">
            <v>经纬恒润-W</v>
          </cell>
          <cell r="C1346">
            <v>32.4</v>
          </cell>
          <cell r="D1346">
            <v>157.4</v>
          </cell>
          <cell r="E1346">
            <v>131.16</v>
          </cell>
          <cell r="F1346">
            <v>2.38</v>
          </cell>
        </row>
        <row r="1347">
          <cell r="A1347" t="str">
            <v>300433.SZ</v>
          </cell>
          <cell r="B1347" t="str">
            <v>蓝思科技</v>
          </cell>
          <cell r="C1347">
            <v>619.1</v>
          </cell>
          <cell r="D1347">
            <v>620.7</v>
          </cell>
          <cell r="E1347">
            <v>12.48</v>
          </cell>
          <cell r="F1347">
            <v>2.38</v>
          </cell>
        </row>
        <row r="1348">
          <cell r="A1348" t="str">
            <v>600078.SH</v>
          </cell>
          <cell r="B1348" t="str">
            <v>ST澄星</v>
          </cell>
          <cell r="C1348">
            <v>74.1</v>
          </cell>
          <cell r="D1348">
            <v>74.1</v>
          </cell>
          <cell r="E1348">
            <v>11.19</v>
          </cell>
          <cell r="F1348">
            <v>2.38</v>
          </cell>
        </row>
        <row r="1349">
          <cell r="A1349" t="str">
            <v>300846.SZ</v>
          </cell>
          <cell r="B1349" t="str">
            <v>首都在线</v>
          </cell>
          <cell r="C1349">
            <v>42.8</v>
          </cell>
          <cell r="D1349">
            <v>62.3</v>
          </cell>
          <cell r="E1349">
            <v>13.35</v>
          </cell>
          <cell r="F1349">
            <v>2.38</v>
          </cell>
        </row>
        <row r="1350">
          <cell r="A1350" t="str">
            <v>603191.SH</v>
          </cell>
          <cell r="B1350" t="str">
            <v>望变电气</v>
          </cell>
          <cell r="C1350">
            <v>18</v>
          </cell>
          <cell r="D1350">
            <v>71.8</v>
          </cell>
          <cell r="E1350">
            <v>21.56</v>
          </cell>
          <cell r="F1350">
            <v>2.37</v>
          </cell>
        </row>
        <row r="1351">
          <cell r="A1351" t="str">
            <v>300989.SZ</v>
          </cell>
          <cell r="B1351" t="str">
            <v>蕾奥规划</v>
          </cell>
          <cell r="C1351">
            <v>6.3</v>
          </cell>
          <cell r="D1351">
            <v>25.2</v>
          </cell>
          <cell r="E1351">
            <v>23.29</v>
          </cell>
          <cell r="F1351">
            <v>2.37</v>
          </cell>
        </row>
        <row r="1352">
          <cell r="A1352" t="str">
            <v>600859.SH</v>
          </cell>
          <cell r="B1352" t="str">
            <v>王府井</v>
          </cell>
          <cell r="C1352">
            <v>278.3</v>
          </cell>
          <cell r="D1352">
            <v>288.9</v>
          </cell>
          <cell r="E1352">
            <v>25.45</v>
          </cell>
          <cell r="F1352">
            <v>2.37</v>
          </cell>
        </row>
        <row r="1353">
          <cell r="A1353" t="str">
            <v>300195.SZ</v>
          </cell>
          <cell r="B1353" t="str">
            <v>长荣股份</v>
          </cell>
          <cell r="C1353">
            <v>20.3</v>
          </cell>
          <cell r="D1353">
            <v>27.4</v>
          </cell>
          <cell r="E1353">
            <v>6.48</v>
          </cell>
          <cell r="F1353">
            <v>2.37</v>
          </cell>
        </row>
        <row r="1354">
          <cell r="A1354" t="str">
            <v>002355.SZ</v>
          </cell>
          <cell r="B1354" t="str">
            <v>兴民智通</v>
          </cell>
          <cell r="C1354">
            <v>26.7</v>
          </cell>
          <cell r="D1354">
            <v>26.8</v>
          </cell>
          <cell r="E1354">
            <v>4.32</v>
          </cell>
          <cell r="F1354">
            <v>2.37</v>
          </cell>
        </row>
        <row r="1355">
          <cell r="A1355" t="str">
            <v>300151.SZ</v>
          </cell>
          <cell r="B1355" t="str">
            <v>昌红科技</v>
          </cell>
          <cell r="C1355">
            <v>61.9</v>
          </cell>
          <cell r="D1355">
            <v>97.7</v>
          </cell>
          <cell r="E1355">
            <v>19.45</v>
          </cell>
          <cell r="F1355">
            <v>2.37</v>
          </cell>
        </row>
        <row r="1356">
          <cell r="A1356" t="str">
            <v>300898.SZ</v>
          </cell>
          <cell r="B1356" t="str">
            <v>熊猫乳品</v>
          </cell>
          <cell r="C1356">
            <v>10.7</v>
          </cell>
          <cell r="D1356">
            <v>26</v>
          </cell>
          <cell r="E1356">
            <v>20.76</v>
          </cell>
          <cell r="F1356">
            <v>2.37</v>
          </cell>
        </row>
        <row r="1357">
          <cell r="A1357" t="str">
            <v>002696.SZ</v>
          </cell>
          <cell r="B1357" t="str">
            <v>百洋股份</v>
          </cell>
          <cell r="C1357">
            <v>23.9</v>
          </cell>
          <cell r="D1357">
            <v>24.2</v>
          </cell>
          <cell r="E1357">
            <v>6.92</v>
          </cell>
          <cell r="F1357">
            <v>2.37</v>
          </cell>
        </row>
        <row r="1358">
          <cell r="A1358" t="str">
            <v>000523.SZ</v>
          </cell>
          <cell r="B1358" t="str">
            <v>广州浪奇</v>
          </cell>
          <cell r="C1358">
            <v>47.6</v>
          </cell>
          <cell r="D1358">
            <v>63.5</v>
          </cell>
          <cell r="E1358">
            <v>3.46</v>
          </cell>
          <cell r="F1358">
            <v>2.37</v>
          </cell>
        </row>
        <row r="1359">
          <cell r="A1359" t="str">
            <v>688345.SH</v>
          </cell>
          <cell r="B1359" t="str">
            <v>博力威</v>
          </cell>
          <cell r="C1359">
            <v>11.5</v>
          </cell>
          <cell r="D1359">
            <v>46.3</v>
          </cell>
          <cell r="E1359">
            <v>46.28</v>
          </cell>
          <cell r="F1359">
            <v>2.37</v>
          </cell>
        </row>
        <row r="1360">
          <cell r="A1360" t="str">
            <v>603200.SH</v>
          </cell>
          <cell r="B1360" t="str">
            <v>上海洗霸</v>
          </cell>
          <cell r="C1360">
            <v>39.8</v>
          </cell>
          <cell r="D1360">
            <v>39.8</v>
          </cell>
          <cell r="E1360">
            <v>22.93</v>
          </cell>
          <cell r="F1360">
            <v>2.37</v>
          </cell>
        </row>
        <row r="1361">
          <cell r="A1361" t="str">
            <v>835207.BJ</v>
          </cell>
          <cell r="B1361" t="str">
            <v>众诚科技</v>
          </cell>
          <cell r="C1361">
            <v>2.1</v>
          </cell>
          <cell r="D1361">
            <v>6</v>
          </cell>
          <cell r="E1361">
            <v>6.49</v>
          </cell>
          <cell r="F1361">
            <v>2.37</v>
          </cell>
        </row>
        <row r="1362">
          <cell r="A1362" t="str">
            <v>603326.SH</v>
          </cell>
          <cell r="B1362" t="str">
            <v>我乐家居</v>
          </cell>
          <cell r="C1362">
            <v>30</v>
          </cell>
          <cell r="D1362">
            <v>30</v>
          </cell>
          <cell r="E1362">
            <v>9.52</v>
          </cell>
          <cell r="F1362">
            <v>2.37</v>
          </cell>
        </row>
        <row r="1363">
          <cell r="A1363" t="str">
            <v>002141.SZ</v>
          </cell>
          <cell r="B1363" t="str">
            <v>贤丰控股</v>
          </cell>
          <cell r="C1363">
            <v>49.1</v>
          </cell>
          <cell r="D1363">
            <v>49.1</v>
          </cell>
          <cell r="E1363">
            <v>4.33</v>
          </cell>
          <cell r="F1363">
            <v>2.36</v>
          </cell>
        </row>
        <row r="1364">
          <cell r="A1364" t="str">
            <v>300405.SZ</v>
          </cell>
          <cell r="B1364" t="str">
            <v>科隆股份</v>
          </cell>
          <cell r="C1364">
            <v>12.3</v>
          </cell>
          <cell r="D1364">
            <v>16.3</v>
          </cell>
          <cell r="E1364">
            <v>5.63</v>
          </cell>
          <cell r="F1364">
            <v>2.36</v>
          </cell>
        </row>
        <row r="1365">
          <cell r="A1365" t="str">
            <v>688788.SH</v>
          </cell>
          <cell r="B1365" t="str">
            <v>科思科技</v>
          </cell>
          <cell r="C1365">
            <v>30.1</v>
          </cell>
          <cell r="D1365">
            <v>48.6</v>
          </cell>
          <cell r="E1365">
            <v>45.92</v>
          </cell>
          <cell r="F1365">
            <v>2.36</v>
          </cell>
        </row>
        <row r="1366">
          <cell r="A1366" t="str">
            <v>002786.SZ</v>
          </cell>
          <cell r="B1366" t="str">
            <v>银宝山新</v>
          </cell>
          <cell r="C1366">
            <v>36.4</v>
          </cell>
          <cell r="D1366">
            <v>36.5</v>
          </cell>
          <cell r="E1366">
            <v>7.37</v>
          </cell>
          <cell r="F1366">
            <v>2.36</v>
          </cell>
        </row>
        <row r="1367">
          <cell r="A1367" t="str">
            <v>300141.SZ</v>
          </cell>
          <cell r="B1367" t="str">
            <v>和顺电气</v>
          </cell>
          <cell r="C1367">
            <v>17.9</v>
          </cell>
          <cell r="D1367">
            <v>23.1</v>
          </cell>
          <cell r="E1367">
            <v>9.11</v>
          </cell>
          <cell r="F1367">
            <v>2.36</v>
          </cell>
        </row>
        <row r="1368">
          <cell r="A1368" t="str">
            <v>600083.SH</v>
          </cell>
          <cell r="B1368" t="str">
            <v>博信股份</v>
          </cell>
          <cell r="C1368">
            <v>17.8</v>
          </cell>
          <cell r="D1368">
            <v>18</v>
          </cell>
          <cell r="E1368">
            <v>7.81</v>
          </cell>
          <cell r="F1368">
            <v>2.36</v>
          </cell>
        </row>
        <row r="1369">
          <cell r="A1369" t="str">
            <v>002806.SZ</v>
          </cell>
          <cell r="B1369" t="str">
            <v>华锋股份</v>
          </cell>
          <cell r="C1369">
            <v>17.7</v>
          </cell>
          <cell r="D1369">
            <v>23</v>
          </cell>
          <cell r="E1369">
            <v>12.15</v>
          </cell>
          <cell r="F1369">
            <v>2.36</v>
          </cell>
        </row>
        <row r="1370">
          <cell r="A1370" t="str">
            <v>603237.SH</v>
          </cell>
          <cell r="B1370" t="str">
            <v>五芳斋</v>
          </cell>
          <cell r="C1370">
            <v>13.3</v>
          </cell>
          <cell r="D1370">
            <v>54.4</v>
          </cell>
          <cell r="E1370">
            <v>52.94</v>
          </cell>
          <cell r="F1370">
            <v>2.36</v>
          </cell>
        </row>
        <row r="1371">
          <cell r="A1371" t="str">
            <v>002951.SZ</v>
          </cell>
          <cell r="B1371" t="str">
            <v>金时科技</v>
          </cell>
          <cell r="C1371">
            <v>44</v>
          </cell>
          <cell r="D1371">
            <v>44</v>
          </cell>
          <cell r="E1371">
            <v>10.86</v>
          </cell>
          <cell r="F1371">
            <v>2.36</v>
          </cell>
        </row>
        <row r="1372">
          <cell r="A1372" t="str">
            <v>605111.SH</v>
          </cell>
          <cell r="B1372" t="str">
            <v>新洁能</v>
          </cell>
          <cell r="C1372">
            <v>115.5</v>
          </cell>
          <cell r="D1372">
            <v>173.1</v>
          </cell>
          <cell r="E1372">
            <v>81.27</v>
          </cell>
          <cell r="F1372">
            <v>2.36</v>
          </cell>
        </row>
        <row r="1373">
          <cell r="A1373" t="str">
            <v>688237.SH</v>
          </cell>
          <cell r="B1373" t="str">
            <v>超卓航科</v>
          </cell>
          <cell r="C1373">
            <v>9.4</v>
          </cell>
          <cell r="D1373">
            <v>44.8</v>
          </cell>
          <cell r="E1373">
            <v>49.98</v>
          </cell>
          <cell r="F1373">
            <v>2.36</v>
          </cell>
        </row>
        <row r="1374">
          <cell r="A1374" t="str">
            <v>603389.SH</v>
          </cell>
          <cell r="B1374" t="str">
            <v>亚振家居</v>
          </cell>
          <cell r="C1374">
            <v>14.8</v>
          </cell>
          <cell r="D1374">
            <v>14.8</v>
          </cell>
          <cell r="E1374">
            <v>5.65</v>
          </cell>
          <cell r="F1374">
            <v>2.36</v>
          </cell>
        </row>
        <row r="1375">
          <cell r="A1375" t="str">
            <v>002583.SZ</v>
          </cell>
          <cell r="B1375" t="str">
            <v>海能达</v>
          </cell>
          <cell r="C1375">
            <v>80</v>
          </cell>
          <cell r="D1375">
            <v>118.4</v>
          </cell>
          <cell r="E1375">
            <v>6.52</v>
          </cell>
          <cell r="F1375">
            <v>2.35</v>
          </cell>
        </row>
        <row r="1376">
          <cell r="A1376" t="str">
            <v>002104.SZ</v>
          </cell>
          <cell r="B1376" t="str">
            <v>恒宝股份</v>
          </cell>
          <cell r="C1376">
            <v>53.9</v>
          </cell>
          <cell r="D1376">
            <v>63.9</v>
          </cell>
          <cell r="E1376">
            <v>9.13</v>
          </cell>
          <cell r="F1376">
            <v>2.35</v>
          </cell>
        </row>
        <row r="1377">
          <cell r="A1377" t="str">
            <v>300896.SZ</v>
          </cell>
          <cell r="B1377" t="str">
            <v>爱美客</v>
          </cell>
          <cell r="C1377">
            <v>453.3</v>
          </cell>
          <cell r="D1377">
            <v>1116.4</v>
          </cell>
          <cell r="E1377">
            <v>516</v>
          </cell>
          <cell r="F1377">
            <v>2.35</v>
          </cell>
        </row>
        <row r="1378">
          <cell r="A1378" t="str">
            <v>300099.SZ</v>
          </cell>
          <cell r="B1378" t="str">
            <v>精准信息</v>
          </cell>
          <cell r="C1378">
            <v>35.5</v>
          </cell>
          <cell r="D1378">
            <v>51.4</v>
          </cell>
          <cell r="E1378">
            <v>6.97</v>
          </cell>
          <cell r="F1378">
            <v>2.35</v>
          </cell>
        </row>
        <row r="1379">
          <cell r="A1379" t="str">
            <v>600771.SH</v>
          </cell>
          <cell r="B1379" t="str">
            <v>广誉远</v>
          </cell>
          <cell r="C1379">
            <v>177</v>
          </cell>
          <cell r="D1379">
            <v>177</v>
          </cell>
          <cell r="E1379">
            <v>36.16</v>
          </cell>
          <cell r="F1379">
            <v>2.35</v>
          </cell>
        </row>
        <row r="1380">
          <cell r="A1380" t="str">
            <v>300545.SZ</v>
          </cell>
          <cell r="B1380" t="str">
            <v>联得装备</v>
          </cell>
          <cell r="C1380">
            <v>22.9</v>
          </cell>
          <cell r="D1380">
            <v>36.4</v>
          </cell>
          <cell r="E1380">
            <v>20.48</v>
          </cell>
          <cell r="F1380">
            <v>2.35</v>
          </cell>
        </row>
        <row r="1381">
          <cell r="A1381" t="str">
            <v>600305.SH</v>
          </cell>
          <cell r="B1381" t="str">
            <v>恒顺醋业</v>
          </cell>
          <cell r="C1381">
            <v>118</v>
          </cell>
          <cell r="D1381">
            <v>118</v>
          </cell>
          <cell r="E1381">
            <v>11.77</v>
          </cell>
          <cell r="F1381">
            <v>2.35</v>
          </cell>
        </row>
        <row r="1382">
          <cell r="A1382" t="str">
            <v>301267.SZ</v>
          </cell>
          <cell r="B1382" t="str">
            <v>华厦眼科</v>
          </cell>
          <cell r="C1382">
            <v>42.5</v>
          </cell>
          <cell r="D1382">
            <v>422.5</v>
          </cell>
          <cell r="E1382">
            <v>75.44</v>
          </cell>
          <cell r="F1382">
            <v>2.35</v>
          </cell>
        </row>
        <row r="1383">
          <cell r="A1383" t="str">
            <v>300245.SZ</v>
          </cell>
          <cell r="B1383" t="str">
            <v>天玑科技</v>
          </cell>
          <cell r="C1383">
            <v>31.1</v>
          </cell>
          <cell r="D1383">
            <v>31.4</v>
          </cell>
          <cell r="E1383">
            <v>10.03</v>
          </cell>
          <cell r="F1383">
            <v>2.35</v>
          </cell>
        </row>
        <row r="1384">
          <cell r="A1384" t="str">
            <v>002826.SZ</v>
          </cell>
          <cell r="B1384" t="str">
            <v>易明医药</v>
          </cell>
          <cell r="C1384">
            <v>19.2</v>
          </cell>
          <cell r="D1384">
            <v>20.8</v>
          </cell>
          <cell r="E1384">
            <v>10.91</v>
          </cell>
          <cell r="F1384">
            <v>2.35</v>
          </cell>
        </row>
        <row r="1385">
          <cell r="A1385" t="str">
            <v>002484.SZ</v>
          </cell>
          <cell r="B1385" t="str">
            <v>江海股份</v>
          </cell>
          <cell r="C1385">
            <v>171.9</v>
          </cell>
          <cell r="D1385">
            <v>182.8</v>
          </cell>
          <cell r="E1385">
            <v>21.83</v>
          </cell>
          <cell r="F1385">
            <v>2.34</v>
          </cell>
        </row>
        <row r="1386">
          <cell r="A1386" t="str">
            <v>688456.SH</v>
          </cell>
          <cell r="B1386" t="str">
            <v>有研粉材</v>
          </cell>
          <cell r="C1386">
            <v>20.8</v>
          </cell>
          <cell r="D1386">
            <v>33.5</v>
          </cell>
          <cell r="E1386">
            <v>32.32</v>
          </cell>
          <cell r="F1386">
            <v>2.34</v>
          </cell>
        </row>
        <row r="1387">
          <cell r="A1387" t="str">
            <v>603733.SH</v>
          </cell>
          <cell r="B1387" t="str">
            <v>仙鹤股份</v>
          </cell>
          <cell r="C1387">
            <v>200.4</v>
          </cell>
          <cell r="D1387">
            <v>200.4</v>
          </cell>
          <cell r="E1387">
            <v>28.39</v>
          </cell>
          <cell r="F1387">
            <v>2.34</v>
          </cell>
        </row>
        <row r="1388">
          <cell r="A1388" t="str">
            <v>603226.SH</v>
          </cell>
          <cell r="B1388" t="str">
            <v>菲林格尔</v>
          </cell>
          <cell r="C1388">
            <v>20.2</v>
          </cell>
          <cell r="D1388">
            <v>20.2</v>
          </cell>
          <cell r="E1388">
            <v>5.68</v>
          </cell>
          <cell r="F1388">
            <v>2.34</v>
          </cell>
        </row>
        <row r="1389">
          <cell r="A1389" t="str">
            <v>301065.SZ</v>
          </cell>
          <cell r="B1389" t="str">
            <v>本立科技</v>
          </cell>
          <cell r="C1389">
            <v>10.2</v>
          </cell>
          <cell r="D1389">
            <v>23.8</v>
          </cell>
          <cell r="E1389">
            <v>33.66</v>
          </cell>
          <cell r="F1389">
            <v>2.34</v>
          </cell>
        </row>
        <row r="1390">
          <cell r="A1390" t="str">
            <v>000813.SZ</v>
          </cell>
          <cell r="B1390" t="str">
            <v>德展健康</v>
          </cell>
          <cell r="C1390">
            <v>77.6</v>
          </cell>
          <cell r="D1390">
            <v>77.9</v>
          </cell>
          <cell r="E1390">
            <v>3.5</v>
          </cell>
          <cell r="F1390">
            <v>2.34</v>
          </cell>
        </row>
        <row r="1391">
          <cell r="A1391" t="str">
            <v>000887.SZ</v>
          </cell>
          <cell r="B1391" t="str">
            <v>中鼎股份</v>
          </cell>
          <cell r="C1391">
            <v>166.7</v>
          </cell>
          <cell r="D1391">
            <v>167.1</v>
          </cell>
          <cell r="E1391">
            <v>12.69</v>
          </cell>
          <cell r="F1391">
            <v>2.34</v>
          </cell>
        </row>
        <row r="1392">
          <cell r="A1392" t="str">
            <v>300684.SZ</v>
          </cell>
          <cell r="B1392" t="str">
            <v>中石科技</v>
          </cell>
          <cell r="C1392">
            <v>30.3</v>
          </cell>
          <cell r="D1392">
            <v>46.7</v>
          </cell>
          <cell r="E1392">
            <v>16.63</v>
          </cell>
          <cell r="F1392">
            <v>2.34</v>
          </cell>
        </row>
        <row r="1393">
          <cell r="A1393" t="str">
            <v>301233.SZ</v>
          </cell>
          <cell r="B1393" t="str">
            <v>盛帮股份</v>
          </cell>
          <cell r="C1393">
            <v>5.5</v>
          </cell>
          <cell r="D1393">
            <v>22.1</v>
          </cell>
          <cell r="E1393">
            <v>42.9</v>
          </cell>
          <cell r="F1393">
            <v>2.34</v>
          </cell>
        </row>
        <row r="1394">
          <cell r="A1394" t="str">
            <v>300050.SZ</v>
          </cell>
          <cell r="B1394" t="str">
            <v>世纪鼎利</v>
          </cell>
          <cell r="C1394">
            <v>22.3</v>
          </cell>
          <cell r="D1394">
            <v>24.5</v>
          </cell>
          <cell r="E1394">
            <v>4.38</v>
          </cell>
          <cell r="F1394">
            <v>2.34</v>
          </cell>
        </row>
        <row r="1395">
          <cell r="A1395" t="str">
            <v>603919.SH</v>
          </cell>
          <cell r="B1395" t="str">
            <v>金徽酒</v>
          </cell>
          <cell r="C1395">
            <v>135.6</v>
          </cell>
          <cell r="D1395">
            <v>135.6</v>
          </cell>
          <cell r="E1395">
            <v>26.73</v>
          </cell>
          <cell r="F1395">
            <v>2.34</v>
          </cell>
        </row>
        <row r="1396">
          <cell r="A1396" t="str">
            <v>688690.SH</v>
          </cell>
          <cell r="B1396" t="str">
            <v>纳微科技</v>
          </cell>
          <cell r="C1396">
            <v>109.6</v>
          </cell>
          <cell r="D1396">
            <v>219.1</v>
          </cell>
          <cell r="E1396">
            <v>54.35</v>
          </cell>
          <cell r="F1396">
            <v>2.33</v>
          </cell>
        </row>
        <row r="1397">
          <cell r="A1397" t="str">
            <v>600389.SH</v>
          </cell>
          <cell r="B1397" t="str">
            <v>江山股份</v>
          </cell>
          <cell r="C1397">
            <v>125</v>
          </cell>
          <cell r="D1397">
            <v>128.5</v>
          </cell>
          <cell r="E1397">
            <v>42.08</v>
          </cell>
          <cell r="F1397">
            <v>2.33</v>
          </cell>
        </row>
        <row r="1398">
          <cell r="A1398" t="str">
            <v>002979.SZ</v>
          </cell>
          <cell r="B1398" t="str">
            <v>雷赛智能</v>
          </cell>
          <cell r="C1398">
            <v>35.2</v>
          </cell>
          <cell r="D1398">
            <v>69.1</v>
          </cell>
          <cell r="E1398">
            <v>22.36</v>
          </cell>
          <cell r="F1398">
            <v>2.33</v>
          </cell>
        </row>
        <row r="1399">
          <cell r="A1399" t="str">
            <v>300547.SZ</v>
          </cell>
          <cell r="B1399" t="str">
            <v>川环科技</v>
          </cell>
          <cell r="C1399">
            <v>30.2</v>
          </cell>
          <cell r="D1399">
            <v>37.1</v>
          </cell>
          <cell r="E1399">
            <v>17.1</v>
          </cell>
          <cell r="F1399">
            <v>2.33</v>
          </cell>
        </row>
        <row r="1400">
          <cell r="A1400" t="str">
            <v>603337.SH</v>
          </cell>
          <cell r="B1400" t="str">
            <v>杰克股份</v>
          </cell>
          <cell r="C1400">
            <v>99.3</v>
          </cell>
          <cell r="D1400">
            <v>100.2</v>
          </cell>
          <cell r="E1400">
            <v>20.61</v>
          </cell>
          <cell r="F1400">
            <v>2.33</v>
          </cell>
        </row>
        <row r="1401">
          <cell r="A1401" t="str">
            <v>688707.SH</v>
          </cell>
          <cell r="B1401" t="str">
            <v>振华新材</v>
          </cell>
          <cell r="C1401">
            <v>116.2</v>
          </cell>
          <cell r="D1401">
            <v>184.7</v>
          </cell>
          <cell r="E1401">
            <v>41.7</v>
          </cell>
          <cell r="F1401">
            <v>2.33</v>
          </cell>
        </row>
        <row r="1402">
          <cell r="A1402" t="str">
            <v>873167.BJ</v>
          </cell>
          <cell r="B1402" t="str">
            <v>新赣江</v>
          </cell>
          <cell r="C1402">
            <v>1.6</v>
          </cell>
          <cell r="D1402">
            <v>6.8</v>
          </cell>
          <cell r="E1402">
            <v>9.66</v>
          </cell>
          <cell r="F1402">
            <v>2.33</v>
          </cell>
        </row>
        <row r="1403">
          <cell r="A1403" t="str">
            <v>000691.SZ</v>
          </cell>
          <cell r="B1403" t="str">
            <v>亚太实业</v>
          </cell>
          <cell r="C1403">
            <v>15.6</v>
          </cell>
          <cell r="D1403">
            <v>15.6</v>
          </cell>
          <cell r="E1403">
            <v>4.83</v>
          </cell>
          <cell r="F1403">
            <v>2.33</v>
          </cell>
        </row>
        <row r="1404">
          <cell r="A1404" t="str">
            <v>601339.SH</v>
          </cell>
          <cell r="B1404" t="str">
            <v>百隆东方</v>
          </cell>
          <cell r="C1404">
            <v>98.8</v>
          </cell>
          <cell r="D1404">
            <v>98.8</v>
          </cell>
          <cell r="E1404">
            <v>6.59</v>
          </cell>
          <cell r="F1404">
            <v>2.33</v>
          </cell>
        </row>
        <row r="1405">
          <cell r="A1405" t="str">
            <v>601606.SH</v>
          </cell>
          <cell r="B1405" t="str">
            <v>长城军工</v>
          </cell>
          <cell r="C1405">
            <v>98.6</v>
          </cell>
          <cell r="D1405">
            <v>98.6</v>
          </cell>
          <cell r="E1405">
            <v>13.62</v>
          </cell>
          <cell r="F1405">
            <v>2.33</v>
          </cell>
        </row>
        <row r="1406">
          <cell r="A1406" t="str">
            <v>002551.SZ</v>
          </cell>
          <cell r="B1406" t="str">
            <v>尚荣医疗</v>
          </cell>
          <cell r="C1406">
            <v>26.9</v>
          </cell>
          <cell r="D1406">
            <v>37.2</v>
          </cell>
          <cell r="E1406">
            <v>4.4</v>
          </cell>
          <cell r="F1406">
            <v>2.33</v>
          </cell>
        </row>
        <row r="1407">
          <cell r="A1407" t="str">
            <v>301026.SZ</v>
          </cell>
          <cell r="B1407" t="str">
            <v>浩通科技</v>
          </cell>
          <cell r="C1407">
            <v>24.5</v>
          </cell>
          <cell r="D1407">
            <v>49.9</v>
          </cell>
          <cell r="E1407">
            <v>44.01</v>
          </cell>
          <cell r="F1407">
            <v>2.33</v>
          </cell>
        </row>
        <row r="1408">
          <cell r="A1408" t="str">
            <v>300243.SZ</v>
          </cell>
          <cell r="B1408" t="str">
            <v>瑞丰高材</v>
          </cell>
          <cell r="C1408">
            <v>15.8</v>
          </cell>
          <cell r="D1408">
            <v>19.4</v>
          </cell>
          <cell r="E1408">
            <v>8.37</v>
          </cell>
          <cell r="F1408">
            <v>2.32</v>
          </cell>
        </row>
        <row r="1409">
          <cell r="A1409" t="str">
            <v>688228.SH</v>
          </cell>
          <cell r="B1409" t="str">
            <v>开普云</v>
          </cell>
          <cell r="C1409">
            <v>14.5</v>
          </cell>
          <cell r="D1409">
            <v>32.8</v>
          </cell>
          <cell r="E1409">
            <v>48.9</v>
          </cell>
          <cell r="F1409">
            <v>2.32</v>
          </cell>
        </row>
        <row r="1410">
          <cell r="A1410" t="str">
            <v>688398.SH</v>
          </cell>
          <cell r="B1410" t="str">
            <v>赛特新材</v>
          </cell>
          <cell r="C1410">
            <v>35.6</v>
          </cell>
          <cell r="D1410">
            <v>35.6</v>
          </cell>
          <cell r="E1410">
            <v>44.52</v>
          </cell>
          <cell r="F1410">
            <v>2.32</v>
          </cell>
        </row>
        <row r="1411">
          <cell r="A1411" t="str">
            <v>603320.SH</v>
          </cell>
          <cell r="B1411" t="str">
            <v>迪贝电气</v>
          </cell>
          <cell r="C1411">
            <v>17.2</v>
          </cell>
          <cell r="D1411">
            <v>17.2</v>
          </cell>
          <cell r="E1411">
            <v>13.23</v>
          </cell>
          <cell r="F1411">
            <v>2.32</v>
          </cell>
        </row>
        <row r="1412">
          <cell r="A1412" t="str">
            <v>603088.SH</v>
          </cell>
          <cell r="B1412" t="str">
            <v>宁波精达</v>
          </cell>
          <cell r="C1412">
            <v>36.1</v>
          </cell>
          <cell r="D1412">
            <v>36.7</v>
          </cell>
          <cell r="E1412">
            <v>8.38</v>
          </cell>
          <cell r="F1412">
            <v>2.32</v>
          </cell>
        </row>
        <row r="1413">
          <cell r="A1413" t="str">
            <v>600996.SH</v>
          </cell>
          <cell r="B1413" t="str">
            <v>贵广网络</v>
          </cell>
          <cell r="C1413">
            <v>159.6</v>
          </cell>
          <cell r="D1413">
            <v>159.6</v>
          </cell>
          <cell r="E1413">
            <v>13.24</v>
          </cell>
          <cell r="F1413">
            <v>2.32</v>
          </cell>
        </row>
        <row r="1414">
          <cell r="A1414" t="str">
            <v>603722.SH</v>
          </cell>
          <cell r="B1414" t="str">
            <v>阿科力</v>
          </cell>
          <cell r="C1414">
            <v>40.4</v>
          </cell>
          <cell r="D1414">
            <v>40.4</v>
          </cell>
          <cell r="E1414">
            <v>45.9</v>
          </cell>
          <cell r="F1414">
            <v>2.32</v>
          </cell>
        </row>
        <row r="1415">
          <cell r="A1415" t="str">
            <v>600367.SH</v>
          </cell>
          <cell r="B1415" t="str">
            <v>红星发展</v>
          </cell>
          <cell r="C1415">
            <v>45.3</v>
          </cell>
          <cell r="D1415">
            <v>45.3</v>
          </cell>
          <cell r="E1415">
            <v>15.45</v>
          </cell>
          <cell r="F1415">
            <v>2.32</v>
          </cell>
        </row>
        <row r="1416">
          <cell r="A1416" t="str">
            <v>002547.SZ</v>
          </cell>
          <cell r="B1416" t="str">
            <v>春兴精工</v>
          </cell>
          <cell r="C1416">
            <v>58.5</v>
          </cell>
          <cell r="D1416">
            <v>59.8</v>
          </cell>
          <cell r="E1416">
            <v>5.3</v>
          </cell>
          <cell r="F1416">
            <v>2.32</v>
          </cell>
        </row>
        <row r="1417">
          <cell r="A1417" t="str">
            <v>300611.SZ</v>
          </cell>
          <cell r="B1417" t="str">
            <v>美力科技</v>
          </cell>
          <cell r="C1417">
            <v>13.6</v>
          </cell>
          <cell r="D1417">
            <v>18.7</v>
          </cell>
          <cell r="E1417">
            <v>8.84</v>
          </cell>
          <cell r="F1417">
            <v>2.31</v>
          </cell>
        </row>
        <row r="1418">
          <cell r="A1418" t="str">
            <v>603080.SH</v>
          </cell>
          <cell r="B1418" t="str">
            <v>新疆火炬</v>
          </cell>
          <cell r="C1418">
            <v>20.6</v>
          </cell>
          <cell r="D1418">
            <v>20.6</v>
          </cell>
          <cell r="E1418">
            <v>14.59</v>
          </cell>
          <cell r="F1418">
            <v>2.31</v>
          </cell>
        </row>
        <row r="1419">
          <cell r="A1419" t="str">
            <v>300047.SZ</v>
          </cell>
          <cell r="B1419" t="str">
            <v>天源迪科</v>
          </cell>
          <cell r="C1419">
            <v>42.6</v>
          </cell>
          <cell r="D1419">
            <v>50.8</v>
          </cell>
          <cell r="E1419">
            <v>7.96</v>
          </cell>
          <cell r="F1419">
            <v>2.31</v>
          </cell>
        </row>
        <row r="1420">
          <cell r="A1420" t="str">
            <v>002125.SZ</v>
          </cell>
          <cell r="B1420" t="str">
            <v>湘潭电化</v>
          </cell>
          <cell r="C1420">
            <v>81.4</v>
          </cell>
          <cell r="D1420">
            <v>86.4</v>
          </cell>
          <cell r="E1420">
            <v>13.72</v>
          </cell>
          <cell r="F1420">
            <v>2.31</v>
          </cell>
        </row>
        <row r="1421">
          <cell r="A1421" t="str">
            <v>603709.SH</v>
          </cell>
          <cell r="B1421" t="str">
            <v>中源家居</v>
          </cell>
          <cell r="C1421">
            <v>13.8</v>
          </cell>
          <cell r="D1421">
            <v>13.8</v>
          </cell>
          <cell r="E1421">
            <v>17.27</v>
          </cell>
          <cell r="F1421">
            <v>2.31</v>
          </cell>
        </row>
        <row r="1422">
          <cell r="A1422" t="str">
            <v>002250.SZ</v>
          </cell>
          <cell r="B1422" t="str">
            <v>联化科技</v>
          </cell>
          <cell r="C1422">
            <v>134.4</v>
          </cell>
          <cell r="D1422">
            <v>135</v>
          </cell>
          <cell r="E1422">
            <v>14.62</v>
          </cell>
          <cell r="F1422">
            <v>2.31</v>
          </cell>
        </row>
        <row r="1423">
          <cell r="A1423" t="str">
            <v>688215.SH</v>
          </cell>
          <cell r="B1423" t="str">
            <v>瑞晟智能</v>
          </cell>
          <cell r="C1423">
            <v>5.4</v>
          </cell>
          <cell r="D1423">
            <v>13.7</v>
          </cell>
          <cell r="E1423">
            <v>34.12</v>
          </cell>
          <cell r="F1423">
            <v>2.31</v>
          </cell>
        </row>
        <row r="1424">
          <cell r="A1424" t="str">
            <v>000957.SZ</v>
          </cell>
          <cell r="B1424" t="str">
            <v>中通客车</v>
          </cell>
          <cell r="C1424">
            <v>65.7</v>
          </cell>
          <cell r="D1424">
            <v>65.7</v>
          </cell>
          <cell r="E1424">
            <v>11.08</v>
          </cell>
          <cell r="F1424">
            <v>2.31</v>
          </cell>
        </row>
        <row r="1425">
          <cell r="A1425" t="str">
            <v>301326.SZ</v>
          </cell>
          <cell r="B1425" t="str">
            <v>捷邦科技</v>
          </cell>
          <cell r="C1425">
            <v>7.2</v>
          </cell>
          <cell r="D1425">
            <v>30.7</v>
          </cell>
          <cell r="E1425">
            <v>42.55</v>
          </cell>
          <cell r="F1425">
            <v>2.31</v>
          </cell>
        </row>
        <row r="1426">
          <cell r="A1426" t="str">
            <v>002574.SZ</v>
          </cell>
          <cell r="B1426" t="str">
            <v>明牌珠宝</v>
          </cell>
          <cell r="C1426">
            <v>35.2</v>
          </cell>
          <cell r="D1426">
            <v>35.2</v>
          </cell>
          <cell r="E1426">
            <v>6.66</v>
          </cell>
          <cell r="F1426">
            <v>2.3</v>
          </cell>
        </row>
        <row r="1427">
          <cell r="A1427" t="str">
            <v>605289.SH</v>
          </cell>
          <cell r="B1427" t="str">
            <v>罗曼股份</v>
          </cell>
          <cell r="C1427">
            <v>13.3</v>
          </cell>
          <cell r="D1427">
            <v>28.4</v>
          </cell>
          <cell r="E1427">
            <v>26.21</v>
          </cell>
          <cell r="F1427">
            <v>2.3</v>
          </cell>
        </row>
        <row r="1428">
          <cell r="A1428" t="str">
            <v>600862.SH</v>
          </cell>
          <cell r="B1428" t="str">
            <v>中航高科</v>
          </cell>
          <cell r="C1428">
            <v>322.1</v>
          </cell>
          <cell r="D1428">
            <v>322.1</v>
          </cell>
          <cell r="E1428">
            <v>23.12</v>
          </cell>
          <cell r="F1428">
            <v>2.3</v>
          </cell>
        </row>
        <row r="1429">
          <cell r="A1429" t="str">
            <v>301368.SZ</v>
          </cell>
          <cell r="B1429" t="str">
            <v>丰立智能</v>
          </cell>
          <cell r="C1429">
            <v>6.2</v>
          </cell>
          <cell r="D1429">
            <v>27.8</v>
          </cell>
          <cell r="E1429">
            <v>23.13</v>
          </cell>
          <cell r="F1429">
            <v>2.3</v>
          </cell>
        </row>
        <row r="1430">
          <cell r="A1430" t="str">
            <v>605178.SH</v>
          </cell>
          <cell r="B1430" t="str">
            <v>时空科技</v>
          </cell>
          <cell r="C1430">
            <v>13.5</v>
          </cell>
          <cell r="D1430">
            <v>21.6</v>
          </cell>
          <cell r="E1430">
            <v>21.8</v>
          </cell>
          <cell r="F1430">
            <v>2.3</v>
          </cell>
        </row>
        <row r="1431">
          <cell r="A1431" t="str">
            <v>688308.SH</v>
          </cell>
          <cell r="B1431" t="str">
            <v>欧科亿</v>
          </cell>
          <cell r="C1431">
            <v>45.7</v>
          </cell>
          <cell r="D1431">
            <v>78.2</v>
          </cell>
          <cell r="E1431">
            <v>69.41</v>
          </cell>
          <cell r="F1431">
            <v>2.3</v>
          </cell>
        </row>
        <row r="1432">
          <cell r="A1432" t="str">
            <v>300160.SZ</v>
          </cell>
          <cell r="B1432" t="str">
            <v>秀强股份</v>
          </cell>
          <cell r="C1432">
            <v>43.3</v>
          </cell>
          <cell r="D1432">
            <v>55</v>
          </cell>
          <cell r="E1432">
            <v>7.12</v>
          </cell>
          <cell r="F1432">
            <v>2.3</v>
          </cell>
        </row>
        <row r="1433">
          <cell r="A1433" t="str">
            <v>600809.SH</v>
          </cell>
          <cell r="B1433" t="str">
            <v>山西汾酒</v>
          </cell>
          <cell r="C1433">
            <v>3316.4</v>
          </cell>
          <cell r="D1433">
            <v>3322.9</v>
          </cell>
          <cell r="E1433">
            <v>272.35</v>
          </cell>
          <cell r="F1433">
            <v>2.3</v>
          </cell>
        </row>
        <row r="1434">
          <cell r="A1434" t="str">
            <v>603630.SH</v>
          </cell>
          <cell r="B1434" t="str">
            <v>拉芳家化</v>
          </cell>
          <cell r="C1434">
            <v>33.1</v>
          </cell>
          <cell r="D1434">
            <v>33.1</v>
          </cell>
          <cell r="E1434">
            <v>14.69</v>
          </cell>
          <cell r="F1434">
            <v>2.3</v>
          </cell>
        </row>
        <row r="1435">
          <cell r="A1435" t="str">
            <v>603100.SH</v>
          </cell>
          <cell r="B1435" t="str">
            <v>川仪股份</v>
          </cell>
          <cell r="C1435">
            <v>146.3</v>
          </cell>
          <cell r="D1435">
            <v>147.7</v>
          </cell>
          <cell r="E1435">
            <v>37.4</v>
          </cell>
          <cell r="F1435">
            <v>2.3</v>
          </cell>
        </row>
        <row r="1436">
          <cell r="A1436" t="str">
            <v>002850.SZ</v>
          </cell>
          <cell r="B1436" t="str">
            <v>科达利</v>
          </cell>
          <cell r="C1436">
            <v>194.6</v>
          </cell>
          <cell r="D1436">
            <v>291.2</v>
          </cell>
          <cell r="E1436">
            <v>124.26</v>
          </cell>
          <cell r="F1436">
            <v>2.3</v>
          </cell>
        </row>
        <row r="1437">
          <cell r="A1437" t="str">
            <v>600149.SH</v>
          </cell>
          <cell r="B1437" t="str">
            <v>廊坊发展</v>
          </cell>
          <cell r="C1437">
            <v>23.7</v>
          </cell>
          <cell r="D1437">
            <v>23.7</v>
          </cell>
          <cell r="E1437">
            <v>6.24</v>
          </cell>
          <cell r="F1437">
            <v>2.3</v>
          </cell>
        </row>
        <row r="1438">
          <cell r="A1438" t="str">
            <v>300368.SZ</v>
          </cell>
          <cell r="B1438" t="str">
            <v>汇金股份</v>
          </cell>
          <cell r="C1438">
            <v>39.3</v>
          </cell>
          <cell r="D1438">
            <v>40.3</v>
          </cell>
          <cell r="E1438">
            <v>7.58</v>
          </cell>
          <cell r="F1438">
            <v>2.29</v>
          </cell>
        </row>
        <row r="1439">
          <cell r="A1439" t="str">
            <v>600647.SH</v>
          </cell>
          <cell r="B1439" t="str">
            <v>同达创业</v>
          </cell>
          <cell r="C1439">
            <v>18.6</v>
          </cell>
          <cell r="D1439">
            <v>18.6</v>
          </cell>
          <cell r="E1439">
            <v>13.38</v>
          </cell>
          <cell r="F1439">
            <v>2.29</v>
          </cell>
        </row>
        <row r="1440">
          <cell r="A1440" t="str">
            <v>002543.SZ</v>
          </cell>
          <cell r="B1440" t="str">
            <v>万和电气</v>
          </cell>
          <cell r="C1440">
            <v>56.3</v>
          </cell>
          <cell r="D1440">
            <v>66.3</v>
          </cell>
          <cell r="E1440">
            <v>8.92</v>
          </cell>
          <cell r="F1440">
            <v>2.29</v>
          </cell>
        </row>
        <row r="1441">
          <cell r="A1441" t="str">
            <v>300866.SZ</v>
          </cell>
          <cell r="B1441" t="str">
            <v>安克创新</v>
          </cell>
          <cell r="C1441">
            <v>93.1</v>
          </cell>
          <cell r="D1441">
            <v>250.2</v>
          </cell>
          <cell r="E1441">
            <v>61.56</v>
          </cell>
          <cell r="F1441">
            <v>2.29</v>
          </cell>
        </row>
        <row r="1442">
          <cell r="A1442" t="str">
            <v>002877.SZ</v>
          </cell>
          <cell r="B1442" t="str">
            <v>智能自控</v>
          </cell>
          <cell r="C1442">
            <v>21.4</v>
          </cell>
          <cell r="D1442">
            <v>34.1</v>
          </cell>
          <cell r="E1442">
            <v>10.26</v>
          </cell>
          <cell r="F1442">
            <v>2.29</v>
          </cell>
        </row>
        <row r="1443">
          <cell r="A1443" t="str">
            <v>002860.SZ</v>
          </cell>
          <cell r="B1443" t="str">
            <v>星帅尔</v>
          </cell>
          <cell r="C1443">
            <v>30.3</v>
          </cell>
          <cell r="D1443">
            <v>42.4</v>
          </cell>
          <cell r="E1443">
            <v>13.83</v>
          </cell>
          <cell r="F1443">
            <v>2.29</v>
          </cell>
        </row>
        <row r="1444">
          <cell r="A1444" t="str">
            <v>300167.SZ</v>
          </cell>
          <cell r="B1444" t="str">
            <v>迪威迅</v>
          </cell>
          <cell r="C1444">
            <v>18</v>
          </cell>
          <cell r="D1444">
            <v>20.9</v>
          </cell>
          <cell r="E1444">
            <v>5.8</v>
          </cell>
          <cell r="F1444">
            <v>2.29</v>
          </cell>
        </row>
        <row r="1445">
          <cell r="A1445" t="str">
            <v>301234.SZ</v>
          </cell>
          <cell r="B1445" t="str">
            <v>五洲医疗</v>
          </cell>
          <cell r="C1445">
            <v>5.2</v>
          </cell>
          <cell r="D1445">
            <v>21</v>
          </cell>
          <cell r="E1445">
            <v>30.84</v>
          </cell>
          <cell r="F1445">
            <v>2.29</v>
          </cell>
        </row>
        <row r="1446">
          <cell r="A1446" t="str">
            <v>301238.SZ</v>
          </cell>
          <cell r="B1446" t="str">
            <v>瑞泰新材</v>
          </cell>
          <cell r="C1446">
            <v>38.7</v>
          </cell>
          <cell r="D1446">
            <v>183.6</v>
          </cell>
          <cell r="E1446">
            <v>25.03</v>
          </cell>
          <cell r="F1446">
            <v>2.29</v>
          </cell>
        </row>
        <row r="1447">
          <cell r="A1447" t="str">
            <v>600879.SH</v>
          </cell>
          <cell r="B1447" t="str">
            <v>航天电子</v>
          </cell>
          <cell r="C1447">
            <v>218.9</v>
          </cell>
          <cell r="D1447">
            <v>218.9</v>
          </cell>
          <cell r="E1447">
            <v>8.05</v>
          </cell>
          <cell r="F1447">
            <v>2.29</v>
          </cell>
        </row>
        <row r="1448">
          <cell r="A1448" t="str">
            <v>300073.SZ</v>
          </cell>
          <cell r="B1448" t="str">
            <v>当升科技</v>
          </cell>
          <cell r="C1448">
            <v>278.5</v>
          </cell>
          <cell r="D1448">
            <v>290.1</v>
          </cell>
          <cell r="E1448">
            <v>57.28</v>
          </cell>
          <cell r="F1448">
            <v>2.29</v>
          </cell>
        </row>
        <row r="1449">
          <cell r="A1449" t="str">
            <v>002356.SZ</v>
          </cell>
          <cell r="B1449" t="str">
            <v>赫美集团</v>
          </cell>
          <cell r="C1449">
            <v>70.4</v>
          </cell>
          <cell r="D1449">
            <v>70.4</v>
          </cell>
          <cell r="E1449">
            <v>5.37</v>
          </cell>
          <cell r="F1449">
            <v>2.29</v>
          </cell>
        </row>
        <row r="1450">
          <cell r="A1450" t="str">
            <v>600655.SH</v>
          </cell>
          <cell r="B1450" t="str">
            <v>豫园股份</v>
          </cell>
          <cell r="C1450">
            <v>295.8</v>
          </cell>
          <cell r="D1450">
            <v>296.8</v>
          </cell>
          <cell r="E1450">
            <v>7.61</v>
          </cell>
          <cell r="F1450">
            <v>2.28</v>
          </cell>
        </row>
        <row r="1451">
          <cell r="A1451" t="str">
            <v>002582.SZ</v>
          </cell>
          <cell r="B1451" t="str">
            <v>好想你</v>
          </cell>
          <cell r="C1451">
            <v>24.4</v>
          </cell>
          <cell r="D1451">
            <v>31.8</v>
          </cell>
          <cell r="E1451">
            <v>7.17</v>
          </cell>
          <cell r="F1451">
            <v>2.28</v>
          </cell>
        </row>
        <row r="1452">
          <cell r="A1452" t="str">
            <v>002390.SZ</v>
          </cell>
          <cell r="B1452" t="str">
            <v>信邦制药</v>
          </cell>
          <cell r="C1452">
            <v>90.2</v>
          </cell>
          <cell r="D1452">
            <v>95.8</v>
          </cell>
          <cell r="E1452">
            <v>4.93</v>
          </cell>
          <cell r="F1452">
            <v>2.28</v>
          </cell>
        </row>
        <row r="1453">
          <cell r="A1453" t="str">
            <v>002334.SZ</v>
          </cell>
          <cell r="B1453" t="str">
            <v>英威腾</v>
          </cell>
          <cell r="C1453">
            <v>70.8</v>
          </cell>
          <cell r="D1453">
            <v>80.7</v>
          </cell>
          <cell r="E1453">
            <v>10.31</v>
          </cell>
          <cell r="F1453">
            <v>2.28</v>
          </cell>
        </row>
        <row r="1454">
          <cell r="A1454" t="str">
            <v>300488.SZ</v>
          </cell>
          <cell r="B1454" t="str">
            <v>恒锋工具</v>
          </cell>
          <cell r="C1454">
            <v>31.9</v>
          </cell>
          <cell r="D1454">
            <v>38.6</v>
          </cell>
          <cell r="E1454">
            <v>23.31</v>
          </cell>
          <cell r="F1454">
            <v>2.28</v>
          </cell>
        </row>
        <row r="1455">
          <cell r="A1455" t="str">
            <v>300643.SZ</v>
          </cell>
          <cell r="B1455" t="str">
            <v>万通智控</v>
          </cell>
          <cell r="C1455">
            <v>31.9</v>
          </cell>
          <cell r="D1455">
            <v>32</v>
          </cell>
          <cell r="E1455">
            <v>13.91</v>
          </cell>
          <cell r="F1455">
            <v>2.28</v>
          </cell>
        </row>
        <row r="1456">
          <cell r="A1456" t="str">
            <v>300264.SZ</v>
          </cell>
          <cell r="B1456" t="str">
            <v>佳创视讯</v>
          </cell>
          <cell r="C1456">
            <v>25.6</v>
          </cell>
          <cell r="D1456">
            <v>30.9</v>
          </cell>
          <cell r="E1456">
            <v>7.18</v>
          </cell>
          <cell r="F1456">
            <v>2.28</v>
          </cell>
        </row>
        <row r="1457">
          <cell r="A1457" t="str">
            <v>001318.SZ</v>
          </cell>
          <cell r="B1457" t="str">
            <v>阳光乳业</v>
          </cell>
          <cell r="C1457">
            <v>10.5</v>
          </cell>
          <cell r="D1457">
            <v>41.9</v>
          </cell>
          <cell r="E1457">
            <v>14.84</v>
          </cell>
          <cell r="F1457">
            <v>2.27</v>
          </cell>
        </row>
        <row r="1458">
          <cell r="A1458" t="str">
            <v>301182.SZ</v>
          </cell>
          <cell r="B1458" t="str">
            <v>凯旺科技</v>
          </cell>
          <cell r="C1458">
            <v>8.1</v>
          </cell>
          <cell r="D1458">
            <v>21.6</v>
          </cell>
          <cell r="E1458">
            <v>22.5</v>
          </cell>
          <cell r="F1458">
            <v>2.27</v>
          </cell>
        </row>
        <row r="1459">
          <cell r="A1459" t="str">
            <v>300348.SZ</v>
          </cell>
          <cell r="B1459" t="str">
            <v>长亮科技</v>
          </cell>
          <cell r="C1459">
            <v>74.2</v>
          </cell>
          <cell r="D1459">
            <v>88.9</v>
          </cell>
          <cell r="E1459">
            <v>12.15</v>
          </cell>
          <cell r="F1459">
            <v>2.27</v>
          </cell>
        </row>
        <row r="1460">
          <cell r="A1460" t="str">
            <v>002513.SZ</v>
          </cell>
          <cell r="B1460" t="str">
            <v>蓝丰生化</v>
          </cell>
          <cell r="C1460">
            <v>17</v>
          </cell>
          <cell r="D1460">
            <v>20.2</v>
          </cell>
          <cell r="E1460">
            <v>5.4</v>
          </cell>
          <cell r="F1460">
            <v>2.27</v>
          </cell>
        </row>
        <row r="1461">
          <cell r="A1461" t="str">
            <v>002251.SZ</v>
          </cell>
          <cell r="B1461" t="str">
            <v>步步高</v>
          </cell>
          <cell r="C1461">
            <v>50.5</v>
          </cell>
          <cell r="D1461">
            <v>50.5</v>
          </cell>
          <cell r="E1461">
            <v>5.85</v>
          </cell>
          <cell r="F1461">
            <v>2.27</v>
          </cell>
        </row>
        <row r="1462">
          <cell r="A1462" t="str">
            <v>601966.SH</v>
          </cell>
          <cell r="B1462" t="str">
            <v>玲珑轮胎</v>
          </cell>
          <cell r="C1462">
            <v>291.9</v>
          </cell>
          <cell r="D1462">
            <v>292.5</v>
          </cell>
          <cell r="E1462">
            <v>19.81</v>
          </cell>
          <cell r="F1462">
            <v>2.27</v>
          </cell>
        </row>
        <row r="1463">
          <cell r="A1463" t="str">
            <v>603122.SH</v>
          </cell>
          <cell r="B1463" t="str">
            <v>合富中国</v>
          </cell>
          <cell r="C1463">
            <v>18.6</v>
          </cell>
          <cell r="D1463">
            <v>41.2</v>
          </cell>
          <cell r="E1463">
            <v>10.36</v>
          </cell>
          <cell r="F1463">
            <v>2.27</v>
          </cell>
        </row>
        <row r="1464">
          <cell r="A1464" t="str">
            <v>002634.SZ</v>
          </cell>
          <cell r="B1464" t="str">
            <v>棒杰股份</v>
          </cell>
          <cell r="C1464">
            <v>33.4</v>
          </cell>
          <cell r="D1464">
            <v>41.4</v>
          </cell>
          <cell r="E1464">
            <v>9.01</v>
          </cell>
          <cell r="F1464">
            <v>2.27</v>
          </cell>
        </row>
        <row r="1465">
          <cell r="A1465" t="str">
            <v>605167.SH</v>
          </cell>
          <cell r="B1465" t="str">
            <v>利柏特</v>
          </cell>
          <cell r="C1465">
            <v>19</v>
          </cell>
          <cell r="D1465">
            <v>38.4</v>
          </cell>
          <cell r="E1465">
            <v>8.56</v>
          </cell>
          <cell r="F1465">
            <v>2.27</v>
          </cell>
        </row>
        <row r="1466">
          <cell r="A1466" t="str">
            <v>835508.BJ</v>
          </cell>
          <cell r="B1466" t="str">
            <v>殷图网联</v>
          </cell>
          <cell r="C1466">
            <v>1.8</v>
          </cell>
          <cell r="D1466">
            <v>3.4</v>
          </cell>
          <cell r="E1466">
            <v>6.76</v>
          </cell>
          <cell r="F1466">
            <v>2.27</v>
          </cell>
        </row>
        <row r="1467">
          <cell r="A1467" t="str">
            <v>600287.SH</v>
          </cell>
          <cell r="B1467" t="str">
            <v>江苏舜天</v>
          </cell>
          <cell r="C1467">
            <v>23.6</v>
          </cell>
          <cell r="D1467">
            <v>24</v>
          </cell>
          <cell r="E1467">
            <v>5.41</v>
          </cell>
          <cell r="F1467">
            <v>2.27</v>
          </cell>
        </row>
        <row r="1468">
          <cell r="A1468" t="str">
            <v>688367.SH</v>
          </cell>
          <cell r="B1468" t="str">
            <v>工大高科</v>
          </cell>
          <cell r="C1468">
            <v>12</v>
          </cell>
          <cell r="D1468">
            <v>16.1</v>
          </cell>
          <cell r="E1468">
            <v>18.49</v>
          </cell>
          <cell r="F1468">
            <v>2.27</v>
          </cell>
        </row>
        <row r="1469">
          <cell r="A1469" t="str">
            <v>300364.SZ</v>
          </cell>
          <cell r="B1469" t="str">
            <v>中文在线</v>
          </cell>
          <cell r="C1469">
            <v>88</v>
          </cell>
          <cell r="D1469">
            <v>98.8</v>
          </cell>
          <cell r="E1469">
            <v>13.53</v>
          </cell>
          <cell r="F1469">
            <v>2.27</v>
          </cell>
        </row>
        <row r="1470">
          <cell r="A1470" t="str">
            <v>000626.SZ</v>
          </cell>
          <cell r="B1470" t="str">
            <v>远大控股</v>
          </cell>
          <cell r="C1470">
            <v>45.1</v>
          </cell>
          <cell r="D1470">
            <v>45.9</v>
          </cell>
          <cell r="E1470">
            <v>9.02</v>
          </cell>
          <cell r="F1470">
            <v>2.27</v>
          </cell>
        </row>
        <row r="1471">
          <cell r="A1471" t="str">
            <v>603213.SH</v>
          </cell>
          <cell r="B1471" t="str">
            <v>镇洋发展</v>
          </cell>
          <cell r="C1471">
            <v>22.5</v>
          </cell>
          <cell r="D1471">
            <v>62.8</v>
          </cell>
          <cell r="E1471">
            <v>14.44</v>
          </cell>
          <cell r="F1471">
            <v>2.27</v>
          </cell>
        </row>
        <row r="1472">
          <cell r="A1472" t="str">
            <v>002343.SZ</v>
          </cell>
          <cell r="B1472" t="str">
            <v>慈文传媒</v>
          </cell>
          <cell r="C1472">
            <v>32</v>
          </cell>
          <cell r="D1472">
            <v>32.2</v>
          </cell>
          <cell r="E1472">
            <v>6.77</v>
          </cell>
          <cell r="F1472">
            <v>2.27</v>
          </cell>
        </row>
        <row r="1473">
          <cell r="A1473" t="str">
            <v>605089.SH</v>
          </cell>
          <cell r="B1473" t="str">
            <v>味知香</v>
          </cell>
          <cell r="C1473">
            <v>19.4</v>
          </cell>
          <cell r="D1473">
            <v>73.1</v>
          </cell>
          <cell r="E1473">
            <v>73.12</v>
          </cell>
          <cell r="F1473">
            <v>2.27</v>
          </cell>
        </row>
        <row r="1474">
          <cell r="A1474" t="str">
            <v>600130.SH</v>
          </cell>
          <cell r="B1474" t="str">
            <v>波导股份</v>
          </cell>
          <cell r="C1474">
            <v>34.7</v>
          </cell>
          <cell r="D1474">
            <v>34.7</v>
          </cell>
          <cell r="E1474">
            <v>4.52</v>
          </cell>
          <cell r="F1474">
            <v>2.26</v>
          </cell>
        </row>
        <row r="1475">
          <cell r="A1475" t="str">
            <v>688529.SH</v>
          </cell>
          <cell r="B1475" t="str">
            <v>豪森股份</v>
          </cell>
          <cell r="C1475">
            <v>11.5</v>
          </cell>
          <cell r="D1475">
            <v>31.2</v>
          </cell>
          <cell r="E1475">
            <v>24.41</v>
          </cell>
          <cell r="F1475">
            <v>2.26</v>
          </cell>
        </row>
        <row r="1476">
          <cell r="A1476" t="str">
            <v>300927.SZ</v>
          </cell>
          <cell r="B1476" t="str">
            <v>江天化学</v>
          </cell>
          <cell r="C1476">
            <v>15.1</v>
          </cell>
          <cell r="D1476">
            <v>25.5</v>
          </cell>
          <cell r="E1476">
            <v>17.63</v>
          </cell>
          <cell r="F1476">
            <v>2.26</v>
          </cell>
        </row>
        <row r="1477">
          <cell r="A1477" t="str">
            <v>000762.SZ</v>
          </cell>
          <cell r="B1477" t="str">
            <v>西藏矿业</v>
          </cell>
          <cell r="C1477">
            <v>193.3</v>
          </cell>
          <cell r="D1477">
            <v>193.4</v>
          </cell>
          <cell r="E1477">
            <v>37.11</v>
          </cell>
          <cell r="F1477">
            <v>2.26</v>
          </cell>
        </row>
        <row r="1478">
          <cell r="A1478" t="str">
            <v>002650.SZ</v>
          </cell>
          <cell r="B1478" t="str">
            <v>加加食品</v>
          </cell>
          <cell r="C1478">
            <v>47</v>
          </cell>
          <cell r="D1478">
            <v>47</v>
          </cell>
          <cell r="E1478">
            <v>4.08</v>
          </cell>
          <cell r="F1478">
            <v>2.26</v>
          </cell>
        </row>
        <row r="1479">
          <cell r="A1479" t="str">
            <v>002895.SZ</v>
          </cell>
          <cell r="B1479" t="str">
            <v>川恒股份</v>
          </cell>
          <cell r="C1479">
            <v>129.7</v>
          </cell>
          <cell r="D1479">
            <v>132</v>
          </cell>
          <cell r="E1479">
            <v>26.31</v>
          </cell>
          <cell r="F1479">
            <v>2.25</v>
          </cell>
        </row>
        <row r="1480">
          <cell r="A1480" t="str">
            <v>688079.SH</v>
          </cell>
          <cell r="B1480" t="str">
            <v>美迪凯</v>
          </cell>
          <cell r="C1480">
            <v>20.2</v>
          </cell>
          <cell r="D1480">
            <v>45.6</v>
          </cell>
          <cell r="E1480">
            <v>11.35</v>
          </cell>
          <cell r="F1480">
            <v>2.25</v>
          </cell>
        </row>
        <row r="1481">
          <cell r="A1481" t="str">
            <v>002199.SZ</v>
          </cell>
          <cell r="B1481" t="str">
            <v>东晶电子</v>
          </cell>
          <cell r="C1481">
            <v>18.8</v>
          </cell>
          <cell r="D1481">
            <v>18.8</v>
          </cell>
          <cell r="E1481">
            <v>7.72</v>
          </cell>
          <cell r="F1481">
            <v>2.25</v>
          </cell>
        </row>
        <row r="1482">
          <cell r="A1482" t="str">
            <v>002739.SZ</v>
          </cell>
          <cell r="B1482" t="str">
            <v>万达电影</v>
          </cell>
          <cell r="C1482">
            <v>287.3</v>
          </cell>
          <cell r="D1482">
            <v>297</v>
          </cell>
          <cell r="E1482">
            <v>13.63</v>
          </cell>
          <cell r="F1482">
            <v>2.25</v>
          </cell>
        </row>
        <row r="1483">
          <cell r="A1483" t="str">
            <v>600200.SH</v>
          </cell>
          <cell r="B1483" t="str">
            <v>江苏吴中</v>
          </cell>
          <cell r="C1483">
            <v>57.9</v>
          </cell>
          <cell r="D1483">
            <v>58.3</v>
          </cell>
          <cell r="E1483">
            <v>8.18</v>
          </cell>
          <cell r="F1483">
            <v>2.25</v>
          </cell>
        </row>
        <row r="1484">
          <cell r="A1484" t="str">
            <v>300731.SZ</v>
          </cell>
          <cell r="B1484" t="str">
            <v>科创新源</v>
          </cell>
          <cell r="C1484">
            <v>21.5</v>
          </cell>
          <cell r="D1484">
            <v>23</v>
          </cell>
          <cell r="E1484">
            <v>18.18</v>
          </cell>
          <cell r="F1484">
            <v>2.25</v>
          </cell>
        </row>
        <row r="1485">
          <cell r="A1485" t="str">
            <v>001316.SZ</v>
          </cell>
          <cell r="B1485" t="str">
            <v>润贝航科</v>
          </cell>
          <cell r="C1485">
            <v>7.5</v>
          </cell>
          <cell r="D1485">
            <v>30.2</v>
          </cell>
          <cell r="E1485">
            <v>37.73</v>
          </cell>
          <cell r="F1485">
            <v>2.25</v>
          </cell>
        </row>
        <row r="1486">
          <cell r="A1486" t="str">
            <v>301017.SZ</v>
          </cell>
          <cell r="B1486" t="str">
            <v>漱玉平民</v>
          </cell>
          <cell r="C1486">
            <v>21.4</v>
          </cell>
          <cell r="D1486">
            <v>79.3</v>
          </cell>
          <cell r="E1486">
            <v>19.56</v>
          </cell>
          <cell r="F1486">
            <v>2.25</v>
          </cell>
        </row>
        <row r="1487">
          <cell r="A1487" t="str">
            <v>600499.SH</v>
          </cell>
          <cell r="B1487" t="str">
            <v>科达制造</v>
          </cell>
          <cell r="C1487">
            <v>231</v>
          </cell>
          <cell r="D1487">
            <v>274.9</v>
          </cell>
          <cell r="E1487">
            <v>14.11</v>
          </cell>
          <cell r="F1487">
            <v>2.25</v>
          </cell>
        </row>
        <row r="1488">
          <cell r="A1488" t="str">
            <v>600213.SH</v>
          </cell>
          <cell r="B1488" t="str">
            <v>亚星客车</v>
          </cell>
          <cell r="C1488">
            <v>21</v>
          </cell>
          <cell r="D1488">
            <v>27.3</v>
          </cell>
          <cell r="E1488">
            <v>9.56</v>
          </cell>
          <cell r="F1488">
            <v>2.25</v>
          </cell>
        </row>
        <row r="1489">
          <cell r="A1489" t="str">
            <v>603023.SH</v>
          </cell>
          <cell r="B1489" t="str">
            <v>威帝股份</v>
          </cell>
          <cell r="C1489">
            <v>23</v>
          </cell>
          <cell r="D1489">
            <v>23</v>
          </cell>
          <cell r="E1489">
            <v>4.1</v>
          </cell>
          <cell r="F1489">
            <v>2.24</v>
          </cell>
        </row>
        <row r="1490">
          <cell r="A1490" t="str">
            <v>300106.SZ</v>
          </cell>
          <cell r="B1490" t="str">
            <v>西部牧业</v>
          </cell>
          <cell r="C1490">
            <v>18.3</v>
          </cell>
          <cell r="D1490">
            <v>18.3</v>
          </cell>
          <cell r="E1490">
            <v>8.67</v>
          </cell>
          <cell r="F1490">
            <v>2.24</v>
          </cell>
        </row>
        <row r="1491">
          <cell r="A1491" t="str">
            <v>300332.SZ</v>
          </cell>
          <cell r="B1491" t="str">
            <v>天壕环境</v>
          </cell>
          <cell r="C1491">
            <v>96.2</v>
          </cell>
          <cell r="D1491">
            <v>100.6</v>
          </cell>
          <cell r="E1491">
            <v>11.41</v>
          </cell>
          <cell r="F1491">
            <v>2.24</v>
          </cell>
        </row>
        <row r="1492">
          <cell r="A1492" t="str">
            <v>300561.SZ</v>
          </cell>
          <cell r="B1492" t="str">
            <v>汇金科技</v>
          </cell>
          <cell r="C1492">
            <v>23.2</v>
          </cell>
          <cell r="D1492">
            <v>41.9</v>
          </cell>
          <cell r="E1492">
            <v>12.78</v>
          </cell>
          <cell r="F1492">
            <v>2.24</v>
          </cell>
        </row>
        <row r="1493">
          <cell r="A1493" t="str">
            <v>000710.SZ</v>
          </cell>
          <cell r="B1493" t="str">
            <v>贝瑞基因</v>
          </cell>
          <cell r="C1493">
            <v>37.8</v>
          </cell>
          <cell r="D1493">
            <v>43.7</v>
          </cell>
          <cell r="E1493">
            <v>12.33</v>
          </cell>
          <cell r="F1493">
            <v>2.24</v>
          </cell>
        </row>
        <row r="1494">
          <cell r="A1494" t="str">
            <v>002090.SZ</v>
          </cell>
          <cell r="B1494" t="str">
            <v>金智科技</v>
          </cell>
          <cell r="C1494">
            <v>51.1</v>
          </cell>
          <cell r="D1494">
            <v>51.7</v>
          </cell>
          <cell r="E1494">
            <v>12.79</v>
          </cell>
          <cell r="F1494">
            <v>2.24</v>
          </cell>
        </row>
        <row r="1495">
          <cell r="A1495" t="str">
            <v>301335.SZ</v>
          </cell>
          <cell r="B1495" t="str">
            <v>天元宠物</v>
          </cell>
          <cell r="C1495">
            <v>7.9</v>
          </cell>
          <cell r="D1495">
            <v>33.3</v>
          </cell>
          <cell r="E1495">
            <v>37</v>
          </cell>
          <cell r="F1495">
            <v>2.24</v>
          </cell>
        </row>
        <row r="1496">
          <cell r="A1496" t="str">
            <v>300149.SZ</v>
          </cell>
          <cell r="B1496" t="str">
            <v>睿智医药</v>
          </cell>
          <cell r="C1496">
            <v>50.2</v>
          </cell>
          <cell r="D1496">
            <v>50.3</v>
          </cell>
          <cell r="E1496">
            <v>10.06</v>
          </cell>
          <cell r="F1496">
            <v>2.24</v>
          </cell>
        </row>
        <row r="1497">
          <cell r="A1497" t="str">
            <v>300292.SZ</v>
          </cell>
          <cell r="B1497" t="str">
            <v>吴通控股</v>
          </cell>
          <cell r="C1497">
            <v>40.8</v>
          </cell>
          <cell r="D1497">
            <v>49.1</v>
          </cell>
          <cell r="E1497">
            <v>3.66</v>
          </cell>
          <cell r="F1497">
            <v>2.23</v>
          </cell>
        </row>
        <row r="1498">
          <cell r="A1498" t="str">
            <v>002181.SZ</v>
          </cell>
          <cell r="B1498" t="str">
            <v>粤传媒</v>
          </cell>
          <cell r="C1498">
            <v>62.3</v>
          </cell>
          <cell r="D1498">
            <v>63.7</v>
          </cell>
          <cell r="E1498">
            <v>5.49</v>
          </cell>
          <cell r="F1498">
            <v>2.23</v>
          </cell>
        </row>
        <row r="1499">
          <cell r="A1499" t="str">
            <v>688683.SH</v>
          </cell>
          <cell r="B1499" t="str">
            <v>莱尔科技</v>
          </cell>
          <cell r="C1499">
            <v>13.1</v>
          </cell>
          <cell r="D1499">
            <v>36.2</v>
          </cell>
          <cell r="E1499">
            <v>23.34</v>
          </cell>
          <cell r="F1499">
            <v>2.23</v>
          </cell>
        </row>
        <row r="1500">
          <cell r="A1500" t="str">
            <v>600693.SH</v>
          </cell>
          <cell r="B1500" t="str">
            <v>东百集团</v>
          </cell>
          <cell r="C1500">
            <v>35.8</v>
          </cell>
          <cell r="D1500">
            <v>35.8</v>
          </cell>
          <cell r="E1500">
            <v>4.12</v>
          </cell>
          <cell r="F1500">
            <v>2.23</v>
          </cell>
        </row>
        <row r="1501">
          <cell r="A1501" t="str">
            <v>600216.SH</v>
          </cell>
          <cell r="B1501" t="str">
            <v>浙江医药</v>
          </cell>
          <cell r="C1501">
            <v>118.4</v>
          </cell>
          <cell r="D1501">
            <v>119.3</v>
          </cell>
          <cell r="E1501">
            <v>12.36</v>
          </cell>
          <cell r="F1501">
            <v>2.23</v>
          </cell>
        </row>
        <row r="1502">
          <cell r="A1502" t="str">
            <v>600318.SH</v>
          </cell>
          <cell r="B1502" t="str">
            <v>新力金融</v>
          </cell>
          <cell r="C1502">
            <v>35.2</v>
          </cell>
          <cell r="D1502">
            <v>35.2</v>
          </cell>
          <cell r="E1502">
            <v>6.87</v>
          </cell>
          <cell r="F1502">
            <v>2.23</v>
          </cell>
        </row>
        <row r="1503">
          <cell r="A1503" t="str">
            <v>430090.BJ</v>
          </cell>
          <cell r="B1503" t="str">
            <v>同辉信息</v>
          </cell>
          <cell r="C1503">
            <v>3.9</v>
          </cell>
          <cell r="D1503">
            <v>5.5</v>
          </cell>
          <cell r="E1503">
            <v>2.75</v>
          </cell>
          <cell r="F1503">
            <v>2.23</v>
          </cell>
        </row>
        <row r="1504">
          <cell r="A1504" t="str">
            <v>002767.SZ</v>
          </cell>
          <cell r="B1504" t="str">
            <v>先锋电子</v>
          </cell>
          <cell r="C1504">
            <v>17.9</v>
          </cell>
          <cell r="D1504">
            <v>20.6</v>
          </cell>
          <cell r="E1504">
            <v>13.76</v>
          </cell>
          <cell r="F1504">
            <v>2.23</v>
          </cell>
        </row>
        <row r="1505">
          <cell r="A1505" t="str">
            <v>002322.SZ</v>
          </cell>
          <cell r="B1505" t="str">
            <v>理工能科</v>
          </cell>
          <cell r="C1505">
            <v>41.3</v>
          </cell>
          <cell r="D1505">
            <v>43.5</v>
          </cell>
          <cell r="E1505">
            <v>11.47</v>
          </cell>
          <cell r="F1505">
            <v>2.23</v>
          </cell>
        </row>
        <row r="1506">
          <cell r="A1506" t="str">
            <v>300865.SZ</v>
          </cell>
          <cell r="B1506" t="str">
            <v>大宏立</v>
          </cell>
          <cell r="C1506">
            <v>5.6</v>
          </cell>
          <cell r="D1506">
            <v>19.8</v>
          </cell>
          <cell r="E1506">
            <v>20.65</v>
          </cell>
          <cell r="F1506">
            <v>2.23</v>
          </cell>
        </row>
        <row r="1507">
          <cell r="A1507" t="str">
            <v>301319.SZ</v>
          </cell>
          <cell r="B1507" t="str">
            <v>唯特偶</v>
          </cell>
          <cell r="C1507">
            <v>8.6</v>
          </cell>
          <cell r="D1507">
            <v>36.1</v>
          </cell>
          <cell r="E1507">
            <v>61.6</v>
          </cell>
          <cell r="F1507">
            <v>2.22</v>
          </cell>
        </row>
        <row r="1508">
          <cell r="A1508" t="str">
            <v>688277.SH</v>
          </cell>
          <cell r="B1508" t="str">
            <v>天智航-U</v>
          </cell>
          <cell r="C1508">
            <v>48.2</v>
          </cell>
          <cell r="D1508">
            <v>72.4</v>
          </cell>
          <cell r="E1508">
            <v>16.1</v>
          </cell>
          <cell r="F1508">
            <v>2.22</v>
          </cell>
        </row>
        <row r="1509">
          <cell r="A1509" t="str">
            <v>300813.SZ</v>
          </cell>
          <cell r="B1509" t="str">
            <v>泰林生物</v>
          </cell>
          <cell r="C1509">
            <v>18.2</v>
          </cell>
          <cell r="D1509">
            <v>33.7</v>
          </cell>
          <cell r="E1509">
            <v>40.48</v>
          </cell>
          <cell r="F1509">
            <v>2.22</v>
          </cell>
        </row>
        <row r="1510">
          <cell r="A1510" t="str">
            <v>002689.SZ</v>
          </cell>
          <cell r="B1510" t="str">
            <v>远大智能</v>
          </cell>
          <cell r="C1510">
            <v>47.9</v>
          </cell>
          <cell r="D1510">
            <v>48</v>
          </cell>
          <cell r="E1510">
            <v>4.6</v>
          </cell>
          <cell r="F1510">
            <v>2.22</v>
          </cell>
        </row>
        <row r="1511">
          <cell r="A1511" t="str">
            <v>002084.SZ</v>
          </cell>
          <cell r="B1511" t="str">
            <v>海鸥住工</v>
          </cell>
          <cell r="C1511">
            <v>29.8</v>
          </cell>
          <cell r="D1511">
            <v>29.9</v>
          </cell>
          <cell r="E1511">
            <v>4.6</v>
          </cell>
          <cell r="F1511">
            <v>2.22</v>
          </cell>
        </row>
        <row r="1512">
          <cell r="A1512" t="str">
            <v>603136.SH</v>
          </cell>
          <cell r="B1512" t="str">
            <v>天目湖</v>
          </cell>
          <cell r="C1512">
            <v>56.6</v>
          </cell>
          <cell r="D1512">
            <v>56.6</v>
          </cell>
          <cell r="E1512">
            <v>30.38</v>
          </cell>
          <cell r="F1512">
            <v>2.22</v>
          </cell>
        </row>
        <row r="1513">
          <cell r="A1513" t="str">
            <v>300780.SZ</v>
          </cell>
          <cell r="B1513" t="str">
            <v>德恩精工</v>
          </cell>
          <cell r="C1513">
            <v>13.8</v>
          </cell>
          <cell r="D1513">
            <v>23</v>
          </cell>
          <cell r="E1513">
            <v>15.66</v>
          </cell>
          <cell r="F1513">
            <v>2.22</v>
          </cell>
        </row>
        <row r="1514">
          <cell r="A1514" t="str">
            <v>600774.SH</v>
          </cell>
          <cell r="B1514" t="str">
            <v>汉商集团</v>
          </cell>
          <cell r="C1514">
            <v>35.3</v>
          </cell>
          <cell r="D1514">
            <v>35.3</v>
          </cell>
          <cell r="E1514">
            <v>11.98</v>
          </cell>
          <cell r="F1514">
            <v>2.22</v>
          </cell>
        </row>
        <row r="1515">
          <cell r="A1515" t="str">
            <v>300630.SZ</v>
          </cell>
          <cell r="B1515" t="str">
            <v>普利制药</v>
          </cell>
          <cell r="C1515">
            <v>86.2</v>
          </cell>
          <cell r="D1515">
            <v>116.8</v>
          </cell>
          <cell r="E1515">
            <v>26.76</v>
          </cell>
          <cell r="F1515">
            <v>2.22</v>
          </cell>
        </row>
        <row r="1516">
          <cell r="A1516" t="str">
            <v>300610.SZ</v>
          </cell>
          <cell r="B1516" t="str">
            <v>晨化股份</v>
          </cell>
          <cell r="C1516">
            <v>20.7</v>
          </cell>
          <cell r="D1516">
            <v>27.5</v>
          </cell>
          <cell r="E1516">
            <v>12.92</v>
          </cell>
          <cell r="F1516">
            <v>2.22</v>
          </cell>
        </row>
        <row r="1517">
          <cell r="A1517" t="str">
            <v>688685.SH</v>
          </cell>
          <cell r="B1517" t="str">
            <v>迈信林</v>
          </cell>
          <cell r="C1517">
            <v>11.5</v>
          </cell>
          <cell r="D1517">
            <v>23.2</v>
          </cell>
          <cell r="E1517">
            <v>20.77</v>
          </cell>
          <cell r="F1517">
            <v>2.21</v>
          </cell>
        </row>
        <row r="1518">
          <cell r="A1518" t="str">
            <v>688155.SH</v>
          </cell>
          <cell r="B1518" t="str">
            <v>先惠技术</v>
          </cell>
          <cell r="C1518">
            <v>18.7</v>
          </cell>
          <cell r="D1518">
            <v>43.2</v>
          </cell>
          <cell r="E1518">
            <v>56.34</v>
          </cell>
          <cell r="F1518">
            <v>2.21</v>
          </cell>
        </row>
        <row r="1519">
          <cell r="A1519" t="str">
            <v>002615.SZ</v>
          </cell>
          <cell r="B1519" t="str">
            <v>哈尔斯</v>
          </cell>
          <cell r="C1519">
            <v>21.2</v>
          </cell>
          <cell r="D1519">
            <v>34.5</v>
          </cell>
          <cell r="E1519">
            <v>7.39</v>
          </cell>
          <cell r="F1519">
            <v>2.21</v>
          </cell>
        </row>
        <row r="1520">
          <cell r="A1520" t="str">
            <v>601801.SH</v>
          </cell>
          <cell r="B1520" t="str">
            <v>皖新传媒</v>
          </cell>
          <cell r="C1520">
            <v>119.6</v>
          </cell>
          <cell r="D1520">
            <v>119.6</v>
          </cell>
          <cell r="E1520">
            <v>6.01</v>
          </cell>
          <cell r="F1520">
            <v>2.21</v>
          </cell>
        </row>
        <row r="1521">
          <cell r="A1521" t="str">
            <v>301302.SZ</v>
          </cell>
          <cell r="B1521" t="str">
            <v>华如科技</v>
          </cell>
          <cell r="C1521">
            <v>17.4</v>
          </cell>
          <cell r="D1521">
            <v>69.7</v>
          </cell>
          <cell r="E1521">
            <v>66.11</v>
          </cell>
          <cell r="F1521">
            <v>2.21</v>
          </cell>
        </row>
        <row r="1522">
          <cell r="A1522" t="str">
            <v>300247.SZ</v>
          </cell>
          <cell r="B1522" t="str">
            <v>融捷健康</v>
          </cell>
          <cell r="C1522">
            <v>29.7</v>
          </cell>
          <cell r="D1522">
            <v>29.7</v>
          </cell>
          <cell r="E1522">
            <v>3.7</v>
          </cell>
          <cell r="F1522">
            <v>2.21</v>
          </cell>
        </row>
        <row r="1523">
          <cell r="A1523" t="str">
            <v>603228.SH</v>
          </cell>
          <cell r="B1523" t="str">
            <v>景旺电子</v>
          </cell>
          <cell r="C1523">
            <v>210.4</v>
          </cell>
          <cell r="D1523">
            <v>211.7</v>
          </cell>
          <cell r="E1523">
            <v>24.99</v>
          </cell>
          <cell r="F1523">
            <v>2.21</v>
          </cell>
        </row>
        <row r="1524">
          <cell r="A1524" t="str">
            <v>600300.SH</v>
          </cell>
          <cell r="B1524" t="str">
            <v>维维股份</v>
          </cell>
          <cell r="C1524">
            <v>52.4</v>
          </cell>
          <cell r="D1524">
            <v>52.4</v>
          </cell>
          <cell r="E1524">
            <v>3.24</v>
          </cell>
          <cell r="F1524">
            <v>2.21</v>
          </cell>
        </row>
        <row r="1525">
          <cell r="A1525" t="str">
            <v>605183.SH</v>
          </cell>
          <cell r="B1525" t="str">
            <v>确成股份</v>
          </cell>
          <cell r="C1525">
            <v>25.7</v>
          </cell>
          <cell r="D1525">
            <v>79.2</v>
          </cell>
          <cell r="E1525">
            <v>18.98</v>
          </cell>
          <cell r="F1525">
            <v>2.21</v>
          </cell>
        </row>
        <row r="1526">
          <cell r="A1526" t="str">
            <v>002652.SZ</v>
          </cell>
          <cell r="B1526" t="str">
            <v>扬子新材</v>
          </cell>
          <cell r="C1526">
            <v>14.2</v>
          </cell>
          <cell r="D1526">
            <v>14.2</v>
          </cell>
          <cell r="E1526">
            <v>2.78</v>
          </cell>
          <cell r="F1526">
            <v>2.21</v>
          </cell>
        </row>
        <row r="1527">
          <cell r="A1527" t="str">
            <v>002188.SZ</v>
          </cell>
          <cell r="B1527" t="str">
            <v>中天服务</v>
          </cell>
          <cell r="C1527">
            <v>16.7</v>
          </cell>
          <cell r="D1527">
            <v>20.3</v>
          </cell>
          <cell r="E1527">
            <v>6.95</v>
          </cell>
          <cell r="F1527">
            <v>2.21</v>
          </cell>
        </row>
        <row r="1528">
          <cell r="A1528" t="str">
            <v>600599.SH</v>
          </cell>
          <cell r="B1528" t="str">
            <v>ST熊猫</v>
          </cell>
          <cell r="C1528">
            <v>20.8</v>
          </cell>
          <cell r="D1528">
            <v>20.8</v>
          </cell>
          <cell r="E1528">
            <v>12.52</v>
          </cell>
          <cell r="F1528">
            <v>2.2</v>
          </cell>
        </row>
        <row r="1529">
          <cell r="A1529" t="str">
            <v>833575.BJ</v>
          </cell>
          <cell r="B1529" t="str">
            <v>康乐卫士</v>
          </cell>
          <cell r="C1529">
            <v>21.1</v>
          </cell>
          <cell r="D1529">
            <v>44.4</v>
          </cell>
          <cell r="E1529">
            <v>31.55</v>
          </cell>
          <cell r="F1529">
            <v>2.2</v>
          </cell>
        </row>
        <row r="1530">
          <cell r="A1530" t="str">
            <v>300215.SZ</v>
          </cell>
          <cell r="B1530" t="str">
            <v>电科院</v>
          </cell>
          <cell r="C1530">
            <v>39</v>
          </cell>
          <cell r="D1530">
            <v>42.2</v>
          </cell>
          <cell r="E1530">
            <v>5.57</v>
          </cell>
          <cell r="F1530">
            <v>2.2</v>
          </cell>
        </row>
        <row r="1531">
          <cell r="A1531" t="str">
            <v>002304.SZ</v>
          </cell>
          <cell r="B1531" t="str">
            <v>洋河股份</v>
          </cell>
          <cell r="C1531">
            <v>2441.9</v>
          </cell>
          <cell r="D1531">
            <v>2448.9</v>
          </cell>
          <cell r="E1531">
            <v>162.5</v>
          </cell>
          <cell r="F1531">
            <v>2.2</v>
          </cell>
        </row>
        <row r="1532">
          <cell r="A1532" t="str">
            <v>605060.SH</v>
          </cell>
          <cell r="B1532" t="str">
            <v>联德股份</v>
          </cell>
          <cell r="C1532">
            <v>22.7</v>
          </cell>
          <cell r="D1532">
            <v>67.2</v>
          </cell>
          <cell r="E1532">
            <v>27.87</v>
          </cell>
          <cell r="F1532">
            <v>2.2</v>
          </cell>
        </row>
        <row r="1533">
          <cell r="A1533" t="str">
            <v>002012.SZ</v>
          </cell>
          <cell r="B1533" t="str">
            <v>凯恩股份</v>
          </cell>
          <cell r="C1533">
            <v>28.2</v>
          </cell>
          <cell r="D1533">
            <v>28.2</v>
          </cell>
          <cell r="E1533">
            <v>6.04</v>
          </cell>
          <cell r="F1533">
            <v>2.2</v>
          </cell>
        </row>
        <row r="1534">
          <cell r="A1534" t="str">
            <v>002785.SZ</v>
          </cell>
          <cell r="B1534" t="str">
            <v>万里石</v>
          </cell>
          <cell r="C1534">
            <v>34.1</v>
          </cell>
          <cell r="D1534">
            <v>41.1</v>
          </cell>
          <cell r="E1534">
            <v>20.45</v>
          </cell>
          <cell r="F1534">
            <v>2.2</v>
          </cell>
        </row>
        <row r="1535">
          <cell r="A1535" t="str">
            <v>300154.SZ</v>
          </cell>
          <cell r="B1535" t="str">
            <v>瑞凌股份</v>
          </cell>
          <cell r="C1535">
            <v>20.8</v>
          </cell>
          <cell r="D1535">
            <v>29.7</v>
          </cell>
          <cell r="E1535">
            <v>6.51</v>
          </cell>
          <cell r="F1535">
            <v>2.2</v>
          </cell>
        </row>
        <row r="1536">
          <cell r="A1536" t="str">
            <v>002303.SZ</v>
          </cell>
          <cell r="B1536" t="str">
            <v>美盈森</v>
          </cell>
          <cell r="C1536">
            <v>35.4</v>
          </cell>
          <cell r="D1536">
            <v>57</v>
          </cell>
          <cell r="E1536">
            <v>3.72</v>
          </cell>
          <cell r="F1536">
            <v>2.2</v>
          </cell>
        </row>
        <row r="1537">
          <cell r="A1537" t="str">
            <v>002269.SZ</v>
          </cell>
          <cell r="B1537" t="str">
            <v>美邦服饰</v>
          </cell>
          <cell r="C1537">
            <v>46.7</v>
          </cell>
          <cell r="D1537">
            <v>46.7</v>
          </cell>
          <cell r="E1537">
            <v>1.86</v>
          </cell>
          <cell r="F1537">
            <v>2.2</v>
          </cell>
        </row>
        <row r="1538">
          <cell r="A1538" t="str">
            <v>000558.SZ</v>
          </cell>
          <cell r="B1538" t="str">
            <v>莱茵体育</v>
          </cell>
          <cell r="C1538">
            <v>36</v>
          </cell>
          <cell r="D1538">
            <v>36</v>
          </cell>
          <cell r="E1538">
            <v>2.79</v>
          </cell>
          <cell r="F1538">
            <v>2.2</v>
          </cell>
        </row>
        <row r="1539">
          <cell r="A1539" t="str">
            <v>688619.SH</v>
          </cell>
          <cell r="B1539" t="str">
            <v>罗普特</v>
          </cell>
          <cell r="C1539">
            <v>17.9</v>
          </cell>
          <cell r="D1539">
            <v>37.5</v>
          </cell>
          <cell r="E1539">
            <v>20</v>
          </cell>
          <cell r="F1539">
            <v>2.2</v>
          </cell>
        </row>
        <row r="1540">
          <cell r="A1540" t="str">
            <v>603168.SH</v>
          </cell>
          <cell r="B1540" t="str">
            <v>莎普爱思</v>
          </cell>
          <cell r="C1540">
            <v>25.5</v>
          </cell>
          <cell r="D1540">
            <v>29.5</v>
          </cell>
          <cell r="E1540">
            <v>7.92</v>
          </cell>
          <cell r="F1540">
            <v>2.19</v>
          </cell>
        </row>
        <row r="1541">
          <cell r="A1541" t="str">
            <v>600435.SH</v>
          </cell>
          <cell r="B1541" t="str">
            <v>北方导航</v>
          </cell>
          <cell r="C1541">
            <v>173.5</v>
          </cell>
          <cell r="D1541">
            <v>173.5</v>
          </cell>
          <cell r="E1541">
            <v>11.65</v>
          </cell>
          <cell r="F1541">
            <v>2.19</v>
          </cell>
        </row>
        <row r="1542">
          <cell r="A1542" t="str">
            <v>603216.SH</v>
          </cell>
          <cell r="B1542" t="str">
            <v>梦天家居</v>
          </cell>
          <cell r="C1542">
            <v>8.3</v>
          </cell>
          <cell r="D1542">
            <v>33.5</v>
          </cell>
          <cell r="E1542">
            <v>14.93</v>
          </cell>
          <cell r="F1542">
            <v>2.19</v>
          </cell>
        </row>
        <row r="1543">
          <cell r="A1543" t="str">
            <v>600301.SH</v>
          </cell>
          <cell r="B1543" t="str">
            <v>南化股份</v>
          </cell>
          <cell r="C1543">
            <v>27.6</v>
          </cell>
          <cell r="D1543">
            <v>102.3</v>
          </cell>
          <cell r="E1543">
            <v>17.27</v>
          </cell>
          <cell r="F1543">
            <v>2.19</v>
          </cell>
        </row>
        <row r="1544">
          <cell r="A1544" t="str">
            <v>002023.SZ</v>
          </cell>
          <cell r="B1544" t="str">
            <v>海特高新</v>
          </cell>
          <cell r="C1544">
            <v>63.9</v>
          </cell>
          <cell r="D1544">
            <v>70.7</v>
          </cell>
          <cell r="E1544">
            <v>9.34</v>
          </cell>
          <cell r="F1544">
            <v>2.19</v>
          </cell>
        </row>
        <row r="1545">
          <cell r="A1545" t="str">
            <v>000800.SZ</v>
          </cell>
          <cell r="B1545" t="str">
            <v>一汽解放</v>
          </cell>
          <cell r="C1545">
            <v>119.8</v>
          </cell>
          <cell r="D1545">
            <v>391.2</v>
          </cell>
          <cell r="E1545">
            <v>8.41</v>
          </cell>
          <cell r="F1545">
            <v>2.19</v>
          </cell>
        </row>
        <row r="1546">
          <cell r="A1546" t="str">
            <v>301379.SZ</v>
          </cell>
          <cell r="B1546" t="str">
            <v>天山电子</v>
          </cell>
          <cell r="C1546">
            <v>6.7</v>
          </cell>
          <cell r="D1546">
            <v>28.4</v>
          </cell>
          <cell r="E1546">
            <v>28.05</v>
          </cell>
          <cell r="F1546">
            <v>2.19</v>
          </cell>
        </row>
        <row r="1547">
          <cell r="A1547" t="str">
            <v>603908.SH</v>
          </cell>
          <cell r="B1547" t="str">
            <v>牧高笛</v>
          </cell>
          <cell r="C1547">
            <v>47.1</v>
          </cell>
          <cell r="D1547">
            <v>47.1</v>
          </cell>
          <cell r="E1547">
            <v>70.6</v>
          </cell>
          <cell r="F1547">
            <v>2.19</v>
          </cell>
        </row>
        <row r="1548">
          <cell r="A1548" t="str">
            <v>605218.SH</v>
          </cell>
          <cell r="B1548" t="str">
            <v>伟时电子</v>
          </cell>
          <cell r="C1548">
            <v>14.4</v>
          </cell>
          <cell r="D1548">
            <v>34.8</v>
          </cell>
          <cell r="E1548">
            <v>16.37</v>
          </cell>
          <cell r="F1548">
            <v>2.18</v>
          </cell>
        </row>
        <row r="1549">
          <cell r="A1549" t="str">
            <v>002512.SZ</v>
          </cell>
          <cell r="B1549" t="str">
            <v>达华智能</v>
          </cell>
          <cell r="C1549">
            <v>44.2</v>
          </cell>
          <cell r="D1549">
            <v>48.3</v>
          </cell>
          <cell r="E1549">
            <v>4.21</v>
          </cell>
          <cell r="F1549">
            <v>2.18</v>
          </cell>
        </row>
        <row r="1550">
          <cell r="A1550" t="str">
            <v>600579.SH</v>
          </cell>
          <cell r="B1550" t="str">
            <v>克劳斯</v>
          </cell>
          <cell r="C1550">
            <v>32.6</v>
          </cell>
          <cell r="D1550">
            <v>32.6</v>
          </cell>
          <cell r="E1550">
            <v>6.55</v>
          </cell>
          <cell r="F1550">
            <v>2.18</v>
          </cell>
        </row>
        <row r="1551">
          <cell r="A1551" t="str">
            <v>002646.SZ</v>
          </cell>
          <cell r="B1551" t="str">
            <v>天佑德酒</v>
          </cell>
          <cell r="C1551">
            <v>73</v>
          </cell>
          <cell r="D1551">
            <v>73</v>
          </cell>
          <cell r="E1551">
            <v>15.44</v>
          </cell>
          <cell r="F1551">
            <v>2.18</v>
          </cell>
        </row>
        <row r="1552">
          <cell r="A1552" t="str">
            <v>871642.BJ</v>
          </cell>
          <cell r="B1552" t="str">
            <v>通易航天</v>
          </cell>
          <cell r="C1552">
            <v>4.4</v>
          </cell>
          <cell r="D1552">
            <v>8.3</v>
          </cell>
          <cell r="E1552">
            <v>7.96</v>
          </cell>
          <cell r="F1552">
            <v>2.18</v>
          </cell>
        </row>
        <row r="1553">
          <cell r="A1553" t="str">
            <v>300279.SZ</v>
          </cell>
          <cell r="B1553" t="str">
            <v>和晶科技</v>
          </cell>
          <cell r="C1553">
            <v>24.3</v>
          </cell>
          <cell r="D1553">
            <v>27</v>
          </cell>
          <cell r="E1553">
            <v>5.62</v>
          </cell>
          <cell r="F1553">
            <v>2.18</v>
          </cell>
        </row>
        <row r="1554">
          <cell r="A1554" t="str">
            <v>002661.SZ</v>
          </cell>
          <cell r="B1554" t="str">
            <v>克明食品</v>
          </cell>
          <cell r="C1554">
            <v>38.8</v>
          </cell>
          <cell r="D1554">
            <v>39.6</v>
          </cell>
          <cell r="E1554">
            <v>11.71</v>
          </cell>
          <cell r="F1554">
            <v>2.18</v>
          </cell>
        </row>
        <row r="1555">
          <cell r="A1555" t="str">
            <v>300768.SZ</v>
          </cell>
          <cell r="B1555" t="str">
            <v>迪普科技</v>
          </cell>
          <cell r="C1555">
            <v>70.4</v>
          </cell>
          <cell r="D1555">
            <v>117.6</v>
          </cell>
          <cell r="E1555">
            <v>18.27</v>
          </cell>
          <cell r="F1555">
            <v>2.18</v>
          </cell>
        </row>
        <row r="1556">
          <cell r="A1556" t="str">
            <v>002223.SZ</v>
          </cell>
          <cell r="B1556" t="str">
            <v>鱼跃医疗</v>
          </cell>
          <cell r="C1556">
            <v>285.6</v>
          </cell>
          <cell r="D1556">
            <v>305.3</v>
          </cell>
          <cell r="E1556">
            <v>30.45</v>
          </cell>
          <cell r="F1556">
            <v>2.18</v>
          </cell>
        </row>
        <row r="1557">
          <cell r="A1557" t="str">
            <v>603466.SH</v>
          </cell>
          <cell r="B1557" t="str">
            <v>风语筑</v>
          </cell>
          <cell r="C1557">
            <v>95</v>
          </cell>
          <cell r="D1557">
            <v>95</v>
          </cell>
          <cell r="E1557">
            <v>15.93</v>
          </cell>
          <cell r="F1557">
            <v>2.18</v>
          </cell>
        </row>
        <row r="1558">
          <cell r="A1558" t="str">
            <v>600764.SH</v>
          </cell>
          <cell r="B1558" t="str">
            <v>中国海防</v>
          </cell>
          <cell r="C1558">
            <v>193.2</v>
          </cell>
          <cell r="D1558">
            <v>193.2</v>
          </cell>
          <cell r="E1558">
            <v>27.19</v>
          </cell>
          <cell r="F1558">
            <v>2.18</v>
          </cell>
        </row>
        <row r="1559">
          <cell r="A1559" t="str">
            <v>300423.SZ</v>
          </cell>
          <cell r="B1559" t="str">
            <v>昇辉科技</v>
          </cell>
          <cell r="C1559">
            <v>44.5</v>
          </cell>
          <cell r="D1559">
            <v>70</v>
          </cell>
          <cell r="E1559">
            <v>14.08</v>
          </cell>
          <cell r="F1559">
            <v>2.18</v>
          </cell>
        </row>
        <row r="1560">
          <cell r="A1560" t="str">
            <v>300890.SZ</v>
          </cell>
          <cell r="B1560" t="str">
            <v>翔丰华</v>
          </cell>
          <cell r="C1560">
            <v>36.2</v>
          </cell>
          <cell r="D1560">
            <v>45.6</v>
          </cell>
          <cell r="E1560">
            <v>42.27</v>
          </cell>
          <cell r="F1560">
            <v>2.18</v>
          </cell>
        </row>
        <row r="1561">
          <cell r="A1561" t="str">
            <v>688198.SH</v>
          </cell>
          <cell r="B1561" t="str">
            <v>佰仁医疗</v>
          </cell>
          <cell r="C1561">
            <v>179.2</v>
          </cell>
          <cell r="D1561">
            <v>179.2</v>
          </cell>
          <cell r="E1561">
            <v>132.06</v>
          </cell>
          <cell r="F1561">
            <v>2.17</v>
          </cell>
        </row>
        <row r="1562">
          <cell r="A1562" t="str">
            <v>300310.SZ</v>
          </cell>
          <cell r="B1562" t="str">
            <v>宜通世纪</v>
          </cell>
          <cell r="C1562">
            <v>29.3</v>
          </cell>
          <cell r="D1562">
            <v>37.3</v>
          </cell>
          <cell r="E1562">
            <v>4.23</v>
          </cell>
          <cell r="F1562">
            <v>2.17</v>
          </cell>
        </row>
        <row r="1563">
          <cell r="A1563" t="str">
            <v>300150.SZ</v>
          </cell>
          <cell r="B1563" t="str">
            <v>世纪瑞尔</v>
          </cell>
          <cell r="C1563">
            <v>21.6</v>
          </cell>
          <cell r="D1563">
            <v>24.7</v>
          </cell>
          <cell r="E1563">
            <v>4.23</v>
          </cell>
          <cell r="F1563">
            <v>2.17</v>
          </cell>
        </row>
        <row r="1564">
          <cell r="A1564" t="str">
            <v>003004.SZ</v>
          </cell>
          <cell r="B1564" t="str">
            <v>声迅股份</v>
          </cell>
          <cell r="C1564">
            <v>9.8</v>
          </cell>
          <cell r="D1564">
            <v>23.8</v>
          </cell>
          <cell r="E1564">
            <v>29.14</v>
          </cell>
          <cell r="F1564">
            <v>2.17</v>
          </cell>
        </row>
        <row r="1565">
          <cell r="A1565" t="str">
            <v>002625.SZ</v>
          </cell>
          <cell r="B1565" t="str">
            <v>光启技术</v>
          </cell>
          <cell r="C1565">
            <v>300.7</v>
          </cell>
          <cell r="D1565">
            <v>364.6</v>
          </cell>
          <cell r="E1565">
            <v>16.92</v>
          </cell>
          <cell r="F1565">
            <v>2.17</v>
          </cell>
        </row>
        <row r="1566">
          <cell r="A1566" t="str">
            <v>002335.SZ</v>
          </cell>
          <cell r="B1566" t="str">
            <v>科华数据</v>
          </cell>
          <cell r="C1566">
            <v>175.8</v>
          </cell>
          <cell r="D1566">
            <v>204</v>
          </cell>
          <cell r="E1566">
            <v>44.2</v>
          </cell>
          <cell r="F1566">
            <v>2.17</v>
          </cell>
        </row>
        <row r="1567">
          <cell r="A1567" t="str">
            <v>002998.SZ</v>
          </cell>
          <cell r="B1567" t="str">
            <v>优彩资源</v>
          </cell>
          <cell r="C1567">
            <v>10.7</v>
          </cell>
          <cell r="D1567">
            <v>23</v>
          </cell>
          <cell r="E1567">
            <v>7.06</v>
          </cell>
          <cell r="F1567">
            <v>2.17</v>
          </cell>
        </row>
        <row r="1568">
          <cell r="A1568" t="str">
            <v>002560.SZ</v>
          </cell>
          <cell r="B1568" t="str">
            <v>通达股份</v>
          </cell>
          <cell r="C1568">
            <v>42.5</v>
          </cell>
          <cell r="D1568">
            <v>49.8</v>
          </cell>
          <cell r="E1568">
            <v>9.43</v>
          </cell>
          <cell r="F1568">
            <v>2.17</v>
          </cell>
        </row>
        <row r="1569">
          <cell r="A1569" t="str">
            <v>002138.SZ</v>
          </cell>
          <cell r="B1569" t="str">
            <v>顺络电子</v>
          </cell>
          <cell r="C1569">
            <v>188.2</v>
          </cell>
          <cell r="D1569">
            <v>209.2</v>
          </cell>
          <cell r="E1569">
            <v>25.95</v>
          </cell>
          <cell r="F1569">
            <v>2.17</v>
          </cell>
        </row>
        <row r="1570">
          <cell r="A1570" t="str">
            <v>300162.SZ</v>
          </cell>
          <cell r="B1570" t="str">
            <v>雷曼光电</v>
          </cell>
          <cell r="C1570">
            <v>20</v>
          </cell>
          <cell r="D1570">
            <v>26.4</v>
          </cell>
          <cell r="E1570">
            <v>7.55</v>
          </cell>
          <cell r="F1570">
            <v>2.17</v>
          </cell>
        </row>
        <row r="1571">
          <cell r="A1571" t="str">
            <v>601311.SH</v>
          </cell>
          <cell r="B1571" t="str">
            <v>骆驼股份</v>
          </cell>
          <cell r="C1571">
            <v>105.2</v>
          </cell>
          <cell r="D1571">
            <v>105.2</v>
          </cell>
          <cell r="E1571">
            <v>8.97</v>
          </cell>
          <cell r="F1571">
            <v>2.16</v>
          </cell>
        </row>
        <row r="1572">
          <cell r="A1572" t="str">
            <v>000158.SZ</v>
          </cell>
          <cell r="B1572" t="str">
            <v>常山北明</v>
          </cell>
          <cell r="C1572">
            <v>112.1</v>
          </cell>
          <cell r="D1572">
            <v>113.3</v>
          </cell>
          <cell r="E1572">
            <v>7.09</v>
          </cell>
          <cell r="F1572">
            <v>2.16</v>
          </cell>
        </row>
        <row r="1573">
          <cell r="A1573" t="str">
            <v>000428.SZ</v>
          </cell>
          <cell r="B1573" t="str">
            <v>华天酒店</v>
          </cell>
          <cell r="C1573">
            <v>53</v>
          </cell>
          <cell r="D1573">
            <v>53</v>
          </cell>
          <cell r="E1573">
            <v>5.2</v>
          </cell>
          <cell r="F1573">
            <v>2.16</v>
          </cell>
        </row>
        <row r="1574">
          <cell r="A1574" t="str">
            <v>600197.SH</v>
          </cell>
          <cell r="B1574" t="str">
            <v>伊力特</v>
          </cell>
          <cell r="C1574">
            <v>125</v>
          </cell>
          <cell r="D1574">
            <v>125</v>
          </cell>
          <cell r="E1574">
            <v>26.48</v>
          </cell>
          <cell r="F1574">
            <v>2.16</v>
          </cell>
        </row>
        <row r="1575">
          <cell r="A1575" t="str">
            <v>002451.SZ</v>
          </cell>
          <cell r="B1575" t="str">
            <v>摩恩电气</v>
          </cell>
          <cell r="C1575">
            <v>29.1</v>
          </cell>
          <cell r="D1575">
            <v>29.1</v>
          </cell>
          <cell r="E1575">
            <v>6.62</v>
          </cell>
          <cell r="F1575">
            <v>2.16</v>
          </cell>
        </row>
        <row r="1576">
          <cell r="A1576" t="str">
            <v>002294.SZ</v>
          </cell>
          <cell r="B1576" t="str">
            <v>信立泰</v>
          </cell>
          <cell r="C1576">
            <v>400.8</v>
          </cell>
          <cell r="D1576">
            <v>400.9</v>
          </cell>
          <cell r="E1576">
            <v>35.96</v>
          </cell>
          <cell r="F1576">
            <v>2.16</v>
          </cell>
        </row>
        <row r="1577">
          <cell r="A1577" t="str">
            <v>834407.BJ</v>
          </cell>
          <cell r="B1577" t="str">
            <v>驰诚股份</v>
          </cell>
          <cell r="C1577">
            <v>0.9</v>
          </cell>
          <cell r="D1577">
            <v>4.7</v>
          </cell>
          <cell r="E1577">
            <v>7.11</v>
          </cell>
          <cell r="F1577">
            <v>2.16</v>
          </cell>
        </row>
        <row r="1578">
          <cell r="A1578" t="str">
            <v>688386.SH</v>
          </cell>
          <cell r="B1578" t="str">
            <v>泛亚微透</v>
          </cell>
          <cell r="C1578">
            <v>23.6</v>
          </cell>
          <cell r="D1578">
            <v>34.8</v>
          </cell>
          <cell r="E1578">
            <v>49.77</v>
          </cell>
          <cell r="F1578">
            <v>2.16</v>
          </cell>
        </row>
        <row r="1579">
          <cell r="A1579" t="str">
            <v>002712.SZ</v>
          </cell>
          <cell r="B1579" t="str">
            <v>思美传媒</v>
          </cell>
          <cell r="C1579">
            <v>30.6</v>
          </cell>
          <cell r="D1579">
            <v>31</v>
          </cell>
          <cell r="E1579">
            <v>5.69</v>
          </cell>
          <cell r="F1579">
            <v>2.15</v>
          </cell>
        </row>
        <row r="1580">
          <cell r="A1580" t="str">
            <v>605009.SH</v>
          </cell>
          <cell r="B1580" t="str">
            <v>豪悦护理</v>
          </cell>
          <cell r="C1580">
            <v>23.3</v>
          </cell>
          <cell r="D1580">
            <v>70</v>
          </cell>
          <cell r="E1580">
            <v>45.1</v>
          </cell>
          <cell r="F1580">
            <v>2.15</v>
          </cell>
        </row>
        <row r="1581">
          <cell r="A1581" t="str">
            <v>300984.SZ</v>
          </cell>
          <cell r="B1581" t="str">
            <v>金沃股份</v>
          </cell>
          <cell r="C1581">
            <v>6.8</v>
          </cell>
          <cell r="D1581">
            <v>17.5</v>
          </cell>
          <cell r="E1581">
            <v>22.79</v>
          </cell>
          <cell r="F1581">
            <v>2.15</v>
          </cell>
        </row>
        <row r="1582">
          <cell r="A1582" t="str">
            <v>002593.SZ</v>
          </cell>
          <cell r="B1582" t="str">
            <v>日上集团</v>
          </cell>
          <cell r="C1582">
            <v>21.7</v>
          </cell>
          <cell r="D1582">
            <v>30.5</v>
          </cell>
          <cell r="E1582">
            <v>3.8</v>
          </cell>
          <cell r="F1582">
            <v>2.15</v>
          </cell>
        </row>
        <row r="1583">
          <cell r="A1583" t="str">
            <v>002929.SZ</v>
          </cell>
          <cell r="B1583" t="str">
            <v>润建股份</v>
          </cell>
          <cell r="C1583">
            <v>77</v>
          </cell>
          <cell r="D1583">
            <v>111.4</v>
          </cell>
          <cell r="E1583">
            <v>47.99</v>
          </cell>
          <cell r="F1583">
            <v>2.15</v>
          </cell>
        </row>
        <row r="1584">
          <cell r="A1584" t="str">
            <v>000829.SZ</v>
          </cell>
          <cell r="B1584" t="str">
            <v>天音控股</v>
          </cell>
          <cell r="C1584">
            <v>111.9</v>
          </cell>
          <cell r="D1584">
            <v>112</v>
          </cell>
          <cell r="E1584">
            <v>10.93</v>
          </cell>
          <cell r="F1584">
            <v>2.15</v>
          </cell>
        </row>
        <row r="1585">
          <cell r="A1585" t="str">
            <v>300701.SZ</v>
          </cell>
          <cell r="B1585" t="str">
            <v>森霸传感</v>
          </cell>
          <cell r="C1585">
            <v>24</v>
          </cell>
          <cell r="D1585">
            <v>26.9</v>
          </cell>
          <cell r="E1585">
            <v>9.98</v>
          </cell>
          <cell r="F1585">
            <v>2.15</v>
          </cell>
        </row>
        <row r="1586">
          <cell r="A1586" t="str">
            <v>300503.SZ</v>
          </cell>
          <cell r="B1586" t="str">
            <v>昊志机电</v>
          </cell>
          <cell r="C1586">
            <v>20.7</v>
          </cell>
          <cell r="D1586">
            <v>29.1</v>
          </cell>
          <cell r="E1586">
            <v>9.51</v>
          </cell>
          <cell r="F1586">
            <v>2.15</v>
          </cell>
        </row>
        <row r="1587">
          <cell r="A1587" t="str">
            <v>300016.SZ</v>
          </cell>
          <cell r="B1587" t="str">
            <v>北陆药业</v>
          </cell>
          <cell r="C1587">
            <v>32.7</v>
          </cell>
          <cell r="D1587">
            <v>32.8</v>
          </cell>
          <cell r="E1587">
            <v>6.66</v>
          </cell>
          <cell r="F1587">
            <v>2.15</v>
          </cell>
        </row>
        <row r="1588">
          <cell r="A1588" t="str">
            <v>603978.SH</v>
          </cell>
          <cell r="B1588" t="str">
            <v>深圳新星</v>
          </cell>
          <cell r="C1588">
            <v>34</v>
          </cell>
          <cell r="D1588">
            <v>34</v>
          </cell>
          <cell r="E1588">
            <v>20.46</v>
          </cell>
          <cell r="F1588">
            <v>2.15</v>
          </cell>
        </row>
        <row r="1589">
          <cell r="A1589" t="str">
            <v>002981.SZ</v>
          </cell>
          <cell r="B1589" t="str">
            <v>朝阳科技</v>
          </cell>
          <cell r="C1589">
            <v>6.6</v>
          </cell>
          <cell r="D1589">
            <v>26.5</v>
          </cell>
          <cell r="E1589">
            <v>27.61</v>
          </cell>
          <cell r="F1589">
            <v>2.15</v>
          </cell>
        </row>
        <row r="1590">
          <cell r="A1590" t="str">
            <v>002653.SZ</v>
          </cell>
          <cell r="B1590" t="str">
            <v>海思科</v>
          </cell>
          <cell r="C1590">
            <v>115.7</v>
          </cell>
          <cell r="D1590">
            <v>270.9</v>
          </cell>
          <cell r="E1590">
            <v>24.28</v>
          </cell>
          <cell r="F1590">
            <v>2.15</v>
          </cell>
        </row>
        <row r="1591">
          <cell r="A1591" t="str">
            <v>002847.SZ</v>
          </cell>
          <cell r="B1591" t="str">
            <v>盐津铺子</v>
          </cell>
          <cell r="C1591">
            <v>141.7</v>
          </cell>
          <cell r="D1591">
            <v>158</v>
          </cell>
          <cell r="E1591">
            <v>122.87</v>
          </cell>
          <cell r="F1591">
            <v>2.14</v>
          </cell>
        </row>
        <row r="1592">
          <cell r="A1592" t="str">
            <v>300993.SZ</v>
          </cell>
          <cell r="B1592" t="str">
            <v>玉马遮阳</v>
          </cell>
          <cell r="C1592">
            <v>10.2</v>
          </cell>
          <cell r="D1592">
            <v>31.6</v>
          </cell>
          <cell r="E1592">
            <v>13.34</v>
          </cell>
          <cell r="F1592">
            <v>2.14</v>
          </cell>
        </row>
        <row r="1593">
          <cell r="A1593" t="str">
            <v>300829.SZ</v>
          </cell>
          <cell r="B1593" t="str">
            <v>金丹科技</v>
          </cell>
          <cell r="C1593">
            <v>23.6</v>
          </cell>
          <cell r="D1593">
            <v>41.4</v>
          </cell>
          <cell r="E1593">
            <v>22.9</v>
          </cell>
          <cell r="F1593">
            <v>2.14</v>
          </cell>
        </row>
        <row r="1594">
          <cell r="A1594" t="str">
            <v>600959.SH</v>
          </cell>
          <cell r="B1594" t="str">
            <v>江苏有线</v>
          </cell>
          <cell r="C1594">
            <v>167</v>
          </cell>
          <cell r="D1594">
            <v>167</v>
          </cell>
          <cell r="E1594">
            <v>3.34</v>
          </cell>
          <cell r="F1594">
            <v>2.14</v>
          </cell>
        </row>
        <row r="1595">
          <cell r="A1595" t="str">
            <v>300929.SZ</v>
          </cell>
          <cell r="B1595" t="str">
            <v>华骐环保</v>
          </cell>
          <cell r="C1595">
            <v>11.8</v>
          </cell>
          <cell r="D1595">
            <v>16.4</v>
          </cell>
          <cell r="E1595">
            <v>12.41</v>
          </cell>
          <cell r="F1595">
            <v>2.14</v>
          </cell>
        </row>
        <row r="1596">
          <cell r="A1596" t="str">
            <v>300885.SZ</v>
          </cell>
          <cell r="B1596" t="str">
            <v>海昌新材</v>
          </cell>
          <cell r="C1596">
            <v>8.7</v>
          </cell>
          <cell r="D1596">
            <v>24</v>
          </cell>
          <cell r="E1596">
            <v>9.55</v>
          </cell>
          <cell r="F1596">
            <v>2.14</v>
          </cell>
        </row>
        <row r="1597">
          <cell r="A1597" t="str">
            <v>000850.SZ</v>
          </cell>
          <cell r="B1597" t="str">
            <v>华茂股份</v>
          </cell>
          <cell r="C1597">
            <v>36</v>
          </cell>
          <cell r="D1597">
            <v>36</v>
          </cell>
          <cell r="E1597">
            <v>3.82</v>
          </cell>
          <cell r="F1597">
            <v>2.14</v>
          </cell>
        </row>
        <row r="1598">
          <cell r="A1598" t="str">
            <v>000702.SZ</v>
          </cell>
          <cell r="B1598" t="str">
            <v>正虹科技</v>
          </cell>
          <cell r="C1598">
            <v>15.3</v>
          </cell>
          <cell r="D1598">
            <v>15.3</v>
          </cell>
          <cell r="E1598">
            <v>5.73</v>
          </cell>
          <cell r="F1598">
            <v>2.14</v>
          </cell>
        </row>
        <row r="1599">
          <cell r="A1599" t="str">
            <v>603030.SH</v>
          </cell>
          <cell r="B1599" t="str">
            <v>全筑股份</v>
          </cell>
          <cell r="C1599">
            <v>13.9</v>
          </cell>
          <cell r="D1599">
            <v>13.9</v>
          </cell>
          <cell r="E1599">
            <v>2.39</v>
          </cell>
          <cell r="F1599">
            <v>2.14</v>
          </cell>
        </row>
        <row r="1600">
          <cell r="A1600" t="str">
            <v>300105.SZ</v>
          </cell>
          <cell r="B1600" t="str">
            <v>龙源技术</v>
          </cell>
          <cell r="C1600">
            <v>36.8</v>
          </cell>
          <cell r="D1600">
            <v>37.2</v>
          </cell>
          <cell r="E1600">
            <v>7.17</v>
          </cell>
          <cell r="F1600">
            <v>2.14</v>
          </cell>
        </row>
        <row r="1601">
          <cell r="A1601" t="str">
            <v>300034.SZ</v>
          </cell>
          <cell r="B1601" t="str">
            <v>钢研高纳</v>
          </cell>
          <cell r="C1601">
            <v>192.9</v>
          </cell>
          <cell r="D1601">
            <v>206.7</v>
          </cell>
          <cell r="E1601">
            <v>42.57</v>
          </cell>
          <cell r="F1601">
            <v>2.14</v>
          </cell>
        </row>
        <row r="1602">
          <cell r="A1602" t="str">
            <v>300551.SZ</v>
          </cell>
          <cell r="B1602" t="str">
            <v>古鳌科技</v>
          </cell>
          <cell r="C1602">
            <v>29.3</v>
          </cell>
          <cell r="D1602">
            <v>43</v>
          </cell>
          <cell r="E1602">
            <v>12.44</v>
          </cell>
          <cell r="F1602">
            <v>2.13</v>
          </cell>
        </row>
        <row r="1603">
          <cell r="A1603" t="str">
            <v>688350.SH</v>
          </cell>
          <cell r="B1603" t="str">
            <v>富淼科技</v>
          </cell>
          <cell r="C1603">
            <v>14.1</v>
          </cell>
          <cell r="D1603">
            <v>27.5</v>
          </cell>
          <cell r="E1603">
            <v>22.49</v>
          </cell>
          <cell r="F1603">
            <v>2.13</v>
          </cell>
        </row>
        <row r="1604">
          <cell r="A1604" t="str">
            <v>002818.SZ</v>
          </cell>
          <cell r="B1604" t="str">
            <v>富森美</v>
          </cell>
          <cell r="C1604">
            <v>38.6</v>
          </cell>
          <cell r="D1604">
            <v>96.8</v>
          </cell>
          <cell r="E1604">
            <v>12.93</v>
          </cell>
          <cell r="F1604">
            <v>2.13</v>
          </cell>
        </row>
        <row r="1605">
          <cell r="A1605" t="str">
            <v>002848.SZ</v>
          </cell>
          <cell r="B1605" t="str">
            <v>高斯贝尔</v>
          </cell>
          <cell r="C1605">
            <v>16.9</v>
          </cell>
          <cell r="D1605">
            <v>17.6</v>
          </cell>
          <cell r="E1605">
            <v>10.54</v>
          </cell>
          <cell r="F1605">
            <v>2.13</v>
          </cell>
        </row>
        <row r="1606">
          <cell r="A1606" t="str">
            <v>300261.SZ</v>
          </cell>
          <cell r="B1606" t="str">
            <v>雅本化学</v>
          </cell>
          <cell r="C1606">
            <v>109.2</v>
          </cell>
          <cell r="D1606">
            <v>110.8</v>
          </cell>
          <cell r="E1606">
            <v>11.5</v>
          </cell>
          <cell r="F1606">
            <v>2.13</v>
          </cell>
        </row>
        <row r="1607">
          <cell r="A1607" t="str">
            <v>603667.SH</v>
          </cell>
          <cell r="B1607" t="str">
            <v>五洲新春</v>
          </cell>
          <cell r="C1607">
            <v>41.9</v>
          </cell>
          <cell r="D1607">
            <v>42.5</v>
          </cell>
          <cell r="E1607">
            <v>12.94</v>
          </cell>
          <cell r="F1607">
            <v>2.13</v>
          </cell>
        </row>
        <row r="1608">
          <cell r="A1608" t="str">
            <v>002805.SZ</v>
          </cell>
          <cell r="B1608" t="str">
            <v>丰元股份</v>
          </cell>
          <cell r="C1608">
            <v>46.4</v>
          </cell>
          <cell r="D1608">
            <v>70</v>
          </cell>
          <cell r="E1608">
            <v>35</v>
          </cell>
          <cell r="F1608">
            <v>2.13</v>
          </cell>
        </row>
        <row r="1609">
          <cell r="A1609" t="str">
            <v>688466.SH</v>
          </cell>
          <cell r="B1609" t="str">
            <v>金科环境</v>
          </cell>
          <cell r="C1609">
            <v>9.5</v>
          </cell>
          <cell r="D1609">
            <v>21.2</v>
          </cell>
          <cell r="E1609">
            <v>20.62</v>
          </cell>
          <cell r="F1609">
            <v>2.13</v>
          </cell>
        </row>
        <row r="1610">
          <cell r="A1610" t="str">
            <v>002152.SZ</v>
          </cell>
          <cell r="B1610" t="str">
            <v>广电运通</v>
          </cell>
          <cell r="C1610">
            <v>285.7</v>
          </cell>
          <cell r="D1610">
            <v>285.8</v>
          </cell>
          <cell r="E1610">
            <v>11.51</v>
          </cell>
          <cell r="F1610">
            <v>2.13</v>
          </cell>
        </row>
        <row r="1611">
          <cell r="A1611" t="str">
            <v>600589.SH</v>
          </cell>
          <cell r="B1611" t="str">
            <v>ST榕泰</v>
          </cell>
          <cell r="C1611">
            <v>16.9</v>
          </cell>
          <cell r="D1611">
            <v>16.9</v>
          </cell>
          <cell r="E1611">
            <v>2.4</v>
          </cell>
          <cell r="F1611">
            <v>2.13</v>
          </cell>
        </row>
        <row r="1612">
          <cell r="A1612" t="str">
            <v>300270.SZ</v>
          </cell>
          <cell r="B1612" t="str">
            <v>中威电子</v>
          </cell>
          <cell r="C1612">
            <v>16.1</v>
          </cell>
          <cell r="D1612">
            <v>21.8</v>
          </cell>
          <cell r="E1612">
            <v>7.2</v>
          </cell>
          <cell r="F1612">
            <v>2.13</v>
          </cell>
        </row>
        <row r="1613">
          <cell r="A1613" t="str">
            <v>002825.SZ</v>
          </cell>
          <cell r="B1613" t="str">
            <v>纳尔股份</v>
          </cell>
          <cell r="C1613">
            <v>20.8</v>
          </cell>
          <cell r="D1613">
            <v>31.8</v>
          </cell>
          <cell r="E1613">
            <v>12.98</v>
          </cell>
          <cell r="F1613">
            <v>2.12</v>
          </cell>
        </row>
        <row r="1614">
          <cell r="A1614" t="str">
            <v>000596.SZ</v>
          </cell>
          <cell r="B1614" t="str">
            <v>古井贡酒</v>
          </cell>
          <cell r="C1614">
            <v>1107.9</v>
          </cell>
          <cell r="D1614">
            <v>1433.3</v>
          </cell>
          <cell r="E1614">
            <v>271.15</v>
          </cell>
          <cell r="F1614">
            <v>2.12</v>
          </cell>
        </row>
        <row r="1615">
          <cell r="A1615" t="str">
            <v>002463.SZ</v>
          </cell>
          <cell r="B1615" t="str">
            <v>沪电股份</v>
          </cell>
          <cell r="C1615">
            <v>328.1</v>
          </cell>
          <cell r="D1615">
            <v>328.3</v>
          </cell>
          <cell r="E1615">
            <v>17.31</v>
          </cell>
          <cell r="F1615">
            <v>2.12</v>
          </cell>
        </row>
        <row r="1616">
          <cell r="A1616" t="str">
            <v>002249.SZ</v>
          </cell>
          <cell r="B1616" t="str">
            <v>大洋电机</v>
          </cell>
          <cell r="C1616">
            <v>91.8</v>
          </cell>
          <cell r="D1616">
            <v>125.8</v>
          </cell>
          <cell r="E1616">
            <v>5.29</v>
          </cell>
          <cell r="F1616">
            <v>2.12</v>
          </cell>
        </row>
        <row r="1617">
          <cell r="A1617" t="str">
            <v>002003.SZ</v>
          </cell>
          <cell r="B1617" t="str">
            <v>伟星股份</v>
          </cell>
          <cell r="C1617">
            <v>91.7</v>
          </cell>
          <cell r="D1617">
            <v>109.8</v>
          </cell>
          <cell r="E1617">
            <v>10.59</v>
          </cell>
          <cell r="F1617">
            <v>2.12</v>
          </cell>
        </row>
        <row r="1618">
          <cell r="A1618" t="str">
            <v>002788.SZ</v>
          </cell>
          <cell r="B1618" t="str">
            <v>鹭燕医药</v>
          </cell>
          <cell r="C1618">
            <v>34.7</v>
          </cell>
          <cell r="D1618">
            <v>35.5</v>
          </cell>
          <cell r="E1618">
            <v>9.15</v>
          </cell>
          <cell r="F1618">
            <v>2.12</v>
          </cell>
        </row>
        <row r="1619">
          <cell r="A1619" t="str">
            <v>002425.SZ</v>
          </cell>
          <cell r="B1619" t="str">
            <v>凯撒文化</v>
          </cell>
          <cell r="C1619">
            <v>55.3</v>
          </cell>
          <cell r="D1619">
            <v>55.3</v>
          </cell>
          <cell r="E1619">
            <v>5.78</v>
          </cell>
          <cell r="F1619">
            <v>2.12</v>
          </cell>
        </row>
        <row r="1620">
          <cell r="A1620" t="str">
            <v>003025.SZ</v>
          </cell>
          <cell r="B1620" t="str">
            <v>思进智能</v>
          </cell>
          <cell r="C1620">
            <v>19.8</v>
          </cell>
          <cell r="D1620">
            <v>41.7</v>
          </cell>
          <cell r="E1620">
            <v>25.53</v>
          </cell>
          <cell r="F1620">
            <v>2.12</v>
          </cell>
        </row>
        <row r="1621">
          <cell r="A1621" t="str">
            <v>002019.SZ</v>
          </cell>
          <cell r="B1621" t="str">
            <v>亿帆医药</v>
          </cell>
          <cell r="C1621">
            <v>114.9</v>
          </cell>
          <cell r="D1621">
            <v>165.4</v>
          </cell>
          <cell r="E1621">
            <v>13.49</v>
          </cell>
          <cell r="F1621">
            <v>2.12</v>
          </cell>
        </row>
        <row r="1622">
          <cell r="A1622" t="str">
            <v>300806.SZ</v>
          </cell>
          <cell r="B1622" t="str">
            <v>斯迪克</v>
          </cell>
          <cell r="C1622">
            <v>47.1</v>
          </cell>
          <cell r="D1622">
            <v>89</v>
          </cell>
          <cell r="E1622">
            <v>27.47</v>
          </cell>
          <cell r="F1622">
            <v>2.12</v>
          </cell>
        </row>
        <row r="1623">
          <cell r="A1623" t="str">
            <v>300815.SZ</v>
          </cell>
          <cell r="B1623" t="str">
            <v>玉禾田</v>
          </cell>
          <cell r="C1623">
            <v>54.5</v>
          </cell>
          <cell r="D1623">
            <v>56.1</v>
          </cell>
          <cell r="E1623">
            <v>16.88</v>
          </cell>
          <cell r="F1623">
            <v>2.12</v>
          </cell>
        </row>
        <row r="1624">
          <cell r="A1624" t="str">
            <v>301339.SZ</v>
          </cell>
          <cell r="B1624" t="str">
            <v>通行宝</v>
          </cell>
          <cell r="C1624">
            <v>13.6</v>
          </cell>
          <cell r="D1624">
            <v>92.3</v>
          </cell>
          <cell r="E1624">
            <v>22.67</v>
          </cell>
          <cell r="F1624">
            <v>2.12</v>
          </cell>
        </row>
        <row r="1625">
          <cell r="A1625" t="str">
            <v>000751.SZ</v>
          </cell>
          <cell r="B1625" t="str">
            <v>锌业股份</v>
          </cell>
          <cell r="C1625">
            <v>47.7</v>
          </cell>
          <cell r="D1625">
            <v>47.7</v>
          </cell>
          <cell r="E1625">
            <v>3.38</v>
          </cell>
          <cell r="F1625">
            <v>2.11</v>
          </cell>
        </row>
        <row r="1626">
          <cell r="A1626" t="str">
            <v>600241.SH</v>
          </cell>
          <cell r="B1626" t="str">
            <v>ST时万</v>
          </cell>
          <cell r="C1626">
            <v>25.6</v>
          </cell>
          <cell r="D1626">
            <v>25.6</v>
          </cell>
          <cell r="E1626">
            <v>8.7</v>
          </cell>
          <cell r="F1626">
            <v>2.11</v>
          </cell>
        </row>
        <row r="1627">
          <cell r="A1627" t="str">
            <v>002442.SZ</v>
          </cell>
          <cell r="B1627" t="str">
            <v>龙星化工</v>
          </cell>
          <cell r="C1627">
            <v>25.7</v>
          </cell>
          <cell r="D1627">
            <v>26.1</v>
          </cell>
          <cell r="E1627">
            <v>5.32</v>
          </cell>
          <cell r="F1627">
            <v>2.11</v>
          </cell>
        </row>
        <row r="1628">
          <cell r="A1628" t="str">
            <v>688236.SH</v>
          </cell>
          <cell r="B1628" t="str">
            <v>春立医疗</v>
          </cell>
          <cell r="C1628">
            <v>24.1</v>
          </cell>
          <cell r="D1628">
            <v>119</v>
          </cell>
          <cell r="E1628">
            <v>30.96</v>
          </cell>
          <cell r="F1628">
            <v>2.11</v>
          </cell>
        </row>
        <row r="1629">
          <cell r="A1629" t="str">
            <v>603387.SH</v>
          </cell>
          <cell r="B1629" t="str">
            <v>基蛋生物</v>
          </cell>
          <cell r="C1629">
            <v>68.7</v>
          </cell>
          <cell r="D1629">
            <v>68.7</v>
          </cell>
          <cell r="E1629">
            <v>13.55</v>
          </cell>
          <cell r="F1629">
            <v>2.11</v>
          </cell>
        </row>
        <row r="1630">
          <cell r="A1630" t="str">
            <v>600847.SH</v>
          </cell>
          <cell r="B1630" t="str">
            <v>万里股份</v>
          </cell>
          <cell r="C1630">
            <v>20</v>
          </cell>
          <cell r="D1630">
            <v>20</v>
          </cell>
          <cell r="E1630">
            <v>13.07</v>
          </cell>
          <cell r="F1630">
            <v>2.11</v>
          </cell>
        </row>
        <row r="1631">
          <cell r="A1631" t="str">
            <v>002175.SZ</v>
          </cell>
          <cell r="B1631" t="str">
            <v>东方智造</v>
          </cell>
          <cell r="C1631">
            <v>43.3</v>
          </cell>
          <cell r="D1631">
            <v>43.3</v>
          </cell>
          <cell r="E1631">
            <v>3.39</v>
          </cell>
          <cell r="F1631">
            <v>2.11</v>
          </cell>
        </row>
        <row r="1632">
          <cell r="A1632" t="str">
            <v>603717.SH</v>
          </cell>
          <cell r="B1632" t="str">
            <v>天域生态</v>
          </cell>
          <cell r="C1632">
            <v>22.5</v>
          </cell>
          <cell r="D1632">
            <v>22.5</v>
          </cell>
          <cell r="E1632">
            <v>7.75</v>
          </cell>
          <cell r="F1632">
            <v>2.11</v>
          </cell>
        </row>
        <row r="1633">
          <cell r="A1633" t="str">
            <v>300040.SZ</v>
          </cell>
          <cell r="B1633" t="str">
            <v>九洲集团</v>
          </cell>
          <cell r="C1633">
            <v>29.1</v>
          </cell>
          <cell r="D1633">
            <v>37</v>
          </cell>
          <cell r="E1633">
            <v>6.3</v>
          </cell>
          <cell r="F1633">
            <v>2.11</v>
          </cell>
        </row>
        <row r="1634">
          <cell r="A1634" t="str">
            <v>600865.SH</v>
          </cell>
          <cell r="B1634" t="str">
            <v>百大集团</v>
          </cell>
          <cell r="C1634">
            <v>36.5</v>
          </cell>
          <cell r="D1634">
            <v>36.5</v>
          </cell>
          <cell r="E1634">
            <v>9.7</v>
          </cell>
          <cell r="F1634">
            <v>2.11</v>
          </cell>
        </row>
        <row r="1635">
          <cell r="A1635" t="str">
            <v>301419.SZ</v>
          </cell>
          <cell r="B1635" t="str">
            <v>阿莱德</v>
          </cell>
          <cell r="C1635">
            <v>9.2</v>
          </cell>
          <cell r="D1635">
            <v>38.8</v>
          </cell>
          <cell r="E1635">
            <v>38.8</v>
          </cell>
          <cell r="F1635">
            <v>2.11</v>
          </cell>
        </row>
        <row r="1636">
          <cell r="A1636" t="str">
            <v>301180.SZ</v>
          </cell>
          <cell r="B1636" t="str">
            <v>万祥科技</v>
          </cell>
          <cell r="C1636">
            <v>10.3</v>
          </cell>
          <cell r="D1636">
            <v>75.7</v>
          </cell>
          <cell r="E1636">
            <v>18.92</v>
          </cell>
          <cell r="F1636">
            <v>2.1</v>
          </cell>
        </row>
        <row r="1637">
          <cell r="A1637" t="str">
            <v>600372.SH</v>
          </cell>
          <cell r="B1637" t="str">
            <v>中航电子</v>
          </cell>
          <cell r="C1637">
            <v>344.2</v>
          </cell>
          <cell r="D1637">
            <v>344.2</v>
          </cell>
          <cell r="E1637">
            <v>17.95</v>
          </cell>
          <cell r="F1637">
            <v>2.1</v>
          </cell>
        </row>
        <row r="1638">
          <cell r="A1638" t="str">
            <v>300948.SZ</v>
          </cell>
          <cell r="B1638" t="str">
            <v>冠中生态</v>
          </cell>
          <cell r="C1638">
            <v>9.8</v>
          </cell>
          <cell r="D1638">
            <v>19.7</v>
          </cell>
          <cell r="E1638">
            <v>14.07</v>
          </cell>
          <cell r="F1638">
            <v>2.1</v>
          </cell>
        </row>
        <row r="1639">
          <cell r="A1639" t="str">
            <v>002209.SZ</v>
          </cell>
          <cell r="B1639" t="str">
            <v>达意隆</v>
          </cell>
          <cell r="C1639">
            <v>16.5</v>
          </cell>
          <cell r="D1639">
            <v>20.9</v>
          </cell>
          <cell r="E1639">
            <v>10.68</v>
          </cell>
          <cell r="F1639">
            <v>2.1</v>
          </cell>
        </row>
        <row r="1640">
          <cell r="A1640" t="str">
            <v>603711.SH</v>
          </cell>
          <cell r="B1640" t="str">
            <v>香飘飘</v>
          </cell>
          <cell r="C1640">
            <v>75.8</v>
          </cell>
          <cell r="D1640">
            <v>75.8</v>
          </cell>
          <cell r="E1640">
            <v>18.45</v>
          </cell>
          <cell r="F1640">
            <v>2.1</v>
          </cell>
        </row>
        <row r="1641">
          <cell r="A1641" t="str">
            <v>300614.SZ</v>
          </cell>
          <cell r="B1641" t="str">
            <v>百川畅银</v>
          </cell>
          <cell r="C1641">
            <v>23.4</v>
          </cell>
          <cell r="D1641">
            <v>42.1</v>
          </cell>
          <cell r="E1641">
            <v>26.24</v>
          </cell>
          <cell r="F1641">
            <v>2.1</v>
          </cell>
        </row>
        <row r="1642">
          <cell r="A1642" t="str">
            <v>688353.SH</v>
          </cell>
          <cell r="B1642" t="str">
            <v>华盛锂电</v>
          </cell>
          <cell r="C1642">
            <v>17.6</v>
          </cell>
          <cell r="D1642">
            <v>73.2</v>
          </cell>
          <cell r="E1642">
            <v>66.59</v>
          </cell>
          <cell r="F1642">
            <v>2.1</v>
          </cell>
        </row>
        <row r="1643">
          <cell r="A1643" t="str">
            <v>600196.SH</v>
          </cell>
          <cell r="B1643" t="str">
            <v>复星医药</v>
          </cell>
          <cell r="C1643">
            <v>679.6</v>
          </cell>
          <cell r="D1643">
            <v>857.5</v>
          </cell>
          <cell r="E1643">
            <v>32.09</v>
          </cell>
          <cell r="F1643">
            <v>2.1</v>
          </cell>
        </row>
        <row r="1644">
          <cell r="A1644" t="str">
            <v>603227.SH</v>
          </cell>
          <cell r="B1644" t="str">
            <v>雪峰科技</v>
          </cell>
          <cell r="C1644">
            <v>57.8</v>
          </cell>
          <cell r="D1644">
            <v>84.8</v>
          </cell>
          <cell r="E1644">
            <v>8.77</v>
          </cell>
          <cell r="F1644">
            <v>2.1</v>
          </cell>
        </row>
        <row r="1645">
          <cell r="A1645" t="str">
            <v>600375.SH</v>
          </cell>
          <cell r="B1645" t="str">
            <v>汉马科技</v>
          </cell>
          <cell r="C1645">
            <v>51</v>
          </cell>
          <cell r="D1645">
            <v>51</v>
          </cell>
          <cell r="E1645">
            <v>7.8</v>
          </cell>
          <cell r="F1645">
            <v>2.09</v>
          </cell>
        </row>
        <row r="1646">
          <cell r="A1646" t="str">
            <v>002970.SZ</v>
          </cell>
          <cell r="B1646" t="str">
            <v>锐明技术</v>
          </cell>
          <cell r="C1646">
            <v>26.3</v>
          </cell>
          <cell r="D1646">
            <v>42.2</v>
          </cell>
          <cell r="E1646">
            <v>24.4</v>
          </cell>
          <cell r="F1646">
            <v>2.09</v>
          </cell>
        </row>
        <row r="1647">
          <cell r="A1647" t="str">
            <v>002445.SZ</v>
          </cell>
          <cell r="B1647" t="str">
            <v>中南文化</v>
          </cell>
          <cell r="C1647">
            <v>58.1</v>
          </cell>
          <cell r="D1647">
            <v>58.4</v>
          </cell>
          <cell r="E1647">
            <v>2.44</v>
          </cell>
          <cell r="F1647">
            <v>2.09</v>
          </cell>
        </row>
        <row r="1648">
          <cell r="A1648" t="str">
            <v>300523.SZ</v>
          </cell>
          <cell r="B1648" t="str">
            <v>辰安科技</v>
          </cell>
          <cell r="C1648">
            <v>57.7</v>
          </cell>
          <cell r="D1648">
            <v>57.9</v>
          </cell>
          <cell r="E1648">
            <v>24.9</v>
          </cell>
          <cell r="F1648">
            <v>2.09</v>
          </cell>
        </row>
        <row r="1649">
          <cell r="A1649" t="str">
            <v>002933.SZ</v>
          </cell>
          <cell r="B1649" t="str">
            <v>新兴装备</v>
          </cell>
          <cell r="C1649">
            <v>19.4</v>
          </cell>
          <cell r="D1649">
            <v>33.8</v>
          </cell>
          <cell r="E1649">
            <v>28.81</v>
          </cell>
          <cell r="F1649">
            <v>2.09</v>
          </cell>
        </row>
        <row r="1650">
          <cell r="A1650" t="str">
            <v>600232.SH</v>
          </cell>
          <cell r="B1650" t="str">
            <v>金鹰股份</v>
          </cell>
          <cell r="C1650">
            <v>21.4</v>
          </cell>
          <cell r="D1650">
            <v>21.4</v>
          </cell>
          <cell r="E1650">
            <v>5.86</v>
          </cell>
          <cell r="F1650">
            <v>2.09</v>
          </cell>
        </row>
        <row r="1651">
          <cell r="A1651" t="str">
            <v>688655.SH</v>
          </cell>
          <cell r="B1651" t="str">
            <v>迅捷兴</v>
          </cell>
          <cell r="C1651">
            <v>10</v>
          </cell>
          <cell r="D1651">
            <v>18.9</v>
          </cell>
          <cell r="E1651">
            <v>14.17</v>
          </cell>
          <cell r="F1651">
            <v>2.09</v>
          </cell>
        </row>
        <row r="1652">
          <cell r="A1652" t="str">
            <v>300879.SZ</v>
          </cell>
          <cell r="B1652" t="str">
            <v>大叶股份</v>
          </cell>
          <cell r="C1652">
            <v>10.2</v>
          </cell>
          <cell r="D1652">
            <v>29.7</v>
          </cell>
          <cell r="E1652">
            <v>18.58</v>
          </cell>
          <cell r="F1652">
            <v>2.09</v>
          </cell>
        </row>
        <row r="1653">
          <cell r="A1653" t="str">
            <v>300549.SZ</v>
          </cell>
          <cell r="B1653" t="str">
            <v>优德精密</v>
          </cell>
          <cell r="C1653">
            <v>14.3</v>
          </cell>
          <cell r="D1653">
            <v>18.9</v>
          </cell>
          <cell r="E1653">
            <v>14.18</v>
          </cell>
          <cell r="F1653">
            <v>2.09</v>
          </cell>
        </row>
        <row r="1654">
          <cell r="A1654" t="str">
            <v>002601.SZ</v>
          </cell>
          <cell r="B1654" t="str">
            <v>龙佰集团</v>
          </cell>
          <cell r="C1654">
            <v>338.6</v>
          </cell>
          <cell r="D1654">
            <v>490.9</v>
          </cell>
          <cell r="E1654">
            <v>20.54</v>
          </cell>
          <cell r="F1654">
            <v>2.09</v>
          </cell>
        </row>
        <row r="1655">
          <cell r="A1655" t="str">
            <v>872541.BJ</v>
          </cell>
          <cell r="B1655" t="str">
            <v>铁大科技</v>
          </cell>
          <cell r="C1655">
            <v>2</v>
          </cell>
          <cell r="D1655">
            <v>4.7</v>
          </cell>
          <cell r="E1655">
            <v>3.43</v>
          </cell>
          <cell r="F1655">
            <v>2.08</v>
          </cell>
        </row>
        <row r="1656">
          <cell r="A1656" t="str">
            <v>601989.SH</v>
          </cell>
          <cell r="B1656" t="str">
            <v>中国重工</v>
          </cell>
          <cell r="C1656">
            <v>865.7</v>
          </cell>
          <cell r="D1656">
            <v>893.8</v>
          </cell>
          <cell r="E1656">
            <v>3.92</v>
          </cell>
          <cell r="F1656">
            <v>2.08</v>
          </cell>
        </row>
        <row r="1657">
          <cell r="A1657" t="str">
            <v>600410.SH</v>
          </cell>
          <cell r="B1657" t="str">
            <v>华胜天成</v>
          </cell>
          <cell r="C1657">
            <v>69.8</v>
          </cell>
          <cell r="D1657">
            <v>69.8</v>
          </cell>
          <cell r="E1657">
            <v>6.37</v>
          </cell>
          <cell r="F1657">
            <v>2.08</v>
          </cell>
        </row>
        <row r="1658">
          <cell r="A1658" t="str">
            <v>300477.SZ</v>
          </cell>
          <cell r="B1658" t="str">
            <v>合纵科技</v>
          </cell>
          <cell r="C1658">
            <v>50</v>
          </cell>
          <cell r="D1658">
            <v>57.8</v>
          </cell>
          <cell r="E1658">
            <v>5.39</v>
          </cell>
          <cell r="F1658">
            <v>2.08</v>
          </cell>
        </row>
        <row r="1659">
          <cell r="A1659" t="str">
            <v>301150.SZ</v>
          </cell>
          <cell r="B1659" t="str">
            <v>中一科技</v>
          </cell>
          <cell r="C1659">
            <v>14.4</v>
          </cell>
          <cell r="D1659">
            <v>67.4</v>
          </cell>
          <cell r="E1659">
            <v>66.68</v>
          </cell>
          <cell r="F1659">
            <v>2.08</v>
          </cell>
        </row>
        <row r="1660">
          <cell r="A1660" t="str">
            <v>688085.SH</v>
          </cell>
          <cell r="B1660" t="str">
            <v>三友医疗</v>
          </cell>
          <cell r="C1660">
            <v>27.4</v>
          </cell>
          <cell r="D1660">
            <v>66.5</v>
          </cell>
          <cell r="E1660">
            <v>29.43</v>
          </cell>
          <cell r="F1660">
            <v>2.08</v>
          </cell>
        </row>
        <row r="1661">
          <cell r="A1661" t="str">
            <v>002705.SZ</v>
          </cell>
          <cell r="B1661" t="str">
            <v>新宝股份</v>
          </cell>
          <cell r="C1661">
            <v>141.3</v>
          </cell>
          <cell r="D1661">
            <v>141.9</v>
          </cell>
          <cell r="E1661">
            <v>17.17</v>
          </cell>
          <cell r="F1661">
            <v>2.08</v>
          </cell>
        </row>
        <row r="1662">
          <cell r="A1662" t="str">
            <v>301226.SZ</v>
          </cell>
          <cell r="B1662" t="str">
            <v>祥明智能</v>
          </cell>
          <cell r="C1662">
            <v>5.4</v>
          </cell>
          <cell r="D1662">
            <v>21.7</v>
          </cell>
          <cell r="E1662">
            <v>31.92</v>
          </cell>
          <cell r="F1662">
            <v>2.08</v>
          </cell>
        </row>
        <row r="1663">
          <cell r="A1663" t="str">
            <v>603628.SH</v>
          </cell>
          <cell r="B1663" t="str">
            <v>清源股份</v>
          </cell>
          <cell r="C1663">
            <v>41.7</v>
          </cell>
          <cell r="D1663">
            <v>41.7</v>
          </cell>
          <cell r="E1663">
            <v>15.23</v>
          </cell>
          <cell r="F1663">
            <v>2.08</v>
          </cell>
        </row>
        <row r="1664">
          <cell r="A1664" t="str">
            <v>000547.SZ</v>
          </cell>
          <cell r="B1664" t="str">
            <v>航天发展</v>
          </cell>
          <cell r="C1664">
            <v>179.2</v>
          </cell>
          <cell r="D1664">
            <v>180.6</v>
          </cell>
          <cell r="E1664">
            <v>11.3</v>
          </cell>
          <cell r="F1664">
            <v>2.08</v>
          </cell>
        </row>
        <row r="1665">
          <cell r="A1665" t="str">
            <v>603131.SH</v>
          </cell>
          <cell r="B1665" t="str">
            <v>上海沪工</v>
          </cell>
          <cell r="C1665">
            <v>43.8</v>
          </cell>
          <cell r="D1665">
            <v>43.8</v>
          </cell>
          <cell r="E1665">
            <v>13.77</v>
          </cell>
          <cell r="F1665">
            <v>2.08</v>
          </cell>
        </row>
        <row r="1666">
          <cell r="A1666" t="str">
            <v>600052.SH</v>
          </cell>
          <cell r="B1666" t="str">
            <v>东望时代</v>
          </cell>
          <cell r="C1666">
            <v>41.5</v>
          </cell>
          <cell r="D1666">
            <v>41.5</v>
          </cell>
          <cell r="E1666">
            <v>4.92</v>
          </cell>
          <cell r="F1666">
            <v>2.07</v>
          </cell>
        </row>
        <row r="1667">
          <cell r="A1667" t="str">
            <v>603214.SH</v>
          </cell>
          <cell r="B1667" t="str">
            <v>爱婴室</v>
          </cell>
          <cell r="C1667">
            <v>25.6</v>
          </cell>
          <cell r="D1667">
            <v>25.6</v>
          </cell>
          <cell r="E1667">
            <v>18.21</v>
          </cell>
          <cell r="F1667">
            <v>2.07</v>
          </cell>
        </row>
        <row r="1668">
          <cell r="A1668" t="str">
            <v>603178.SH</v>
          </cell>
          <cell r="B1668" t="str">
            <v>圣龙股份</v>
          </cell>
          <cell r="C1668">
            <v>23.8</v>
          </cell>
          <cell r="D1668">
            <v>24.4</v>
          </cell>
          <cell r="E1668">
            <v>10.34</v>
          </cell>
          <cell r="F1668">
            <v>2.07</v>
          </cell>
        </row>
        <row r="1669">
          <cell r="A1669" t="str">
            <v>600598.SH</v>
          </cell>
          <cell r="B1669" t="str">
            <v>北大荒</v>
          </cell>
          <cell r="C1669">
            <v>253.9</v>
          </cell>
          <cell r="D1669">
            <v>253.9</v>
          </cell>
          <cell r="E1669">
            <v>14.28</v>
          </cell>
          <cell r="F1669">
            <v>2.07</v>
          </cell>
        </row>
        <row r="1670">
          <cell r="A1670" t="str">
            <v>300108.SZ</v>
          </cell>
          <cell r="B1670" t="str">
            <v>*ST吉药</v>
          </cell>
          <cell r="C1670">
            <v>10.6</v>
          </cell>
          <cell r="D1670">
            <v>13.1</v>
          </cell>
          <cell r="E1670">
            <v>1.97</v>
          </cell>
          <cell r="F1670">
            <v>2.07</v>
          </cell>
        </row>
        <row r="1671">
          <cell r="A1671" t="str">
            <v>300935.SZ</v>
          </cell>
          <cell r="B1671" t="str">
            <v>盈建科</v>
          </cell>
          <cell r="C1671">
            <v>13.1</v>
          </cell>
          <cell r="D1671">
            <v>26.2</v>
          </cell>
          <cell r="E1671">
            <v>33.06</v>
          </cell>
          <cell r="F1671">
            <v>2.07</v>
          </cell>
        </row>
        <row r="1672">
          <cell r="A1672" t="str">
            <v>002507.SZ</v>
          </cell>
          <cell r="B1672" t="str">
            <v>涪陵榨菜</v>
          </cell>
          <cell r="C1672">
            <v>216.6</v>
          </cell>
          <cell r="D1672">
            <v>219.1</v>
          </cell>
          <cell r="E1672">
            <v>24.68</v>
          </cell>
          <cell r="F1672">
            <v>2.07</v>
          </cell>
        </row>
        <row r="1673">
          <cell r="A1673" t="str">
            <v>603681.SH</v>
          </cell>
          <cell r="B1673" t="str">
            <v>永冠新材</v>
          </cell>
          <cell r="C1673">
            <v>43.4</v>
          </cell>
          <cell r="D1673">
            <v>43.4</v>
          </cell>
          <cell r="E1673">
            <v>22.72</v>
          </cell>
          <cell r="F1673">
            <v>2.07</v>
          </cell>
        </row>
        <row r="1674">
          <cell r="A1674" t="str">
            <v>301125.SZ</v>
          </cell>
          <cell r="B1674" t="str">
            <v>腾亚精工</v>
          </cell>
          <cell r="C1674">
            <v>4.6</v>
          </cell>
          <cell r="D1674">
            <v>18.3</v>
          </cell>
          <cell r="E1674">
            <v>25.21</v>
          </cell>
          <cell r="F1674">
            <v>2.06</v>
          </cell>
        </row>
        <row r="1675">
          <cell r="A1675" t="str">
            <v>600063.SH</v>
          </cell>
          <cell r="B1675" t="str">
            <v>皖维高新</v>
          </cell>
          <cell r="C1675">
            <v>123.8</v>
          </cell>
          <cell r="D1675">
            <v>138.8</v>
          </cell>
          <cell r="E1675">
            <v>6.43</v>
          </cell>
          <cell r="F1675">
            <v>2.06</v>
          </cell>
        </row>
        <row r="1676">
          <cell r="A1676" t="str">
            <v>300289.SZ</v>
          </cell>
          <cell r="B1676" t="str">
            <v>利德曼</v>
          </cell>
          <cell r="C1676">
            <v>24.8</v>
          </cell>
          <cell r="D1676">
            <v>32.3</v>
          </cell>
          <cell r="E1676">
            <v>5.94</v>
          </cell>
          <cell r="F1676">
            <v>2.06</v>
          </cell>
        </row>
        <row r="1677">
          <cell r="A1677" t="str">
            <v>002333.SZ</v>
          </cell>
          <cell r="B1677" t="str">
            <v>罗普斯金</v>
          </cell>
          <cell r="C1677">
            <v>25.4</v>
          </cell>
          <cell r="D1677">
            <v>40.1</v>
          </cell>
          <cell r="E1677">
            <v>5.94</v>
          </cell>
          <cell r="F1677">
            <v>2.06</v>
          </cell>
        </row>
        <row r="1678">
          <cell r="A1678" t="str">
            <v>600831.SH</v>
          </cell>
          <cell r="B1678" t="str">
            <v>广电网络</v>
          </cell>
          <cell r="C1678">
            <v>45.8</v>
          </cell>
          <cell r="D1678">
            <v>45.8</v>
          </cell>
          <cell r="E1678">
            <v>6.44</v>
          </cell>
          <cell r="F1678">
            <v>2.06</v>
          </cell>
        </row>
        <row r="1679">
          <cell r="A1679" t="str">
            <v>300058.SZ</v>
          </cell>
          <cell r="B1679" t="str">
            <v>蓝色光标</v>
          </cell>
          <cell r="C1679">
            <v>206.9</v>
          </cell>
          <cell r="D1679">
            <v>222.2</v>
          </cell>
          <cell r="E1679">
            <v>8.92</v>
          </cell>
          <cell r="F1679">
            <v>2.06</v>
          </cell>
        </row>
        <row r="1680">
          <cell r="A1680" t="str">
            <v>301289.SZ</v>
          </cell>
          <cell r="B1680" t="str">
            <v>国缆检测</v>
          </cell>
          <cell r="C1680">
            <v>6.8</v>
          </cell>
          <cell r="D1680">
            <v>27.4</v>
          </cell>
          <cell r="E1680">
            <v>45.6</v>
          </cell>
          <cell r="F1680">
            <v>2.06</v>
          </cell>
        </row>
        <row r="1681">
          <cell r="A1681" t="str">
            <v>300428.SZ</v>
          </cell>
          <cell r="B1681" t="str">
            <v>立中集团</v>
          </cell>
          <cell r="C1681">
            <v>124.2</v>
          </cell>
          <cell r="D1681">
            <v>165.2</v>
          </cell>
          <cell r="E1681">
            <v>26.77</v>
          </cell>
          <cell r="F1681">
            <v>2.06</v>
          </cell>
        </row>
        <row r="1682">
          <cell r="A1682" t="str">
            <v>301122.SZ</v>
          </cell>
          <cell r="B1682" t="str">
            <v>采纳股份</v>
          </cell>
          <cell r="C1682">
            <v>13.4</v>
          </cell>
          <cell r="D1682">
            <v>47.2</v>
          </cell>
          <cell r="E1682">
            <v>50.16</v>
          </cell>
          <cell r="F1682">
            <v>2.05</v>
          </cell>
        </row>
        <row r="1683">
          <cell r="A1683" t="str">
            <v>688550.SH</v>
          </cell>
          <cell r="B1683" t="str">
            <v>瑞联新材</v>
          </cell>
          <cell r="C1683">
            <v>36.6</v>
          </cell>
          <cell r="D1683">
            <v>49.4</v>
          </cell>
          <cell r="E1683">
            <v>50.2</v>
          </cell>
          <cell r="F1683">
            <v>2.05</v>
          </cell>
        </row>
        <row r="1684">
          <cell r="A1684" t="str">
            <v>603828.SH</v>
          </cell>
          <cell r="B1684" t="str">
            <v>柯利达</v>
          </cell>
          <cell r="C1684">
            <v>20.7</v>
          </cell>
          <cell r="D1684">
            <v>20.7</v>
          </cell>
          <cell r="E1684">
            <v>3.48</v>
          </cell>
          <cell r="F1684">
            <v>2.05</v>
          </cell>
        </row>
        <row r="1685">
          <cell r="A1685" t="str">
            <v>603995.SH</v>
          </cell>
          <cell r="B1685" t="str">
            <v>甬金股份</v>
          </cell>
          <cell r="C1685">
            <v>49.6</v>
          </cell>
          <cell r="D1685">
            <v>102.6</v>
          </cell>
          <cell r="E1685">
            <v>30.34</v>
          </cell>
          <cell r="F1685">
            <v>2.05</v>
          </cell>
        </row>
        <row r="1686">
          <cell r="A1686" t="str">
            <v>300947.SZ</v>
          </cell>
          <cell r="B1686" t="str">
            <v>德必集团</v>
          </cell>
          <cell r="C1686">
            <v>12.8</v>
          </cell>
          <cell r="D1686">
            <v>20.6</v>
          </cell>
          <cell r="E1686">
            <v>13.43</v>
          </cell>
          <cell r="F1686">
            <v>2.05</v>
          </cell>
        </row>
        <row r="1687">
          <cell r="A1687" t="str">
            <v>603786.SH</v>
          </cell>
          <cell r="B1687" t="str">
            <v>科博达</v>
          </cell>
          <cell r="C1687">
            <v>236.9</v>
          </cell>
          <cell r="D1687">
            <v>239.2</v>
          </cell>
          <cell r="E1687">
            <v>59.2</v>
          </cell>
          <cell r="F1687">
            <v>2.05</v>
          </cell>
        </row>
        <row r="1688">
          <cell r="A1688" t="str">
            <v>600817.SH</v>
          </cell>
          <cell r="B1688" t="str">
            <v>宇通重工</v>
          </cell>
          <cell r="C1688">
            <v>22.6</v>
          </cell>
          <cell r="D1688">
            <v>65.2</v>
          </cell>
          <cell r="E1688">
            <v>11.94</v>
          </cell>
          <cell r="F1688">
            <v>2.05</v>
          </cell>
        </row>
        <row r="1689">
          <cell r="A1689" t="str">
            <v>002517.SZ</v>
          </cell>
          <cell r="B1689" t="str">
            <v>恺英网络</v>
          </cell>
          <cell r="C1689">
            <v>189.7</v>
          </cell>
          <cell r="D1689">
            <v>214.2</v>
          </cell>
          <cell r="E1689">
            <v>9.95</v>
          </cell>
          <cell r="F1689">
            <v>2.05</v>
          </cell>
        </row>
        <row r="1690">
          <cell r="A1690" t="str">
            <v>688668.SH</v>
          </cell>
          <cell r="B1690" t="str">
            <v>鼎通科技</v>
          </cell>
          <cell r="C1690">
            <v>19</v>
          </cell>
          <cell r="D1690">
            <v>56.6</v>
          </cell>
          <cell r="E1690">
            <v>57.23</v>
          </cell>
          <cell r="F1690">
            <v>2.05</v>
          </cell>
        </row>
        <row r="1691">
          <cell r="A1691" t="str">
            <v>688133.SH</v>
          </cell>
          <cell r="B1691" t="str">
            <v>泰坦科技</v>
          </cell>
          <cell r="C1691">
            <v>73</v>
          </cell>
          <cell r="D1691">
            <v>103.4</v>
          </cell>
          <cell r="E1691">
            <v>123</v>
          </cell>
          <cell r="F1691">
            <v>2.05</v>
          </cell>
        </row>
        <row r="1692">
          <cell r="A1692" t="str">
            <v>002472.SZ</v>
          </cell>
          <cell r="B1692" t="str">
            <v>双环传动</v>
          </cell>
          <cell r="C1692">
            <v>170</v>
          </cell>
          <cell r="D1692">
            <v>211.9</v>
          </cell>
          <cell r="E1692">
            <v>24.92</v>
          </cell>
          <cell r="F1692">
            <v>2.05</v>
          </cell>
        </row>
        <row r="1693">
          <cell r="A1693" t="str">
            <v>300504.SZ</v>
          </cell>
          <cell r="B1693" t="str">
            <v>天邑股份</v>
          </cell>
          <cell r="C1693">
            <v>40.5</v>
          </cell>
          <cell r="D1693">
            <v>51.7</v>
          </cell>
          <cell r="E1693">
            <v>18.96</v>
          </cell>
          <cell r="F1693">
            <v>2.05</v>
          </cell>
        </row>
        <row r="1694">
          <cell r="A1694" t="str">
            <v>300908.SZ</v>
          </cell>
          <cell r="B1694" t="str">
            <v>仲景食品</v>
          </cell>
          <cell r="C1694">
            <v>15.3</v>
          </cell>
          <cell r="D1694">
            <v>39.4</v>
          </cell>
          <cell r="E1694">
            <v>39.42</v>
          </cell>
          <cell r="F1694">
            <v>2.05</v>
          </cell>
        </row>
        <row r="1695">
          <cell r="A1695" t="str">
            <v>000880.SZ</v>
          </cell>
          <cell r="B1695" t="str">
            <v>潍柴重机</v>
          </cell>
          <cell r="C1695">
            <v>17</v>
          </cell>
          <cell r="D1695">
            <v>34.7</v>
          </cell>
          <cell r="E1695">
            <v>10.48</v>
          </cell>
          <cell r="F1695">
            <v>2.04</v>
          </cell>
        </row>
        <row r="1696">
          <cell r="A1696" t="str">
            <v>688289.SH</v>
          </cell>
          <cell r="B1696" t="str">
            <v>圣湘生物</v>
          </cell>
          <cell r="C1696">
            <v>78.5</v>
          </cell>
          <cell r="D1696">
            <v>132.2</v>
          </cell>
          <cell r="E1696">
            <v>22.47</v>
          </cell>
          <cell r="F1696">
            <v>2.04</v>
          </cell>
        </row>
        <row r="1697">
          <cell r="A1697" t="str">
            <v>300426.SZ</v>
          </cell>
          <cell r="B1697" t="str">
            <v>唐德影视</v>
          </cell>
          <cell r="C1697">
            <v>31.7</v>
          </cell>
          <cell r="D1697">
            <v>32.7</v>
          </cell>
          <cell r="E1697">
            <v>7.99</v>
          </cell>
          <cell r="F1697">
            <v>2.04</v>
          </cell>
        </row>
        <row r="1698">
          <cell r="A1698" t="str">
            <v>605003.SH</v>
          </cell>
          <cell r="B1698" t="str">
            <v>众望布艺</v>
          </cell>
          <cell r="C1698">
            <v>5.5</v>
          </cell>
          <cell r="D1698">
            <v>22</v>
          </cell>
          <cell r="E1698">
            <v>19.98</v>
          </cell>
          <cell r="F1698">
            <v>2.04</v>
          </cell>
        </row>
        <row r="1699">
          <cell r="A1699" t="str">
            <v>600730.SH</v>
          </cell>
          <cell r="B1699" t="str">
            <v>中国高科</v>
          </cell>
          <cell r="C1699">
            <v>38.1</v>
          </cell>
          <cell r="D1699">
            <v>38.1</v>
          </cell>
          <cell r="E1699">
            <v>6.5</v>
          </cell>
          <cell r="F1699">
            <v>2.04</v>
          </cell>
        </row>
        <row r="1700">
          <cell r="A1700" t="str">
            <v>300218.SZ</v>
          </cell>
          <cell r="B1700" t="str">
            <v>安利股份</v>
          </cell>
          <cell r="C1700">
            <v>22.7</v>
          </cell>
          <cell r="D1700">
            <v>22.8</v>
          </cell>
          <cell r="E1700">
            <v>10.5</v>
          </cell>
          <cell r="F1700">
            <v>2.04</v>
          </cell>
        </row>
        <row r="1701">
          <cell r="A1701" t="str">
            <v>002996.SZ</v>
          </cell>
          <cell r="B1701" t="str">
            <v>顺博合金</v>
          </cell>
          <cell r="C1701">
            <v>17</v>
          </cell>
          <cell r="D1701">
            <v>59.3</v>
          </cell>
          <cell r="E1701">
            <v>13.5</v>
          </cell>
          <cell r="F1701">
            <v>2.04</v>
          </cell>
        </row>
        <row r="1702">
          <cell r="A1702" t="str">
            <v>002932.SZ</v>
          </cell>
          <cell r="B1702" t="str">
            <v>明德生物</v>
          </cell>
          <cell r="C1702">
            <v>56.9</v>
          </cell>
          <cell r="D1702">
            <v>85.9</v>
          </cell>
          <cell r="E1702">
            <v>55.01</v>
          </cell>
          <cell r="F1702">
            <v>2.04</v>
          </cell>
        </row>
        <row r="1703">
          <cell r="A1703" t="str">
            <v>603043.SH</v>
          </cell>
          <cell r="B1703" t="str">
            <v>广州酒家</v>
          </cell>
          <cell r="C1703">
            <v>159.3</v>
          </cell>
          <cell r="D1703">
            <v>159.3</v>
          </cell>
          <cell r="E1703">
            <v>28.01</v>
          </cell>
          <cell r="F1703">
            <v>2.04</v>
          </cell>
        </row>
        <row r="1704">
          <cell r="A1704" t="str">
            <v>300673.SZ</v>
          </cell>
          <cell r="B1704" t="str">
            <v>佩蒂股份</v>
          </cell>
          <cell r="C1704">
            <v>27.8</v>
          </cell>
          <cell r="D1704">
            <v>43.1</v>
          </cell>
          <cell r="E1704">
            <v>17.01</v>
          </cell>
          <cell r="F1704">
            <v>2.04</v>
          </cell>
        </row>
        <row r="1705">
          <cell r="A1705" t="str">
            <v>300569.SZ</v>
          </cell>
          <cell r="B1705" t="str">
            <v>天能重工</v>
          </cell>
          <cell r="C1705">
            <v>59</v>
          </cell>
          <cell r="D1705">
            <v>68.9</v>
          </cell>
          <cell r="E1705">
            <v>8.51</v>
          </cell>
          <cell r="F1705">
            <v>2.04</v>
          </cell>
        </row>
        <row r="1706">
          <cell r="A1706" t="str">
            <v>300831.SZ</v>
          </cell>
          <cell r="B1706" t="str">
            <v>派瑞股份</v>
          </cell>
          <cell r="C1706">
            <v>27.7</v>
          </cell>
          <cell r="D1706">
            <v>48.1</v>
          </cell>
          <cell r="E1706">
            <v>15.02</v>
          </cell>
          <cell r="F1706">
            <v>2.04</v>
          </cell>
        </row>
        <row r="1707">
          <cell r="A1707" t="str">
            <v>600166.SH</v>
          </cell>
          <cell r="B1707" t="str">
            <v>福田汽车</v>
          </cell>
          <cell r="C1707">
            <v>230.8</v>
          </cell>
          <cell r="D1707">
            <v>280.9</v>
          </cell>
          <cell r="E1707">
            <v>3.51</v>
          </cell>
          <cell r="F1707">
            <v>2.03</v>
          </cell>
        </row>
        <row r="1708">
          <cell r="A1708" t="str">
            <v>002940.SZ</v>
          </cell>
          <cell r="B1708" t="str">
            <v>昂利康</v>
          </cell>
          <cell r="C1708">
            <v>46.2</v>
          </cell>
          <cell r="D1708">
            <v>50.3</v>
          </cell>
          <cell r="E1708">
            <v>36.12</v>
          </cell>
          <cell r="F1708">
            <v>2.03</v>
          </cell>
        </row>
        <row r="1709">
          <cell r="A1709" t="str">
            <v>600152.SH</v>
          </cell>
          <cell r="B1709" t="str">
            <v>维科技术</v>
          </cell>
          <cell r="C1709">
            <v>60.6</v>
          </cell>
          <cell r="D1709">
            <v>60.6</v>
          </cell>
          <cell r="E1709">
            <v>11.54</v>
          </cell>
          <cell r="F1709">
            <v>2.03</v>
          </cell>
        </row>
        <row r="1710">
          <cell r="A1710" t="str">
            <v>603500.SH</v>
          </cell>
          <cell r="B1710" t="str">
            <v>祥和实业</v>
          </cell>
          <cell r="C1710">
            <v>32.9</v>
          </cell>
          <cell r="D1710">
            <v>33.3</v>
          </cell>
          <cell r="E1710">
            <v>13.56</v>
          </cell>
          <cell r="F1710">
            <v>2.03</v>
          </cell>
        </row>
        <row r="1711">
          <cell r="A1711" t="str">
            <v>002344.SZ</v>
          </cell>
          <cell r="B1711" t="str">
            <v>海宁皮城</v>
          </cell>
          <cell r="C1711">
            <v>57.9</v>
          </cell>
          <cell r="D1711">
            <v>58</v>
          </cell>
          <cell r="E1711">
            <v>4.52</v>
          </cell>
          <cell r="F1711">
            <v>2.03</v>
          </cell>
        </row>
        <row r="1712">
          <cell r="A1712" t="str">
            <v>301149.SZ</v>
          </cell>
          <cell r="B1712" t="str">
            <v>隆华新材</v>
          </cell>
          <cell r="C1712">
            <v>20.5</v>
          </cell>
          <cell r="D1712">
            <v>47.5</v>
          </cell>
          <cell r="E1712">
            <v>11.05</v>
          </cell>
          <cell r="F1712">
            <v>2.03</v>
          </cell>
        </row>
        <row r="1713">
          <cell r="A1713" t="str">
            <v>300081.SZ</v>
          </cell>
          <cell r="B1713" t="str">
            <v>恒信东方</v>
          </cell>
          <cell r="C1713">
            <v>42</v>
          </cell>
          <cell r="D1713">
            <v>51.6</v>
          </cell>
          <cell r="E1713">
            <v>8.54</v>
          </cell>
          <cell r="F1713">
            <v>2.03</v>
          </cell>
        </row>
        <row r="1714">
          <cell r="A1714" t="str">
            <v>002150.SZ</v>
          </cell>
          <cell r="B1714" t="str">
            <v>通润装备</v>
          </cell>
          <cell r="C1714">
            <v>74.9</v>
          </cell>
          <cell r="D1714">
            <v>75.2</v>
          </cell>
          <cell r="E1714">
            <v>21.1</v>
          </cell>
          <cell r="F1714">
            <v>2.03</v>
          </cell>
        </row>
        <row r="1715">
          <cell r="A1715" t="str">
            <v>002963.SZ</v>
          </cell>
          <cell r="B1715" t="str">
            <v>豪尔赛</v>
          </cell>
          <cell r="C1715">
            <v>21.2</v>
          </cell>
          <cell r="D1715">
            <v>21.2</v>
          </cell>
          <cell r="E1715">
            <v>14.07</v>
          </cell>
          <cell r="F1715">
            <v>2.03</v>
          </cell>
        </row>
        <row r="1716">
          <cell r="A1716" t="str">
            <v>002046.SZ</v>
          </cell>
          <cell r="B1716" t="str">
            <v>国机精工</v>
          </cell>
          <cell r="C1716">
            <v>63.2</v>
          </cell>
          <cell r="D1716">
            <v>63.8</v>
          </cell>
          <cell r="E1716">
            <v>12.06</v>
          </cell>
          <cell r="F1716">
            <v>2.03</v>
          </cell>
        </row>
        <row r="1717">
          <cell r="A1717" t="str">
            <v>000886.SZ</v>
          </cell>
          <cell r="B1717" t="str">
            <v>海南高速</v>
          </cell>
          <cell r="C1717">
            <v>53.9</v>
          </cell>
          <cell r="D1717">
            <v>54.7</v>
          </cell>
          <cell r="E1717">
            <v>5.53</v>
          </cell>
          <cell r="F1717">
            <v>2.03</v>
          </cell>
        </row>
        <row r="1718">
          <cell r="A1718" t="str">
            <v>600630.SH</v>
          </cell>
          <cell r="B1718" t="str">
            <v>龙头股份</v>
          </cell>
          <cell r="C1718">
            <v>23.5</v>
          </cell>
          <cell r="D1718">
            <v>23.5</v>
          </cell>
          <cell r="E1718">
            <v>5.54</v>
          </cell>
          <cell r="F1718">
            <v>2.03</v>
          </cell>
        </row>
        <row r="1719">
          <cell r="A1719" t="str">
            <v>601577.SH</v>
          </cell>
          <cell r="B1719" t="str">
            <v>长沙银行</v>
          </cell>
          <cell r="C1719">
            <v>166.6</v>
          </cell>
          <cell r="D1719">
            <v>324.1</v>
          </cell>
          <cell r="E1719">
            <v>8.06</v>
          </cell>
          <cell r="F1719">
            <v>2.03</v>
          </cell>
        </row>
        <row r="1720">
          <cell r="A1720" t="str">
            <v>002216.SZ</v>
          </cell>
          <cell r="B1720" t="str">
            <v>三全食品</v>
          </cell>
          <cell r="C1720">
            <v>101.6</v>
          </cell>
          <cell r="D1720">
            <v>141.7</v>
          </cell>
          <cell r="E1720">
            <v>16.12</v>
          </cell>
          <cell r="F1720">
            <v>2.03</v>
          </cell>
        </row>
        <row r="1721">
          <cell r="A1721" t="str">
            <v>603612.SH</v>
          </cell>
          <cell r="B1721" t="str">
            <v>索通发展</v>
          </cell>
          <cell r="C1721">
            <v>105.5</v>
          </cell>
          <cell r="D1721">
            <v>111.6</v>
          </cell>
          <cell r="E1721">
            <v>24.22</v>
          </cell>
          <cell r="F1721">
            <v>2.02</v>
          </cell>
        </row>
        <row r="1722">
          <cell r="A1722" t="str">
            <v>600926.SH</v>
          </cell>
          <cell r="B1722" t="str">
            <v>杭州银行</v>
          </cell>
          <cell r="C1722">
            <v>588.3</v>
          </cell>
          <cell r="D1722">
            <v>688.5</v>
          </cell>
          <cell r="E1722">
            <v>11.61</v>
          </cell>
          <cell r="F1722">
            <v>2.02</v>
          </cell>
        </row>
        <row r="1723">
          <cell r="A1723" t="str">
            <v>600051.SH</v>
          </cell>
          <cell r="B1723" t="str">
            <v>宁波联合</v>
          </cell>
          <cell r="C1723">
            <v>23.6</v>
          </cell>
          <cell r="D1723">
            <v>23.6</v>
          </cell>
          <cell r="E1723">
            <v>7.58</v>
          </cell>
          <cell r="F1723">
            <v>2.02</v>
          </cell>
        </row>
        <row r="1724">
          <cell r="A1724" t="str">
            <v>002868.SZ</v>
          </cell>
          <cell r="B1724" t="str">
            <v>绿康生化</v>
          </cell>
          <cell r="C1724">
            <v>66.1</v>
          </cell>
          <cell r="D1724">
            <v>67.5</v>
          </cell>
          <cell r="E1724">
            <v>43.46</v>
          </cell>
          <cell r="F1724">
            <v>2.02</v>
          </cell>
        </row>
        <row r="1725">
          <cell r="A1725" t="str">
            <v>301098.SZ</v>
          </cell>
          <cell r="B1725" t="str">
            <v>金埔园林</v>
          </cell>
          <cell r="C1725">
            <v>12.6</v>
          </cell>
          <cell r="D1725">
            <v>18.7</v>
          </cell>
          <cell r="E1725">
            <v>17.69</v>
          </cell>
          <cell r="F1725">
            <v>2.02</v>
          </cell>
        </row>
        <row r="1726">
          <cell r="A1726" t="str">
            <v>301312.SZ</v>
          </cell>
          <cell r="B1726" t="str">
            <v>智立方</v>
          </cell>
          <cell r="C1726">
            <v>11.8</v>
          </cell>
          <cell r="D1726">
            <v>48.1</v>
          </cell>
          <cell r="E1726">
            <v>115.35</v>
          </cell>
          <cell r="F1726">
            <v>2.02</v>
          </cell>
        </row>
        <row r="1727">
          <cell r="A1727" t="str">
            <v>688232.SH</v>
          </cell>
          <cell r="B1727" t="str">
            <v>新点软件</v>
          </cell>
          <cell r="C1727">
            <v>57.5</v>
          </cell>
          <cell r="D1727">
            <v>195.4</v>
          </cell>
          <cell r="E1727">
            <v>59.2</v>
          </cell>
          <cell r="F1727">
            <v>2.02</v>
          </cell>
        </row>
        <row r="1728">
          <cell r="A1728" t="str">
            <v>003033.SZ</v>
          </cell>
          <cell r="B1728" t="str">
            <v>征和工业</v>
          </cell>
          <cell r="C1728">
            <v>9.1</v>
          </cell>
          <cell r="D1728">
            <v>31</v>
          </cell>
          <cell r="E1728">
            <v>37.95</v>
          </cell>
          <cell r="F1728">
            <v>2.02</v>
          </cell>
        </row>
        <row r="1729">
          <cell r="A1729" t="str">
            <v>002592.SZ</v>
          </cell>
          <cell r="B1729" t="str">
            <v>ST八菱</v>
          </cell>
          <cell r="C1729">
            <v>13.2</v>
          </cell>
          <cell r="D1729">
            <v>14.3</v>
          </cell>
          <cell r="E1729">
            <v>5.06</v>
          </cell>
          <cell r="F1729">
            <v>2.02</v>
          </cell>
        </row>
        <row r="1730">
          <cell r="A1730" t="str">
            <v>603712.SH</v>
          </cell>
          <cell r="B1730" t="str">
            <v>七一二</v>
          </cell>
          <cell r="C1730">
            <v>257.8</v>
          </cell>
          <cell r="D1730">
            <v>257.8</v>
          </cell>
          <cell r="E1730">
            <v>33.4</v>
          </cell>
          <cell r="F1730">
            <v>2.02</v>
          </cell>
        </row>
        <row r="1731">
          <cell r="A1731" t="str">
            <v>300981.SZ</v>
          </cell>
          <cell r="B1731" t="str">
            <v>中红医疗</v>
          </cell>
          <cell r="C1731">
            <v>21.5</v>
          </cell>
          <cell r="D1731">
            <v>68.3</v>
          </cell>
          <cell r="E1731">
            <v>22.78</v>
          </cell>
          <cell r="F1731">
            <v>2.02</v>
          </cell>
        </row>
        <row r="1732">
          <cell r="A1732" t="str">
            <v>300072.SZ</v>
          </cell>
          <cell r="B1732" t="str">
            <v>海新能科</v>
          </cell>
          <cell r="C1732">
            <v>94.4</v>
          </cell>
          <cell r="D1732">
            <v>95.2</v>
          </cell>
          <cell r="E1732">
            <v>4.05</v>
          </cell>
          <cell r="F1732">
            <v>2.02</v>
          </cell>
        </row>
        <row r="1733">
          <cell r="A1733" t="str">
            <v>002460.SZ</v>
          </cell>
          <cell r="B1733" t="str">
            <v>赣锋锂业</v>
          </cell>
          <cell r="C1733">
            <v>825.5</v>
          </cell>
          <cell r="D1733">
            <v>1378.7</v>
          </cell>
          <cell r="E1733">
            <v>68.35</v>
          </cell>
          <cell r="F1733">
            <v>2.01</v>
          </cell>
        </row>
        <row r="1734">
          <cell r="A1734" t="str">
            <v>300680.SZ</v>
          </cell>
          <cell r="B1734" t="str">
            <v>隆盛科技</v>
          </cell>
          <cell r="C1734">
            <v>31.3</v>
          </cell>
          <cell r="D1734">
            <v>50.3</v>
          </cell>
          <cell r="E1734">
            <v>21.78</v>
          </cell>
          <cell r="F1734">
            <v>2.01</v>
          </cell>
        </row>
        <row r="1735">
          <cell r="A1735" t="str">
            <v>688025.SH</v>
          </cell>
          <cell r="B1735" t="str">
            <v>杰普特</v>
          </cell>
          <cell r="C1735">
            <v>30.2</v>
          </cell>
          <cell r="D1735">
            <v>51.3</v>
          </cell>
          <cell r="E1735">
            <v>54.73</v>
          </cell>
          <cell r="F1735">
            <v>2.01</v>
          </cell>
        </row>
        <row r="1736">
          <cell r="A1736" t="str">
            <v>002088.SZ</v>
          </cell>
          <cell r="B1736" t="str">
            <v>鲁阳节能</v>
          </cell>
          <cell r="C1736">
            <v>100.6</v>
          </cell>
          <cell r="D1736">
            <v>112.9</v>
          </cell>
          <cell r="E1736">
            <v>22.3</v>
          </cell>
          <cell r="F1736">
            <v>2.01</v>
          </cell>
        </row>
        <row r="1737">
          <cell r="A1737" t="str">
            <v>601677.SH</v>
          </cell>
          <cell r="B1737" t="str">
            <v>明泰铝业</v>
          </cell>
          <cell r="C1737">
            <v>157.4</v>
          </cell>
          <cell r="D1737">
            <v>157.4</v>
          </cell>
          <cell r="E1737">
            <v>16.23</v>
          </cell>
          <cell r="F1737">
            <v>2.01</v>
          </cell>
        </row>
        <row r="1738">
          <cell r="A1738" t="str">
            <v>002749.SZ</v>
          </cell>
          <cell r="B1738" t="str">
            <v>国光股份</v>
          </cell>
          <cell r="C1738">
            <v>36.5</v>
          </cell>
          <cell r="D1738">
            <v>39.8</v>
          </cell>
          <cell r="E1738">
            <v>9.13</v>
          </cell>
          <cell r="F1738">
            <v>2.01</v>
          </cell>
        </row>
        <row r="1739">
          <cell r="A1739" t="str">
            <v>603883.SH</v>
          </cell>
          <cell r="B1739" t="str">
            <v>老百姓</v>
          </cell>
          <cell r="C1739">
            <v>221.7</v>
          </cell>
          <cell r="D1739">
            <v>222.7</v>
          </cell>
          <cell r="E1739">
            <v>38.07</v>
          </cell>
          <cell r="F1739">
            <v>2.01</v>
          </cell>
        </row>
        <row r="1740">
          <cell r="A1740" t="str">
            <v>603726.SH</v>
          </cell>
          <cell r="B1740" t="str">
            <v>朗迪集团</v>
          </cell>
          <cell r="C1740">
            <v>24.5</v>
          </cell>
          <cell r="D1740">
            <v>24.5</v>
          </cell>
          <cell r="E1740">
            <v>13.2</v>
          </cell>
          <cell r="F1740">
            <v>2.01</v>
          </cell>
        </row>
        <row r="1741">
          <cell r="A1741" t="str">
            <v>600838.SH</v>
          </cell>
          <cell r="B1741" t="str">
            <v>上海九百</v>
          </cell>
          <cell r="C1741">
            <v>26.5</v>
          </cell>
          <cell r="D1741">
            <v>26.5</v>
          </cell>
          <cell r="E1741">
            <v>6.6</v>
          </cell>
          <cell r="F1741">
            <v>2.01</v>
          </cell>
        </row>
        <row r="1742">
          <cell r="A1742" t="str">
            <v>002783.SZ</v>
          </cell>
          <cell r="B1742" t="str">
            <v>凯龙股份</v>
          </cell>
          <cell r="C1742">
            <v>30.4</v>
          </cell>
          <cell r="D1742">
            <v>35.7</v>
          </cell>
          <cell r="E1742">
            <v>9.14</v>
          </cell>
          <cell r="F1742">
            <v>2.01</v>
          </cell>
        </row>
        <row r="1743">
          <cell r="A1743" t="str">
            <v>002931.SZ</v>
          </cell>
          <cell r="B1743" t="str">
            <v>锋龙股份</v>
          </cell>
          <cell r="C1743">
            <v>20.1</v>
          </cell>
          <cell r="D1743">
            <v>22.3</v>
          </cell>
          <cell r="E1743">
            <v>11.18</v>
          </cell>
          <cell r="F1743">
            <v>2.01</v>
          </cell>
        </row>
        <row r="1744">
          <cell r="A1744" t="str">
            <v>688355.SH</v>
          </cell>
          <cell r="B1744" t="str">
            <v>明志科技</v>
          </cell>
          <cell r="C1744">
            <v>10.8</v>
          </cell>
          <cell r="D1744">
            <v>35.3</v>
          </cell>
          <cell r="E1744">
            <v>28.47</v>
          </cell>
          <cell r="F1744">
            <v>2.01</v>
          </cell>
        </row>
        <row r="1745">
          <cell r="A1745" t="str">
            <v>002336.SZ</v>
          </cell>
          <cell r="B1745" t="str">
            <v>人人乐</v>
          </cell>
          <cell r="C1745">
            <v>51.2</v>
          </cell>
          <cell r="D1745">
            <v>60.4</v>
          </cell>
          <cell r="E1745">
            <v>13.73</v>
          </cell>
          <cell r="F1745">
            <v>2.01</v>
          </cell>
        </row>
        <row r="1746">
          <cell r="A1746" t="str">
            <v>300298.SZ</v>
          </cell>
          <cell r="B1746" t="str">
            <v>三诺生物</v>
          </cell>
          <cell r="C1746">
            <v>143.6</v>
          </cell>
          <cell r="D1746">
            <v>178</v>
          </cell>
          <cell r="E1746">
            <v>31.55</v>
          </cell>
          <cell r="F1746">
            <v>2</v>
          </cell>
        </row>
        <row r="1747">
          <cell r="A1747" t="str">
            <v>002369.SZ</v>
          </cell>
          <cell r="B1747" t="str">
            <v>卓翼科技</v>
          </cell>
          <cell r="C1747">
            <v>31.7</v>
          </cell>
          <cell r="D1747">
            <v>31.7</v>
          </cell>
          <cell r="E1747">
            <v>5.6</v>
          </cell>
          <cell r="F1747">
            <v>2</v>
          </cell>
        </row>
        <row r="1748">
          <cell r="A1748" t="str">
            <v>601958.SH</v>
          </cell>
          <cell r="B1748" t="str">
            <v>金钼股份</v>
          </cell>
          <cell r="C1748">
            <v>378.2</v>
          </cell>
          <cell r="D1748">
            <v>378.2</v>
          </cell>
          <cell r="E1748">
            <v>11.72</v>
          </cell>
          <cell r="F1748">
            <v>2</v>
          </cell>
        </row>
        <row r="1749">
          <cell r="A1749" t="str">
            <v>600860.SH</v>
          </cell>
          <cell r="B1749" t="str">
            <v>京城股份</v>
          </cell>
          <cell r="C1749">
            <v>45.8</v>
          </cell>
          <cell r="D1749">
            <v>74.7</v>
          </cell>
          <cell r="E1749">
            <v>13.77</v>
          </cell>
          <cell r="F1749">
            <v>2</v>
          </cell>
        </row>
        <row r="1750">
          <cell r="A1750" t="str">
            <v>600857.SH</v>
          </cell>
          <cell r="B1750" t="str">
            <v>宁波中百</v>
          </cell>
          <cell r="C1750">
            <v>24</v>
          </cell>
          <cell r="D1750">
            <v>24</v>
          </cell>
          <cell r="E1750">
            <v>10.71</v>
          </cell>
          <cell r="F1750">
            <v>2</v>
          </cell>
        </row>
        <row r="1751">
          <cell r="A1751" t="str">
            <v>300674.SZ</v>
          </cell>
          <cell r="B1751" t="str">
            <v>宇信科技</v>
          </cell>
          <cell r="C1751">
            <v>129.1</v>
          </cell>
          <cell r="D1751">
            <v>130.5</v>
          </cell>
          <cell r="E1751">
            <v>18.36</v>
          </cell>
          <cell r="F1751">
            <v>2</v>
          </cell>
        </row>
        <row r="1752">
          <cell r="A1752" t="str">
            <v>002288.SZ</v>
          </cell>
          <cell r="B1752" t="str">
            <v>超华科技</v>
          </cell>
          <cell r="C1752">
            <v>40.9</v>
          </cell>
          <cell r="D1752">
            <v>47.5</v>
          </cell>
          <cell r="E1752">
            <v>5.1</v>
          </cell>
          <cell r="F1752">
            <v>2</v>
          </cell>
        </row>
        <row r="1753">
          <cell r="A1753" t="str">
            <v>301036.SZ</v>
          </cell>
          <cell r="B1753" t="str">
            <v>双乐股份</v>
          </cell>
          <cell r="C1753">
            <v>9.5</v>
          </cell>
          <cell r="D1753">
            <v>20.4</v>
          </cell>
          <cell r="E1753">
            <v>20.41</v>
          </cell>
          <cell r="F1753">
            <v>2</v>
          </cell>
        </row>
        <row r="1754">
          <cell r="A1754" t="str">
            <v>002027.SZ</v>
          </cell>
          <cell r="B1754" t="str">
            <v>分众传媒</v>
          </cell>
          <cell r="C1754">
            <v>959</v>
          </cell>
          <cell r="D1754">
            <v>959</v>
          </cell>
          <cell r="E1754">
            <v>6.64</v>
          </cell>
          <cell r="F1754">
            <v>2</v>
          </cell>
        </row>
        <row r="1755">
          <cell r="A1755" t="str">
            <v>300490.SZ</v>
          </cell>
          <cell r="B1755" t="str">
            <v>华自科技</v>
          </cell>
          <cell r="C1755">
            <v>51.2</v>
          </cell>
          <cell r="D1755">
            <v>62.4</v>
          </cell>
          <cell r="E1755">
            <v>15.84</v>
          </cell>
          <cell r="F1755">
            <v>2</v>
          </cell>
        </row>
        <row r="1756">
          <cell r="A1756" t="str">
            <v>300315.SZ</v>
          </cell>
          <cell r="B1756" t="str">
            <v>掌趣科技</v>
          </cell>
          <cell r="C1756">
            <v>106.6</v>
          </cell>
          <cell r="D1756">
            <v>112.8</v>
          </cell>
          <cell r="E1756">
            <v>4.09</v>
          </cell>
          <cell r="F1756">
            <v>2</v>
          </cell>
        </row>
        <row r="1757">
          <cell r="A1757" t="str">
            <v>002376.SZ</v>
          </cell>
          <cell r="B1757" t="str">
            <v>新北洋</v>
          </cell>
          <cell r="C1757">
            <v>48.5</v>
          </cell>
          <cell r="D1757">
            <v>50.3</v>
          </cell>
          <cell r="E1757">
            <v>7.67</v>
          </cell>
          <cell r="F1757">
            <v>1.99</v>
          </cell>
        </row>
        <row r="1758">
          <cell r="A1758" t="str">
            <v>002096.SZ</v>
          </cell>
          <cell r="B1758" t="str">
            <v>南岭民爆</v>
          </cell>
          <cell r="C1758">
            <v>45.6</v>
          </cell>
          <cell r="D1758">
            <v>137.9</v>
          </cell>
          <cell r="E1758">
            <v>12.28</v>
          </cell>
          <cell r="F1758">
            <v>1.99</v>
          </cell>
        </row>
        <row r="1759">
          <cell r="A1759" t="str">
            <v>002448.SZ</v>
          </cell>
          <cell r="B1759" t="str">
            <v>中原内配</v>
          </cell>
          <cell r="C1759">
            <v>26.6</v>
          </cell>
          <cell r="D1759">
            <v>33.1</v>
          </cell>
          <cell r="E1759">
            <v>5.63</v>
          </cell>
          <cell r="F1759">
            <v>1.99</v>
          </cell>
        </row>
        <row r="1760">
          <cell r="A1760" t="str">
            <v>300495.SZ</v>
          </cell>
          <cell r="B1760" t="str">
            <v>*ST美尚</v>
          </cell>
          <cell r="C1760">
            <v>13.3</v>
          </cell>
          <cell r="D1760">
            <v>17.3</v>
          </cell>
          <cell r="E1760">
            <v>2.56</v>
          </cell>
          <cell r="F1760">
            <v>1.99</v>
          </cell>
        </row>
        <row r="1761">
          <cell r="A1761" t="str">
            <v>003040.SZ</v>
          </cell>
          <cell r="B1761" t="str">
            <v>楚天龙</v>
          </cell>
          <cell r="C1761">
            <v>46.6</v>
          </cell>
          <cell r="D1761">
            <v>99.3</v>
          </cell>
          <cell r="E1761">
            <v>21.53</v>
          </cell>
          <cell r="F1761">
            <v>1.99</v>
          </cell>
        </row>
        <row r="1762">
          <cell r="A1762" t="str">
            <v>300859.SZ</v>
          </cell>
          <cell r="B1762" t="str">
            <v>西域旅游</v>
          </cell>
          <cell r="C1762">
            <v>30.9</v>
          </cell>
          <cell r="D1762">
            <v>50.1</v>
          </cell>
          <cell r="E1762">
            <v>32.3</v>
          </cell>
          <cell r="F1762">
            <v>1.99</v>
          </cell>
        </row>
        <row r="1763">
          <cell r="A1763" t="str">
            <v>300276.SZ</v>
          </cell>
          <cell r="B1763" t="str">
            <v>三丰智能</v>
          </cell>
          <cell r="C1763">
            <v>33.9</v>
          </cell>
          <cell r="D1763">
            <v>50.3</v>
          </cell>
          <cell r="E1763">
            <v>3.59</v>
          </cell>
          <cell r="F1763">
            <v>1.99</v>
          </cell>
        </row>
        <row r="1764">
          <cell r="A1764" t="str">
            <v>002489.SZ</v>
          </cell>
          <cell r="B1764" t="str">
            <v>浙江永强</v>
          </cell>
          <cell r="C1764">
            <v>67.5</v>
          </cell>
          <cell r="D1764">
            <v>78.1</v>
          </cell>
          <cell r="E1764">
            <v>3.59</v>
          </cell>
          <cell r="F1764">
            <v>1.99</v>
          </cell>
        </row>
        <row r="1765">
          <cell r="A1765" t="str">
            <v>600977.SH</v>
          </cell>
          <cell r="B1765" t="str">
            <v>中国电影</v>
          </cell>
          <cell r="C1765">
            <v>258.6</v>
          </cell>
          <cell r="D1765">
            <v>258.6</v>
          </cell>
          <cell r="E1765">
            <v>13.85</v>
          </cell>
          <cell r="F1765">
            <v>1.99</v>
          </cell>
        </row>
        <row r="1766">
          <cell r="A1766" t="str">
            <v>300022.SZ</v>
          </cell>
          <cell r="B1766" t="str">
            <v>吉峰科技</v>
          </cell>
          <cell r="C1766">
            <v>17.9</v>
          </cell>
          <cell r="D1766">
            <v>19.5</v>
          </cell>
          <cell r="E1766">
            <v>5.13</v>
          </cell>
          <cell r="F1766">
            <v>1.99</v>
          </cell>
        </row>
        <row r="1767">
          <cell r="A1767" t="str">
            <v>300546.SZ</v>
          </cell>
          <cell r="B1767" t="str">
            <v>雄帝科技</v>
          </cell>
          <cell r="C1767">
            <v>27.6</v>
          </cell>
          <cell r="D1767">
            <v>40.3</v>
          </cell>
          <cell r="E1767">
            <v>28.22</v>
          </cell>
          <cell r="F1767">
            <v>1.99</v>
          </cell>
        </row>
        <row r="1768">
          <cell r="A1768" t="str">
            <v>002617.SZ</v>
          </cell>
          <cell r="B1768" t="str">
            <v>露笑科技</v>
          </cell>
          <cell r="C1768">
            <v>132.4</v>
          </cell>
          <cell r="D1768">
            <v>157.9</v>
          </cell>
          <cell r="E1768">
            <v>8.21</v>
          </cell>
          <cell r="F1768">
            <v>1.99</v>
          </cell>
        </row>
        <row r="1769">
          <cell r="A1769" t="str">
            <v>605255.SH</v>
          </cell>
          <cell r="B1769" t="str">
            <v>天普股份</v>
          </cell>
          <cell r="C1769">
            <v>5.2</v>
          </cell>
          <cell r="D1769">
            <v>20.6</v>
          </cell>
          <cell r="E1769">
            <v>15.4</v>
          </cell>
          <cell r="F1769">
            <v>1.99</v>
          </cell>
        </row>
        <row r="1770">
          <cell r="A1770" t="str">
            <v>002533.SZ</v>
          </cell>
          <cell r="B1770" t="str">
            <v>金杯电工</v>
          </cell>
          <cell r="C1770">
            <v>43.3</v>
          </cell>
          <cell r="D1770">
            <v>52.8</v>
          </cell>
          <cell r="E1770">
            <v>7.19</v>
          </cell>
          <cell r="F1770">
            <v>1.99</v>
          </cell>
        </row>
        <row r="1771">
          <cell r="A1771" t="str">
            <v>301037.SZ</v>
          </cell>
          <cell r="B1771" t="str">
            <v>保立佳</v>
          </cell>
          <cell r="C1771">
            <v>5.2</v>
          </cell>
          <cell r="D1771">
            <v>18.6</v>
          </cell>
          <cell r="E1771">
            <v>18.5</v>
          </cell>
          <cell r="F1771">
            <v>1.98</v>
          </cell>
        </row>
        <row r="1772">
          <cell r="A1772" t="str">
            <v>600255.SH</v>
          </cell>
          <cell r="B1772" t="str">
            <v>鑫科材料</v>
          </cell>
          <cell r="C1772">
            <v>46</v>
          </cell>
          <cell r="D1772">
            <v>46.4</v>
          </cell>
          <cell r="E1772">
            <v>2.57</v>
          </cell>
          <cell r="F1772">
            <v>1.98</v>
          </cell>
        </row>
        <row r="1773">
          <cell r="A1773" t="str">
            <v>688023.SH</v>
          </cell>
          <cell r="B1773" t="str">
            <v>安恒信息</v>
          </cell>
          <cell r="C1773">
            <v>156.9</v>
          </cell>
          <cell r="D1773">
            <v>156.9</v>
          </cell>
          <cell r="E1773">
            <v>199.06</v>
          </cell>
          <cell r="F1773">
            <v>1.98</v>
          </cell>
        </row>
        <row r="1774">
          <cell r="A1774" t="str">
            <v>002852.SZ</v>
          </cell>
          <cell r="B1774" t="str">
            <v>道道全</v>
          </cell>
          <cell r="C1774">
            <v>33</v>
          </cell>
          <cell r="D1774">
            <v>40.6</v>
          </cell>
          <cell r="E1774">
            <v>11.32</v>
          </cell>
          <cell r="F1774">
            <v>1.98</v>
          </cell>
        </row>
        <row r="1775">
          <cell r="A1775" t="str">
            <v>603327.SH</v>
          </cell>
          <cell r="B1775" t="str">
            <v>福蓉科技</v>
          </cell>
          <cell r="C1775">
            <v>83.2</v>
          </cell>
          <cell r="D1775">
            <v>83.2</v>
          </cell>
          <cell r="E1775">
            <v>15.96</v>
          </cell>
          <cell r="F1775">
            <v>1.98</v>
          </cell>
        </row>
        <row r="1776">
          <cell r="A1776" t="str">
            <v>300649.SZ</v>
          </cell>
          <cell r="B1776" t="str">
            <v>杭州园林</v>
          </cell>
          <cell r="C1776">
            <v>21.6</v>
          </cell>
          <cell r="D1776">
            <v>27.3</v>
          </cell>
          <cell r="E1776">
            <v>20.6</v>
          </cell>
          <cell r="F1776">
            <v>1.98</v>
          </cell>
        </row>
        <row r="1777">
          <cell r="A1777" t="str">
            <v>002957.SZ</v>
          </cell>
          <cell r="B1777" t="str">
            <v>科瑞技术</v>
          </cell>
          <cell r="C1777">
            <v>76.2</v>
          </cell>
          <cell r="D1777">
            <v>76.2</v>
          </cell>
          <cell r="E1777">
            <v>18.54</v>
          </cell>
          <cell r="F1777">
            <v>1.98</v>
          </cell>
        </row>
        <row r="1778">
          <cell r="A1778" t="str">
            <v>002058.SZ</v>
          </cell>
          <cell r="B1778" t="str">
            <v>威尔泰</v>
          </cell>
          <cell r="C1778">
            <v>17.7</v>
          </cell>
          <cell r="D1778">
            <v>17.7</v>
          </cell>
          <cell r="E1778">
            <v>12.36</v>
          </cell>
          <cell r="F1778">
            <v>1.98</v>
          </cell>
        </row>
        <row r="1779">
          <cell r="A1779" t="str">
            <v>688081.SH</v>
          </cell>
          <cell r="B1779" t="str">
            <v>兴图新科</v>
          </cell>
          <cell r="C1779">
            <v>16.3</v>
          </cell>
          <cell r="D1779">
            <v>16.3</v>
          </cell>
          <cell r="E1779">
            <v>22.15</v>
          </cell>
          <cell r="F1779">
            <v>1.98</v>
          </cell>
        </row>
        <row r="1780">
          <cell r="A1780" t="str">
            <v>000962.SZ</v>
          </cell>
          <cell r="B1780" t="str">
            <v>东方钽业</v>
          </cell>
          <cell r="C1780">
            <v>52.2</v>
          </cell>
          <cell r="D1780">
            <v>52.2</v>
          </cell>
          <cell r="E1780">
            <v>11.85</v>
          </cell>
          <cell r="F1780">
            <v>1.98</v>
          </cell>
        </row>
        <row r="1781">
          <cell r="A1781" t="str">
            <v>603035.SH</v>
          </cell>
          <cell r="B1781" t="str">
            <v>常熟汽饰</v>
          </cell>
          <cell r="C1781">
            <v>70.5</v>
          </cell>
          <cell r="D1781">
            <v>70.5</v>
          </cell>
          <cell r="E1781">
            <v>18.55</v>
          </cell>
          <cell r="F1781">
            <v>1.98</v>
          </cell>
        </row>
        <row r="1782">
          <cell r="A1782" t="str">
            <v>600229.SH</v>
          </cell>
          <cell r="B1782" t="str">
            <v>城市传媒</v>
          </cell>
          <cell r="C1782">
            <v>51.9</v>
          </cell>
          <cell r="D1782">
            <v>51.9</v>
          </cell>
          <cell r="E1782">
            <v>7.73</v>
          </cell>
          <cell r="F1782">
            <v>1.98</v>
          </cell>
        </row>
        <row r="1783">
          <cell r="A1783" t="str">
            <v>002751.SZ</v>
          </cell>
          <cell r="B1783" t="str">
            <v>*ST易尚</v>
          </cell>
          <cell r="C1783">
            <v>10</v>
          </cell>
          <cell r="D1783">
            <v>12</v>
          </cell>
          <cell r="E1783">
            <v>7.74</v>
          </cell>
          <cell r="F1783">
            <v>1.98</v>
          </cell>
        </row>
        <row r="1784">
          <cell r="A1784" t="str">
            <v>001206.SZ</v>
          </cell>
          <cell r="B1784" t="str">
            <v>依依股份</v>
          </cell>
          <cell r="C1784">
            <v>15.9</v>
          </cell>
          <cell r="D1784">
            <v>32.7</v>
          </cell>
          <cell r="E1784">
            <v>24.77</v>
          </cell>
          <cell r="F1784">
            <v>1.98</v>
          </cell>
        </row>
        <row r="1785">
          <cell r="A1785" t="str">
            <v>300171.SZ</v>
          </cell>
          <cell r="B1785" t="str">
            <v>东富龙</v>
          </cell>
          <cell r="C1785">
            <v>112.1</v>
          </cell>
          <cell r="D1785">
            <v>195.1</v>
          </cell>
          <cell r="E1785">
            <v>25.82</v>
          </cell>
          <cell r="F1785">
            <v>1.97</v>
          </cell>
        </row>
        <row r="1786">
          <cell r="A1786" t="str">
            <v>300387.SZ</v>
          </cell>
          <cell r="B1786" t="str">
            <v>富邦股份</v>
          </cell>
          <cell r="C1786">
            <v>20.9</v>
          </cell>
          <cell r="D1786">
            <v>20.9</v>
          </cell>
          <cell r="E1786">
            <v>7.23</v>
          </cell>
          <cell r="F1786">
            <v>1.97</v>
          </cell>
        </row>
        <row r="1787">
          <cell r="A1787" t="str">
            <v>002682.SZ</v>
          </cell>
          <cell r="B1787" t="str">
            <v>龙洲股份</v>
          </cell>
          <cell r="C1787">
            <v>26</v>
          </cell>
          <cell r="D1787">
            <v>26.2</v>
          </cell>
          <cell r="E1787">
            <v>4.65</v>
          </cell>
          <cell r="F1787">
            <v>1.97</v>
          </cell>
        </row>
        <row r="1788">
          <cell r="A1788" t="str">
            <v>002856.SZ</v>
          </cell>
          <cell r="B1788" t="str">
            <v>美芝股份</v>
          </cell>
          <cell r="C1788">
            <v>11.1</v>
          </cell>
          <cell r="D1788">
            <v>14</v>
          </cell>
          <cell r="E1788">
            <v>10.34</v>
          </cell>
          <cell r="F1788">
            <v>1.97</v>
          </cell>
        </row>
        <row r="1789">
          <cell r="A1789" t="str">
            <v>003027.SZ</v>
          </cell>
          <cell r="B1789" t="str">
            <v>同兴环保</v>
          </cell>
          <cell r="C1789">
            <v>16.2</v>
          </cell>
          <cell r="D1789">
            <v>32.2</v>
          </cell>
          <cell r="E1789">
            <v>24.3</v>
          </cell>
          <cell r="F1789">
            <v>1.97</v>
          </cell>
        </row>
        <row r="1790">
          <cell r="A1790" t="str">
            <v>603225.SH</v>
          </cell>
          <cell r="B1790" t="str">
            <v>新凤鸣</v>
          </cell>
          <cell r="C1790">
            <v>166.1</v>
          </cell>
          <cell r="D1790">
            <v>166.1</v>
          </cell>
          <cell r="E1790">
            <v>10.86</v>
          </cell>
          <cell r="F1790">
            <v>1.97</v>
          </cell>
        </row>
        <row r="1791">
          <cell r="A1791" t="str">
            <v>000920.SZ</v>
          </cell>
          <cell r="B1791" t="str">
            <v>沃顿科技</v>
          </cell>
          <cell r="C1791">
            <v>39.3</v>
          </cell>
          <cell r="D1791">
            <v>44</v>
          </cell>
          <cell r="E1791">
            <v>9.31</v>
          </cell>
          <cell r="F1791">
            <v>1.97</v>
          </cell>
        </row>
        <row r="1792">
          <cell r="A1792" t="str">
            <v>300107.SZ</v>
          </cell>
          <cell r="B1792" t="str">
            <v>建新股份</v>
          </cell>
          <cell r="C1792">
            <v>19.2</v>
          </cell>
          <cell r="D1792">
            <v>31.4</v>
          </cell>
          <cell r="E1792">
            <v>5.69</v>
          </cell>
          <cell r="F1792">
            <v>1.97</v>
          </cell>
        </row>
        <row r="1793">
          <cell r="A1793" t="str">
            <v>603939.SH</v>
          </cell>
          <cell r="B1793" t="str">
            <v>益丰药房</v>
          </cell>
          <cell r="C1793">
            <v>412.8</v>
          </cell>
          <cell r="D1793">
            <v>414.6</v>
          </cell>
          <cell r="E1793">
            <v>57.45</v>
          </cell>
          <cell r="F1793">
            <v>1.97</v>
          </cell>
        </row>
        <row r="1794">
          <cell r="A1794" t="str">
            <v>600679.SH</v>
          </cell>
          <cell r="B1794" t="str">
            <v>上海凤凰</v>
          </cell>
          <cell r="C1794">
            <v>25.9</v>
          </cell>
          <cell r="D1794">
            <v>45.3</v>
          </cell>
          <cell r="E1794">
            <v>8.8</v>
          </cell>
          <cell r="F1794">
            <v>1.97</v>
          </cell>
        </row>
        <row r="1795">
          <cell r="A1795" t="str">
            <v>300234.SZ</v>
          </cell>
          <cell r="B1795" t="str">
            <v>开尔新材</v>
          </cell>
          <cell r="C1795">
            <v>19.4</v>
          </cell>
          <cell r="D1795">
            <v>28.9</v>
          </cell>
          <cell r="E1795">
            <v>5.7</v>
          </cell>
          <cell r="F1795">
            <v>1.97</v>
          </cell>
        </row>
        <row r="1796">
          <cell r="A1796" t="str">
            <v>688189.SH</v>
          </cell>
          <cell r="B1796" t="str">
            <v>南新制药</v>
          </cell>
          <cell r="C1796">
            <v>21.8</v>
          </cell>
          <cell r="D1796">
            <v>30.5</v>
          </cell>
          <cell r="E1796">
            <v>15.55</v>
          </cell>
          <cell r="F1796">
            <v>1.97</v>
          </cell>
        </row>
        <row r="1797">
          <cell r="A1797" t="str">
            <v>300843.SZ</v>
          </cell>
          <cell r="B1797" t="str">
            <v>胜蓝股份</v>
          </cell>
          <cell r="C1797">
            <v>9.9</v>
          </cell>
          <cell r="D1797">
            <v>30.3</v>
          </cell>
          <cell r="E1797">
            <v>20.24</v>
          </cell>
          <cell r="F1797">
            <v>1.96</v>
          </cell>
        </row>
        <row r="1798">
          <cell r="A1798" t="str">
            <v>002326.SZ</v>
          </cell>
          <cell r="B1798" t="str">
            <v>永太科技</v>
          </cell>
          <cell r="C1798">
            <v>143.7</v>
          </cell>
          <cell r="D1798">
            <v>186.5</v>
          </cell>
          <cell r="E1798">
            <v>21.28</v>
          </cell>
          <cell r="F1798">
            <v>1.96</v>
          </cell>
        </row>
        <row r="1799">
          <cell r="A1799" t="str">
            <v>002693.SZ</v>
          </cell>
          <cell r="B1799" t="str">
            <v>双成药业</v>
          </cell>
          <cell r="C1799">
            <v>27.5</v>
          </cell>
          <cell r="D1799">
            <v>28</v>
          </cell>
          <cell r="E1799">
            <v>6.75</v>
          </cell>
          <cell r="F1799">
            <v>1.96</v>
          </cell>
        </row>
        <row r="1800">
          <cell r="A1800" t="str">
            <v>002577.SZ</v>
          </cell>
          <cell r="B1800" t="str">
            <v>雷柏科技</v>
          </cell>
          <cell r="C1800">
            <v>39.7</v>
          </cell>
          <cell r="D1800">
            <v>39.7</v>
          </cell>
          <cell r="E1800">
            <v>14.02</v>
          </cell>
          <cell r="F1800">
            <v>1.96</v>
          </cell>
        </row>
        <row r="1801">
          <cell r="A1801" t="str">
            <v>601010.SH</v>
          </cell>
          <cell r="B1801" t="str">
            <v>文峰股份</v>
          </cell>
          <cell r="C1801">
            <v>48</v>
          </cell>
          <cell r="D1801">
            <v>48</v>
          </cell>
          <cell r="E1801">
            <v>2.6</v>
          </cell>
          <cell r="F1801">
            <v>1.96</v>
          </cell>
        </row>
        <row r="1802">
          <cell r="A1802" t="str">
            <v>300249.SZ</v>
          </cell>
          <cell r="B1802" t="str">
            <v>依米康</v>
          </cell>
          <cell r="C1802">
            <v>42.2</v>
          </cell>
          <cell r="D1802">
            <v>50.4</v>
          </cell>
          <cell r="E1802">
            <v>11.45</v>
          </cell>
          <cell r="F1802">
            <v>1.96</v>
          </cell>
        </row>
        <row r="1803">
          <cell r="A1803" t="str">
            <v>003002.SZ</v>
          </cell>
          <cell r="B1803" t="str">
            <v>壶化股份</v>
          </cell>
          <cell r="C1803">
            <v>15.5</v>
          </cell>
          <cell r="D1803">
            <v>39.6</v>
          </cell>
          <cell r="E1803">
            <v>19.78</v>
          </cell>
          <cell r="F1803">
            <v>1.96</v>
          </cell>
        </row>
        <row r="1804">
          <cell r="A1804" t="str">
            <v>603931.SH</v>
          </cell>
          <cell r="B1804" t="str">
            <v>格林达</v>
          </cell>
          <cell r="C1804">
            <v>33.1</v>
          </cell>
          <cell r="D1804">
            <v>57.2</v>
          </cell>
          <cell r="E1804">
            <v>28.65</v>
          </cell>
          <cell r="F1804">
            <v>1.96</v>
          </cell>
        </row>
        <row r="1805">
          <cell r="A1805" t="str">
            <v>603869.SH</v>
          </cell>
          <cell r="B1805" t="str">
            <v>新智认知</v>
          </cell>
          <cell r="C1805">
            <v>49.9</v>
          </cell>
          <cell r="D1805">
            <v>49.9</v>
          </cell>
          <cell r="E1805">
            <v>9.9</v>
          </cell>
          <cell r="F1805">
            <v>1.96</v>
          </cell>
        </row>
        <row r="1806">
          <cell r="A1806" t="str">
            <v>605081.SH</v>
          </cell>
          <cell r="B1806" t="str">
            <v>太和水</v>
          </cell>
          <cell r="C1806">
            <v>15.1</v>
          </cell>
          <cell r="D1806">
            <v>20.1</v>
          </cell>
          <cell r="E1806">
            <v>17.73</v>
          </cell>
          <cell r="F1806">
            <v>1.96</v>
          </cell>
        </row>
        <row r="1807">
          <cell r="A1807" t="str">
            <v>300893.SZ</v>
          </cell>
          <cell r="B1807" t="str">
            <v>松原股份</v>
          </cell>
          <cell r="C1807">
            <v>13.8</v>
          </cell>
          <cell r="D1807">
            <v>55.1</v>
          </cell>
          <cell r="E1807">
            <v>24.51</v>
          </cell>
          <cell r="F1807">
            <v>1.96</v>
          </cell>
        </row>
        <row r="1808">
          <cell r="A1808" t="str">
            <v>600613.SH</v>
          </cell>
          <cell r="B1808" t="str">
            <v>神奇制药</v>
          </cell>
          <cell r="C1808">
            <v>37.5</v>
          </cell>
          <cell r="D1808">
            <v>41.8</v>
          </cell>
          <cell r="E1808">
            <v>7.83</v>
          </cell>
          <cell r="F1808">
            <v>1.95</v>
          </cell>
        </row>
        <row r="1809">
          <cell r="A1809" t="str">
            <v>688041.SH</v>
          </cell>
          <cell r="B1809" t="str">
            <v>海光信息</v>
          </cell>
          <cell r="C1809">
            <v>130.5</v>
          </cell>
          <cell r="D1809">
            <v>1431.8</v>
          </cell>
          <cell r="E1809">
            <v>61.6</v>
          </cell>
          <cell r="F1809">
            <v>1.95</v>
          </cell>
        </row>
        <row r="1810">
          <cell r="A1810" t="str">
            <v>002664.SZ</v>
          </cell>
          <cell r="B1810" t="str">
            <v>信质集团</v>
          </cell>
          <cell r="C1810">
            <v>53.7</v>
          </cell>
          <cell r="D1810">
            <v>54.8</v>
          </cell>
          <cell r="E1810">
            <v>13.58</v>
          </cell>
          <cell r="F1810">
            <v>1.95</v>
          </cell>
        </row>
        <row r="1811">
          <cell r="A1811" t="str">
            <v>002272.SZ</v>
          </cell>
          <cell r="B1811" t="str">
            <v>川润股份</v>
          </cell>
          <cell r="C1811">
            <v>22.6</v>
          </cell>
          <cell r="D1811">
            <v>29.8</v>
          </cell>
          <cell r="E1811">
            <v>6.8</v>
          </cell>
          <cell r="F1811">
            <v>1.95</v>
          </cell>
        </row>
        <row r="1812">
          <cell r="A1812" t="str">
            <v>301300.SZ</v>
          </cell>
          <cell r="B1812" t="str">
            <v>远翔新材</v>
          </cell>
          <cell r="C1812">
            <v>5.3</v>
          </cell>
          <cell r="D1812">
            <v>21.2</v>
          </cell>
          <cell r="E1812">
            <v>32.98</v>
          </cell>
          <cell r="F1812">
            <v>1.95</v>
          </cell>
        </row>
        <row r="1813">
          <cell r="A1813" t="str">
            <v>000875.SZ</v>
          </cell>
          <cell r="B1813" t="str">
            <v>吉电股份</v>
          </cell>
          <cell r="C1813">
            <v>140.9</v>
          </cell>
          <cell r="D1813">
            <v>160.7</v>
          </cell>
          <cell r="E1813">
            <v>5.76</v>
          </cell>
          <cell r="F1813">
            <v>1.95</v>
          </cell>
        </row>
        <row r="1814">
          <cell r="A1814" t="str">
            <v>002151.SZ</v>
          </cell>
          <cell r="B1814" t="str">
            <v>北斗星通</v>
          </cell>
          <cell r="C1814">
            <v>128.7</v>
          </cell>
          <cell r="D1814">
            <v>169.2</v>
          </cell>
          <cell r="E1814">
            <v>32.99</v>
          </cell>
          <cell r="F1814">
            <v>1.95</v>
          </cell>
        </row>
        <row r="1815">
          <cell r="A1815" t="str">
            <v>300180.SZ</v>
          </cell>
          <cell r="B1815" t="str">
            <v>华峰超纤</v>
          </cell>
          <cell r="C1815">
            <v>60</v>
          </cell>
          <cell r="D1815">
            <v>73.8</v>
          </cell>
          <cell r="E1815">
            <v>4.19</v>
          </cell>
          <cell r="F1815">
            <v>1.95</v>
          </cell>
        </row>
        <row r="1816">
          <cell r="A1816" t="str">
            <v>002214.SZ</v>
          </cell>
          <cell r="B1816" t="str">
            <v>大立科技</v>
          </cell>
          <cell r="C1816">
            <v>72.6</v>
          </cell>
          <cell r="D1816">
            <v>91</v>
          </cell>
          <cell r="E1816">
            <v>15.19</v>
          </cell>
          <cell r="F1816">
            <v>1.95</v>
          </cell>
        </row>
        <row r="1817">
          <cell r="A1817" t="str">
            <v>002810.SZ</v>
          </cell>
          <cell r="B1817" t="str">
            <v>山东赫达</v>
          </cell>
          <cell r="C1817">
            <v>71.3</v>
          </cell>
          <cell r="D1817">
            <v>77.2</v>
          </cell>
          <cell r="E1817">
            <v>22.53</v>
          </cell>
          <cell r="F1817">
            <v>1.95</v>
          </cell>
        </row>
        <row r="1818">
          <cell r="A1818" t="str">
            <v>301081.SZ</v>
          </cell>
          <cell r="B1818" t="str">
            <v>严牌股份</v>
          </cell>
          <cell r="C1818">
            <v>8.8</v>
          </cell>
          <cell r="D1818">
            <v>21.5</v>
          </cell>
          <cell r="E1818">
            <v>12.58</v>
          </cell>
          <cell r="F1818">
            <v>1.94</v>
          </cell>
        </row>
        <row r="1819">
          <cell r="A1819" t="str">
            <v>603912.SH</v>
          </cell>
          <cell r="B1819" t="str">
            <v>佳力图</v>
          </cell>
          <cell r="C1819">
            <v>39.8</v>
          </cell>
          <cell r="D1819">
            <v>39.8</v>
          </cell>
          <cell r="E1819">
            <v>13.11</v>
          </cell>
          <cell r="F1819">
            <v>1.94</v>
          </cell>
        </row>
        <row r="1820">
          <cell r="A1820" t="str">
            <v>301022.SZ</v>
          </cell>
          <cell r="B1820" t="str">
            <v>海泰科</v>
          </cell>
          <cell r="C1820">
            <v>9.6</v>
          </cell>
          <cell r="D1820">
            <v>18.8</v>
          </cell>
          <cell r="E1820">
            <v>29.39</v>
          </cell>
          <cell r="F1820">
            <v>1.94</v>
          </cell>
        </row>
        <row r="1821">
          <cell r="A1821" t="str">
            <v>300670.SZ</v>
          </cell>
          <cell r="B1821" t="str">
            <v>大烨智能</v>
          </cell>
          <cell r="C1821">
            <v>16.7</v>
          </cell>
          <cell r="D1821">
            <v>25</v>
          </cell>
          <cell r="E1821">
            <v>7.88</v>
          </cell>
          <cell r="F1821">
            <v>1.94</v>
          </cell>
        </row>
        <row r="1822">
          <cell r="A1822" t="str">
            <v>002332.SZ</v>
          </cell>
          <cell r="B1822" t="str">
            <v>仙琚制药</v>
          </cell>
          <cell r="C1822">
            <v>123.4</v>
          </cell>
          <cell r="D1822">
            <v>124.8</v>
          </cell>
          <cell r="E1822">
            <v>12.62</v>
          </cell>
          <cell r="F1822">
            <v>1.94</v>
          </cell>
        </row>
        <row r="1823">
          <cell r="A1823" t="str">
            <v>300607.SZ</v>
          </cell>
          <cell r="B1823" t="str">
            <v>拓斯达</v>
          </cell>
          <cell r="C1823">
            <v>43.5</v>
          </cell>
          <cell r="D1823">
            <v>64.9</v>
          </cell>
          <cell r="E1823">
            <v>15.25</v>
          </cell>
          <cell r="F1823">
            <v>1.94</v>
          </cell>
        </row>
        <row r="1824">
          <cell r="A1824" t="str">
            <v>002667.SZ</v>
          </cell>
          <cell r="B1824" t="str">
            <v>鞍重股份</v>
          </cell>
          <cell r="C1824">
            <v>42.5</v>
          </cell>
          <cell r="D1824">
            <v>44.8</v>
          </cell>
          <cell r="E1824">
            <v>18.42</v>
          </cell>
          <cell r="F1824">
            <v>1.94</v>
          </cell>
        </row>
        <row r="1825">
          <cell r="A1825" t="str">
            <v>601865.SH</v>
          </cell>
          <cell r="B1825" t="str">
            <v>福莱特</v>
          </cell>
          <cell r="C1825">
            <v>534.8</v>
          </cell>
          <cell r="D1825">
            <v>678</v>
          </cell>
          <cell r="E1825">
            <v>31.58</v>
          </cell>
          <cell r="F1825">
            <v>1.94</v>
          </cell>
        </row>
        <row r="1826">
          <cell r="A1826" t="str">
            <v>603990.SH</v>
          </cell>
          <cell r="B1826" t="str">
            <v>麦迪科技</v>
          </cell>
          <cell r="C1826">
            <v>40.7</v>
          </cell>
          <cell r="D1826">
            <v>44.7</v>
          </cell>
          <cell r="E1826">
            <v>18.96</v>
          </cell>
          <cell r="F1826">
            <v>1.94</v>
          </cell>
        </row>
        <row r="1827">
          <cell r="A1827" t="str">
            <v>301290.SZ</v>
          </cell>
          <cell r="B1827" t="str">
            <v>东星医疗</v>
          </cell>
          <cell r="C1827">
            <v>8.6</v>
          </cell>
          <cell r="D1827">
            <v>38</v>
          </cell>
          <cell r="E1827">
            <v>37.92</v>
          </cell>
          <cell r="F1827">
            <v>1.94</v>
          </cell>
        </row>
        <row r="1828">
          <cell r="A1828" t="str">
            <v>300219.SZ</v>
          </cell>
          <cell r="B1828" t="str">
            <v>鸿利智汇</v>
          </cell>
          <cell r="C1828">
            <v>55.8</v>
          </cell>
          <cell r="D1828">
            <v>55.9</v>
          </cell>
          <cell r="E1828">
            <v>7.9</v>
          </cell>
          <cell r="F1828">
            <v>1.94</v>
          </cell>
        </row>
        <row r="1829">
          <cell r="A1829" t="str">
            <v>601811.SH</v>
          </cell>
          <cell r="B1829" t="str">
            <v>新华文轩</v>
          </cell>
          <cell r="C1829">
            <v>91.8</v>
          </cell>
          <cell r="D1829">
            <v>143</v>
          </cell>
          <cell r="E1829">
            <v>11.59</v>
          </cell>
          <cell r="F1829">
            <v>1.93</v>
          </cell>
        </row>
        <row r="1830">
          <cell r="A1830" t="str">
            <v>301388.SZ</v>
          </cell>
          <cell r="B1830" t="str">
            <v>欣灵电气</v>
          </cell>
          <cell r="C1830">
            <v>6.1</v>
          </cell>
          <cell r="D1830">
            <v>25.9</v>
          </cell>
          <cell r="E1830">
            <v>25.29</v>
          </cell>
          <cell r="F1830">
            <v>1.93</v>
          </cell>
        </row>
        <row r="1831">
          <cell r="A1831" t="str">
            <v>600006.SH</v>
          </cell>
          <cell r="B1831" t="str">
            <v>东风汽车</v>
          </cell>
          <cell r="C1831">
            <v>116</v>
          </cell>
          <cell r="D1831">
            <v>116</v>
          </cell>
          <cell r="E1831">
            <v>5.8</v>
          </cell>
          <cell r="F1831">
            <v>1.93</v>
          </cell>
        </row>
        <row r="1832">
          <cell r="A1832" t="str">
            <v>002765.SZ</v>
          </cell>
          <cell r="B1832" t="str">
            <v>蓝黛科技</v>
          </cell>
          <cell r="C1832">
            <v>33.6</v>
          </cell>
          <cell r="D1832">
            <v>52</v>
          </cell>
          <cell r="E1832">
            <v>7.92</v>
          </cell>
          <cell r="F1832">
            <v>1.93</v>
          </cell>
        </row>
        <row r="1833">
          <cell r="A1833" t="str">
            <v>002688.SZ</v>
          </cell>
          <cell r="B1833" t="str">
            <v>金河生物</v>
          </cell>
          <cell r="C1833">
            <v>40.5</v>
          </cell>
          <cell r="D1833">
            <v>41.2</v>
          </cell>
          <cell r="E1833">
            <v>5.28</v>
          </cell>
          <cell r="F1833">
            <v>1.93</v>
          </cell>
        </row>
        <row r="1834">
          <cell r="A1834" t="str">
            <v>002402.SZ</v>
          </cell>
          <cell r="B1834" t="str">
            <v>和而泰</v>
          </cell>
          <cell r="C1834">
            <v>135.7</v>
          </cell>
          <cell r="D1834">
            <v>157.7</v>
          </cell>
          <cell r="E1834">
            <v>16.92</v>
          </cell>
          <cell r="F1834">
            <v>1.93</v>
          </cell>
        </row>
        <row r="1835">
          <cell r="A1835" t="str">
            <v>301235.SZ</v>
          </cell>
          <cell r="B1835" t="str">
            <v>华康医疗</v>
          </cell>
          <cell r="C1835">
            <v>17.5</v>
          </cell>
          <cell r="D1835">
            <v>36.9</v>
          </cell>
          <cell r="E1835">
            <v>34.9</v>
          </cell>
          <cell r="F1835">
            <v>1.93</v>
          </cell>
        </row>
        <row r="1836">
          <cell r="A1836" t="str">
            <v>000786.SZ</v>
          </cell>
          <cell r="B1836" t="str">
            <v>北新建材</v>
          </cell>
          <cell r="C1836">
            <v>466.4</v>
          </cell>
          <cell r="D1836">
            <v>482.7</v>
          </cell>
          <cell r="E1836">
            <v>28.57</v>
          </cell>
          <cell r="F1836">
            <v>1.93</v>
          </cell>
        </row>
        <row r="1837">
          <cell r="A1837" t="str">
            <v>002190.SZ</v>
          </cell>
          <cell r="B1837" t="str">
            <v>成飞集成</v>
          </cell>
          <cell r="C1837">
            <v>85.5</v>
          </cell>
          <cell r="D1837">
            <v>85.5</v>
          </cell>
          <cell r="E1837">
            <v>23.83</v>
          </cell>
          <cell r="F1837">
            <v>1.92</v>
          </cell>
        </row>
        <row r="1838">
          <cell r="A1838" t="str">
            <v>300271.SZ</v>
          </cell>
          <cell r="B1838" t="str">
            <v>华宇软件</v>
          </cell>
          <cell r="C1838">
            <v>66</v>
          </cell>
          <cell r="D1838">
            <v>78.7</v>
          </cell>
          <cell r="E1838">
            <v>9.54</v>
          </cell>
          <cell r="F1838">
            <v>1.92</v>
          </cell>
        </row>
        <row r="1839">
          <cell r="A1839" t="str">
            <v>002419.SZ</v>
          </cell>
          <cell r="B1839" t="str">
            <v>天虹股份</v>
          </cell>
          <cell r="C1839">
            <v>68.1</v>
          </cell>
          <cell r="D1839">
            <v>68.1</v>
          </cell>
          <cell r="E1839">
            <v>5.83</v>
          </cell>
          <cell r="F1839">
            <v>1.92</v>
          </cell>
        </row>
        <row r="1840">
          <cell r="A1840" t="str">
            <v>002001.SZ</v>
          </cell>
          <cell r="B1840" t="str">
            <v>新和成</v>
          </cell>
          <cell r="C1840">
            <v>550.4</v>
          </cell>
          <cell r="D1840">
            <v>557</v>
          </cell>
          <cell r="E1840">
            <v>18.02</v>
          </cell>
          <cell r="F1840">
            <v>1.92</v>
          </cell>
        </row>
        <row r="1841">
          <cell r="A1841" t="str">
            <v>301258.SZ</v>
          </cell>
          <cell r="B1841" t="str">
            <v>富士莱</v>
          </cell>
          <cell r="C1841">
            <v>9.6</v>
          </cell>
          <cell r="D1841">
            <v>38.4</v>
          </cell>
          <cell r="E1841">
            <v>41.89</v>
          </cell>
          <cell r="F1841">
            <v>1.92</v>
          </cell>
        </row>
        <row r="1842">
          <cell r="A1842" t="str">
            <v>300514.SZ</v>
          </cell>
          <cell r="B1842" t="str">
            <v>友讯达</v>
          </cell>
          <cell r="C1842">
            <v>18.8</v>
          </cell>
          <cell r="D1842">
            <v>24.4</v>
          </cell>
          <cell r="E1842">
            <v>12.2</v>
          </cell>
          <cell r="F1842">
            <v>1.92</v>
          </cell>
        </row>
        <row r="1843">
          <cell r="A1843" t="str">
            <v>002657.SZ</v>
          </cell>
          <cell r="B1843" t="str">
            <v>中科金财</v>
          </cell>
          <cell r="C1843">
            <v>53.6</v>
          </cell>
          <cell r="D1843">
            <v>60.9</v>
          </cell>
          <cell r="E1843">
            <v>18.04</v>
          </cell>
          <cell r="F1843">
            <v>1.92</v>
          </cell>
        </row>
        <row r="1844">
          <cell r="A1844" t="str">
            <v>300409.SZ</v>
          </cell>
          <cell r="B1844" t="str">
            <v>道氏技术</v>
          </cell>
          <cell r="C1844">
            <v>73.6</v>
          </cell>
          <cell r="D1844">
            <v>89.5</v>
          </cell>
          <cell r="E1844">
            <v>15.4</v>
          </cell>
          <cell r="F1844">
            <v>1.92</v>
          </cell>
        </row>
        <row r="1845">
          <cell r="A1845" t="str">
            <v>300741.SZ</v>
          </cell>
          <cell r="B1845" t="str">
            <v>华宝股份</v>
          </cell>
          <cell r="C1845">
            <v>150.5</v>
          </cell>
          <cell r="D1845">
            <v>150.5</v>
          </cell>
          <cell r="E1845">
            <v>24.43</v>
          </cell>
          <cell r="F1845">
            <v>1.92</v>
          </cell>
        </row>
        <row r="1846">
          <cell r="A1846" t="str">
            <v>001217.SZ</v>
          </cell>
          <cell r="B1846" t="str">
            <v>华尔泰</v>
          </cell>
          <cell r="C1846">
            <v>16.9</v>
          </cell>
          <cell r="D1846">
            <v>42.3</v>
          </cell>
          <cell r="E1846">
            <v>12.75</v>
          </cell>
          <cell r="F1846">
            <v>1.92</v>
          </cell>
        </row>
        <row r="1847">
          <cell r="A1847" t="str">
            <v>002734.SZ</v>
          </cell>
          <cell r="B1847" t="str">
            <v>利民股份</v>
          </cell>
          <cell r="C1847">
            <v>32.8</v>
          </cell>
          <cell r="D1847">
            <v>37.6</v>
          </cell>
          <cell r="E1847">
            <v>10.1</v>
          </cell>
          <cell r="F1847">
            <v>1.92</v>
          </cell>
        </row>
        <row r="1848">
          <cell r="A1848" t="str">
            <v>603789.SH</v>
          </cell>
          <cell r="B1848" t="str">
            <v>星光农机</v>
          </cell>
          <cell r="C1848">
            <v>24.9</v>
          </cell>
          <cell r="D1848">
            <v>24.9</v>
          </cell>
          <cell r="E1848">
            <v>9.57</v>
          </cell>
          <cell r="F1848">
            <v>1.92</v>
          </cell>
        </row>
        <row r="1849">
          <cell r="A1849" t="str">
            <v>000423.SZ</v>
          </cell>
          <cell r="B1849" t="str">
            <v>东阿阿胶</v>
          </cell>
          <cell r="C1849">
            <v>299.2</v>
          </cell>
          <cell r="D1849">
            <v>299.2</v>
          </cell>
          <cell r="E1849">
            <v>45.75</v>
          </cell>
          <cell r="F1849">
            <v>1.92</v>
          </cell>
        </row>
        <row r="1850">
          <cell r="A1850" t="str">
            <v>603511.SH</v>
          </cell>
          <cell r="B1850" t="str">
            <v>爱慕股份</v>
          </cell>
          <cell r="C1850">
            <v>8.7</v>
          </cell>
          <cell r="D1850">
            <v>63.8</v>
          </cell>
          <cell r="E1850">
            <v>15.96</v>
          </cell>
          <cell r="F1850">
            <v>1.92</v>
          </cell>
        </row>
        <row r="1851">
          <cell r="A1851" t="str">
            <v>300388.SZ</v>
          </cell>
          <cell r="B1851" t="str">
            <v>节能国祯</v>
          </cell>
          <cell r="C1851">
            <v>48.3</v>
          </cell>
          <cell r="D1851">
            <v>48.4</v>
          </cell>
          <cell r="E1851">
            <v>6.92</v>
          </cell>
          <cell r="F1851">
            <v>1.91</v>
          </cell>
        </row>
        <row r="1852">
          <cell r="A1852" t="str">
            <v>600561.SH</v>
          </cell>
          <cell r="B1852" t="str">
            <v>江西长运</v>
          </cell>
          <cell r="C1852">
            <v>13.9</v>
          </cell>
          <cell r="D1852">
            <v>16.7</v>
          </cell>
          <cell r="E1852">
            <v>5.86</v>
          </cell>
          <cell r="F1852">
            <v>1.91</v>
          </cell>
        </row>
        <row r="1853">
          <cell r="A1853" t="str">
            <v>301207.SZ</v>
          </cell>
          <cell r="B1853" t="str">
            <v>华兰疫苗</v>
          </cell>
          <cell r="C1853">
            <v>44.1</v>
          </cell>
          <cell r="D1853">
            <v>187.5</v>
          </cell>
          <cell r="E1853">
            <v>46.88</v>
          </cell>
          <cell r="F1853">
            <v>1.91</v>
          </cell>
        </row>
        <row r="1854">
          <cell r="A1854" t="str">
            <v>601168.SH</v>
          </cell>
          <cell r="B1854" t="str">
            <v>西部矿业</v>
          </cell>
          <cell r="C1854">
            <v>266.7</v>
          </cell>
          <cell r="D1854">
            <v>266.7</v>
          </cell>
          <cell r="E1854">
            <v>11.19</v>
          </cell>
          <cell r="F1854">
            <v>1.91</v>
          </cell>
        </row>
        <row r="1855">
          <cell r="A1855" t="str">
            <v>301106.SZ</v>
          </cell>
          <cell r="B1855" t="str">
            <v>骏成科技</v>
          </cell>
          <cell r="C1855">
            <v>7</v>
          </cell>
          <cell r="D1855">
            <v>24.4</v>
          </cell>
          <cell r="E1855">
            <v>33.57</v>
          </cell>
          <cell r="F1855">
            <v>1.91</v>
          </cell>
        </row>
        <row r="1856">
          <cell r="A1856" t="str">
            <v>603878.SH</v>
          </cell>
          <cell r="B1856" t="str">
            <v>武进不锈</v>
          </cell>
          <cell r="C1856">
            <v>49.1</v>
          </cell>
          <cell r="D1856">
            <v>49.1</v>
          </cell>
          <cell r="E1856">
            <v>12.26</v>
          </cell>
          <cell r="F1856">
            <v>1.91</v>
          </cell>
        </row>
        <row r="1857">
          <cell r="A1857" t="str">
            <v>600853.SH</v>
          </cell>
          <cell r="B1857" t="str">
            <v>龙建股份</v>
          </cell>
          <cell r="C1857">
            <v>64.3</v>
          </cell>
          <cell r="D1857">
            <v>65</v>
          </cell>
          <cell r="E1857">
            <v>6.4</v>
          </cell>
          <cell r="F1857">
            <v>1.91</v>
          </cell>
        </row>
        <row r="1858">
          <cell r="A1858" t="str">
            <v>000565.SZ</v>
          </cell>
          <cell r="B1858" t="str">
            <v>渝三峡A</v>
          </cell>
          <cell r="C1858">
            <v>27.7</v>
          </cell>
          <cell r="D1858">
            <v>27.7</v>
          </cell>
          <cell r="E1858">
            <v>6.4</v>
          </cell>
          <cell r="F1858">
            <v>1.91</v>
          </cell>
        </row>
        <row r="1859">
          <cell r="A1859" t="str">
            <v>300742.SZ</v>
          </cell>
          <cell r="B1859" t="str">
            <v>越博动力</v>
          </cell>
          <cell r="C1859">
            <v>12</v>
          </cell>
          <cell r="D1859">
            <v>15.1</v>
          </cell>
          <cell r="E1859">
            <v>10.67</v>
          </cell>
          <cell r="F1859">
            <v>1.91</v>
          </cell>
        </row>
        <row r="1860">
          <cell r="A1860" t="str">
            <v>300391.SZ</v>
          </cell>
          <cell r="B1860" t="str">
            <v>长药控股</v>
          </cell>
          <cell r="C1860">
            <v>31.8</v>
          </cell>
          <cell r="D1860">
            <v>31.8</v>
          </cell>
          <cell r="E1860">
            <v>9.07</v>
          </cell>
          <cell r="F1860">
            <v>1.91</v>
          </cell>
        </row>
        <row r="1861">
          <cell r="A1861" t="str">
            <v>002824.SZ</v>
          </cell>
          <cell r="B1861" t="str">
            <v>和胜股份</v>
          </cell>
          <cell r="C1861">
            <v>41.1</v>
          </cell>
          <cell r="D1861">
            <v>62.9</v>
          </cell>
          <cell r="E1861">
            <v>31.49</v>
          </cell>
          <cell r="F1861">
            <v>1.91</v>
          </cell>
        </row>
        <row r="1862">
          <cell r="A1862" t="str">
            <v>300691.SZ</v>
          </cell>
          <cell r="B1862" t="str">
            <v>联合光电</v>
          </cell>
          <cell r="C1862">
            <v>33.8</v>
          </cell>
          <cell r="D1862">
            <v>45.8</v>
          </cell>
          <cell r="E1862">
            <v>17.08</v>
          </cell>
          <cell r="F1862">
            <v>1.91</v>
          </cell>
        </row>
        <row r="1863">
          <cell r="A1863" t="str">
            <v>300378.SZ</v>
          </cell>
          <cell r="B1863" t="str">
            <v>鼎捷软件</v>
          </cell>
          <cell r="C1863">
            <v>58.4</v>
          </cell>
          <cell r="D1863">
            <v>58.5</v>
          </cell>
          <cell r="E1863">
            <v>21.91</v>
          </cell>
          <cell r="F1863">
            <v>1.91</v>
          </cell>
        </row>
        <row r="1864">
          <cell r="A1864" t="str">
            <v>000955.SZ</v>
          </cell>
          <cell r="B1864" t="str">
            <v>欣龙控股</v>
          </cell>
          <cell r="C1864">
            <v>25.9</v>
          </cell>
          <cell r="D1864">
            <v>25.9</v>
          </cell>
          <cell r="E1864">
            <v>4.81</v>
          </cell>
          <cell r="F1864">
            <v>1.91</v>
          </cell>
        </row>
        <row r="1865">
          <cell r="A1865" t="str">
            <v>000030.SZ</v>
          </cell>
          <cell r="B1865" t="str">
            <v>富奥股份</v>
          </cell>
          <cell r="C1865">
            <v>81.4</v>
          </cell>
          <cell r="D1865">
            <v>83.8</v>
          </cell>
          <cell r="E1865">
            <v>4.81</v>
          </cell>
          <cell r="F1865">
            <v>1.91</v>
          </cell>
        </row>
        <row r="1866">
          <cell r="A1866" t="str">
            <v>301107.SZ</v>
          </cell>
          <cell r="B1866" t="str">
            <v>瑜欣电子</v>
          </cell>
          <cell r="C1866">
            <v>5.5</v>
          </cell>
          <cell r="D1866">
            <v>22</v>
          </cell>
          <cell r="E1866">
            <v>29.93</v>
          </cell>
          <cell r="F1866">
            <v>1.91</v>
          </cell>
        </row>
        <row r="1867">
          <cell r="A1867" t="str">
            <v>688779.SH</v>
          </cell>
          <cell r="B1867" t="str">
            <v>长远锂科</v>
          </cell>
          <cell r="C1867">
            <v>157.3</v>
          </cell>
          <cell r="D1867">
            <v>299.4</v>
          </cell>
          <cell r="E1867">
            <v>15.52</v>
          </cell>
          <cell r="F1867">
            <v>1.9</v>
          </cell>
        </row>
        <row r="1868">
          <cell r="A1868" t="str">
            <v>000099.SZ</v>
          </cell>
          <cell r="B1868" t="str">
            <v>中信海直</v>
          </cell>
          <cell r="C1868">
            <v>57</v>
          </cell>
          <cell r="D1868">
            <v>62.3</v>
          </cell>
          <cell r="E1868">
            <v>8.03</v>
          </cell>
          <cell r="F1868">
            <v>1.9</v>
          </cell>
        </row>
        <row r="1869">
          <cell r="A1869" t="str">
            <v>603177.SH</v>
          </cell>
          <cell r="B1869" t="str">
            <v>德创环保</v>
          </cell>
          <cell r="C1869">
            <v>32.5</v>
          </cell>
          <cell r="D1869">
            <v>33.4</v>
          </cell>
          <cell r="E1869">
            <v>16.07</v>
          </cell>
          <cell r="F1869">
            <v>1.9</v>
          </cell>
        </row>
        <row r="1870">
          <cell r="A1870" t="str">
            <v>300957.SZ</v>
          </cell>
          <cell r="B1870" t="str">
            <v>贝泰妮</v>
          </cell>
          <cell r="C1870">
            <v>256.3</v>
          </cell>
          <cell r="D1870">
            <v>499.4</v>
          </cell>
          <cell r="E1870">
            <v>117.9</v>
          </cell>
          <cell r="F1870">
            <v>1.9</v>
          </cell>
        </row>
        <row r="1871">
          <cell r="A1871" t="str">
            <v>688609.SH</v>
          </cell>
          <cell r="B1871" t="str">
            <v>九联科技</v>
          </cell>
          <cell r="C1871">
            <v>26</v>
          </cell>
          <cell r="D1871">
            <v>40.2</v>
          </cell>
          <cell r="E1871">
            <v>8.04</v>
          </cell>
          <cell r="F1871">
            <v>1.9</v>
          </cell>
        </row>
        <row r="1872">
          <cell r="A1872" t="str">
            <v>603322.SH</v>
          </cell>
          <cell r="B1872" t="str">
            <v>超讯通信</v>
          </cell>
          <cell r="C1872">
            <v>27.6</v>
          </cell>
          <cell r="D1872">
            <v>27.9</v>
          </cell>
          <cell r="E1872">
            <v>17.7</v>
          </cell>
          <cell r="F1872">
            <v>1.9</v>
          </cell>
        </row>
        <row r="1873">
          <cell r="A1873" t="str">
            <v>301060.SZ</v>
          </cell>
          <cell r="B1873" t="str">
            <v>兰卫医学</v>
          </cell>
          <cell r="C1873">
            <v>35.5</v>
          </cell>
          <cell r="D1873">
            <v>77.3</v>
          </cell>
          <cell r="E1873">
            <v>19.31</v>
          </cell>
          <cell r="F1873">
            <v>1.9</v>
          </cell>
        </row>
        <row r="1874">
          <cell r="A1874" t="str">
            <v>002234.SZ</v>
          </cell>
          <cell r="B1874" t="str">
            <v>民和股份</v>
          </cell>
          <cell r="C1874">
            <v>53.6</v>
          </cell>
          <cell r="D1874">
            <v>73</v>
          </cell>
          <cell r="E1874">
            <v>20.92</v>
          </cell>
          <cell r="F1874">
            <v>1.9</v>
          </cell>
        </row>
        <row r="1875">
          <cell r="A1875" t="str">
            <v>603189.SH</v>
          </cell>
          <cell r="B1875" t="str">
            <v>网达软件</v>
          </cell>
          <cell r="C1875">
            <v>49.2</v>
          </cell>
          <cell r="D1875">
            <v>49.2</v>
          </cell>
          <cell r="E1875">
            <v>18.26</v>
          </cell>
          <cell r="F1875">
            <v>1.9</v>
          </cell>
        </row>
        <row r="1876">
          <cell r="A1876" t="str">
            <v>002631.SZ</v>
          </cell>
          <cell r="B1876" t="str">
            <v>德尔未来</v>
          </cell>
          <cell r="C1876">
            <v>38.7</v>
          </cell>
          <cell r="D1876">
            <v>38.9</v>
          </cell>
          <cell r="E1876">
            <v>5.91</v>
          </cell>
          <cell r="F1876">
            <v>1.9</v>
          </cell>
        </row>
        <row r="1877">
          <cell r="A1877" t="str">
            <v>300470.SZ</v>
          </cell>
          <cell r="B1877" t="str">
            <v>中密控股</v>
          </cell>
          <cell r="C1877">
            <v>85.3</v>
          </cell>
          <cell r="D1877">
            <v>89.5</v>
          </cell>
          <cell r="E1877">
            <v>43</v>
          </cell>
          <cell r="F1877">
            <v>1.9</v>
          </cell>
        </row>
        <row r="1878">
          <cell r="A1878" t="str">
            <v>300082.SZ</v>
          </cell>
          <cell r="B1878" t="str">
            <v>奥克股份</v>
          </cell>
          <cell r="C1878">
            <v>58.3</v>
          </cell>
          <cell r="D1878">
            <v>58.5</v>
          </cell>
          <cell r="E1878">
            <v>8.6</v>
          </cell>
          <cell r="F1878">
            <v>1.9</v>
          </cell>
        </row>
        <row r="1879">
          <cell r="A1879" t="str">
            <v>688317.SH</v>
          </cell>
          <cell r="B1879" t="str">
            <v>之江生物</v>
          </cell>
          <cell r="C1879">
            <v>38.6</v>
          </cell>
          <cell r="D1879">
            <v>60.7</v>
          </cell>
          <cell r="E1879">
            <v>31.19</v>
          </cell>
          <cell r="F1879">
            <v>1.89</v>
          </cell>
        </row>
        <row r="1880">
          <cell r="A1880" t="str">
            <v>603979.SH</v>
          </cell>
          <cell r="B1880" t="str">
            <v>金诚信</v>
          </cell>
          <cell r="C1880">
            <v>187.8</v>
          </cell>
          <cell r="D1880">
            <v>187.8</v>
          </cell>
          <cell r="E1880">
            <v>31.2</v>
          </cell>
          <cell r="F1880">
            <v>1.89</v>
          </cell>
        </row>
        <row r="1881">
          <cell r="A1881" t="str">
            <v>600096.SH</v>
          </cell>
          <cell r="B1881" t="str">
            <v>云天化</v>
          </cell>
          <cell r="C1881">
            <v>375.4</v>
          </cell>
          <cell r="D1881">
            <v>394.7</v>
          </cell>
          <cell r="E1881">
            <v>21.52</v>
          </cell>
          <cell r="F1881">
            <v>1.89</v>
          </cell>
        </row>
        <row r="1882">
          <cell r="A1882" t="str">
            <v>002791.SZ</v>
          </cell>
          <cell r="B1882" t="str">
            <v>坚朗五金</v>
          </cell>
          <cell r="C1882">
            <v>141.7</v>
          </cell>
          <cell r="D1882">
            <v>282.2</v>
          </cell>
          <cell r="E1882">
            <v>87.75</v>
          </cell>
          <cell r="F1882">
            <v>1.89</v>
          </cell>
        </row>
        <row r="1883">
          <cell r="A1883" t="str">
            <v>003007.SZ</v>
          </cell>
          <cell r="B1883" t="str">
            <v>直真科技</v>
          </cell>
          <cell r="C1883">
            <v>10.3</v>
          </cell>
          <cell r="D1883">
            <v>29.1</v>
          </cell>
          <cell r="E1883">
            <v>28</v>
          </cell>
          <cell r="F1883">
            <v>1.89</v>
          </cell>
        </row>
        <row r="1884">
          <cell r="A1884" t="str">
            <v>300375.SZ</v>
          </cell>
          <cell r="B1884" t="str">
            <v>鹏翎股份</v>
          </cell>
          <cell r="C1884">
            <v>19</v>
          </cell>
          <cell r="D1884">
            <v>28.5</v>
          </cell>
          <cell r="E1884">
            <v>3.77</v>
          </cell>
          <cell r="F1884">
            <v>1.89</v>
          </cell>
        </row>
        <row r="1885">
          <cell r="A1885" t="str">
            <v>000026.SZ</v>
          </cell>
          <cell r="B1885" t="str">
            <v>飞亚达</v>
          </cell>
          <cell r="C1885">
            <v>41</v>
          </cell>
          <cell r="D1885">
            <v>47.3</v>
          </cell>
          <cell r="E1885">
            <v>11.32</v>
          </cell>
          <cell r="F1885">
            <v>1.89</v>
          </cell>
        </row>
        <row r="1886">
          <cell r="A1886" t="str">
            <v>002686.SZ</v>
          </cell>
          <cell r="B1886" t="str">
            <v>亿利达</v>
          </cell>
          <cell r="C1886">
            <v>27.5</v>
          </cell>
          <cell r="D1886">
            <v>39.7</v>
          </cell>
          <cell r="E1886">
            <v>7.01</v>
          </cell>
          <cell r="F1886">
            <v>1.89</v>
          </cell>
        </row>
        <row r="1887">
          <cell r="A1887" t="str">
            <v>600053.SH</v>
          </cell>
          <cell r="B1887" t="str">
            <v>九鼎投资</v>
          </cell>
          <cell r="C1887">
            <v>67.8</v>
          </cell>
          <cell r="D1887">
            <v>67.8</v>
          </cell>
          <cell r="E1887">
            <v>15.64</v>
          </cell>
          <cell r="F1887">
            <v>1.89</v>
          </cell>
        </row>
        <row r="1888">
          <cell r="A1888" t="str">
            <v>603301.SH</v>
          </cell>
          <cell r="B1888" t="str">
            <v>振德医疗</v>
          </cell>
          <cell r="C1888">
            <v>83.3</v>
          </cell>
          <cell r="D1888">
            <v>97.7</v>
          </cell>
          <cell r="E1888">
            <v>36.68</v>
          </cell>
          <cell r="F1888">
            <v>1.89</v>
          </cell>
        </row>
        <row r="1889">
          <cell r="A1889" t="str">
            <v>300452.SZ</v>
          </cell>
          <cell r="B1889" t="str">
            <v>山河药辅</v>
          </cell>
          <cell r="C1889">
            <v>32.2</v>
          </cell>
          <cell r="D1889">
            <v>40.5</v>
          </cell>
          <cell r="E1889">
            <v>17.27</v>
          </cell>
          <cell r="F1889">
            <v>1.89</v>
          </cell>
        </row>
        <row r="1890">
          <cell r="A1890" t="str">
            <v>603685.SH</v>
          </cell>
          <cell r="B1890" t="str">
            <v>晨丰科技</v>
          </cell>
          <cell r="C1890">
            <v>19.2</v>
          </cell>
          <cell r="D1890">
            <v>19.2</v>
          </cell>
          <cell r="E1890">
            <v>11.34</v>
          </cell>
          <cell r="F1890">
            <v>1.89</v>
          </cell>
        </row>
        <row r="1891">
          <cell r="A1891" t="str">
            <v>603085.SH</v>
          </cell>
          <cell r="B1891" t="str">
            <v>天成自控</v>
          </cell>
          <cell r="C1891">
            <v>40</v>
          </cell>
          <cell r="D1891">
            <v>42.9</v>
          </cell>
          <cell r="E1891">
            <v>10.8</v>
          </cell>
          <cell r="F1891">
            <v>1.89</v>
          </cell>
        </row>
        <row r="1892">
          <cell r="A1892" t="str">
            <v>601929.SH</v>
          </cell>
          <cell r="B1892" t="str">
            <v>吉视传媒</v>
          </cell>
          <cell r="C1892">
            <v>71.3</v>
          </cell>
          <cell r="D1892">
            <v>71.3</v>
          </cell>
          <cell r="E1892">
            <v>2.16</v>
          </cell>
          <cell r="F1892">
            <v>1.89</v>
          </cell>
        </row>
        <row r="1893">
          <cell r="A1893" t="str">
            <v>301158.SZ</v>
          </cell>
          <cell r="B1893" t="str">
            <v>德石股份</v>
          </cell>
          <cell r="C1893">
            <v>15.1</v>
          </cell>
          <cell r="D1893">
            <v>29.2</v>
          </cell>
          <cell r="E1893">
            <v>19.44</v>
          </cell>
          <cell r="F1893">
            <v>1.89</v>
          </cell>
        </row>
        <row r="1894">
          <cell r="A1894" t="str">
            <v>300685.SZ</v>
          </cell>
          <cell r="B1894" t="str">
            <v>艾德生物</v>
          </cell>
          <cell r="C1894">
            <v>109.6</v>
          </cell>
          <cell r="D1894">
            <v>109.7</v>
          </cell>
          <cell r="E1894">
            <v>27.56</v>
          </cell>
          <cell r="F1894">
            <v>1.89</v>
          </cell>
        </row>
        <row r="1895">
          <cell r="A1895" t="str">
            <v>300179.SZ</v>
          </cell>
          <cell r="B1895" t="str">
            <v>四方达</v>
          </cell>
          <cell r="C1895">
            <v>44.7</v>
          </cell>
          <cell r="D1895">
            <v>57.8</v>
          </cell>
          <cell r="E1895">
            <v>11.89</v>
          </cell>
          <cell r="F1895">
            <v>1.89</v>
          </cell>
        </row>
        <row r="1896">
          <cell r="A1896" t="str">
            <v>301162.SZ</v>
          </cell>
          <cell r="B1896" t="str">
            <v>国能日新</v>
          </cell>
          <cell r="C1896">
            <v>16.1</v>
          </cell>
          <cell r="D1896">
            <v>64.4</v>
          </cell>
          <cell r="E1896">
            <v>90.8</v>
          </cell>
          <cell r="F1896">
            <v>1.89</v>
          </cell>
        </row>
        <row r="1897">
          <cell r="A1897" t="str">
            <v>002056.SZ</v>
          </cell>
          <cell r="B1897" t="str">
            <v>横店东磁</v>
          </cell>
          <cell r="C1897">
            <v>320.8</v>
          </cell>
          <cell r="D1897">
            <v>325.3</v>
          </cell>
          <cell r="E1897">
            <v>20</v>
          </cell>
          <cell r="F1897">
            <v>1.88</v>
          </cell>
        </row>
        <row r="1898">
          <cell r="A1898" t="str">
            <v>002363.SZ</v>
          </cell>
          <cell r="B1898" t="str">
            <v>隆基机械</v>
          </cell>
          <cell r="C1898">
            <v>31.5</v>
          </cell>
          <cell r="D1898">
            <v>31.7</v>
          </cell>
          <cell r="E1898">
            <v>7.57</v>
          </cell>
          <cell r="F1898">
            <v>1.88</v>
          </cell>
        </row>
        <row r="1899">
          <cell r="A1899" t="str">
            <v>600100.SH</v>
          </cell>
          <cell r="B1899" t="str">
            <v>同方股份</v>
          </cell>
          <cell r="C1899">
            <v>176.4</v>
          </cell>
          <cell r="D1899">
            <v>199.3</v>
          </cell>
          <cell r="E1899">
            <v>5.95</v>
          </cell>
          <cell r="F1899">
            <v>1.88</v>
          </cell>
        </row>
        <row r="1900">
          <cell r="A1900" t="str">
            <v>000532.SZ</v>
          </cell>
          <cell r="B1900" t="str">
            <v>华金资本</v>
          </cell>
          <cell r="C1900">
            <v>40.9</v>
          </cell>
          <cell r="D1900">
            <v>41</v>
          </cell>
          <cell r="E1900">
            <v>11.9</v>
          </cell>
          <cell r="F1900">
            <v>1.88</v>
          </cell>
        </row>
        <row r="1901">
          <cell r="A1901" t="str">
            <v>605369.SH</v>
          </cell>
          <cell r="B1901" t="str">
            <v>拱东医疗</v>
          </cell>
          <cell r="C1901">
            <v>21.7</v>
          </cell>
          <cell r="D1901">
            <v>86.6</v>
          </cell>
          <cell r="E1901">
            <v>76.85</v>
          </cell>
          <cell r="F1901">
            <v>1.88</v>
          </cell>
        </row>
        <row r="1902">
          <cell r="A1902" t="str">
            <v>600363.SH</v>
          </cell>
          <cell r="B1902" t="str">
            <v>联创光电</v>
          </cell>
          <cell r="C1902">
            <v>146.3</v>
          </cell>
          <cell r="D1902">
            <v>147.9</v>
          </cell>
          <cell r="E1902">
            <v>32.48</v>
          </cell>
          <cell r="F1902">
            <v>1.88</v>
          </cell>
        </row>
        <row r="1903">
          <cell r="A1903" t="str">
            <v>000838.SZ</v>
          </cell>
          <cell r="B1903" t="str">
            <v>财信发展</v>
          </cell>
          <cell r="C1903">
            <v>68.4</v>
          </cell>
          <cell r="D1903">
            <v>71.5</v>
          </cell>
          <cell r="E1903">
            <v>6.5</v>
          </cell>
          <cell r="F1903">
            <v>1.88</v>
          </cell>
        </row>
        <row r="1904">
          <cell r="A1904" t="str">
            <v>688327.SH</v>
          </cell>
          <cell r="B1904" t="str">
            <v>云从科技-UW</v>
          </cell>
          <cell r="C1904">
            <v>24.3</v>
          </cell>
          <cell r="D1904">
            <v>212.6</v>
          </cell>
          <cell r="E1904">
            <v>28.71</v>
          </cell>
          <cell r="F1904">
            <v>1.88</v>
          </cell>
        </row>
        <row r="1905">
          <cell r="A1905" t="str">
            <v>301160.SZ</v>
          </cell>
          <cell r="B1905" t="str">
            <v>翔楼新材</v>
          </cell>
          <cell r="C1905">
            <v>6.7</v>
          </cell>
          <cell r="D1905">
            <v>26.7</v>
          </cell>
          <cell r="E1905">
            <v>35.76</v>
          </cell>
          <cell r="F1905">
            <v>1.88</v>
          </cell>
        </row>
        <row r="1906">
          <cell r="A1906" t="str">
            <v>301021.SZ</v>
          </cell>
          <cell r="B1906" t="str">
            <v>英诺激光</v>
          </cell>
          <cell r="C1906">
            <v>19.3</v>
          </cell>
          <cell r="D1906">
            <v>41.9</v>
          </cell>
          <cell r="E1906">
            <v>27.65</v>
          </cell>
          <cell r="F1906">
            <v>1.88</v>
          </cell>
        </row>
        <row r="1907">
          <cell r="A1907" t="str">
            <v>300274.SZ</v>
          </cell>
          <cell r="B1907" t="str">
            <v>阳光电源</v>
          </cell>
          <cell r="C1907">
            <v>1146.6</v>
          </cell>
          <cell r="D1907">
            <v>1508.5</v>
          </cell>
          <cell r="E1907">
            <v>101.57</v>
          </cell>
          <cell r="F1907">
            <v>1.88</v>
          </cell>
        </row>
        <row r="1908">
          <cell r="A1908" t="str">
            <v>001205.SZ</v>
          </cell>
          <cell r="B1908" t="str">
            <v>盛航股份</v>
          </cell>
          <cell r="C1908">
            <v>27.9</v>
          </cell>
          <cell r="D1908">
            <v>40.9</v>
          </cell>
          <cell r="E1908">
            <v>23.9</v>
          </cell>
          <cell r="F1908">
            <v>1.88</v>
          </cell>
        </row>
        <row r="1909">
          <cell r="A1909" t="str">
            <v>300369.SZ</v>
          </cell>
          <cell r="B1909" t="str">
            <v>绿盟科技</v>
          </cell>
          <cell r="C1909">
            <v>95.8</v>
          </cell>
          <cell r="D1909">
            <v>104.1</v>
          </cell>
          <cell r="E1909">
            <v>13.04</v>
          </cell>
          <cell r="F1909">
            <v>1.88</v>
          </cell>
        </row>
        <row r="1910">
          <cell r="A1910" t="str">
            <v>300973.SZ</v>
          </cell>
          <cell r="B1910" t="str">
            <v>立高食品</v>
          </cell>
          <cell r="C1910">
            <v>72.6</v>
          </cell>
          <cell r="D1910">
            <v>173</v>
          </cell>
          <cell r="E1910">
            <v>102.18</v>
          </cell>
          <cell r="F1910">
            <v>1.87</v>
          </cell>
        </row>
        <row r="1911">
          <cell r="A1911" t="str">
            <v>600482.SH</v>
          </cell>
          <cell r="B1911" t="str">
            <v>中国动力</v>
          </cell>
          <cell r="C1911">
            <v>341.6</v>
          </cell>
          <cell r="D1911">
            <v>364.1</v>
          </cell>
          <cell r="E1911">
            <v>16.85</v>
          </cell>
          <cell r="F1911">
            <v>1.87</v>
          </cell>
        </row>
        <row r="1912">
          <cell r="A1912" t="str">
            <v>688349.SH</v>
          </cell>
          <cell r="B1912" t="str">
            <v>三一重能</v>
          </cell>
          <cell r="C1912">
            <v>48.8</v>
          </cell>
          <cell r="D1912">
            <v>407.5</v>
          </cell>
          <cell r="E1912">
            <v>34.26</v>
          </cell>
          <cell r="F1912">
            <v>1.87</v>
          </cell>
        </row>
        <row r="1913">
          <cell r="A1913" t="str">
            <v>300240.SZ</v>
          </cell>
          <cell r="B1913" t="str">
            <v>飞力达</v>
          </cell>
          <cell r="C1913">
            <v>25.6</v>
          </cell>
          <cell r="D1913">
            <v>26.1</v>
          </cell>
          <cell r="E1913">
            <v>7.07</v>
          </cell>
          <cell r="F1913">
            <v>1.87</v>
          </cell>
        </row>
        <row r="1914">
          <cell r="A1914" t="str">
            <v>600302.SH</v>
          </cell>
          <cell r="B1914" t="str">
            <v>标准股份</v>
          </cell>
          <cell r="C1914">
            <v>18.8</v>
          </cell>
          <cell r="D1914">
            <v>18.8</v>
          </cell>
          <cell r="E1914">
            <v>5.44</v>
          </cell>
          <cell r="F1914">
            <v>1.87</v>
          </cell>
        </row>
        <row r="1915">
          <cell r="A1915" t="str">
            <v>002519.SZ</v>
          </cell>
          <cell r="B1915" t="str">
            <v>银河电子</v>
          </cell>
          <cell r="C1915">
            <v>53.9</v>
          </cell>
          <cell r="D1915">
            <v>61.3</v>
          </cell>
          <cell r="E1915">
            <v>5.44</v>
          </cell>
          <cell r="F1915">
            <v>1.87</v>
          </cell>
        </row>
        <row r="1916">
          <cell r="A1916" t="str">
            <v>002471.SZ</v>
          </cell>
          <cell r="B1916" t="str">
            <v>中超控股</v>
          </cell>
          <cell r="C1916">
            <v>34.4</v>
          </cell>
          <cell r="D1916">
            <v>34.5</v>
          </cell>
          <cell r="E1916">
            <v>2.72</v>
          </cell>
          <cell r="F1916">
            <v>1.87</v>
          </cell>
        </row>
        <row r="1917">
          <cell r="A1917" t="str">
            <v>002247.SZ</v>
          </cell>
          <cell r="B1917" t="str">
            <v>聚力文化</v>
          </cell>
          <cell r="C1917">
            <v>17.5</v>
          </cell>
          <cell r="D1917">
            <v>23.1</v>
          </cell>
          <cell r="E1917">
            <v>2.72</v>
          </cell>
          <cell r="F1917">
            <v>1.87</v>
          </cell>
        </row>
        <row r="1918">
          <cell r="A1918" t="str">
            <v>688373.SH</v>
          </cell>
          <cell r="B1918" t="str">
            <v>盟科药业-U</v>
          </cell>
          <cell r="C1918">
            <v>12.2</v>
          </cell>
          <cell r="D1918">
            <v>64.2</v>
          </cell>
          <cell r="E1918">
            <v>9.8</v>
          </cell>
          <cell r="F1918">
            <v>1.87</v>
          </cell>
        </row>
        <row r="1919">
          <cell r="A1919" t="str">
            <v>003031.SZ</v>
          </cell>
          <cell r="B1919" t="str">
            <v>中瓷电子</v>
          </cell>
          <cell r="C1919">
            <v>64.3</v>
          </cell>
          <cell r="D1919">
            <v>193.6</v>
          </cell>
          <cell r="E1919">
            <v>92.6</v>
          </cell>
          <cell r="F1919">
            <v>1.87</v>
          </cell>
        </row>
        <row r="1920">
          <cell r="A1920" t="str">
            <v>600696.SH</v>
          </cell>
          <cell r="B1920" t="str">
            <v>岩石股份</v>
          </cell>
          <cell r="C1920">
            <v>87.5</v>
          </cell>
          <cell r="D1920">
            <v>87.5</v>
          </cell>
          <cell r="E1920">
            <v>26.16</v>
          </cell>
          <cell r="F1920">
            <v>1.87</v>
          </cell>
        </row>
        <row r="1921">
          <cell r="A1921" t="str">
            <v>000550.SZ</v>
          </cell>
          <cell r="B1921" t="str">
            <v>江铃汽车</v>
          </cell>
          <cell r="C1921">
            <v>73.5</v>
          </cell>
          <cell r="D1921">
            <v>122.4</v>
          </cell>
          <cell r="E1921">
            <v>14.18</v>
          </cell>
          <cell r="F1921">
            <v>1.87</v>
          </cell>
        </row>
        <row r="1922">
          <cell r="A1922" t="str">
            <v>000899.SZ</v>
          </cell>
          <cell r="B1922" t="str">
            <v>赣能股份</v>
          </cell>
          <cell r="C1922">
            <v>85.2</v>
          </cell>
          <cell r="D1922">
            <v>85.2</v>
          </cell>
          <cell r="E1922">
            <v>8.73</v>
          </cell>
          <cell r="F1922">
            <v>1.87</v>
          </cell>
        </row>
        <row r="1923">
          <cell r="A1923" t="str">
            <v>300557.SZ</v>
          </cell>
          <cell r="B1923" t="str">
            <v>理工光科</v>
          </cell>
          <cell r="C1923">
            <v>21.7</v>
          </cell>
          <cell r="D1923">
            <v>23.7</v>
          </cell>
          <cell r="E1923">
            <v>33.29</v>
          </cell>
          <cell r="F1923">
            <v>1.87</v>
          </cell>
        </row>
        <row r="1924">
          <cell r="A1924" t="str">
            <v>002725.SZ</v>
          </cell>
          <cell r="B1924" t="str">
            <v>跃岭股份</v>
          </cell>
          <cell r="C1924">
            <v>18.6</v>
          </cell>
          <cell r="D1924">
            <v>23.8</v>
          </cell>
          <cell r="E1924">
            <v>9.28</v>
          </cell>
          <cell r="F1924">
            <v>1.87</v>
          </cell>
        </row>
        <row r="1925">
          <cell r="A1925" t="str">
            <v>300737.SZ</v>
          </cell>
          <cell r="B1925" t="str">
            <v>科顺股份</v>
          </cell>
          <cell r="C1925">
            <v>106.7</v>
          </cell>
          <cell r="D1925">
            <v>141.8</v>
          </cell>
          <cell r="E1925">
            <v>12.01</v>
          </cell>
          <cell r="F1925">
            <v>1.87</v>
          </cell>
        </row>
        <row r="1926">
          <cell r="A1926" t="str">
            <v>300823.SZ</v>
          </cell>
          <cell r="B1926" t="str">
            <v>建科机械</v>
          </cell>
          <cell r="C1926">
            <v>17.9</v>
          </cell>
          <cell r="D1926">
            <v>17.9</v>
          </cell>
          <cell r="E1926">
            <v>19.12</v>
          </cell>
          <cell r="F1926">
            <v>1.86</v>
          </cell>
        </row>
        <row r="1927">
          <cell r="A1927" t="str">
            <v>603958.SH</v>
          </cell>
          <cell r="B1927" t="str">
            <v>哈森股份</v>
          </cell>
          <cell r="C1927">
            <v>14.4</v>
          </cell>
          <cell r="D1927">
            <v>14.5</v>
          </cell>
          <cell r="E1927">
            <v>6.56</v>
          </cell>
          <cell r="F1927">
            <v>1.86</v>
          </cell>
        </row>
        <row r="1928">
          <cell r="A1928" t="str">
            <v>002114.SZ</v>
          </cell>
          <cell r="B1928" t="str">
            <v>罗平锌电</v>
          </cell>
          <cell r="C1928">
            <v>23</v>
          </cell>
          <cell r="D1928">
            <v>23</v>
          </cell>
          <cell r="E1928">
            <v>7.11</v>
          </cell>
          <cell r="F1928">
            <v>1.86</v>
          </cell>
        </row>
        <row r="1929">
          <cell r="A1929" t="str">
            <v>688533.SH</v>
          </cell>
          <cell r="B1929" t="str">
            <v>上声电子</v>
          </cell>
          <cell r="C1929">
            <v>17</v>
          </cell>
          <cell r="D1929">
            <v>70.1</v>
          </cell>
          <cell r="E1929">
            <v>43.8</v>
          </cell>
          <cell r="F1929">
            <v>1.86</v>
          </cell>
        </row>
        <row r="1930">
          <cell r="A1930" t="str">
            <v>301297.SZ</v>
          </cell>
          <cell r="B1930" t="str">
            <v>富乐德</v>
          </cell>
          <cell r="C1930">
            <v>14.6</v>
          </cell>
          <cell r="D1930">
            <v>70.5</v>
          </cell>
          <cell r="E1930">
            <v>20.82</v>
          </cell>
          <cell r="F1930">
            <v>1.86</v>
          </cell>
        </row>
        <row r="1931">
          <cell r="A1931" t="str">
            <v>600319.SH</v>
          </cell>
          <cell r="B1931" t="str">
            <v>亚星化学</v>
          </cell>
          <cell r="C1931">
            <v>19</v>
          </cell>
          <cell r="D1931">
            <v>23.4</v>
          </cell>
          <cell r="E1931">
            <v>6.03</v>
          </cell>
          <cell r="F1931">
            <v>1.86</v>
          </cell>
        </row>
        <row r="1932">
          <cell r="A1932" t="str">
            <v>300449.SZ</v>
          </cell>
          <cell r="B1932" t="str">
            <v>汉邦高科</v>
          </cell>
          <cell r="C1932">
            <v>19.5</v>
          </cell>
          <cell r="D1932">
            <v>19.6</v>
          </cell>
          <cell r="E1932">
            <v>6.58</v>
          </cell>
          <cell r="F1932">
            <v>1.86</v>
          </cell>
        </row>
        <row r="1933">
          <cell r="A1933" t="str">
            <v>002132.SZ</v>
          </cell>
          <cell r="B1933" t="str">
            <v>恒星科技</v>
          </cell>
          <cell r="C1933">
            <v>61.4</v>
          </cell>
          <cell r="D1933">
            <v>61.5</v>
          </cell>
          <cell r="E1933">
            <v>4.39</v>
          </cell>
          <cell r="F1933">
            <v>1.86</v>
          </cell>
        </row>
        <row r="1934">
          <cell r="A1934" t="str">
            <v>000863.SZ</v>
          </cell>
          <cell r="B1934" t="str">
            <v>三湘印象</v>
          </cell>
          <cell r="C1934">
            <v>52.1</v>
          </cell>
          <cell r="D1934">
            <v>52.9</v>
          </cell>
          <cell r="E1934">
            <v>4.39</v>
          </cell>
          <cell r="F1934">
            <v>1.86</v>
          </cell>
        </row>
        <row r="1935">
          <cell r="A1935" t="str">
            <v>688337.SH</v>
          </cell>
          <cell r="B1935" t="str">
            <v>普源精电-U</v>
          </cell>
          <cell r="C1935">
            <v>25.5</v>
          </cell>
          <cell r="D1935">
            <v>115.9</v>
          </cell>
          <cell r="E1935">
            <v>95.5</v>
          </cell>
          <cell r="F1935">
            <v>1.86</v>
          </cell>
        </row>
        <row r="1936">
          <cell r="A1936" t="str">
            <v>300629.SZ</v>
          </cell>
          <cell r="B1936" t="str">
            <v>新劲刚</v>
          </cell>
          <cell r="C1936">
            <v>36.1</v>
          </cell>
          <cell r="D1936">
            <v>45.1</v>
          </cell>
          <cell r="E1936">
            <v>24.73</v>
          </cell>
          <cell r="F1936">
            <v>1.85</v>
          </cell>
        </row>
        <row r="1937">
          <cell r="A1937" t="str">
            <v>301260.SZ</v>
          </cell>
          <cell r="B1937" t="str">
            <v>格力博</v>
          </cell>
          <cell r="C1937">
            <v>32.6</v>
          </cell>
          <cell r="D1937">
            <v>139</v>
          </cell>
          <cell r="E1937">
            <v>28.59</v>
          </cell>
          <cell r="F1937">
            <v>1.85</v>
          </cell>
        </row>
        <row r="1938">
          <cell r="A1938" t="str">
            <v>601921.SH</v>
          </cell>
          <cell r="B1938" t="str">
            <v>浙版传媒</v>
          </cell>
          <cell r="C1938">
            <v>34.8</v>
          </cell>
          <cell r="D1938">
            <v>183.3</v>
          </cell>
          <cell r="E1938">
            <v>8.25</v>
          </cell>
          <cell r="F1938">
            <v>1.85</v>
          </cell>
        </row>
        <row r="1939">
          <cell r="A1939" t="str">
            <v>600190.SH</v>
          </cell>
          <cell r="B1939" t="str">
            <v>锦州港</v>
          </cell>
          <cell r="C1939">
            <v>68.5</v>
          </cell>
          <cell r="D1939">
            <v>77.1</v>
          </cell>
          <cell r="E1939">
            <v>3.85</v>
          </cell>
          <cell r="F1939">
            <v>1.85</v>
          </cell>
        </row>
        <row r="1940">
          <cell r="A1940" t="str">
            <v>600097.SH</v>
          </cell>
          <cell r="B1940" t="str">
            <v>开创国际</v>
          </cell>
          <cell r="C1940">
            <v>25.2</v>
          </cell>
          <cell r="D1940">
            <v>25.2</v>
          </cell>
          <cell r="E1940">
            <v>10.45</v>
          </cell>
          <cell r="F1940">
            <v>1.85</v>
          </cell>
        </row>
        <row r="1941">
          <cell r="A1941" t="str">
            <v>002099.SZ</v>
          </cell>
          <cell r="B1941" t="str">
            <v>海翔药业</v>
          </cell>
          <cell r="C1941">
            <v>115.1</v>
          </cell>
          <cell r="D1941">
            <v>115.7</v>
          </cell>
          <cell r="E1941">
            <v>7.15</v>
          </cell>
          <cell r="F1941">
            <v>1.85</v>
          </cell>
        </row>
        <row r="1942">
          <cell r="A1942" t="str">
            <v>300940.SZ</v>
          </cell>
          <cell r="B1942" t="str">
            <v>南极光</v>
          </cell>
          <cell r="C1942">
            <v>14.6</v>
          </cell>
          <cell r="D1942">
            <v>36.7</v>
          </cell>
          <cell r="E1942">
            <v>19.27</v>
          </cell>
          <cell r="F1942">
            <v>1.85</v>
          </cell>
        </row>
        <row r="1943">
          <cell r="A1943" t="str">
            <v>002529.SZ</v>
          </cell>
          <cell r="B1943" t="str">
            <v>海源复材</v>
          </cell>
          <cell r="C1943">
            <v>41.5</v>
          </cell>
          <cell r="D1943">
            <v>41.5</v>
          </cell>
          <cell r="E1943">
            <v>15.97</v>
          </cell>
          <cell r="F1943">
            <v>1.85</v>
          </cell>
        </row>
        <row r="1944">
          <cell r="A1944" t="str">
            <v>600223.SH</v>
          </cell>
          <cell r="B1944" t="str">
            <v>鲁商发展</v>
          </cell>
          <cell r="C1944">
            <v>106.4</v>
          </cell>
          <cell r="D1944">
            <v>106.4</v>
          </cell>
          <cell r="E1944">
            <v>10.47</v>
          </cell>
          <cell r="F1944">
            <v>1.85</v>
          </cell>
        </row>
        <row r="1945">
          <cell r="A1945" t="str">
            <v>002394.SZ</v>
          </cell>
          <cell r="B1945" t="str">
            <v>联发股份</v>
          </cell>
          <cell r="C1945">
            <v>24.9</v>
          </cell>
          <cell r="D1945">
            <v>25</v>
          </cell>
          <cell r="E1945">
            <v>7.72</v>
          </cell>
          <cell r="F1945">
            <v>1.85</v>
          </cell>
        </row>
        <row r="1946">
          <cell r="A1946" t="str">
            <v>300481.SZ</v>
          </cell>
          <cell r="B1946" t="str">
            <v>濮阳惠成</v>
          </cell>
          <cell r="C1946">
            <v>77.6</v>
          </cell>
          <cell r="D1946">
            <v>78.5</v>
          </cell>
          <cell r="E1946">
            <v>26.48</v>
          </cell>
          <cell r="F1946">
            <v>1.85</v>
          </cell>
        </row>
        <row r="1947">
          <cell r="A1947" t="str">
            <v>002637.SZ</v>
          </cell>
          <cell r="B1947" t="str">
            <v>赞宇科技</v>
          </cell>
          <cell r="C1947">
            <v>48</v>
          </cell>
          <cell r="D1947">
            <v>57.1</v>
          </cell>
          <cell r="E1947">
            <v>12.14</v>
          </cell>
          <cell r="F1947">
            <v>1.85</v>
          </cell>
        </row>
        <row r="1948">
          <cell r="A1948" t="str">
            <v>003001.SZ</v>
          </cell>
          <cell r="B1948" t="str">
            <v>中岩大地</v>
          </cell>
          <cell r="C1948">
            <v>9</v>
          </cell>
          <cell r="D1948">
            <v>23.3</v>
          </cell>
          <cell r="E1948">
            <v>18.22</v>
          </cell>
          <cell r="F1948">
            <v>1.84</v>
          </cell>
        </row>
        <row r="1949">
          <cell r="A1949" t="str">
            <v>002745.SZ</v>
          </cell>
          <cell r="B1949" t="str">
            <v>木林森</v>
          </cell>
          <cell r="C1949">
            <v>90.4</v>
          </cell>
          <cell r="D1949">
            <v>139.4</v>
          </cell>
          <cell r="E1949">
            <v>9.39</v>
          </cell>
          <cell r="F1949">
            <v>1.84</v>
          </cell>
        </row>
        <row r="1950">
          <cell r="A1950" t="str">
            <v>603299.SH</v>
          </cell>
          <cell r="B1950" t="str">
            <v>苏盐井神</v>
          </cell>
          <cell r="C1950">
            <v>80.9</v>
          </cell>
          <cell r="D1950">
            <v>82.1</v>
          </cell>
          <cell r="E1950">
            <v>10.5</v>
          </cell>
          <cell r="F1950">
            <v>1.84</v>
          </cell>
        </row>
        <row r="1951">
          <cell r="A1951" t="str">
            <v>000726.SZ</v>
          </cell>
          <cell r="B1951" t="str">
            <v>鲁泰A</v>
          </cell>
          <cell r="C1951">
            <v>47.3</v>
          </cell>
          <cell r="D1951">
            <v>73.6</v>
          </cell>
          <cell r="E1951">
            <v>8.29</v>
          </cell>
          <cell r="F1951">
            <v>1.84</v>
          </cell>
        </row>
        <row r="1952">
          <cell r="A1952" t="str">
            <v>688208.SH</v>
          </cell>
          <cell r="B1952" t="str">
            <v>道通科技</v>
          </cell>
          <cell r="C1952">
            <v>157.4</v>
          </cell>
          <cell r="D1952">
            <v>157.4</v>
          </cell>
          <cell r="E1952">
            <v>34.83</v>
          </cell>
          <cell r="F1952">
            <v>1.84</v>
          </cell>
        </row>
        <row r="1953">
          <cell r="A1953" t="str">
            <v>603948.SH</v>
          </cell>
          <cell r="B1953" t="str">
            <v>建业股份</v>
          </cell>
          <cell r="C1953">
            <v>36.3</v>
          </cell>
          <cell r="D1953">
            <v>36.8</v>
          </cell>
          <cell r="E1953">
            <v>22.67</v>
          </cell>
          <cell r="F1953">
            <v>1.84</v>
          </cell>
        </row>
        <row r="1954">
          <cell r="A1954" t="str">
            <v>001319.SZ</v>
          </cell>
          <cell r="B1954" t="str">
            <v>铭科精技</v>
          </cell>
          <cell r="C1954">
            <v>8</v>
          </cell>
          <cell r="D1954">
            <v>32.1</v>
          </cell>
          <cell r="E1954">
            <v>22.68</v>
          </cell>
          <cell r="F1954">
            <v>1.84</v>
          </cell>
        </row>
        <row r="1955">
          <cell r="A1955" t="str">
            <v>688301.SH</v>
          </cell>
          <cell r="B1955" t="str">
            <v>奕瑞科技</v>
          </cell>
          <cell r="C1955">
            <v>160.6</v>
          </cell>
          <cell r="D1955">
            <v>283.5</v>
          </cell>
          <cell r="E1955">
            <v>390.02</v>
          </cell>
          <cell r="F1955">
            <v>1.84</v>
          </cell>
        </row>
        <row r="1956">
          <cell r="A1956" t="str">
            <v>300324.SZ</v>
          </cell>
          <cell r="B1956" t="str">
            <v>旋极信息</v>
          </cell>
          <cell r="C1956">
            <v>56.3</v>
          </cell>
          <cell r="D1956">
            <v>57.4</v>
          </cell>
          <cell r="E1956">
            <v>3.32</v>
          </cell>
          <cell r="F1956">
            <v>1.84</v>
          </cell>
        </row>
        <row r="1957">
          <cell r="A1957" t="str">
            <v>603112.SH</v>
          </cell>
          <cell r="B1957" t="str">
            <v>华翔股份</v>
          </cell>
          <cell r="C1957">
            <v>17.5</v>
          </cell>
          <cell r="D1957">
            <v>48.4</v>
          </cell>
          <cell r="E1957">
            <v>11.07</v>
          </cell>
          <cell r="F1957">
            <v>1.84</v>
          </cell>
        </row>
        <row r="1958">
          <cell r="A1958" t="str">
            <v>002226.SZ</v>
          </cell>
          <cell r="B1958" t="str">
            <v>江南化工</v>
          </cell>
          <cell r="C1958">
            <v>98.8</v>
          </cell>
          <cell r="D1958">
            <v>146.8</v>
          </cell>
          <cell r="E1958">
            <v>5.54</v>
          </cell>
          <cell r="F1958">
            <v>1.84</v>
          </cell>
        </row>
        <row r="1959">
          <cell r="A1959" t="str">
            <v>688068.SH</v>
          </cell>
          <cell r="B1959" t="str">
            <v>热景生物</v>
          </cell>
          <cell r="C1959">
            <v>45.4</v>
          </cell>
          <cell r="D1959">
            <v>45.4</v>
          </cell>
          <cell r="E1959">
            <v>49.35</v>
          </cell>
          <cell r="F1959">
            <v>1.84</v>
          </cell>
        </row>
        <row r="1960">
          <cell r="A1960" t="str">
            <v>688368.SH</v>
          </cell>
          <cell r="B1960" t="str">
            <v>晶丰明源</v>
          </cell>
          <cell r="C1960">
            <v>106.1</v>
          </cell>
          <cell r="D1960">
            <v>106.1</v>
          </cell>
          <cell r="E1960">
            <v>168.68</v>
          </cell>
          <cell r="F1960">
            <v>1.84</v>
          </cell>
        </row>
        <row r="1961">
          <cell r="A1961" t="str">
            <v>002162.SZ</v>
          </cell>
          <cell r="B1961" t="str">
            <v>悦心健康</v>
          </cell>
          <cell r="C1961">
            <v>41.1</v>
          </cell>
          <cell r="D1961">
            <v>41.1</v>
          </cell>
          <cell r="E1961">
            <v>4.44</v>
          </cell>
          <cell r="F1961">
            <v>1.83</v>
          </cell>
        </row>
        <row r="1962">
          <cell r="A1962" t="str">
            <v>600796.SH</v>
          </cell>
          <cell r="B1962" t="str">
            <v>钱江生化</v>
          </cell>
          <cell r="C1962">
            <v>16.8</v>
          </cell>
          <cell r="D1962">
            <v>48.2</v>
          </cell>
          <cell r="E1962">
            <v>5.56</v>
          </cell>
          <cell r="F1962">
            <v>1.83</v>
          </cell>
        </row>
        <row r="1963">
          <cell r="A1963" t="str">
            <v>600829.SH</v>
          </cell>
          <cell r="B1963" t="str">
            <v>人民同泰</v>
          </cell>
          <cell r="C1963">
            <v>38.7</v>
          </cell>
          <cell r="D1963">
            <v>38.7</v>
          </cell>
          <cell r="E1963">
            <v>6.68</v>
          </cell>
          <cell r="F1963">
            <v>1.83</v>
          </cell>
        </row>
        <row r="1964">
          <cell r="A1964" t="str">
            <v>002120.SZ</v>
          </cell>
          <cell r="B1964" t="str">
            <v>韵达股份</v>
          </cell>
          <cell r="C1964">
            <v>345.1</v>
          </cell>
          <cell r="D1964">
            <v>355.8</v>
          </cell>
          <cell r="E1964">
            <v>12.26</v>
          </cell>
          <cell r="F1964">
            <v>1.83</v>
          </cell>
        </row>
        <row r="1965">
          <cell r="A1965" t="str">
            <v>688196.SH</v>
          </cell>
          <cell r="B1965" t="str">
            <v>卓越新能</v>
          </cell>
          <cell r="C1965">
            <v>16.7</v>
          </cell>
          <cell r="D1965">
            <v>66.9</v>
          </cell>
          <cell r="E1965">
            <v>55.75</v>
          </cell>
          <cell r="F1965">
            <v>1.83</v>
          </cell>
        </row>
        <row r="1966">
          <cell r="A1966" t="str">
            <v>600488.SH</v>
          </cell>
          <cell r="B1966" t="str">
            <v>津药药业</v>
          </cell>
          <cell r="C1966">
            <v>48.7</v>
          </cell>
          <cell r="D1966">
            <v>48.9</v>
          </cell>
          <cell r="E1966">
            <v>4.46</v>
          </cell>
          <cell r="F1966">
            <v>1.83</v>
          </cell>
        </row>
        <row r="1967">
          <cell r="A1967" t="str">
            <v>600119.SH</v>
          </cell>
          <cell r="B1967" t="str">
            <v>长江投资</v>
          </cell>
          <cell r="C1967">
            <v>20.6</v>
          </cell>
          <cell r="D1967">
            <v>24.4</v>
          </cell>
          <cell r="E1967">
            <v>6.69</v>
          </cell>
          <cell r="F1967">
            <v>1.83</v>
          </cell>
        </row>
        <row r="1968">
          <cell r="A1968" t="str">
            <v>000977.SZ</v>
          </cell>
          <cell r="B1968" t="str">
            <v>浪潮信息</v>
          </cell>
          <cell r="C1968">
            <v>481</v>
          </cell>
          <cell r="D1968">
            <v>481.6</v>
          </cell>
          <cell r="E1968">
            <v>32.9</v>
          </cell>
          <cell r="F1968">
            <v>1.83</v>
          </cell>
        </row>
        <row r="1969">
          <cell r="A1969" t="str">
            <v>002416.SZ</v>
          </cell>
          <cell r="B1969" t="str">
            <v>爱施德</v>
          </cell>
          <cell r="C1969">
            <v>109.4</v>
          </cell>
          <cell r="D1969">
            <v>110.8</v>
          </cell>
          <cell r="E1969">
            <v>8.94</v>
          </cell>
          <cell r="F1969">
            <v>1.82</v>
          </cell>
        </row>
        <row r="1970">
          <cell r="A1970" t="str">
            <v>603686.SH</v>
          </cell>
          <cell r="B1970" t="str">
            <v>福龙马</v>
          </cell>
          <cell r="C1970">
            <v>41.9</v>
          </cell>
          <cell r="D1970">
            <v>41.9</v>
          </cell>
          <cell r="E1970">
            <v>10.07</v>
          </cell>
          <cell r="F1970">
            <v>1.82</v>
          </cell>
        </row>
        <row r="1971">
          <cell r="A1971" t="str">
            <v>301285.SZ</v>
          </cell>
          <cell r="B1971" t="str">
            <v>鸿日达</v>
          </cell>
          <cell r="C1971">
            <v>7.1</v>
          </cell>
          <cell r="D1971">
            <v>30.1</v>
          </cell>
          <cell r="E1971">
            <v>14.55</v>
          </cell>
          <cell r="F1971">
            <v>1.82</v>
          </cell>
        </row>
        <row r="1972">
          <cell r="A1972" t="str">
            <v>603626.SH</v>
          </cell>
          <cell r="B1972" t="str">
            <v>科森科技</v>
          </cell>
          <cell r="C1972">
            <v>43.5</v>
          </cell>
          <cell r="D1972">
            <v>43.7</v>
          </cell>
          <cell r="E1972">
            <v>7.84</v>
          </cell>
          <cell r="F1972">
            <v>1.82</v>
          </cell>
        </row>
        <row r="1973">
          <cell r="A1973" t="str">
            <v>300134.SZ</v>
          </cell>
          <cell r="B1973" t="str">
            <v>大富科技</v>
          </cell>
          <cell r="C1973">
            <v>75.8</v>
          </cell>
          <cell r="D1973">
            <v>81.7</v>
          </cell>
          <cell r="E1973">
            <v>10.64</v>
          </cell>
          <cell r="F1973">
            <v>1.82</v>
          </cell>
        </row>
        <row r="1974">
          <cell r="A1974" t="str">
            <v>002559.SZ</v>
          </cell>
          <cell r="B1974" t="str">
            <v>亚威股份</v>
          </cell>
          <cell r="C1974">
            <v>37.9</v>
          </cell>
          <cell r="D1974">
            <v>43.5</v>
          </cell>
          <cell r="E1974">
            <v>7.84</v>
          </cell>
          <cell r="F1974">
            <v>1.82</v>
          </cell>
        </row>
        <row r="1975">
          <cell r="A1975" t="str">
            <v>301128.SZ</v>
          </cell>
          <cell r="B1975" t="str">
            <v>强瑞技术</v>
          </cell>
          <cell r="C1975">
            <v>8.1</v>
          </cell>
          <cell r="D1975">
            <v>21.9</v>
          </cell>
          <cell r="E1975">
            <v>29.69</v>
          </cell>
          <cell r="F1975">
            <v>1.82</v>
          </cell>
        </row>
        <row r="1976">
          <cell r="A1976" t="str">
            <v>688320.SH</v>
          </cell>
          <cell r="B1976" t="str">
            <v>禾川科技</v>
          </cell>
          <cell r="C1976">
            <v>13.6</v>
          </cell>
          <cell r="D1976">
            <v>62.6</v>
          </cell>
          <cell r="E1976">
            <v>41.46</v>
          </cell>
          <cell r="F1976">
            <v>1.82</v>
          </cell>
        </row>
        <row r="1977">
          <cell r="A1977" t="str">
            <v>688230.SH</v>
          </cell>
          <cell r="B1977" t="str">
            <v>芯导科技</v>
          </cell>
          <cell r="C1977">
            <v>14.2</v>
          </cell>
          <cell r="D1977">
            <v>58.4</v>
          </cell>
          <cell r="E1977">
            <v>69.5</v>
          </cell>
          <cell r="F1977">
            <v>1.82</v>
          </cell>
        </row>
        <row r="1978">
          <cell r="A1978" t="str">
            <v>002873.SZ</v>
          </cell>
          <cell r="B1978" t="str">
            <v>新天药业</v>
          </cell>
          <cell r="C1978">
            <v>32.4</v>
          </cell>
          <cell r="D1978">
            <v>33.8</v>
          </cell>
          <cell r="E1978">
            <v>14.58</v>
          </cell>
          <cell r="F1978">
            <v>1.82</v>
          </cell>
        </row>
        <row r="1979">
          <cell r="A1979" t="str">
            <v>002702.SZ</v>
          </cell>
          <cell r="B1979" t="str">
            <v>海欣食品</v>
          </cell>
          <cell r="C1979">
            <v>23.8</v>
          </cell>
          <cell r="D1979">
            <v>29.7</v>
          </cell>
          <cell r="E1979">
            <v>6.17</v>
          </cell>
          <cell r="F1979">
            <v>1.82</v>
          </cell>
        </row>
        <row r="1980">
          <cell r="A1980" t="str">
            <v>688251.SH</v>
          </cell>
          <cell r="B1980" t="str">
            <v>井松智能</v>
          </cell>
          <cell r="C1980">
            <v>4.9</v>
          </cell>
          <cell r="D1980">
            <v>19.7</v>
          </cell>
          <cell r="E1980">
            <v>33.11</v>
          </cell>
          <cell r="F1980">
            <v>1.81</v>
          </cell>
        </row>
        <row r="1981">
          <cell r="A1981" t="str">
            <v>002306.SZ</v>
          </cell>
          <cell r="B1981" t="str">
            <v>中科云网</v>
          </cell>
          <cell r="C1981">
            <v>36.5</v>
          </cell>
          <cell r="D1981">
            <v>39.7</v>
          </cell>
          <cell r="E1981">
            <v>4.49</v>
          </cell>
          <cell r="F1981">
            <v>1.81</v>
          </cell>
        </row>
        <row r="1982">
          <cell r="A1982" t="str">
            <v>300163.SZ</v>
          </cell>
          <cell r="B1982" t="str">
            <v>先锋新材</v>
          </cell>
          <cell r="C1982">
            <v>16</v>
          </cell>
          <cell r="D1982">
            <v>16</v>
          </cell>
          <cell r="E1982">
            <v>3.37</v>
          </cell>
          <cell r="F1982">
            <v>1.81</v>
          </cell>
        </row>
        <row r="1983">
          <cell r="A1983" t="str">
            <v>002404.SZ</v>
          </cell>
          <cell r="B1983" t="str">
            <v>嘉欣丝绸</v>
          </cell>
          <cell r="C1983">
            <v>31.3</v>
          </cell>
          <cell r="D1983">
            <v>38.9</v>
          </cell>
          <cell r="E1983">
            <v>6.74</v>
          </cell>
          <cell r="F1983">
            <v>1.81</v>
          </cell>
        </row>
        <row r="1984">
          <cell r="A1984" t="str">
            <v>000665.SZ</v>
          </cell>
          <cell r="B1984" t="str">
            <v>湖北广电</v>
          </cell>
          <cell r="C1984">
            <v>76.4</v>
          </cell>
          <cell r="D1984">
            <v>76.4</v>
          </cell>
          <cell r="E1984">
            <v>6.74</v>
          </cell>
          <cell r="F1984">
            <v>1.81</v>
          </cell>
        </row>
        <row r="1985">
          <cell r="A1985" t="str">
            <v>603051.SH</v>
          </cell>
          <cell r="B1985" t="str">
            <v>鹿山新材</v>
          </cell>
          <cell r="C1985">
            <v>12.5</v>
          </cell>
          <cell r="D1985">
            <v>50.8</v>
          </cell>
          <cell r="E1985">
            <v>54.49</v>
          </cell>
          <cell r="F1985">
            <v>1.81</v>
          </cell>
        </row>
        <row r="1986">
          <cell r="A1986" t="str">
            <v>301093.SZ</v>
          </cell>
          <cell r="B1986" t="str">
            <v>华兰股份</v>
          </cell>
          <cell r="C1986">
            <v>30.9</v>
          </cell>
          <cell r="D1986">
            <v>43.5</v>
          </cell>
          <cell r="E1986">
            <v>32.05</v>
          </cell>
          <cell r="F1986">
            <v>1.81</v>
          </cell>
        </row>
        <row r="1987">
          <cell r="A1987" t="str">
            <v>601872.SH</v>
          </cell>
          <cell r="B1987" t="str">
            <v>招商轮船</v>
          </cell>
          <cell r="C1987">
            <v>594</v>
          </cell>
          <cell r="D1987">
            <v>594</v>
          </cell>
          <cell r="E1987">
            <v>7.31</v>
          </cell>
          <cell r="F1987">
            <v>1.81</v>
          </cell>
        </row>
        <row r="1988">
          <cell r="A1988" t="str">
            <v>301118.SZ</v>
          </cell>
          <cell r="B1988" t="str">
            <v>恒光股份</v>
          </cell>
          <cell r="C1988">
            <v>16.6</v>
          </cell>
          <cell r="D1988">
            <v>33.6</v>
          </cell>
          <cell r="E1988">
            <v>31.51</v>
          </cell>
          <cell r="F1988">
            <v>1.81</v>
          </cell>
        </row>
        <row r="1989">
          <cell r="A1989" t="str">
            <v>688561.SH</v>
          </cell>
          <cell r="B1989" t="str">
            <v>奇安信-U</v>
          </cell>
          <cell r="C1989">
            <v>326.1</v>
          </cell>
          <cell r="D1989">
            <v>481.9</v>
          </cell>
          <cell r="E1989">
            <v>70.34</v>
          </cell>
          <cell r="F1989">
            <v>1.81</v>
          </cell>
        </row>
        <row r="1990">
          <cell r="A1990" t="str">
            <v>603988.SH</v>
          </cell>
          <cell r="B1990" t="str">
            <v>中电电机</v>
          </cell>
          <cell r="C1990">
            <v>23.8</v>
          </cell>
          <cell r="D1990">
            <v>23.8</v>
          </cell>
          <cell r="E1990">
            <v>10.13</v>
          </cell>
          <cell r="F1990">
            <v>1.81</v>
          </cell>
        </row>
        <row r="1991">
          <cell r="A1991" t="str">
            <v>601360.SH</v>
          </cell>
          <cell r="B1991" t="str">
            <v>三六零</v>
          </cell>
          <cell r="C1991">
            <v>1005.4</v>
          </cell>
          <cell r="D1991">
            <v>1005.4</v>
          </cell>
          <cell r="E1991">
            <v>14.07</v>
          </cell>
          <cell r="F1991">
            <v>1.81</v>
          </cell>
        </row>
        <row r="1992">
          <cell r="A1992" t="str">
            <v>301080.SZ</v>
          </cell>
          <cell r="B1992" t="str">
            <v>百普赛斯</v>
          </cell>
          <cell r="C1992">
            <v>47.8</v>
          </cell>
          <cell r="D1992">
            <v>93.3</v>
          </cell>
          <cell r="E1992">
            <v>116.61</v>
          </cell>
          <cell r="F1992">
            <v>1.81</v>
          </cell>
        </row>
        <row r="1993">
          <cell r="A1993" t="str">
            <v>301101.SZ</v>
          </cell>
          <cell r="B1993" t="str">
            <v>明月镜片</v>
          </cell>
          <cell r="C1993">
            <v>28.3</v>
          </cell>
          <cell r="D1993">
            <v>76.5</v>
          </cell>
          <cell r="E1993">
            <v>56.95</v>
          </cell>
          <cell r="F1993">
            <v>1.81</v>
          </cell>
        </row>
        <row r="1994">
          <cell r="A1994" t="str">
            <v>300952.SZ</v>
          </cell>
          <cell r="B1994" t="str">
            <v>恒辉安防</v>
          </cell>
          <cell r="C1994">
            <v>8.6</v>
          </cell>
          <cell r="D1994">
            <v>27.8</v>
          </cell>
          <cell r="E1994">
            <v>19.18</v>
          </cell>
          <cell r="F1994">
            <v>1.8</v>
          </cell>
        </row>
        <row r="1995">
          <cell r="A1995" t="str">
            <v>870357.BJ</v>
          </cell>
          <cell r="B1995" t="str">
            <v>雅葆轩</v>
          </cell>
          <cell r="C1995">
            <v>1.8</v>
          </cell>
          <cell r="D1995">
            <v>7.3</v>
          </cell>
          <cell r="E1995">
            <v>11.86</v>
          </cell>
          <cell r="F1995">
            <v>1.8</v>
          </cell>
        </row>
        <row r="1996">
          <cell r="A1996" t="str">
            <v>300563.SZ</v>
          </cell>
          <cell r="B1996" t="str">
            <v>神宇股份</v>
          </cell>
          <cell r="C1996">
            <v>17.3</v>
          </cell>
          <cell r="D1996">
            <v>25.2</v>
          </cell>
          <cell r="E1996">
            <v>14.12</v>
          </cell>
          <cell r="F1996">
            <v>1.8</v>
          </cell>
        </row>
        <row r="1997">
          <cell r="A1997" t="str">
            <v>601869.SH</v>
          </cell>
          <cell r="B1997" t="str">
            <v>长飞光纤</v>
          </cell>
          <cell r="C1997">
            <v>156.1</v>
          </cell>
          <cell r="D1997">
            <v>291.2</v>
          </cell>
          <cell r="E1997">
            <v>38.42</v>
          </cell>
          <cell r="F1997">
            <v>1.8</v>
          </cell>
        </row>
        <row r="1998">
          <cell r="A1998" t="str">
            <v>002134.SZ</v>
          </cell>
          <cell r="B1998" t="str">
            <v>天津普林</v>
          </cell>
          <cell r="C1998">
            <v>25</v>
          </cell>
          <cell r="D1998">
            <v>25</v>
          </cell>
          <cell r="E1998">
            <v>10.18</v>
          </cell>
          <cell r="F1998">
            <v>1.8</v>
          </cell>
        </row>
        <row r="1999">
          <cell r="A1999" t="str">
            <v>002026.SZ</v>
          </cell>
          <cell r="B1999" t="str">
            <v>山东威达</v>
          </cell>
          <cell r="C1999">
            <v>43.6</v>
          </cell>
          <cell r="D1999">
            <v>45.4</v>
          </cell>
          <cell r="E1999">
            <v>10.2</v>
          </cell>
          <cell r="F1999">
            <v>1.8</v>
          </cell>
        </row>
        <row r="2000">
          <cell r="A2000" t="str">
            <v>688600.SH</v>
          </cell>
          <cell r="B2000" t="str">
            <v>皖仪科技</v>
          </cell>
          <cell r="C2000">
            <v>19.1</v>
          </cell>
          <cell r="D2000">
            <v>37.2</v>
          </cell>
          <cell r="E2000">
            <v>27.79</v>
          </cell>
          <cell r="F2000">
            <v>1.79</v>
          </cell>
        </row>
        <row r="2001">
          <cell r="A2001" t="str">
            <v>000933.SZ</v>
          </cell>
          <cell r="B2001" t="str">
            <v>神火股份</v>
          </cell>
          <cell r="C2001">
            <v>392.5</v>
          </cell>
          <cell r="D2001">
            <v>395.9</v>
          </cell>
          <cell r="E2001">
            <v>17.59</v>
          </cell>
          <cell r="F2001">
            <v>1.79</v>
          </cell>
        </row>
        <row r="2002">
          <cell r="A2002" t="str">
            <v>600718.SH</v>
          </cell>
          <cell r="B2002" t="str">
            <v>东软集团</v>
          </cell>
          <cell r="C2002">
            <v>136.6</v>
          </cell>
          <cell r="D2002">
            <v>138.9</v>
          </cell>
          <cell r="E2002">
            <v>11.35</v>
          </cell>
          <cell r="F2002">
            <v>1.79</v>
          </cell>
        </row>
        <row r="2003">
          <cell r="A2003" t="str">
            <v>000153.SZ</v>
          </cell>
          <cell r="B2003" t="str">
            <v>丰原药业</v>
          </cell>
          <cell r="C2003">
            <v>30.1</v>
          </cell>
          <cell r="D2003">
            <v>32</v>
          </cell>
          <cell r="E2003">
            <v>9.65</v>
          </cell>
          <cell r="F2003">
            <v>1.79</v>
          </cell>
        </row>
        <row r="2004">
          <cell r="A2004" t="str">
            <v>603187.SH</v>
          </cell>
          <cell r="B2004" t="str">
            <v>海容冷链</v>
          </cell>
          <cell r="C2004">
            <v>71.5</v>
          </cell>
          <cell r="D2004">
            <v>72.1</v>
          </cell>
          <cell r="E2004">
            <v>26.13</v>
          </cell>
          <cell r="F2004">
            <v>1.79</v>
          </cell>
        </row>
        <row r="2005">
          <cell r="A2005" t="str">
            <v>600562.SH</v>
          </cell>
          <cell r="B2005" t="str">
            <v>国睿科技</v>
          </cell>
          <cell r="C2005">
            <v>112.7</v>
          </cell>
          <cell r="D2005">
            <v>211.7</v>
          </cell>
          <cell r="E2005">
            <v>17.05</v>
          </cell>
          <cell r="F2005">
            <v>1.79</v>
          </cell>
        </row>
        <row r="2006">
          <cell r="A2006" t="str">
            <v>600278.SH</v>
          </cell>
          <cell r="B2006" t="str">
            <v>东方创业</v>
          </cell>
          <cell r="C2006">
            <v>50.2</v>
          </cell>
          <cell r="D2006">
            <v>65.3</v>
          </cell>
          <cell r="E2006">
            <v>7.39</v>
          </cell>
          <cell r="F2006">
            <v>1.79</v>
          </cell>
        </row>
        <row r="2007">
          <cell r="A2007" t="str">
            <v>832876.BJ</v>
          </cell>
          <cell r="B2007" t="str">
            <v>慧为智能</v>
          </cell>
          <cell r="C2007">
            <v>1.3</v>
          </cell>
          <cell r="D2007">
            <v>4.4</v>
          </cell>
          <cell r="E2007">
            <v>6.83</v>
          </cell>
          <cell r="F2007">
            <v>1.79</v>
          </cell>
        </row>
        <row r="2008">
          <cell r="A2008" t="str">
            <v>300152.SZ</v>
          </cell>
          <cell r="B2008" t="str">
            <v>新动力</v>
          </cell>
          <cell r="C2008">
            <v>24.4</v>
          </cell>
          <cell r="D2008">
            <v>24.4</v>
          </cell>
          <cell r="E2008">
            <v>3.42</v>
          </cell>
          <cell r="F2008">
            <v>1.79</v>
          </cell>
        </row>
        <row r="2009">
          <cell r="A2009" t="str">
            <v>000509.SZ</v>
          </cell>
          <cell r="B2009" t="str">
            <v>华塑控股</v>
          </cell>
          <cell r="C2009">
            <v>42.8</v>
          </cell>
          <cell r="D2009">
            <v>42.8</v>
          </cell>
          <cell r="E2009">
            <v>3.99</v>
          </cell>
          <cell r="F2009">
            <v>1.79</v>
          </cell>
        </row>
        <row r="2010">
          <cell r="A2010" t="str">
            <v>600819.SH</v>
          </cell>
          <cell r="B2010" t="str">
            <v>耀皮玻璃</v>
          </cell>
          <cell r="C2010">
            <v>46.9</v>
          </cell>
          <cell r="D2010">
            <v>58.7</v>
          </cell>
          <cell r="E2010">
            <v>6.28</v>
          </cell>
          <cell r="F2010">
            <v>1.78</v>
          </cell>
        </row>
        <row r="2011">
          <cell r="A2011" t="str">
            <v>600150.SH</v>
          </cell>
          <cell r="B2011" t="str">
            <v>中国船舶</v>
          </cell>
          <cell r="C2011">
            <v>613.8</v>
          </cell>
          <cell r="D2011">
            <v>1123.5</v>
          </cell>
          <cell r="E2011">
            <v>25.12</v>
          </cell>
          <cell r="F2011">
            <v>1.78</v>
          </cell>
        </row>
        <row r="2012">
          <cell r="A2012" t="str">
            <v>833427.BJ</v>
          </cell>
          <cell r="B2012" t="str">
            <v>华维设计</v>
          </cell>
          <cell r="C2012">
            <v>1.9</v>
          </cell>
          <cell r="D2012">
            <v>5.3</v>
          </cell>
          <cell r="E2012">
            <v>5.14</v>
          </cell>
          <cell r="F2012">
            <v>1.78</v>
          </cell>
        </row>
        <row r="2013">
          <cell r="A2013" t="str">
            <v>603367.SH</v>
          </cell>
          <cell r="B2013" t="str">
            <v>辰欣药业</v>
          </cell>
          <cell r="C2013">
            <v>66.9</v>
          </cell>
          <cell r="D2013">
            <v>67.3</v>
          </cell>
          <cell r="E2013">
            <v>14.85</v>
          </cell>
          <cell r="F2013">
            <v>1.78</v>
          </cell>
        </row>
        <row r="2014">
          <cell r="A2014" t="str">
            <v>688179.SH</v>
          </cell>
          <cell r="B2014" t="str">
            <v>阿拉丁</v>
          </cell>
          <cell r="C2014">
            <v>29</v>
          </cell>
          <cell r="D2014">
            <v>55.7</v>
          </cell>
          <cell r="E2014">
            <v>39.42</v>
          </cell>
          <cell r="F2014">
            <v>1.78</v>
          </cell>
        </row>
        <row r="2015">
          <cell r="A2015" t="str">
            <v>000752.SZ</v>
          </cell>
          <cell r="B2015" t="str">
            <v>*ST西发</v>
          </cell>
          <cell r="C2015">
            <v>10.6</v>
          </cell>
          <cell r="D2015">
            <v>10.6</v>
          </cell>
          <cell r="E2015">
            <v>4</v>
          </cell>
          <cell r="F2015">
            <v>1.78</v>
          </cell>
        </row>
        <row r="2016">
          <cell r="A2016" t="str">
            <v>603115.SH</v>
          </cell>
          <cell r="B2016" t="str">
            <v>海星股份</v>
          </cell>
          <cell r="C2016">
            <v>42.4</v>
          </cell>
          <cell r="D2016">
            <v>42.4</v>
          </cell>
          <cell r="E2016">
            <v>17.72</v>
          </cell>
          <cell r="F2016">
            <v>1.78</v>
          </cell>
        </row>
        <row r="2017">
          <cell r="A2017" t="str">
            <v>002768.SZ</v>
          </cell>
          <cell r="B2017" t="str">
            <v>国恩股份</v>
          </cell>
          <cell r="C2017">
            <v>50.6</v>
          </cell>
          <cell r="D2017">
            <v>77.6</v>
          </cell>
          <cell r="E2017">
            <v>28.62</v>
          </cell>
          <cell r="F2017">
            <v>1.78</v>
          </cell>
        </row>
        <row r="2018">
          <cell r="A2018" t="str">
            <v>603089.SH</v>
          </cell>
          <cell r="B2018" t="str">
            <v>正裕工业</v>
          </cell>
          <cell r="C2018">
            <v>20.4</v>
          </cell>
          <cell r="D2018">
            <v>20.4</v>
          </cell>
          <cell r="E2018">
            <v>9.16</v>
          </cell>
          <cell r="F2018">
            <v>1.78</v>
          </cell>
        </row>
        <row r="2019">
          <cell r="A2019" t="str">
            <v>300709.SZ</v>
          </cell>
          <cell r="B2019" t="str">
            <v>精研科技</v>
          </cell>
          <cell r="C2019">
            <v>34.1</v>
          </cell>
          <cell r="D2019">
            <v>42.6</v>
          </cell>
          <cell r="E2019">
            <v>22.9</v>
          </cell>
          <cell r="F2019">
            <v>1.78</v>
          </cell>
        </row>
        <row r="2020">
          <cell r="A2020" t="str">
            <v>600392.SH</v>
          </cell>
          <cell r="B2020" t="str">
            <v>盛和资源</v>
          </cell>
          <cell r="C2020">
            <v>251</v>
          </cell>
          <cell r="D2020">
            <v>251</v>
          </cell>
          <cell r="E2020">
            <v>14.32</v>
          </cell>
          <cell r="F2020">
            <v>1.78</v>
          </cell>
        </row>
        <row r="2021">
          <cell r="A2021" t="str">
            <v>300585.SZ</v>
          </cell>
          <cell r="B2021" t="str">
            <v>奥联电子</v>
          </cell>
          <cell r="C2021">
            <v>32.1</v>
          </cell>
          <cell r="D2021">
            <v>34.3</v>
          </cell>
          <cell r="E2021">
            <v>20.06</v>
          </cell>
          <cell r="F2021">
            <v>1.78</v>
          </cell>
        </row>
        <row r="2022">
          <cell r="A2022" t="str">
            <v>688098.SH</v>
          </cell>
          <cell r="B2022" t="str">
            <v>申联生物</v>
          </cell>
          <cell r="C2022">
            <v>33</v>
          </cell>
          <cell r="D2022">
            <v>33</v>
          </cell>
          <cell r="E2022">
            <v>8.03</v>
          </cell>
          <cell r="F2022">
            <v>1.77</v>
          </cell>
        </row>
        <row r="2023">
          <cell r="A2023" t="str">
            <v>300338.SZ</v>
          </cell>
          <cell r="B2023" t="str">
            <v>ST开元</v>
          </cell>
          <cell r="C2023">
            <v>13.6</v>
          </cell>
          <cell r="D2023">
            <v>17.7</v>
          </cell>
          <cell r="E2023">
            <v>4.59</v>
          </cell>
          <cell r="F2023">
            <v>1.77</v>
          </cell>
        </row>
        <row r="2024">
          <cell r="A2024" t="str">
            <v>600192.SH</v>
          </cell>
          <cell r="B2024" t="str">
            <v>长城电工</v>
          </cell>
          <cell r="C2024">
            <v>25.4</v>
          </cell>
          <cell r="D2024">
            <v>25.4</v>
          </cell>
          <cell r="E2024">
            <v>5.74</v>
          </cell>
          <cell r="F2024">
            <v>1.77</v>
          </cell>
        </row>
        <row r="2025">
          <cell r="A2025" t="str">
            <v>002211.SZ</v>
          </cell>
          <cell r="B2025" t="str">
            <v>ST宏达</v>
          </cell>
          <cell r="C2025">
            <v>12.4</v>
          </cell>
          <cell r="D2025">
            <v>12.4</v>
          </cell>
          <cell r="E2025">
            <v>2.87</v>
          </cell>
          <cell r="F2025">
            <v>1.77</v>
          </cell>
        </row>
        <row r="2026">
          <cell r="A2026" t="str">
            <v>600061.SH</v>
          </cell>
          <cell r="B2026" t="str">
            <v>国投资本</v>
          </cell>
          <cell r="C2026">
            <v>442.7</v>
          </cell>
          <cell r="D2026">
            <v>442.7</v>
          </cell>
          <cell r="E2026">
            <v>6.89</v>
          </cell>
          <cell r="F2026">
            <v>1.77</v>
          </cell>
        </row>
        <row r="2027">
          <cell r="A2027" t="str">
            <v>300653.SZ</v>
          </cell>
          <cell r="B2027" t="str">
            <v>正海生物</v>
          </cell>
          <cell r="C2027">
            <v>87.9</v>
          </cell>
          <cell r="D2027">
            <v>87.9</v>
          </cell>
          <cell r="E2027">
            <v>48.81</v>
          </cell>
          <cell r="F2027">
            <v>1.77</v>
          </cell>
        </row>
        <row r="2028">
          <cell r="A2028" t="str">
            <v>300161.SZ</v>
          </cell>
          <cell r="B2028" t="str">
            <v>华中数控</v>
          </cell>
          <cell r="C2028">
            <v>51.3</v>
          </cell>
          <cell r="D2028">
            <v>60.5</v>
          </cell>
          <cell r="E2028">
            <v>30.45</v>
          </cell>
          <cell r="F2028">
            <v>1.77</v>
          </cell>
        </row>
        <row r="2029">
          <cell r="A2029" t="str">
            <v>002639.SZ</v>
          </cell>
          <cell r="B2029" t="str">
            <v>雪人股份</v>
          </cell>
          <cell r="C2029">
            <v>56.1</v>
          </cell>
          <cell r="D2029">
            <v>66.6</v>
          </cell>
          <cell r="E2029">
            <v>8.62</v>
          </cell>
          <cell r="F2029">
            <v>1.77</v>
          </cell>
        </row>
        <row r="2030">
          <cell r="A2030" t="str">
            <v>688321.SH</v>
          </cell>
          <cell r="B2030" t="str">
            <v>微芯生物</v>
          </cell>
          <cell r="C2030">
            <v>118.2</v>
          </cell>
          <cell r="D2030">
            <v>118.2</v>
          </cell>
          <cell r="E2030">
            <v>28.75</v>
          </cell>
          <cell r="F2030">
            <v>1.77</v>
          </cell>
        </row>
        <row r="2031">
          <cell r="A2031" t="str">
            <v>300712.SZ</v>
          </cell>
          <cell r="B2031" t="str">
            <v>永福股份</v>
          </cell>
          <cell r="C2031">
            <v>76.5</v>
          </cell>
          <cell r="D2031">
            <v>76.7</v>
          </cell>
          <cell r="E2031">
            <v>41.41</v>
          </cell>
          <cell r="F2031">
            <v>1.77</v>
          </cell>
        </row>
        <row r="2032">
          <cell r="A2032" t="str">
            <v>300639.SZ</v>
          </cell>
          <cell r="B2032" t="str">
            <v>凯普生物</v>
          </cell>
          <cell r="C2032">
            <v>74.5</v>
          </cell>
          <cell r="D2032">
            <v>75.9</v>
          </cell>
          <cell r="E2032">
            <v>17.26</v>
          </cell>
          <cell r="F2032">
            <v>1.77</v>
          </cell>
        </row>
        <row r="2033">
          <cell r="A2033" t="str">
            <v>688122.SH</v>
          </cell>
          <cell r="B2033" t="str">
            <v>西部超导</v>
          </cell>
          <cell r="C2033">
            <v>379.6</v>
          </cell>
          <cell r="D2033">
            <v>379.6</v>
          </cell>
          <cell r="E2033">
            <v>81.8</v>
          </cell>
          <cell r="F2033">
            <v>1.77</v>
          </cell>
        </row>
        <row r="2034">
          <cell r="A2034" t="str">
            <v>002660.SZ</v>
          </cell>
          <cell r="B2034" t="str">
            <v>茂硕电源</v>
          </cell>
          <cell r="C2034">
            <v>25.3</v>
          </cell>
          <cell r="D2034">
            <v>32.9</v>
          </cell>
          <cell r="E2034">
            <v>9.23</v>
          </cell>
          <cell r="F2034">
            <v>1.76</v>
          </cell>
        </row>
        <row r="2035">
          <cell r="A2035" t="str">
            <v>603976.SH</v>
          </cell>
          <cell r="B2035" t="str">
            <v>正川股份</v>
          </cell>
          <cell r="C2035">
            <v>32.3</v>
          </cell>
          <cell r="D2035">
            <v>32.3</v>
          </cell>
          <cell r="E2035">
            <v>21.36</v>
          </cell>
          <cell r="F2035">
            <v>1.76</v>
          </cell>
        </row>
        <row r="2036">
          <cell r="A2036" t="str">
            <v>833533.BJ</v>
          </cell>
          <cell r="B2036" t="str">
            <v>骏创科技</v>
          </cell>
          <cell r="C2036">
            <v>3.5</v>
          </cell>
          <cell r="D2036">
            <v>10.2</v>
          </cell>
          <cell r="E2036">
            <v>18.5</v>
          </cell>
          <cell r="F2036">
            <v>1.76</v>
          </cell>
        </row>
        <row r="2037">
          <cell r="A2037" t="str">
            <v>300461.SZ</v>
          </cell>
          <cell r="B2037" t="str">
            <v>田中精机</v>
          </cell>
          <cell r="C2037">
            <v>12.9</v>
          </cell>
          <cell r="D2037">
            <v>25.9</v>
          </cell>
          <cell r="E2037">
            <v>16.19</v>
          </cell>
          <cell r="F2037">
            <v>1.76</v>
          </cell>
        </row>
        <row r="2038">
          <cell r="A2038" t="str">
            <v>688063.SH</v>
          </cell>
          <cell r="B2038" t="str">
            <v>派能科技</v>
          </cell>
          <cell r="C2038">
            <v>201.5</v>
          </cell>
          <cell r="D2038">
            <v>422.6</v>
          </cell>
          <cell r="E2038">
            <v>240.65</v>
          </cell>
          <cell r="F2038">
            <v>1.76</v>
          </cell>
        </row>
        <row r="2039">
          <cell r="A2039" t="str">
            <v>002732.SZ</v>
          </cell>
          <cell r="B2039" t="str">
            <v>燕塘乳业</v>
          </cell>
          <cell r="C2039">
            <v>30.7</v>
          </cell>
          <cell r="D2039">
            <v>31</v>
          </cell>
          <cell r="E2039">
            <v>19.67</v>
          </cell>
          <cell r="F2039">
            <v>1.76</v>
          </cell>
        </row>
        <row r="2040">
          <cell r="A2040" t="str">
            <v>603278.SH</v>
          </cell>
          <cell r="B2040" t="str">
            <v>大业股份</v>
          </cell>
          <cell r="C2040">
            <v>23.4</v>
          </cell>
          <cell r="D2040">
            <v>23.5</v>
          </cell>
          <cell r="E2040">
            <v>8.1</v>
          </cell>
          <cell r="F2040">
            <v>1.76</v>
          </cell>
        </row>
        <row r="2041">
          <cell r="A2041" t="str">
            <v>301301.SZ</v>
          </cell>
          <cell r="B2041" t="str">
            <v>川宁生物</v>
          </cell>
          <cell r="C2041">
            <v>19.4</v>
          </cell>
          <cell r="D2041">
            <v>205.8</v>
          </cell>
          <cell r="E2041">
            <v>9.26</v>
          </cell>
          <cell r="F2041">
            <v>1.76</v>
          </cell>
        </row>
        <row r="2042">
          <cell r="A2042" t="str">
            <v>300475.SZ</v>
          </cell>
          <cell r="B2042" t="str">
            <v>香农芯创</v>
          </cell>
          <cell r="C2042">
            <v>79.5</v>
          </cell>
          <cell r="D2042">
            <v>79.5</v>
          </cell>
          <cell r="E2042">
            <v>17.38</v>
          </cell>
          <cell r="F2042">
            <v>1.76</v>
          </cell>
        </row>
        <row r="2043">
          <cell r="A2043" t="str">
            <v>002493.SZ</v>
          </cell>
          <cell r="B2043" t="str">
            <v>荣盛石化</v>
          </cell>
          <cell r="C2043">
            <v>1100.9</v>
          </cell>
          <cell r="D2043">
            <v>1173.5</v>
          </cell>
          <cell r="E2043">
            <v>11.59</v>
          </cell>
          <cell r="F2043">
            <v>1.76</v>
          </cell>
        </row>
        <row r="2044">
          <cell r="A2044" t="str">
            <v>003009.SZ</v>
          </cell>
          <cell r="B2044" t="str">
            <v>中天火箭</v>
          </cell>
          <cell r="C2044">
            <v>23</v>
          </cell>
          <cell r="D2044">
            <v>81.1</v>
          </cell>
          <cell r="E2044">
            <v>52.18</v>
          </cell>
          <cell r="F2044">
            <v>1.76</v>
          </cell>
        </row>
        <row r="2045">
          <cell r="A2045" t="str">
            <v>002337.SZ</v>
          </cell>
          <cell r="B2045" t="str">
            <v>赛象科技</v>
          </cell>
          <cell r="C2045">
            <v>30.7</v>
          </cell>
          <cell r="D2045">
            <v>30.7</v>
          </cell>
          <cell r="E2045">
            <v>5.22</v>
          </cell>
          <cell r="F2045">
            <v>1.75</v>
          </cell>
        </row>
        <row r="2046">
          <cell r="A2046" t="str">
            <v>688021.SH</v>
          </cell>
          <cell r="B2046" t="str">
            <v>奥福环保</v>
          </cell>
          <cell r="C2046">
            <v>22</v>
          </cell>
          <cell r="D2046">
            <v>22</v>
          </cell>
          <cell r="E2046">
            <v>28.43</v>
          </cell>
          <cell r="F2046">
            <v>1.75</v>
          </cell>
        </row>
        <row r="2047">
          <cell r="A2047" t="str">
            <v>002227.SZ</v>
          </cell>
          <cell r="B2047" t="str">
            <v>奥特迅</v>
          </cell>
          <cell r="C2047">
            <v>32.7</v>
          </cell>
          <cell r="D2047">
            <v>33.1</v>
          </cell>
          <cell r="E2047">
            <v>13.35</v>
          </cell>
          <cell r="F2047">
            <v>1.75</v>
          </cell>
        </row>
        <row r="2048">
          <cell r="A2048" t="str">
            <v>000823.SZ</v>
          </cell>
          <cell r="B2048" t="str">
            <v>超声电子</v>
          </cell>
          <cell r="C2048">
            <v>59.2</v>
          </cell>
          <cell r="D2048">
            <v>59.2</v>
          </cell>
          <cell r="E2048">
            <v>11.03</v>
          </cell>
          <cell r="F2048">
            <v>1.75</v>
          </cell>
        </row>
        <row r="2049">
          <cell r="A2049" t="str">
            <v>301075.SZ</v>
          </cell>
          <cell r="B2049" t="str">
            <v>多瑞医药</v>
          </cell>
          <cell r="C2049">
            <v>7.3</v>
          </cell>
          <cell r="D2049">
            <v>21.4</v>
          </cell>
          <cell r="E2049">
            <v>26.71</v>
          </cell>
          <cell r="F2049">
            <v>1.75</v>
          </cell>
        </row>
        <row r="2050">
          <cell r="A2050" t="str">
            <v>300376.SZ</v>
          </cell>
          <cell r="B2050" t="str">
            <v>易事特</v>
          </cell>
          <cell r="C2050">
            <v>175.5</v>
          </cell>
          <cell r="D2050">
            <v>175.7</v>
          </cell>
          <cell r="E2050">
            <v>7.55</v>
          </cell>
          <cell r="F2050">
            <v>1.75</v>
          </cell>
        </row>
        <row r="2051">
          <cell r="A2051" t="str">
            <v>001267.SZ</v>
          </cell>
          <cell r="B2051" t="str">
            <v>汇绿生态</v>
          </cell>
          <cell r="C2051">
            <v>20</v>
          </cell>
          <cell r="D2051">
            <v>54</v>
          </cell>
          <cell r="E2051">
            <v>6.97</v>
          </cell>
          <cell r="F2051">
            <v>1.75</v>
          </cell>
        </row>
        <row r="2052">
          <cell r="A2052" t="str">
            <v>002286.SZ</v>
          </cell>
          <cell r="B2052" t="str">
            <v>保龄宝</v>
          </cell>
          <cell r="C2052">
            <v>32.2</v>
          </cell>
          <cell r="D2052">
            <v>32.4</v>
          </cell>
          <cell r="E2052">
            <v>8.72</v>
          </cell>
          <cell r="F2052">
            <v>1.75</v>
          </cell>
        </row>
        <row r="2053">
          <cell r="A2053" t="str">
            <v>001219.SZ</v>
          </cell>
          <cell r="B2053" t="str">
            <v>青岛食品</v>
          </cell>
          <cell r="C2053">
            <v>12.8</v>
          </cell>
          <cell r="D2053">
            <v>25.5</v>
          </cell>
          <cell r="E2053">
            <v>22.1</v>
          </cell>
          <cell r="F2053">
            <v>1.75</v>
          </cell>
        </row>
        <row r="2054">
          <cell r="A2054" t="str">
            <v>603790.SH</v>
          </cell>
          <cell r="B2054" t="str">
            <v>雅运股份</v>
          </cell>
          <cell r="C2054">
            <v>21.2</v>
          </cell>
          <cell r="D2054">
            <v>21.2</v>
          </cell>
          <cell r="E2054">
            <v>11.08</v>
          </cell>
          <cell r="F2054">
            <v>1.74</v>
          </cell>
        </row>
        <row r="2055">
          <cell r="A2055" t="str">
            <v>605338.SH</v>
          </cell>
          <cell r="B2055" t="str">
            <v>巴比食品</v>
          </cell>
          <cell r="C2055">
            <v>27.7</v>
          </cell>
          <cell r="D2055">
            <v>80.2</v>
          </cell>
          <cell r="E2055">
            <v>32.08</v>
          </cell>
          <cell r="F2055">
            <v>1.74</v>
          </cell>
        </row>
        <row r="2056">
          <cell r="A2056" t="str">
            <v>838171.BJ</v>
          </cell>
          <cell r="B2056" t="str">
            <v>邦德股份</v>
          </cell>
          <cell r="C2056">
            <v>2.6</v>
          </cell>
          <cell r="D2056">
            <v>10.4</v>
          </cell>
          <cell r="E2056">
            <v>8.75</v>
          </cell>
          <cell r="F2056">
            <v>1.74</v>
          </cell>
        </row>
        <row r="2057">
          <cell r="A2057" t="str">
            <v>688062.SH</v>
          </cell>
          <cell r="B2057" t="str">
            <v>迈威生物-U</v>
          </cell>
          <cell r="C2057">
            <v>38.7</v>
          </cell>
          <cell r="D2057">
            <v>76.9</v>
          </cell>
          <cell r="E2057">
            <v>19.25</v>
          </cell>
          <cell r="F2057">
            <v>1.74</v>
          </cell>
        </row>
        <row r="2058">
          <cell r="A2058" t="str">
            <v>300647.SZ</v>
          </cell>
          <cell r="B2058" t="str">
            <v>超频三</v>
          </cell>
          <cell r="C2058">
            <v>36.2</v>
          </cell>
          <cell r="D2058">
            <v>37.4</v>
          </cell>
          <cell r="E2058">
            <v>8.17</v>
          </cell>
          <cell r="F2058">
            <v>1.74</v>
          </cell>
        </row>
        <row r="2059">
          <cell r="A2059" t="str">
            <v>300638.SZ</v>
          </cell>
          <cell r="B2059" t="str">
            <v>广和通</v>
          </cell>
          <cell r="C2059">
            <v>85.6</v>
          </cell>
          <cell r="D2059">
            <v>132.7</v>
          </cell>
          <cell r="E2059">
            <v>21.01</v>
          </cell>
          <cell r="F2059">
            <v>1.74</v>
          </cell>
        </row>
        <row r="2060">
          <cell r="A2060" t="str">
            <v>002612.SZ</v>
          </cell>
          <cell r="B2060" t="str">
            <v>朗姿股份</v>
          </cell>
          <cell r="C2060">
            <v>61.8</v>
          </cell>
          <cell r="D2060">
            <v>108.5</v>
          </cell>
          <cell r="E2060">
            <v>24.53</v>
          </cell>
          <cell r="F2060">
            <v>1.74</v>
          </cell>
        </row>
        <row r="2061">
          <cell r="A2061" t="str">
            <v>301139.SZ</v>
          </cell>
          <cell r="B2061" t="str">
            <v>元道通信</v>
          </cell>
          <cell r="C2061">
            <v>9.1</v>
          </cell>
          <cell r="D2061">
            <v>36.2</v>
          </cell>
          <cell r="E2061">
            <v>29.8</v>
          </cell>
          <cell r="F2061">
            <v>1.74</v>
          </cell>
        </row>
        <row r="2062">
          <cell r="A2062" t="str">
            <v>002413.SZ</v>
          </cell>
          <cell r="B2062" t="str">
            <v>雷科防务</v>
          </cell>
          <cell r="C2062">
            <v>65</v>
          </cell>
          <cell r="D2062">
            <v>70.5</v>
          </cell>
          <cell r="E2062">
            <v>5.26</v>
          </cell>
          <cell r="F2062">
            <v>1.74</v>
          </cell>
        </row>
        <row r="2063">
          <cell r="A2063" t="str">
            <v>003030.SZ</v>
          </cell>
          <cell r="B2063" t="str">
            <v>祖名股份</v>
          </cell>
          <cell r="C2063">
            <v>12.7</v>
          </cell>
          <cell r="D2063">
            <v>31.4</v>
          </cell>
          <cell r="E2063">
            <v>25.15</v>
          </cell>
          <cell r="F2063">
            <v>1.74</v>
          </cell>
        </row>
        <row r="2064">
          <cell r="A2064" t="str">
            <v>688080.SH</v>
          </cell>
          <cell r="B2064" t="str">
            <v>映翰通</v>
          </cell>
          <cell r="C2064">
            <v>28.3</v>
          </cell>
          <cell r="D2064">
            <v>28.3</v>
          </cell>
          <cell r="E2064">
            <v>53.82</v>
          </cell>
          <cell r="F2064">
            <v>1.74</v>
          </cell>
        </row>
        <row r="2065">
          <cell r="A2065" t="str">
            <v>300450.SZ</v>
          </cell>
          <cell r="B2065" t="str">
            <v>先导智能</v>
          </cell>
          <cell r="C2065">
            <v>570.5</v>
          </cell>
          <cell r="D2065">
            <v>614.4</v>
          </cell>
          <cell r="E2065">
            <v>39.23</v>
          </cell>
          <cell r="F2065">
            <v>1.74</v>
          </cell>
        </row>
        <row r="2066">
          <cell r="A2066" t="str">
            <v>300943.SZ</v>
          </cell>
          <cell r="B2066" t="str">
            <v>春晖智控</v>
          </cell>
          <cell r="C2066">
            <v>13.3</v>
          </cell>
          <cell r="D2066">
            <v>27.5</v>
          </cell>
          <cell r="E2066">
            <v>13.47</v>
          </cell>
          <cell r="F2066">
            <v>1.74</v>
          </cell>
        </row>
        <row r="2067">
          <cell r="A2067" t="str">
            <v>300621.SZ</v>
          </cell>
          <cell r="B2067" t="str">
            <v>维业股份</v>
          </cell>
          <cell r="C2067">
            <v>19.3</v>
          </cell>
          <cell r="D2067">
            <v>20.7</v>
          </cell>
          <cell r="E2067">
            <v>9.96</v>
          </cell>
          <cell r="F2067">
            <v>1.74</v>
          </cell>
        </row>
        <row r="2068">
          <cell r="A2068" t="str">
            <v>002491.SZ</v>
          </cell>
          <cell r="B2068" t="str">
            <v>通鼎互联</v>
          </cell>
          <cell r="C2068">
            <v>62.1</v>
          </cell>
          <cell r="D2068">
            <v>64.9</v>
          </cell>
          <cell r="E2068">
            <v>5.28</v>
          </cell>
          <cell r="F2068">
            <v>1.73</v>
          </cell>
        </row>
        <row r="2069">
          <cell r="A2069" t="str">
            <v>600793.SH</v>
          </cell>
          <cell r="B2069" t="str">
            <v>宜宾纸业</v>
          </cell>
          <cell r="C2069">
            <v>22.8</v>
          </cell>
          <cell r="D2069">
            <v>22.8</v>
          </cell>
          <cell r="E2069">
            <v>12.91</v>
          </cell>
          <cell r="F2069">
            <v>1.73</v>
          </cell>
        </row>
        <row r="2070">
          <cell r="A2070" t="str">
            <v>600381.SH</v>
          </cell>
          <cell r="B2070" t="str">
            <v>青海春天</v>
          </cell>
          <cell r="C2070">
            <v>55.1</v>
          </cell>
          <cell r="D2070">
            <v>55.1</v>
          </cell>
          <cell r="E2070">
            <v>9.39</v>
          </cell>
          <cell r="F2070">
            <v>1.73</v>
          </cell>
        </row>
        <row r="2071">
          <cell r="A2071" t="str">
            <v>603190.SH</v>
          </cell>
          <cell r="B2071" t="str">
            <v>亚通精工</v>
          </cell>
          <cell r="C2071">
            <v>9.7</v>
          </cell>
          <cell r="D2071">
            <v>38.7</v>
          </cell>
          <cell r="E2071">
            <v>32.28</v>
          </cell>
          <cell r="F2071">
            <v>1.73</v>
          </cell>
        </row>
        <row r="2072">
          <cell r="A2072" t="str">
            <v>600165.SH</v>
          </cell>
          <cell r="B2072" t="str">
            <v>宁科生物</v>
          </cell>
          <cell r="C2072">
            <v>40.3</v>
          </cell>
          <cell r="D2072">
            <v>40.3</v>
          </cell>
          <cell r="E2072">
            <v>5.88</v>
          </cell>
          <cell r="F2072">
            <v>1.73</v>
          </cell>
        </row>
        <row r="2073">
          <cell r="A2073" t="str">
            <v>600141.SH</v>
          </cell>
          <cell r="B2073" t="str">
            <v>兴发集团</v>
          </cell>
          <cell r="C2073">
            <v>331.5</v>
          </cell>
          <cell r="D2073">
            <v>333.4</v>
          </cell>
          <cell r="E2073">
            <v>29.99</v>
          </cell>
          <cell r="F2073">
            <v>1.73</v>
          </cell>
        </row>
        <row r="2074">
          <cell r="A2074" t="str">
            <v>002187.SZ</v>
          </cell>
          <cell r="B2074" t="str">
            <v>广百股份</v>
          </cell>
          <cell r="C2074">
            <v>36.5</v>
          </cell>
          <cell r="D2074">
            <v>49.7</v>
          </cell>
          <cell r="E2074">
            <v>7.06</v>
          </cell>
          <cell r="F2074">
            <v>1.73</v>
          </cell>
        </row>
        <row r="2075">
          <cell r="A2075" t="str">
            <v>000631.SZ</v>
          </cell>
          <cell r="B2075" t="str">
            <v>顺发恒业</v>
          </cell>
          <cell r="C2075">
            <v>85.9</v>
          </cell>
          <cell r="D2075">
            <v>85.9</v>
          </cell>
          <cell r="E2075">
            <v>3.53</v>
          </cell>
          <cell r="F2075">
            <v>1.73</v>
          </cell>
        </row>
        <row r="2076">
          <cell r="A2076" t="str">
            <v>688248.SH</v>
          </cell>
          <cell r="B2076" t="str">
            <v>南网科技</v>
          </cell>
          <cell r="C2076">
            <v>42.1</v>
          </cell>
          <cell r="D2076">
            <v>292.5</v>
          </cell>
          <cell r="E2076">
            <v>51.8</v>
          </cell>
          <cell r="F2076">
            <v>1.73</v>
          </cell>
        </row>
        <row r="2077">
          <cell r="A2077" t="str">
            <v>002683.SZ</v>
          </cell>
          <cell r="B2077" t="str">
            <v>广东宏大</v>
          </cell>
          <cell r="C2077">
            <v>197.5</v>
          </cell>
          <cell r="D2077">
            <v>224.9</v>
          </cell>
          <cell r="E2077">
            <v>30.04</v>
          </cell>
          <cell r="F2077">
            <v>1.73</v>
          </cell>
        </row>
        <row r="2078">
          <cell r="A2078" t="str">
            <v>300062.SZ</v>
          </cell>
          <cell r="B2078" t="str">
            <v>中能电气</v>
          </cell>
          <cell r="C2078">
            <v>24.5</v>
          </cell>
          <cell r="D2078">
            <v>36.1</v>
          </cell>
          <cell r="E2078">
            <v>6.48</v>
          </cell>
          <cell r="F2078">
            <v>1.73</v>
          </cell>
        </row>
        <row r="2079">
          <cell r="A2079" t="str">
            <v>603197.SH</v>
          </cell>
          <cell r="B2079" t="str">
            <v>保隆科技</v>
          </cell>
          <cell r="C2079">
            <v>83.2</v>
          </cell>
          <cell r="D2079">
            <v>83.7</v>
          </cell>
          <cell r="E2079">
            <v>40.07</v>
          </cell>
          <cell r="F2079">
            <v>1.73</v>
          </cell>
        </row>
        <row r="2080">
          <cell r="A2080" t="str">
            <v>605500.SH</v>
          </cell>
          <cell r="B2080" t="str">
            <v>森林包装</v>
          </cell>
          <cell r="C2080">
            <v>8.1</v>
          </cell>
          <cell r="D2080">
            <v>31.4</v>
          </cell>
          <cell r="E2080">
            <v>10.61</v>
          </cell>
          <cell r="F2080">
            <v>1.73</v>
          </cell>
        </row>
        <row r="2081">
          <cell r="A2081" t="str">
            <v>601319.SH</v>
          </cell>
          <cell r="B2081" t="str">
            <v>中国人保</v>
          </cell>
          <cell r="C2081">
            <v>1884.9</v>
          </cell>
          <cell r="D2081">
            <v>2348.3</v>
          </cell>
          <cell r="E2081">
            <v>5.31</v>
          </cell>
          <cell r="F2081">
            <v>1.72</v>
          </cell>
        </row>
        <row r="2082">
          <cell r="A2082" t="str">
            <v>600783.SH</v>
          </cell>
          <cell r="B2082" t="str">
            <v>鲁信创投</v>
          </cell>
          <cell r="C2082">
            <v>101</v>
          </cell>
          <cell r="D2082">
            <v>101</v>
          </cell>
          <cell r="E2082">
            <v>13.57</v>
          </cell>
          <cell r="F2082">
            <v>1.72</v>
          </cell>
        </row>
        <row r="2083">
          <cell r="A2083" t="str">
            <v>300336.SZ</v>
          </cell>
          <cell r="B2083" t="str">
            <v>*ST新文</v>
          </cell>
          <cell r="C2083">
            <v>13.1</v>
          </cell>
          <cell r="D2083">
            <v>14.3</v>
          </cell>
          <cell r="E2083">
            <v>1.77</v>
          </cell>
          <cell r="F2083">
            <v>1.72</v>
          </cell>
        </row>
        <row r="2084">
          <cell r="A2084" t="str">
            <v>002629.SZ</v>
          </cell>
          <cell r="B2084" t="str">
            <v>仁智股份</v>
          </cell>
          <cell r="C2084">
            <v>14.2</v>
          </cell>
          <cell r="D2084">
            <v>18</v>
          </cell>
          <cell r="E2084">
            <v>4.13</v>
          </cell>
          <cell r="F2084">
            <v>1.72</v>
          </cell>
        </row>
        <row r="2085">
          <cell r="A2085" t="str">
            <v>002097.SZ</v>
          </cell>
          <cell r="B2085" t="str">
            <v>山河智能</v>
          </cell>
          <cell r="C2085">
            <v>65</v>
          </cell>
          <cell r="D2085">
            <v>70.6</v>
          </cell>
          <cell r="E2085">
            <v>6.49</v>
          </cell>
          <cell r="F2085">
            <v>1.72</v>
          </cell>
        </row>
        <row r="2086">
          <cell r="A2086" t="str">
            <v>000967.SZ</v>
          </cell>
          <cell r="B2086" t="str">
            <v>盈峰环境</v>
          </cell>
          <cell r="C2086">
            <v>168.7</v>
          </cell>
          <cell r="D2086">
            <v>168.8</v>
          </cell>
          <cell r="E2086">
            <v>5.31</v>
          </cell>
          <cell r="F2086">
            <v>1.72</v>
          </cell>
        </row>
        <row r="2087">
          <cell r="A2087" t="str">
            <v>000570.SZ</v>
          </cell>
          <cell r="B2087" t="str">
            <v>苏常柴A</v>
          </cell>
          <cell r="C2087">
            <v>26.5</v>
          </cell>
          <cell r="D2087">
            <v>37.5</v>
          </cell>
          <cell r="E2087">
            <v>5.31</v>
          </cell>
          <cell r="F2087">
            <v>1.72</v>
          </cell>
        </row>
        <row r="2088">
          <cell r="A2088" t="str">
            <v>300410.SZ</v>
          </cell>
          <cell r="B2088" t="str">
            <v>正业科技</v>
          </cell>
          <cell r="C2088">
            <v>34.7</v>
          </cell>
          <cell r="D2088">
            <v>34.7</v>
          </cell>
          <cell r="E2088">
            <v>9.45</v>
          </cell>
          <cell r="F2088">
            <v>1.72</v>
          </cell>
        </row>
        <row r="2089">
          <cell r="A2089" t="str">
            <v>002072.SZ</v>
          </cell>
          <cell r="B2089" t="str">
            <v>凯瑞德</v>
          </cell>
          <cell r="C2089">
            <v>18.3</v>
          </cell>
          <cell r="D2089">
            <v>26.1</v>
          </cell>
          <cell r="E2089">
            <v>7.09</v>
          </cell>
          <cell r="F2089">
            <v>1.72</v>
          </cell>
        </row>
        <row r="2090">
          <cell r="A2090" t="str">
            <v>300695.SZ</v>
          </cell>
          <cell r="B2090" t="str">
            <v>兆丰股份</v>
          </cell>
          <cell r="C2090">
            <v>33.1</v>
          </cell>
          <cell r="D2090">
            <v>33.1</v>
          </cell>
          <cell r="E2090">
            <v>46.69</v>
          </cell>
          <cell r="F2090">
            <v>1.72</v>
          </cell>
        </row>
        <row r="2091">
          <cell r="A2091" t="str">
            <v>000790.SZ</v>
          </cell>
          <cell r="B2091" t="str">
            <v>华神科技</v>
          </cell>
          <cell r="C2091">
            <v>29.3</v>
          </cell>
          <cell r="D2091">
            <v>29.7</v>
          </cell>
          <cell r="E2091">
            <v>4.73</v>
          </cell>
          <cell r="F2091">
            <v>1.72</v>
          </cell>
        </row>
        <row r="2092">
          <cell r="A2092" t="str">
            <v>002546.SZ</v>
          </cell>
          <cell r="B2092" t="str">
            <v>新联电子</v>
          </cell>
          <cell r="C2092">
            <v>32.7</v>
          </cell>
          <cell r="D2092">
            <v>34.5</v>
          </cell>
          <cell r="E2092">
            <v>4.14</v>
          </cell>
          <cell r="F2092">
            <v>1.72</v>
          </cell>
        </row>
        <row r="2093">
          <cell r="A2093" t="str">
            <v>300698.SZ</v>
          </cell>
          <cell r="B2093" t="str">
            <v>万马科技</v>
          </cell>
          <cell r="C2093">
            <v>32.2</v>
          </cell>
          <cell r="D2093">
            <v>34.9</v>
          </cell>
          <cell r="E2093">
            <v>26.04</v>
          </cell>
          <cell r="F2093">
            <v>1.72</v>
          </cell>
        </row>
        <row r="2094">
          <cell r="A2094" t="str">
            <v>002395.SZ</v>
          </cell>
          <cell r="B2094" t="str">
            <v>双象股份</v>
          </cell>
          <cell r="C2094">
            <v>25.4</v>
          </cell>
          <cell r="D2094">
            <v>25.4</v>
          </cell>
          <cell r="E2094">
            <v>9.47</v>
          </cell>
          <cell r="F2094">
            <v>1.72</v>
          </cell>
        </row>
        <row r="2095">
          <cell r="A2095" t="str">
            <v>002240.SZ</v>
          </cell>
          <cell r="B2095" t="str">
            <v>盛新锂能</v>
          </cell>
          <cell r="C2095">
            <v>312.1</v>
          </cell>
          <cell r="D2095">
            <v>334.8</v>
          </cell>
          <cell r="E2095">
            <v>36.72</v>
          </cell>
          <cell r="F2095">
            <v>1.72</v>
          </cell>
        </row>
        <row r="2096">
          <cell r="A2096" t="str">
            <v>688659.SH</v>
          </cell>
          <cell r="B2096" t="str">
            <v>元琛科技</v>
          </cell>
          <cell r="C2096">
            <v>12.3</v>
          </cell>
          <cell r="D2096">
            <v>22.8</v>
          </cell>
          <cell r="E2096">
            <v>14.22</v>
          </cell>
          <cell r="F2096">
            <v>1.72</v>
          </cell>
        </row>
        <row r="2097">
          <cell r="A2097" t="str">
            <v>001301.SZ</v>
          </cell>
          <cell r="B2097" t="str">
            <v>尚太科技</v>
          </cell>
          <cell r="C2097">
            <v>44.6</v>
          </cell>
          <cell r="D2097">
            <v>178.5</v>
          </cell>
          <cell r="E2097">
            <v>68.73</v>
          </cell>
          <cell r="F2097">
            <v>1.72</v>
          </cell>
        </row>
        <row r="2098">
          <cell r="A2098" t="str">
            <v>002317.SZ</v>
          </cell>
          <cell r="B2098" t="str">
            <v>众生药业</v>
          </cell>
          <cell r="C2098">
            <v>146.7</v>
          </cell>
          <cell r="D2098">
            <v>169</v>
          </cell>
          <cell r="E2098">
            <v>20.75</v>
          </cell>
          <cell r="F2098">
            <v>1.72</v>
          </cell>
        </row>
        <row r="2099">
          <cell r="A2099" t="str">
            <v>002866.SZ</v>
          </cell>
          <cell r="B2099" t="str">
            <v>传艺科技</v>
          </cell>
          <cell r="C2099">
            <v>56.8</v>
          </cell>
          <cell r="D2099">
            <v>91</v>
          </cell>
          <cell r="E2099">
            <v>31.44</v>
          </cell>
          <cell r="F2099">
            <v>1.71</v>
          </cell>
        </row>
        <row r="2100">
          <cell r="A2100" t="str">
            <v>300384.SZ</v>
          </cell>
          <cell r="B2100" t="str">
            <v>三联虹普</v>
          </cell>
          <cell r="C2100">
            <v>37.9</v>
          </cell>
          <cell r="D2100">
            <v>54.9</v>
          </cell>
          <cell r="E2100">
            <v>17.21</v>
          </cell>
          <cell r="F2100">
            <v>1.71</v>
          </cell>
        </row>
        <row r="2101">
          <cell r="A2101" t="str">
            <v>603707.SH</v>
          </cell>
          <cell r="B2101" t="str">
            <v>健友股份</v>
          </cell>
          <cell r="C2101">
            <v>258.8</v>
          </cell>
          <cell r="D2101">
            <v>259.2</v>
          </cell>
          <cell r="E2101">
            <v>16.03</v>
          </cell>
          <cell r="F2101">
            <v>1.71</v>
          </cell>
        </row>
        <row r="2102">
          <cell r="A2102" t="str">
            <v>002204.SZ</v>
          </cell>
          <cell r="B2102" t="str">
            <v>大连重工</v>
          </cell>
          <cell r="C2102">
            <v>103.3</v>
          </cell>
          <cell r="D2102">
            <v>103.3</v>
          </cell>
          <cell r="E2102">
            <v>5.35</v>
          </cell>
          <cell r="F2102">
            <v>1.71</v>
          </cell>
        </row>
        <row r="2103">
          <cell r="A2103" t="str">
            <v>600735.SH</v>
          </cell>
          <cell r="B2103" t="str">
            <v>新华锦</v>
          </cell>
          <cell r="C2103">
            <v>27.5</v>
          </cell>
          <cell r="D2103">
            <v>28</v>
          </cell>
          <cell r="E2103">
            <v>6.54</v>
          </cell>
          <cell r="F2103">
            <v>1.71</v>
          </cell>
        </row>
        <row r="2104">
          <cell r="A2104" t="str">
            <v>600551.SH</v>
          </cell>
          <cell r="B2104" t="str">
            <v>时代出版</v>
          </cell>
          <cell r="C2104">
            <v>54.7</v>
          </cell>
          <cell r="D2104">
            <v>54.7</v>
          </cell>
          <cell r="E2104">
            <v>11.3</v>
          </cell>
          <cell r="F2104">
            <v>1.71</v>
          </cell>
        </row>
        <row r="2105">
          <cell r="A2105" t="str">
            <v>688636.SH</v>
          </cell>
          <cell r="B2105" t="str">
            <v>智明达</v>
          </cell>
          <cell r="C2105">
            <v>30</v>
          </cell>
          <cell r="D2105">
            <v>51.4</v>
          </cell>
          <cell r="E2105">
            <v>101.82</v>
          </cell>
          <cell r="F2105">
            <v>1.71</v>
          </cell>
        </row>
        <row r="2106">
          <cell r="A2106" t="str">
            <v>002044.SZ</v>
          </cell>
          <cell r="B2106" t="str">
            <v>美年健康</v>
          </cell>
          <cell r="C2106">
            <v>253.6</v>
          </cell>
          <cell r="D2106">
            <v>256.4</v>
          </cell>
          <cell r="E2106">
            <v>6.55</v>
          </cell>
          <cell r="F2106">
            <v>1.71</v>
          </cell>
        </row>
        <row r="2107">
          <cell r="A2107" t="str">
            <v>002938.SZ</v>
          </cell>
          <cell r="B2107" t="str">
            <v>鹏鼎控股</v>
          </cell>
          <cell r="C2107">
            <v>651</v>
          </cell>
          <cell r="D2107">
            <v>663.9</v>
          </cell>
          <cell r="E2107">
            <v>28.6</v>
          </cell>
          <cell r="F2107">
            <v>1.71</v>
          </cell>
        </row>
        <row r="2108">
          <cell r="A2108" t="str">
            <v>300352.SZ</v>
          </cell>
          <cell r="B2108" t="str">
            <v>北信源</v>
          </cell>
          <cell r="C2108">
            <v>64.6</v>
          </cell>
          <cell r="D2108">
            <v>77.9</v>
          </cell>
          <cell r="E2108">
            <v>5.37</v>
          </cell>
          <cell r="F2108">
            <v>1.7</v>
          </cell>
        </row>
        <row r="2109">
          <cell r="A2109" t="str">
            <v>600027.SH</v>
          </cell>
          <cell r="B2109" t="str">
            <v>华电国际</v>
          </cell>
          <cell r="C2109">
            <v>487.5</v>
          </cell>
          <cell r="D2109">
            <v>590.2</v>
          </cell>
          <cell r="E2109">
            <v>5.98</v>
          </cell>
          <cell r="F2109">
            <v>1.7</v>
          </cell>
        </row>
        <row r="2110">
          <cell r="A2110" t="str">
            <v>000878.SZ</v>
          </cell>
          <cell r="B2110" t="str">
            <v>云南铜业</v>
          </cell>
          <cell r="C2110">
            <v>213.6</v>
          </cell>
          <cell r="D2110">
            <v>251.9</v>
          </cell>
          <cell r="E2110">
            <v>12.57</v>
          </cell>
          <cell r="F2110">
            <v>1.7</v>
          </cell>
        </row>
        <row r="2111">
          <cell r="A2111" t="str">
            <v>002855.SZ</v>
          </cell>
          <cell r="B2111" t="str">
            <v>捷荣技术</v>
          </cell>
          <cell r="C2111">
            <v>25.1</v>
          </cell>
          <cell r="D2111">
            <v>25.1</v>
          </cell>
          <cell r="E2111">
            <v>10.18</v>
          </cell>
          <cell r="F2111">
            <v>1.7</v>
          </cell>
        </row>
        <row r="2112">
          <cell r="A2112" t="str">
            <v>002672.SZ</v>
          </cell>
          <cell r="B2112" t="str">
            <v>东江环保</v>
          </cell>
          <cell r="C2112">
            <v>40.7</v>
          </cell>
          <cell r="D2112">
            <v>52.7</v>
          </cell>
          <cell r="E2112">
            <v>5.99</v>
          </cell>
          <cell r="F2112">
            <v>1.7</v>
          </cell>
        </row>
        <row r="2113">
          <cell r="A2113" t="str">
            <v>002389.SZ</v>
          </cell>
          <cell r="B2113" t="str">
            <v>航天彩虹</v>
          </cell>
          <cell r="C2113">
            <v>222.1</v>
          </cell>
          <cell r="D2113">
            <v>238.9</v>
          </cell>
          <cell r="E2113">
            <v>23.96</v>
          </cell>
          <cell r="F2113">
            <v>1.7</v>
          </cell>
        </row>
        <row r="2114">
          <cell r="A2114" t="str">
            <v>000953.SZ</v>
          </cell>
          <cell r="B2114" t="str">
            <v>河化股份</v>
          </cell>
          <cell r="C2114">
            <v>21.9</v>
          </cell>
          <cell r="D2114">
            <v>21.9</v>
          </cell>
          <cell r="E2114">
            <v>5.99</v>
          </cell>
          <cell r="F2114">
            <v>1.7</v>
          </cell>
        </row>
        <row r="2115">
          <cell r="A2115" t="str">
            <v>301119.SZ</v>
          </cell>
          <cell r="B2115" t="str">
            <v>正强股份</v>
          </cell>
          <cell r="C2115">
            <v>6.2</v>
          </cell>
          <cell r="D2115">
            <v>23.5</v>
          </cell>
          <cell r="E2115">
            <v>29.36</v>
          </cell>
          <cell r="F2115">
            <v>1.7</v>
          </cell>
        </row>
        <row r="2116">
          <cell r="A2116" t="str">
            <v>603399.SH</v>
          </cell>
          <cell r="B2116" t="str">
            <v>吉翔股份</v>
          </cell>
          <cell r="C2116">
            <v>70.1</v>
          </cell>
          <cell r="D2116">
            <v>71.6</v>
          </cell>
          <cell r="E2116">
            <v>13.8</v>
          </cell>
          <cell r="F2116">
            <v>1.69</v>
          </cell>
        </row>
        <row r="2117">
          <cell r="A2117" t="str">
            <v>002364.SZ</v>
          </cell>
          <cell r="B2117" t="str">
            <v>中恒电气</v>
          </cell>
          <cell r="C2117">
            <v>41</v>
          </cell>
          <cell r="D2117">
            <v>44</v>
          </cell>
          <cell r="E2117">
            <v>7.8</v>
          </cell>
          <cell r="F2117">
            <v>1.69</v>
          </cell>
        </row>
        <row r="2118">
          <cell r="A2118" t="str">
            <v>000859.SZ</v>
          </cell>
          <cell r="B2118" t="str">
            <v>国风新材</v>
          </cell>
          <cell r="C2118">
            <v>53.8</v>
          </cell>
          <cell r="D2118">
            <v>53.8</v>
          </cell>
          <cell r="E2118">
            <v>6</v>
          </cell>
          <cell r="F2118">
            <v>1.69</v>
          </cell>
        </row>
        <row r="2119">
          <cell r="A2119" t="str">
            <v>301090.SZ</v>
          </cell>
          <cell r="B2119" t="str">
            <v>华润材料</v>
          </cell>
          <cell r="C2119">
            <v>24</v>
          </cell>
          <cell r="D2119">
            <v>160.1</v>
          </cell>
          <cell r="E2119">
            <v>10.82</v>
          </cell>
          <cell r="F2119">
            <v>1.69</v>
          </cell>
        </row>
        <row r="2120">
          <cell r="A2120" t="str">
            <v>603355.SH</v>
          </cell>
          <cell r="B2120" t="str">
            <v>莱克电气</v>
          </cell>
          <cell r="C2120">
            <v>163.6</v>
          </cell>
          <cell r="D2120">
            <v>165.8</v>
          </cell>
          <cell r="E2120">
            <v>28.88</v>
          </cell>
          <cell r="F2120">
            <v>1.69</v>
          </cell>
        </row>
        <row r="2121">
          <cell r="A2121" t="str">
            <v>002614.SZ</v>
          </cell>
          <cell r="B2121" t="str">
            <v>奥佳华</v>
          </cell>
          <cell r="C2121">
            <v>37.2</v>
          </cell>
          <cell r="D2121">
            <v>52.6</v>
          </cell>
          <cell r="E2121">
            <v>8.43</v>
          </cell>
          <cell r="F2121">
            <v>1.69</v>
          </cell>
        </row>
        <row r="2122">
          <cell r="A2122" t="str">
            <v>002298.SZ</v>
          </cell>
          <cell r="B2122" t="str">
            <v>中电兴发</v>
          </cell>
          <cell r="C2122">
            <v>44.2</v>
          </cell>
          <cell r="D2122">
            <v>53.5</v>
          </cell>
          <cell r="E2122">
            <v>7.23</v>
          </cell>
          <cell r="F2122">
            <v>1.69</v>
          </cell>
        </row>
        <row r="2123">
          <cell r="A2123" t="str">
            <v>688002.SH</v>
          </cell>
          <cell r="B2123" t="str">
            <v>睿创微纳</v>
          </cell>
          <cell r="C2123">
            <v>225.8</v>
          </cell>
          <cell r="D2123">
            <v>225.8</v>
          </cell>
          <cell r="E2123">
            <v>50.63</v>
          </cell>
          <cell r="F2123">
            <v>1.69</v>
          </cell>
        </row>
        <row r="2124">
          <cell r="A2124" t="str">
            <v>000005.SZ</v>
          </cell>
          <cell r="B2124" t="str">
            <v>ST星源</v>
          </cell>
          <cell r="C2124">
            <v>19.1</v>
          </cell>
          <cell r="D2124">
            <v>19.2</v>
          </cell>
          <cell r="E2124">
            <v>1.81</v>
          </cell>
          <cell r="F2124">
            <v>1.69</v>
          </cell>
        </row>
        <row r="2125">
          <cell r="A2125" t="str">
            <v>300560.SZ</v>
          </cell>
          <cell r="B2125" t="str">
            <v>中富通</v>
          </cell>
          <cell r="C2125">
            <v>27.8</v>
          </cell>
          <cell r="D2125">
            <v>37.1</v>
          </cell>
          <cell r="E2125">
            <v>16.3</v>
          </cell>
          <cell r="F2125">
            <v>1.68</v>
          </cell>
        </row>
        <row r="2126">
          <cell r="A2126" t="str">
            <v>600698.SH</v>
          </cell>
          <cell r="B2126" t="str">
            <v>湖南天雁</v>
          </cell>
          <cell r="C2126">
            <v>40.1</v>
          </cell>
          <cell r="D2126">
            <v>51.4</v>
          </cell>
          <cell r="E2126">
            <v>4.83</v>
          </cell>
          <cell r="F2126">
            <v>1.68</v>
          </cell>
        </row>
        <row r="2127">
          <cell r="A2127" t="str">
            <v>300783.SZ</v>
          </cell>
          <cell r="B2127" t="str">
            <v>三只松鼠</v>
          </cell>
          <cell r="C2127">
            <v>79.9</v>
          </cell>
          <cell r="D2127">
            <v>79.9</v>
          </cell>
          <cell r="E2127">
            <v>19.93</v>
          </cell>
          <cell r="F2127">
            <v>1.68</v>
          </cell>
        </row>
        <row r="2128">
          <cell r="A2128" t="str">
            <v>603617.SH</v>
          </cell>
          <cell r="B2128" t="str">
            <v>君禾股份</v>
          </cell>
          <cell r="C2128">
            <v>34.7</v>
          </cell>
          <cell r="D2128">
            <v>35.4</v>
          </cell>
          <cell r="E2128">
            <v>9.06</v>
          </cell>
          <cell r="F2128">
            <v>1.68</v>
          </cell>
        </row>
        <row r="2129">
          <cell r="A2129" t="str">
            <v>002170.SZ</v>
          </cell>
          <cell r="B2129" t="str">
            <v>芭田股份</v>
          </cell>
          <cell r="C2129">
            <v>42.8</v>
          </cell>
          <cell r="D2129">
            <v>53.7</v>
          </cell>
          <cell r="E2129">
            <v>6.04</v>
          </cell>
          <cell r="F2129">
            <v>1.68</v>
          </cell>
        </row>
        <row r="2130">
          <cell r="A2130" t="str">
            <v>002515.SZ</v>
          </cell>
          <cell r="B2130" t="str">
            <v>金字火腿</v>
          </cell>
          <cell r="C2130">
            <v>36.8</v>
          </cell>
          <cell r="D2130">
            <v>41.4</v>
          </cell>
          <cell r="E2130">
            <v>4.23</v>
          </cell>
          <cell r="F2130">
            <v>1.68</v>
          </cell>
        </row>
        <row r="2131">
          <cell r="A2131" t="str">
            <v>300566.SZ</v>
          </cell>
          <cell r="B2131" t="str">
            <v>激智科技</v>
          </cell>
          <cell r="C2131">
            <v>39.6</v>
          </cell>
          <cell r="D2131">
            <v>51</v>
          </cell>
          <cell r="E2131">
            <v>19.35</v>
          </cell>
          <cell r="F2131">
            <v>1.68</v>
          </cell>
        </row>
        <row r="2132">
          <cell r="A2132" t="str">
            <v>603829.SH</v>
          </cell>
          <cell r="B2132" t="str">
            <v>洛凯股份</v>
          </cell>
          <cell r="C2132">
            <v>20.3</v>
          </cell>
          <cell r="D2132">
            <v>20.3</v>
          </cell>
          <cell r="E2132">
            <v>12.71</v>
          </cell>
          <cell r="F2132">
            <v>1.68</v>
          </cell>
        </row>
        <row r="2133">
          <cell r="A2133" t="str">
            <v>300567.SZ</v>
          </cell>
          <cell r="B2133" t="str">
            <v>精测电子</v>
          </cell>
          <cell r="C2133">
            <v>137.7</v>
          </cell>
          <cell r="D2133">
            <v>185.2</v>
          </cell>
          <cell r="E2133">
            <v>66.6</v>
          </cell>
          <cell r="F2133">
            <v>1.68</v>
          </cell>
        </row>
        <row r="2134">
          <cell r="A2134" t="str">
            <v>300440.SZ</v>
          </cell>
          <cell r="B2134" t="str">
            <v>运达科技</v>
          </cell>
          <cell r="C2134">
            <v>34.9</v>
          </cell>
          <cell r="D2134">
            <v>35</v>
          </cell>
          <cell r="E2134">
            <v>7.88</v>
          </cell>
          <cell r="F2134">
            <v>1.68</v>
          </cell>
        </row>
        <row r="2135">
          <cell r="A2135" t="str">
            <v>601969.SH</v>
          </cell>
          <cell r="B2135" t="str">
            <v>海南矿业</v>
          </cell>
          <cell r="C2135">
            <v>147.2</v>
          </cell>
          <cell r="D2135">
            <v>148.1</v>
          </cell>
          <cell r="E2135">
            <v>7.28</v>
          </cell>
          <cell r="F2135">
            <v>1.68</v>
          </cell>
        </row>
        <row r="2136">
          <cell r="A2136" t="str">
            <v>000971.SZ</v>
          </cell>
          <cell r="B2136" t="str">
            <v>ST高升</v>
          </cell>
          <cell r="C2136">
            <v>15.3</v>
          </cell>
          <cell r="D2136">
            <v>19.1</v>
          </cell>
          <cell r="E2136">
            <v>1.82</v>
          </cell>
          <cell r="F2136">
            <v>1.68</v>
          </cell>
        </row>
        <row r="2137">
          <cell r="A2137" t="str">
            <v>300353.SZ</v>
          </cell>
          <cell r="B2137" t="str">
            <v>东土科技</v>
          </cell>
          <cell r="C2137">
            <v>50.6</v>
          </cell>
          <cell r="D2137">
            <v>61.5</v>
          </cell>
          <cell r="E2137">
            <v>11.53</v>
          </cell>
          <cell r="F2137">
            <v>1.68</v>
          </cell>
        </row>
        <row r="2138">
          <cell r="A2138" t="str">
            <v>002594.SZ</v>
          </cell>
          <cell r="B2138" t="str">
            <v>比亚迪</v>
          </cell>
          <cell r="C2138">
            <v>2789.7</v>
          </cell>
          <cell r="D2138">
            <v>6972.5</v>
          </cell>
          <cell r="E2138">
            <v>239.51</v>
          </cell>
          <cell r="F2138">
            <v>1.67</v>
          </cell>
        </row>
        <row r="2139">
          <cell r="A2139" t="str">
            <v>002295.SZ</v>
          </cell>
          <cell r="B2139" t="str">
            <v>精艺股份</v>
          </cell>
          <cell r="C2139">
            <v>18.3</v>
          </cell>
          <cell r="D2139">
            <v>18.3</v>
          </cell>
          <cell r="E2139">
            <v>7.3</v>
          </cell>
          <cell r="F2139">
            <v>1.67</v>
          </cell>
        </row>
        <row r="2140">
          <cell r="A2140" t="str">
            <v>688067.SH</v>
          </cell>
          <cell r="B2140" t="str">
            <v>爱威科技</v>
          </cell>
          <cell r="C2140">
            <v>8.6</v>
          </cell>
          <cell r="D2140">
            <v>14.5</v>
          </cell>
          <cell r="E2140">
            <v>21.3</v>
          </cell>
          <cell r="F2140">
            <v>1.67</v>
          </cell>
        </row>
        <row r="2141">
          <cell r="A2141" t="str">
            <v>301020.SZ</v>
          </cell>
          <cell r="B2141" t="str">
            <v>密封科技</v>
          </cell>
          <cell r="C2141">
            <v>13.8</v>
          </cell>
          <cell r="D2141">
            <v>27.6</v>
          </cell>
          <cell r="E2141">
            <v>18.88</v>
          </cell>
          <cell r="F2141">
            <v>1.67</v>
          </cell>
        </row>
        <row r="2142">
          <cell r="A2142" t="str">
            <v>688377.SH</v>
          </cell>
          <cell r="B2142" t="str">
            <v>迪威尔</v>
          </cell>
          <cell r="C2142">
            <v>35.5</v>
          </cell>
          <cell r="D2142">
            <v>62.9</v>
          </cell>
          <cell r="E2142">
            <v>32.32</v>
          </cell>
          <cell r="F2142">
            <v>1.67</v>
          </cell>
        </row>
        <row r="2143">
          <cell r="A2143" t="str">
            <v>300707.SZ</v>
          </cell>
          <cell r="B2143" t="str">
            <v>威唐工业</v>
          </cell>
          <cell r="C2143">
            <v>18.8</v>
          </cell>
          <cell r="D2143">
            <v>24.9</v>
          </cell>
          <cell r="E2143">
            <v>15.88</v>
          </cell>
          <cell r="F2143">
            <v>1.66</v>
          </cell>
        </row>
        <row r="2144">
          <cell r="A2144" t="str">
            <v>002386.SZ</v>
          </cell>
          <cell r="B2144" t="str">
            <v>天原股份</v>
          </cell>
          <cell r="C2144">
            <v>74.4</v>
          </cell>
          <cell r="D2144">
            <v>74.4</v>
          </cell>
          <cell r="E2144">
            <v>7.33</v>
          </cell>
          <cell r="F2144">
            <v>1.66</v>
          </cell>
        </row>
        <row r="2145">
          <cell r="A2145" t="str">
            <v>000593.SZ</v>
          </cell>
          <cell r="B2145" t="str">
            <v>德龙汇能</v>
          </cell>
          <cell r="C2145">
            <v>26.3</v>
          </cell>
          <cell r="D2145">
            <v>26.3</v>
          </cell>
          <cell r="E2145">
            <v>7.33</v>
          </cell>
          <cell r="F2145">
            <v>1.66</v>
          </cell>
        </row>
        <row r="2146">
          <cell r="A2146" t="str">
            <v>300641.SZ</v>
          </cell>
          <cell r="B2146" t="str">
            <v>正丹股份</v>
          </cell>
          <cell r="C2146">
            <v>26.9</v>
          </cell>
          <cell r="D2146">
            <v>26.9</v>
          </cell>
          <cell r="E2146">
            <v>5.5</v>
          </cell>
          <cell r="F2146">
            <v>1.66</v>
          </cell>
        </row>
        <row r="2147">
          <cell r="A2147" t="str">
            <v>000998.SZ</v>
          </cell>
          <cell r="B2147" t="str">
            <v>隆平高科</v>
          </cell>
          <cell r="C2147">
            <v>213.8</v>
          </cell>
          <cell r="D2147">
            <v>217.3</v>
          </cell>
          <cell r="E2147">
            <v>16.5</v>
          </cell>
          <cell r="F2147">
            <v>1.66</v>
          </cell>
        </row>
        <row r="2148">
          <cell r="A2148" t="str">
            <v>300584.SZ</v>
          </cell>
          <cell r="B2148" t="str">
            <v>海辰药业</v>
          </cell>
          <cell r="C2148">
            <v>16.4</v>
          </cell>
          <cell r="D2148">
            <v>30.8</v>
          </cell>
          <cell r="E2148">
            <v>25.67</v>
          </cell>
          <cell r="F2148">
            <v>1.66</v>
          </cell>
        </row>
        <row r="2149">
          <cell r="A2149" t="str">
            <v>300871.SZ</v>
          </cell>
          <cell r="B2149" t="str">
            <v>回盛生物</v>
          </cell>
          <cell r="C2149">
            <v>16.2</v>
          </cell>
          <cell r="D2149">
            <v>32.5</v>
          </cell>
          <cell r="E2149">
            <v>19.56</v>
          </cell>
          <cell r="F2149">
            <v>1.66</v>
          </cell>
        </row>
        <row r="2150">
          <cell r="A2150" t="str">
            <v>002741.SZ</v>
          </cell>
          <cell r="B2150" t="str">
            <v>光华科技</v>
          </cell>
          <cell r="C2150">
            <v>68</v>
          </cell>
          <cell r="D2150">
            <v>80.4</v>
          </cell>
          <cell r="E2150">
            <v>20.18</v>
          </cell>
          <cell r="F2150">
            <v>1.66</v>
          </cell>
        </row>
        <row r="2151">
          <cell r="A2151" t="str">
            <v>003035.SZ</v>
          </cell>
          <cell r="B2151" t="str">
            <v>南网能源</v>
          </cell>
          <cell r="C2151">
            <v>130.1</v>
          </cell>
          <cell r="D2151">
            <v>301.1</v>
          </cell>
          <cell r="E2151">
            <v>7.95</v>
          </cell>
          <cell r="F2151">
            <v>1.66</v>
          </cell>
        </row>
        <row r="2152">
          <cell r="A2152" t="str">
            <v>301039.SZ</v>
          </cell>
          <cell r="B2152" t="str">
            <v>中集车辆</v>
          </cell>
          <cell r="C2152">
            <v>75.4</v>
          </cell>
          <cell r="D2152">
            <v>209.8</v>
          </cell>
          <cell r="E2152">
            <v>10.4</v>
          </cell>
          <cell r="F2152">
            <v>1.66</v>
          </cell>
        </row>
        <row r="2153">
          <cell r="A2153" t="str">
            <v>300436.SZ</v>
          </cell>
          <cell r="B2153" t="str">
            <v>广生堂</v>
          </cell>
          <cell r="C2153">
            <v>44.8</v>
          </cell>
          <cell r="D2153">
            <v>53.6</v>
          </cell>
          <cell r="E2153">
            <v>33.65</v>
          </cell>
          <cell r="F2153">
            <v>1.66</v>
          </cell>
        </row>
        <row r="2154">
          <cell r="A2154" t="str">
            <v>300717.SZ</v>
          </cell>
          <cell r="B2154" t="str">
            <v>华信新材</v>
          </cell>
          <cell r="C2154">
            <v>16.2</v>
          </cell>
          <cell r="D2154">
            <v>16.4</v>
          </cell>
          <cell r="E2154">
            <v>15.92</v>
          </cell>
          <cell r="F2154">
            <v>1.66</v>
          </cell>
        </row>
        <row r="2155">
          <cell r="A2155" t="str">
            <v>603638.SH</v>
          </cell>
          <cell r="B2155" t="str">
            <v>艾迪精密</v>
          </cell>
          <cell r="C2155">
            <v>148.9</v>
          </cell>
          <cell r="D2155">
            <v>149.2</v>
          </cell>
          <cell r="E2155">
            <v>17.76</v>
          </cell>
          <cell r="F2155">
            <v>1.66</v>
          </cell>
        </row>
        <row r="2156">
          <cell r="A2156" t="str">
            <v>002437.SZ</v>
          </cell>
          <cell r="B2156" t="str">
            <v>誉衡药业</v>
          </cell>
          <cell r="C2156">
            <v>53.7</v>
          </cell>
          <cell r="D2156">
            <v>53.9</v>
          </cell>
          <cell r="E2156">
            <v>2.45</v>
          </cell>
          <cell r="F2156">
            <v>1.66</v>
          </cell>
        </row>
        <row r="2157">
          <cell r="A2157" t="str">
            <v>002820.SZ</v>
          </cell>
          <cell r="B2157" t="str">
            <v>桂发祥</v>
          </cell>
          <cell r="C2157">
            <v>19.7</v>
          </cell>
          <cell r="D2157">
            <v>19.7</v>
          </cell>
          <cell r="E2157">
            <v>9.81</v>
          </cell>
          <cell r="F2157">
            <v>1.66</v>
          </cell>
        </row>
        <row r="2158">
          <cell r="A2158" t="str">
            <v>000666.SZ</v>
          </cell>
          <cell r="B2158" t="str">
            <v>经纬纺机</v>
          </cell>
          <cell r="C2158">
            <v>28.8</v>
          </cell>
          <cell r="D2158">
            <v>69.1</v>
          </cell>
          <cell r="E2158">
            <v>9.82</v>
          </cell>
          <cell r="F2158">
            <v>1.66</v>
          </cell>
        </row>
        <row r="2159">
          <cell r="A2159" t="str">
            <v>300445.SZ</v>
          </cell>
          <cell r="B2159" t="str">
            <v>康斯特</v>
          </cell>
          <cell r="C2159">
            <v>18.7</v>
          </cell>
          <cell r="D2159">
            <v>28.7</v>
          </cell>
          <cell r="E2159">
            <v>13.51</v>
          </cell>
          <cell r="F2159">
            <v>1.66</v>
          </cell>
        </row>
        <row r="2160">
          <cell r="A2160" t="str">
            <v>002160.SZ</v>
          </cell>
          <cell r="B2160" t="str">
            <v>常铝股份</v>
          </cell>
          <cell r="C2160">
            <v>32.4</v>
          </cell>
          <cell r="D2160">
            <v>44.4</v>
          </cell>
          <cell r="E2160">
            <v>4.3</v>
          </cell>
          <cell r="F2160">
            <v>1.65</v>
          </cell>
        </row>
        <row r="2161">
          <cell r="A2161" t="str">
            <v>002349.SZ</v>
          </cell>
          <cell r="B2161" t="str">
            <v>精华制药</v>
          </cell>
          <cell r="C2161">
            <v>89.7</v>
          </cell>
          <cell r="D2161">
            <v>90</v>
          </cell>
          <cell r="E2161">
            <v>11.06</v>
          </cell>
          <cell r="F2161">
            <v>1.65</v>
          </cell>
        </row>
        <row r="2162">
          <cell r="A2162" t="str">
            <v>002105.SZ</v>
          </cell>
          <cell r="B2162" t="str">
            <v>信隆健康</v>
          </cell>
          <cell r="C2162">
            <v>24.9</v>
          </cell>
          <cell r="D2162">
            <v>24.9</v>
          </cell>
          <cell r="E2162">
            <v>6.76</v>
          </cell>
          <cell r="F2162">
            <v>1.65</v>
          </cell>
        </row>
        <row r="2163">
          <cell r="A2163" t="str">
            <v>300772.SZ</v>
          </cell>
          <cell r="B2163" t="str">
            <v>运达股份</v>
          </cell>
          <cell r="C2163">
            <v>69.9</v>
          </cell>
          <cell r="D2163">
            <v>103.6</v>
          </cell>
          <cell r="E2163">
            <v>14.75</v>
          </cell>
          <cell r="F2163">
            <v>1.65</v>
          </cell>
        </row>
        <row r="2164">
          <cell r="A2164" t="str">
            <v>300677.SZ</v>
          </cell>
          <cell r="B2164" t="str">
            <v>英科医疗</v>
          </cell>
          <cell r="C2164">
            <v>117.1</v>
          </cell>
          <cell r="D2164">
            <v>162.2</v>
          </cell>
          <cell r="E2164">
            <v>24.59</v>
          </cell>
          <cell r="F2164">
            <v>1.65</v>
          </cell>
        </row>
        <row r="2165">
          <cell r="A2165" t="str">
            <v>000895.SZ</v>
          </cell>
          <cell r="B2165" t="str">
            <v>双汇发展</v>
          </cell>
          <cell r="C2165">
            <v>873.3</v>
          </cell>
          <cell r="D2165">
            <v>873.4</v>
          </cell>
          <cell r="E2165">
            <v>25.21</v>
          </cell>
          <cell r="F2165">
            <v>1.65</v>
          </cell>
        </row>
        <row r="2166">
          <cell r="A2166" t="str">
            <v>603235.SH</v>
          </cell>
          <cell r="B2166" t="str">
            <v>天新药业</v>
          </cell>
          <cell r="C2166">
            <v>13.5</v>
          </cell>
          <cell r="D2166">
            <v>134.6</v>
          </cell>
          <cell r="E2166">
            <v>30.75</v>
          </cell>
          <cell r="F2166">
            <v>1.65</v>
          </cell>
        </row>
        <row r="2167">
          <cell r="A2167" t="str">
            <v>002835.SZ</v>
          </cell>
          <cell r="B2167" t="str">
            <v>同为股份</v>
          </cell>
          <cell r="C2167">
            <v>19.6</v>
          </cell>
          <cell r="D2167">
            <v>33.8</v>
          </cell>
          <cell r="E2167">
            <v>15.38</v>
          </cell>
          <cell r="F2167">
            <v>1.65</v>
          </cell>
        </row>
        <row r="2168">
          <cell r="A2168" t="str">
            <v>002842.SZ</v>
          </cell>
          <cell r="B2168" t="str">
            <v>翔鹭钨业</v>
          </cell>
          <cell r="C2168">
            <v>19.9</v>
          </cell>
          <cell r="D2168">
            <v>25.6</v>
          </cell>
          <cell r="E2168">
            <v>9.23</v>
          </cell>
          <cell r="F2168">
            <v>1.65</v>
          </cell>
        </row>
        <row r="2169">
          <cell r="A2169" t="str">
            <v>300476.SZ</v>
          </cell>
          <cell r="B2169" t="str">
            <v>胜宏科技</v>
          </cell>
          <cell r="C2169">
            <v>147.5</v>
          </cell>
          <cell r="D2169">
            <v>148.6</v>
          </cell>
          <cell r="E2169">
            <v>17.23</v>
          </cell>
          <cell r="F2169">
            <v>1.65</v>
          </cell>
        </row>
        <row r="2170">
          <cell r="A2170" t="str">
            <v>835305.BJ</v>
          </cell>
          <cell r="B2170" t="str">
            <v>云创数据</v>
          </cell>
          <cell r="C2170">
            <v>7.1</v>
          </cell>
          <cell r="D2170">
            <v>14.7</v>
          </cell>
          <cell r="E2170">
            <v>11.08</v>
          </cell>
          <cell r="F2170">
            <v>1.65</v>
          </cell>
        </row>
        <row r="2171">
          <cell r="A2171" t="str">
            <v>688528.SH</v>
          </cell>
          <cell r="B2171" t="str">
            <v>秦川物联</v>
          </cell>
          <cell r="C2171">
            <v>5.8</v>
          </cell>
          <cell r="D2171">
            <v>18.6</v>
          </cell>
          <cell r="E2171">
            <v>11.08</v>
          </cell>
          <cell r="F2171">
            <v>1.65</v>
          </cell>
        </row>
        <row r="2172">
          <cell r="A2172" t="str">
            <v>301000.SZ</v>
          </cell>
          <cell r="B2172" t="str">
            <v>肇民科技</v>
          </cell>
          <cell r="C2172">
            <v>11.3</v>
          </cell>
          <cell r="D2172">
            <v>28.4</v>
          </cell>
          <cell r="E2172">
            <v>29.55</v>
          </cell>
          <cell r="F2172">
            <v>1.65</v>
          </cell>
        </row>
        <row r="2173">
          <cell r="A2173" t="str">
            <v>603767.SH</v>
          </cell>
          <cell r="B2173" t="str">
            <v>中马传动</v>
          </cell>
          <cell r="C2173">
            <v>22.7</v>
          </cell>
          <cell r="D2173">
            <v>22.7</v>
          </cell>
          <cell r="E2173">
            <v>7.39</v>
          </cell>
          <cell r="F2173">
            <v>1.65</v>
          </cell>
        </row>
        <row r="2174">
          <cell r="A2174" t="str">
            <v>600645.SH</v>
          </cell>
          <cell r="B2174" t="str">
            <v>中源协和</v>
          </cell>
          <cell r="C2174">
            <v>83.5</v>
          </cell>
          <cell r="D2174">
            <v>83.6</v>
          </cell>
          <cell r="E2174">
            <v>17.86</v>
          </cell>
          <cell r="F2174">
            <v>1.65</v>
          </cell>
        </row>
        <row r="2175">
          <cell r="A2175" t="str">
            <v>301356.SZ</v>
          </cell>
          <cell r="B2175" t="str">
            <v>天振股份</v>
          </cell>
          <cell r="C2175">
            <v>14</v>
          </cell>
          <cell r="D2175">
            <v>59.2</v>
          </cell>
          <cell r="E2175">
            <v>49.3</v>
          </cell>
          <cell r="F2175">
            <v>1.65</v>
          </cell>
        </row>
        <row r="2176">
          <cell r="A2176" t="str">
            <v>000521.SZ</v>
          </cell>
          <cell r="B2176" t="str">
            <v>长虹美菱</v>
          </cell>
          <cell r="C2176">
            <v>43.2</v>
          </cell>
          <cell r="D2176">
            <v>50.8</v>
          </cell>
          <cell r="E2176">
            <v>4.93</v>
          </cell>
          <cell r="F2176">
            <v>1.65</v>
          </cell>
        </row>
        <row r="2177">
          <cell r="A2177" t="str">
            <v>002748.SZ</v>
          </cell>
          <cell r="B2177" t="str">
            <v>世龙实业</v>
          </cell>
          <cell r="C2177">
            <v>26.6</v>
          </cell>
          <cell r="D2177">
            <v>26.6</v>
          </cell>
          <cell r="E2177">
            <v>11.1</v>
          </cell>
          <cell r="F2177">
            <v>1.65</v>
          </cell>
        </row>
        <row r="2178">
          <cell r="A2178" t="str">
            <v>002501.SZ</v>
          </cell>
          <cell r="B2178" t="str">
            <v>利源精制</v>
          </cell>
          <cell r="C2178">
            <v>64.2</v>
          </cell>
          <cell r="D2178">
            <v>65.7</v>
          </cell>
          <cell r="E2178">
            <v>1.85</v>
          </cell>
          <cell r="F2178">
            <v>1.65</v>
          </cell>
        </row>
        <row r="2179">
          <cell r="A2179" t="str">
            <v>688218.SH</v>
          </cell>
          <cell r="B2179" t="str">
            <v>江苏北人</v>
          </cell>
          <cell r="C2179">
            <v>24</v>
          </cell>
          <cell r="D2179">
            <v>24</v>
          </cell>
          <cell r="E2179">
            <v>20.37</v>
          </cell>
          <cell r="F2179">
            <v>1.65</v>
          </cell>
        </row>
        <row r="2180">
          <cell r="A2180" t="str">
            <v>301116.SZ</v>
          </cell>
          <cell r="B2180" t="str">
            <v>益客食品</v>
          </cell>
          <cell r="C2180">
            <v>18</v>
          </cell>
          <cell r="D2180">
            <v>69.4</v>
          </cell>
          <cell r="E2180">
            <v>15.45</v>
          </cell>
          <cell r="F2180">
            <v>1.64</v>
          </cell>
        </row>
        <row r="2181">
          <cell r="A2181" t="str">
            <v>002831.SZ</v>
          </cell>
          <cell r="B2181" t="str">
            <v>裕同科技</v>
          </cell>
          <cell r="C2181">
            <v>144.9</v>
          </cell>
          <cell r="D2181">
            <v>259.1</v>
          </cell>
          <cell r="E2181">
            <v>27.85</v>
          </cell>
          <cell r="F2181">
            <v>1.64</v>
          </cell>
        </row>
        <row r="2182">
          <cell r="A2182" t="str">
            <v>301363.SZ</v>
          </cell>
          <cell r="B2182" t="str">
            <v>美好医疗</v>
          </cell>
          <cell r="C2182">
            <v>15.4</v>
          </cell>
          <cell r="D2182">
            <v>166.2</v>
          </cell>
          <cell r="E2182">
            <v>40.87</v>
          </cell>
          <cell r="F2182">
            <v>1.64</v>
          </cell>
        </row>
        <row r="2183">
          <cell r="A2183" t="str">
            <v>002403.SZ</v>
          </cell>
          <cell r="B2183" t="str">
            <v>爱仕达</v>
          </cell>
          <cell r="C2183">
            <v>28.4</v>
          </cell>
          <cell r="D2183">
            <v>31.6</v>
          </cell>
          <cell r="E2183">
            <v>9.29</v>
          </cell>
          <cell r="F2183">
            <v>1.64</v>
          </cell>
        </row>
        <row r="2184">
          <cell r="A2184" t="str">
            <v>002993.SZ</v>
          </cell>
          <cell r="B2184" t="str">
            <v>奥海科技</v>
          </cell>
          <cell r="C2184">
            <v>33.3</v>
          </cell>
          <cell r="D2184">
            <v>90.6</v>
          </cell>
          <cell r="E2184">
            <v>32.83</v>
          </cell>
          <cell r="F2184">
            <v>1.64</v>
          </cell>
        </row>
        <row r="2185">
          <cell r="A2185" t="str">
            <v>688669.SH</v>
          </cell>
          <cell r="B2185" t="str">
            <v>聚石化学</v>
          </cell>
          <cell r="C2185">
            <v>11.9</v>
          </cell>
          <cell r="D2185">
            <v>23.7</v>
          </cell>
          <cell r="E2185">
            <v>25.4</v>
          </cell>
          <cell r="F2185">
            <v>1.64</v>
          </cell>
        </row>
        <row r="2186">
          <cell r="A2186" t="str">
            <v>603706.SH</v>
          </cell>
          <cell r="B2186" t="str">
            <v>东方环宇</v>
          </cell>
          <cell r="C2186">
            <v>28.2</v>
          </cell>
          <cell r="D2186">
            <v>28.2</v>
          </cell>
          <cell r="E2186">
            <v>14.88</v>
          </cell>
          <cell r="F2186">
            <v>1.64</v>
          </cell>
        </row>
        <row r="2187">
          <cell r="A2187" t="str">
            <v>600577.SH</v>
          </cell>
          <cell r="B2187" t="str">
            <v>精达股份</v>
          </cell>
          <cell r="C2187">
            <v>86.6</v>
          </cell>
          <cell r="D2187">
            <v>90.2</v>
          </cell>
          <cell r="E2187">
            <v>4.34</v>
          </cell>
          <cell r="F2187">
            <v>1.64</v>
          </cell>
        </row>
        <row r="2188">
          <cell r="A2188" t="str">
            <v>600366.SH</v>
          </cell>
          <cell r="B2188" t="str">
            <v>宁波韵升</v>
          </cell>
          <cell r="C2188">
            <v>98.1</v>
          </cell>
          <cell r="D2188">
            <v>110.3</v>
          </cell>
          <cell r="E2188">
            <v>9.92</v>
          </cell>
          <cell r="F2188">
            <v>1.64</v>
          </cell>
        </row>
        <row r="2189">
          <cell r="A2189" t="str">
            <v>600158.SH</v>
          </cell>
          <cell r="B2189" t="str">
            <v>中体产业</v>
          </cell>
          <cell r="C2189">
            <v>67.2</v>
          </cell>
          <cell r="D2189">
            <v>89.2</v>
          </cell>
          <cell r="E2189">
            <v>9.3</v>
          </cell>
          <cell r="F2189">
            <v>1.64</v>
          </cell>
        </row>
        <row r="2190">
          <cell r="A2190" t="str">
            <v>300968.SZ</v>
          </cell>
          <cell r="B2190" t="str">
            <v>格林精密</v>
          </cell>
          <cell r="C2190">
            <v>16.1</v>
          </cell>
          <cell r="D2190">
            <v>38.4</v>
          </cell>
          <cell r="E2190">
            <v>9.3</v>
          </cell>
          <cell r="F2190">
            <v>1.64</v>
          </cell>
        </row>
        <row r="2191">
          <cell r="A2191" t="str">
            <v>300190.SZ</v>
          </cell>
          <cell r="B2191" t="str">
            <v>维尔利</v>
          </cell>
          <cell r="C2191">
            <v>33.7</v>
          </cell>
          <cell r="D2191">
            <v>33.9</v>
          </cell>
          <cell r="E2191">
            <v>4.34</v>
          </cell>
          <cell r="F2191">
            <v>1.64</v>
          </cell>
        </row>
        <row r="2192">
          <cell r="A2192" t="str">
            <v>300083.SZ</v>
          </cell>
          <cell r="B2192" t="str">
            <v>创世纪</v>
          </cell>
          <cell r="C2192">
            <v>117.5</v>
          </cell>
          <cell r="D2192">
            <v>145.5</v>
          </cell>
          <cell r="E2192">
            <v>8.68</v>
          </cell>
          <cell r="F2192">
            <v>1.64</v>
          </cell>
        </row>
        <row r="2193">
          <cell r="A2193" t="str">
            <v>002052.SZ</v>
          </cell>
          <cell r="B2193" t="str">
            <v>*ST同洲</v>
          </cell>
          <cell r="C2193">
            <v>13.9</v>
          </cell>
          <cell r="D2193">
            <v>13.9</v>
          </cell>
          <cell r="E2193">
            <v>1.86</v>
          </cell>
          <cell r="F2193">
            <v>1.64</v>
          </cell>
        </row>
        <row r="2194">
          <cell r="A2194" t="str">
            <v>000908.SZ</v>
          </cell>
          <cell r="B2194" t="str">
            <v>景峰医药</v>
          </cell>
          <cell r="C2194">
            <v>24.2</v>
          </cell>
          <cell r="D2194">
            <v>27.3</v>
          </cell>
          <cell r="E2194">
            <v>3.1</v>
          </cell>
          <cell r="F2194">
            <v>1.64</v>
          </cell>
        </row>
        <row r="2195">
          <cell r="A2195" t="str">
            <v>688197.SH</v>
          </cell>
          <cell r="B2195" t="str">
            <v>首药控股-U</v>
          </cell>
          <cell r="C2195">
            <v>16.2</v>
          </cell>
          <cell r="D2195">
            <v>66.5</v>
          </cell>
          <cell r="E2195">
            <v>44.69</v>
          </cell>
          <cell r="F2195">
            <v>1.64</v>
          </cell>
        </row>
        <row r="2196">
          <cell r="A2196" t="str">
            <v>300214.SZ</v>
          </cell>
          <cell r="B2196" t="str">
            <v>日科化学</v>
          </cell>
          <cell r="C2196">
            <v>27.6</v>
          </cell>
          <cell r="D2196">
            <v>31.9</v>
          </cell>
          <cell r="E2196">
            <v>6.83</v>
          </cell>
          <cell r="F2196">
            <v>1.64</v>
          </cell>
        </row>
        <row r="2197">
          <cell r="A2197" t="str">
            <v>000637.SZ</v>
          </cell>
          <cell r="B2197" t="str">
            <v>茂化实华</v>
          </cell>
          <cell r="C2197">
            <v>18.3</v>
          </cell>
          <cell r="D2197">
            <v>25.8</v>
          </cell>
          <cell r="E2197">
            <v>4.97</v>
          </cell>
          <cell r="F2197">
            <v>1.64</v>
          </cell>
        </row>
        <row r="2198">
          <cell r="A2198" t="str">
            <v>605066.SH</v>
          </cell>
          <cell r="B2198" t="str">
            <v>天正电气</v>
          </cell>
          <cell r="C2198">
            <v>18.4</v>
          </cell>
          <cell r="D2198">
            <v>32.4</v>
          </cell>
          <cell r="E2198">
            <v>8.08</v>
          </cell>
          <cell r="F2198">
            <v>1.64</v>
          </cell>
        </row>
        <row r="2199">
          <cell r="A2199" t="str">
            <v>300601.SZ</v>
          </cell>
          <cell r="B2199" t="str">
            <v>康泰生物</v>
          </cell>
          <cell r="C2199">
            <v>275.3</v>
          </cell>
          <cell r="D2199">
            <v>362.1</v>
          </cell>
          <cell r="E2199">
            <v>32.32</v>
          </cell>
          <cell r="F2199">
            <v>1.64</v>
          </cell>
        </row>
        <row r="2200">
          <cell r="A2200" t="str">
            <v>003017.SZ</v>
          </cell>
          <cell r="B2200" t="str">
            <v>大洋生物</v>
          </cell>
          <cell r="C2200">
            <v>12.9</v>
          </cell>
          <cell r="D2200">
            <v>18.3</v>
          </cell>
          <cell r="E2200">
            <v>30.46</v>
          </cell>
          <cell r="F2200">
            <v>1.63</v>
          </cell>
        </row>
        <row r="2201">
          <cell r="A2201" t="str">
            <v>600650.SH</v>
          </cell>
          <cell r="B2201" t="str">
            <v>锦江在线</v>
          </cell>
          <cell r="C2201">
            <v>41.3</v>
          </cell>
          <cell r="D2201">
            <v>58.3</v>
          </cell>
          <cell r="E2201">
            <v>10.57</v>
          </cell>
          <cell r="F2201">
            <v>1.63</v>
          </cell>
        </row>
        <row r="2202">
          <cell r="A2202" t="str">
            <v>002576.SZ</v>
          </cell>
          <cell r="B2202" t="str">
            <v>通达动力</v>
          </cell>
          <cell r="C2202">
            <v>30.2</v>
          </cell>
          <cell r="D2202">
            <v>30.8</v>
          </cell>
          <cell r="E2202">
            <v>18.67</v>
          </cell>
          <cell r="F2202">
            <v>1.63</v>
          </cell>
        </row>
        <row r="2203">
          <cell r="A2203" t="str">
            <v>300335.SZ</v>
          </cell>
          <cell r="B2203" t="str">
            <v>迪森股份</v>
          </cell>
          <cell r="C2203">
            <v>19.7</v>
          </cell>
          <cell r="D2203">
            <v>24.3</v>
          </cell>
          <cell r="E2203">
            <v>4.98</v>
          </cell>
          <cell r="F2203">
            <v>1.63</v>
          </cell>
        </row>
        <row r="2204">
          <cell r="A2204" t="str">
            <v>002474.SZ</v>
          </cell>
          <cell r="B2204" t="str">
            <v>榕基软件</v>
          </cell>
          <cell r="C2204">
            <v>43.4</v>
          </cell>
          <cell r="D2204">
            <v>54.3</v>
          </cell>
          <cell r="E2204">
            <v>8.72</v>
          </cell>
          <cell r="F2204">
            <v>1.63</v>
          </cell>
        </row>
        <row r="2205">
          <cell r="A2205" t="str">
            <v>600998.SH</v>
          </cell>
          <cell r="B2205" t="str">
            <v>九州通</v>
          </cell>
          <cell r="C2205">
            <v>280.3</v>
          </cell>
          <cell r="D2205">
            <v>280.3</v>
          </cell>
          <cell r="E2205">
            <v>14.96</v>
          </cell>
          <cell r="F2205">
            <v>1.63</v>
          </cell>
        </row>
        <row r="2206">
          <cell r="A2206" t="str">
            <v>300241.SZ</v>
          </cell>
          <cell r="B2206" t="str">
            <v>瑞丰光电</v>
          </cell>
          <cell r="C2206">
            <v>32</v>
          </cell>
          <cell r="D2206">
            <v>38.5</v>
          </cell>
          <cell r="E2206">
            <v>5.61</v>
          </cell>
          <cell r="F2206">
            <v>1.63</v>
          </cell>
        </row>
        <row r="2207">
          <cell r="A2207" t="str">
            <v>301398.SZ</v>
          </cell>
          <cell r="B2207" t="str">
            <v>星源卓镁</v>
          </cell>
          <cell r="C2207">
            <v>6.1</v>
          </cell>
          <cell r="D2207">
            <v>26.9</v>
          </cell>
          <cell r="E2207">
            <v>33.67</v>
          </cell>
          <cell r="F2207">
            <v>1.63</v>
          </cell>
        </row>
        <row r="2208">
          <cell r="A2208" t="str">
            <v>300807.SZ</v>
          </cell>
          <cell r="B2208" t="str">
            <v>天迈科技</v>
          </cell>
          <cell r="C2208">
            <v>13</v>
          </cell>
          <cell r="D2208">
            <v>18.2</v>
          </cell>
          <cell r="E2208">
            <v>26.83</v>
          </cell>
          <cell r="F2208">
            <v>1.63</v>
          </cell>
        </row>
        <row r="2209">
          <cell r="A2209" t="str">
            <v>301296.SZ</v>
          </cell>
          <cell r="B2209" t="str">
            <v>新巨丰</v>
          </cell>
          <cell r="C2209">
            <v>10.6</v>
          </cell>
          <cell r="D2209">
            <v>70.9</v>
          </cell>
          <cell r="E2209">
            <v>16.88</v>
          </cell>
          <cell r="F2209">
            <v>1.63</v>
          </cell>
        </row>
        <row r="2210">
          <cell r="A2210" t="str">
            <v>300888.SZ</v>
          </cell>
          <cell r="B2210" t="str">
            <v>稳健医疗</v>
          </cell>
          <cell r="C2210">
            <v>89.3</v>
          </cell>
          <cell r="D2210">
            <v>280.1</v>
          </cell>
          <cell r="E2210">
            <v>65.67</v>
          </cell>
          <cell r="F2210">
            <v>1.62</v>
          </cell>
        </row>
        <row r="2211">
          <cell r="A2211" t="str">
            <v>688178.SH</v>
          </cell>
          <cell r="B2211" t="str">
            <v>万德斯</v>
          </cell>
          <cell r="C2211">
            <v>17</v>
          </cell>
          <cell r="D2211">
            <v>17.1</v>
          </cell>
          <cell r="E2211">
            <v>20.02</v>
          </cell>
          <cell r="F2211">
            <v>1.62</v>
          </cell>
        </row>
        <row r="2212">
          <cell r="A2212" t="str">
            <v>601990.SH</v>
          </cell>
          <cell r="B2212" t="str">
            <v>南京证券</v>
          </cell>
          <cell r="C2212">
            <v>317.1</v>
          </cell>
          <cell r="D2212">
            <v>322.9</v>
          </cell>
          <cell r="E2212">
            <v>8.76</v>
          </cell>
          <cell r="F2212">
            <v>1.62</v>
          </cell>
        </row>
        <row r="2213">
          <cell r="A2213" t="str">
            <v>688171.SH</v>
          </cell>
          <cell r="B2213" t="str">
            <v>纬德信息</v>
          </cell>
          <cell r="C2213">
            <v>8</v>
          </cell>
          <cell r="D2213">
            <v>19.9</v>
          </cell>
          <cell r="E2213">
            <v>23.78</v>
          </cell>
          <cell r="F2213">
            <v>1.62</v>
          </cell>
        </row>
        <row r="2214">
          <cell r="A2214" t="str">
            <v>300159.SZ</v>
          </cell>
          <cell r="B2214" t="str">
            <v>ST新研</v>
          </cell>
          <cell r="C2214">
            <v>44.5</v>
          </cell>
          <cell r="D2214">
            <v>46.6</v>
          </cell>
          <cell r="E2214">
            <v>3.13</v>
          </cell>
          <cell r="F2214">
            <v>1.62</v>
          </cell>
        </row>
        <row r="2215">
          <cell r="A2215" t="str">
            <v>603380.SH</v>
          </cell>
          <cell r="B2215" t="str">
            <v>易德龙</v>
          </cell>
          <cell r="C2215">
            <v>43.2</v>
          </cell>
          <cell r="D2215">
            <v>43.4</v>
          </cell>
          <cell r="E2215">
            <v>26.92</v>
          </cell>
          <cell r="F2215">
            <v>1.62</v>
          </cell>
        </row>
        <row r="2216">
          <cell r="A2216" t="str">
            <v>300570.SZ</v>
          </cell>
          <cell r="B2216" t="str">
            <v>太辰光</v>
          </cell>
          <cell r="C2216">
            <v>42.5</v>
          </cell>
          <cell r="D2216">
            <v>50.4</v>
          </cell>
          <cell r="E2216">
            <v>21.92</v>
          </cell>
          <cell r="F2216">
            <v>1.62</v>
          </cell>
        </row>
        <row r="2217">
          <cell r="A2217" t="str">
            <v>002843.SZ</v>
          </cell>
          <cell r="B2217" t="str">
            <v>泰嘉股份</v>
          </cell>
          <cell r="C2217">
            <v>37.1</v>
          </cell>
          <cell r="D2217">
            <v>37.1</v>
          </cell>
          <cell r="E2217">
            <v>17.54</v>
          </cell>
          <cell r="F2217">
            <v>1.62</v>
          </cell>
        </row>
        <row r="2218">
          <cell r="A2218" t="str">
            <v>301276.SZ</v>
          </cell>
          <cell r="B2218" t="str">
            <v>嘉曼服饰</v>
          </cell>
          <cell r="C2218">
            <v>6.9</v>
          </cell>
          <cell r="D2218">
            <v>27.8</v>
          </cell>
          <cell r="E2218">
            <v>25.71</v>
          </cell>
          <cell r="F2218">
            <v>1.62</v>
          </cell>
        </row>
        <row r="2219">
          <cell r="A2219" t="str">
            <v>300880.SZ</v>
          </cell>
          <cell r="B2219" t="str">
            <v>迦南智能</v>
          </cell>
          <cell r="C2219">
            <v>14.4</v>
          </cell>
          <cell r="D2219">
            <v>32.7</v>
          </cell>
          <cell r="E2219">
            <v>16.94</v>
          </cell>
          <cell r="F2219">
            <v>1.62</v>
          </cell>
        </row>
        <row r="2220">
          <cell r="A2220" t="str">
            <v>300796.SZ</v>
          </cell>
          <cell r="B2220" t="str">
            <v>贝斯美</v>
          </cell>
          <cell r="C2220">
            <v>46.6</v>
          </cell>
          <cell r="D2220">
            <v>46.6</v>
          </cell>
          <cell r="E2220">
            <v>23.23</v>
          </cell>
          <cell r="F2220">
            <v>1.62</v>
          </cell>
        </row>
        <row r="2221">
          <cell r="A2221" t="str">
            <v>603009.SH</v>
          </cell>
          <cell r="B2221" t="str">
            <v>北特科技</v>
          </cell>
          <cell r="C2221">
            <v>23.4</v>
          </cell>
          <cell r="D2221">
            <v>24.8</v>
          </cell>
          <cell r="E2221">
            <v>6.91</v>
          </cell>
          <cell r="F2221">
            <v>1.62</v>
          </cell>
        </row>
        <row r="2222">
          <cell r="A2222" t="str">
            <v>300622.SZ</v>
          </cell>
          <cell r="B2222" t="str">
            <v>博士眼镜</v>
          </cell>
          <cell r="C2222">
            <v>23.7</v>
          </cell>
          <cell r="D2222">
            <v>38.1</v>
          </cell>
          <cell r="E2222">
            <v>22</v>
          </cell>
          <cell r="F2222">
            <v>1.62</v>
          </cell>
        </row>
        <row r="2223">
          <cell r="A2223" t="str">
            <v>002324.SZ</v>
          </cell>
          <cell r="B2223" t="str">
            <v>普利特</v>
          </cell>
          <cell r="C2223">
            <v>97</v>
          </cell>
          <cell r="D2223">
            <v>147.2</v>
          </cell>
          <cell r="E2223">
            <v>14.47</v>
          </cell>
          <cell r="F2223">
            <v>1.62</v>
          </cell>
        </row>
        <row r="2224">
          <cell r="A2224" t="str">
            <v>603045.SH</v>
          </cell>
          <cell r="B2224" t="str">
            <v>福达合金</v>
          </cell>
          <cell r="C2224">
            <v>19.9</v>
          </cell>
          <cell r="D2224">
            <v>19.9</v>
          </cell>
          <cell r="E2224">
            <v>14.49</v>
          </cell>
          <cell r="F2224">
            <v>1.61</v>
          </cell>
        </row>
        <row r="2225">
          <cell r="A2225" t="str">
            <v>300664.SZ</v>
          </cell>
          <cell r="B2225" t="str">
            <v>鹏鹞环保</v>
          </cell>
          <cell r="C2225">
            <v>39.9</v>
          </cell>
          <cell r="D2225">
            <v>45.2</v>
          </cell>
          <cell r="E2225">
            <v>5.67</v>
          </cell>
          <cell r="F2225">
            <v>1.61</v>
          </cell>
        </row>
        <row r="2226">
          <cell r="A2226" t="str">
            <v>000573.SZ</v>
          </cell>
          <cell r="B2226" t="str">
            <v>粤宏远A</v>
          </cell>
          <cell r="C2226">
            <v>23.9</v>
          </cell>
          <cell r="D2226">
            <v>24.1</v>
          </cell>
          <cell r="E2226">
            <v>3.78</v>
          </cell>
          <cell r="F2226">
            <v>1.61</v>
          </cell>
        </row>
        <row r="2227">
          <cell r="A2227" t="str">
            <v>603056.SH</v>
          </cell>
          <cell r="B2227" t="str">
            <v>德邦股份</v>
          </cell>
          <cell r="C2227">
            <v>175.6</v>
          </cell>
          <cell r="D2227">
            <v>187.8</v>
          </cell>
          <cell r="E2227">
            <v>18.29</v>
          </cell>
          <cell r="F2227">
            <v>1.61</v>
          </cell>
        </row>
        <row r="2228">
          <cell r="A2228" t="str">
            <v>000701.SZ</v>
          </cell>
          <cell r="B2228" t="str">
            <v>厦门信达</v>
          </cell>
          <cell r="C2228">
            <v>28.5</v>
          </cell>
          <cell r="D2228">
            <v>39.2</v>
          </cell>
          <cell r="E2228">
            <v>6.94</v>
          </cell>
          <cell r="F2228">
            <v>1.61</v>
          </cell>
        </row>
        <row r="2229">
          <cell r="A2229" t="str">
            <v>600111.SH</v>
          </cell>
          <cell r="B2229" t="str">
            <v>北方稀土</v>
          </cell>
          <cell r="C2229">
            <v>958</v>
          </cell>
          <cell r="D2229">
            <v>958</v>
          </cell>
          <cell r="E2229">
            <v>26.5</v>
          </cell>
          <cell r="F2229">
            <v>1.61</v>
          </cell>
        </row>
        <row r="2230">
          <cell r="A2230" t="str">
            <v>300425.SZ</v>
          </cell>
          <cell r="B2230" t="str">
            <v>中建环能</v>
          </cell>
          <cell r="C2230">
            <v>33.9</v>
          </cell>
          <cell r="D2230">
            <v>34.1</v>
          </cell>
          <cell r="E2230">
            <v>5.05</v>
          </cell>
          <cell r="F2230">
            <v>1.61</v>
          </cell>
        </row>
        <row r="2231">
          <cell r="A2231" t="str">
            <v>603608.SH</v>
          </cell>
          <cell r="B2231" t="str">
            <v>天创时尚</v>
          </cell>
          <cell r="C2231">
            <v>18.6</v>
          </cell>
          <cell r="D2231">
            <v>18.6</v>
          </cell>
          <cell r="E2231">
            <v>4.42</v>
          </cell>
          <cell r="F2231">
            <v>1.61</v>
          </cell>
        </row>
        <row r="2232">
          <cell r="A2232" t="str">
            <v>002846.SZ</v>
          </cell>
          <cell r="B2232" t="str">
            <v>英联股份</v>
          </cell>
          <cell r="C2232">
            <v>19.7</v>
          </cell>
          <cell r="D2232">
            <v>28.2</v>
          </cell>
          <cell r="E2232">
            <v>8.84</v>
          </cell>
          <cell r="F2232">
            <v>1.61</v>
          </cell>
        </row>
        <row r="2233">
          <cell r="A2233" t="str">
            <v>300379.SZ</v>
          </cell>
          <cell r="B2233" t="str">
            <v>东方通</v>
          </cell>
          <cell r="C2233">
            <v>104</v>
          </cell>
          <cell r="D2233">
            <v>110.6</v>
          </cell>
          <cell r="E2233">
            <v>24</v>
          </cell>
          <cell r="F2233">
            <v>1.61</v>
          </cell>
        </row>
        <row r="2234">
          <cell r="A2234" t="str">
            <v>300972.SZ</v>
          </cell>
          <cell r="B2234" t="str">
            <v>万辰生物</v>
          </cell>
          <cell r="C2234">
            <v>23.6</v>
          </cell>
          <cell r="D2234">
            <v>48.5</v>
          </cell>
          <cell r="E2234">
            <v>31.6</v>
          </cell>
          <cell r="F2234">
            <v>1.61</v>
          </cell>
        </row>
        <row r="2235">
          <cell r="A2235" t="str">
            <v>002887.SZ</v>
          </cell>
          <cell r="B2235" t="str">
            <v>绿茵生态</v>
          </cell>
          <cell r="C2235">
            <v>15.7</v>
          </cell>
          <cell r="D2235">
            <v>29.6</v>
          </cell>
          <cell r="E2235">
            <v>9.48</v>
          </cell>
          <cell r="F2235">
            <v>1.61</v>
          </cell>
        </row>
        <row r="2236">
          <cell r="A2236" t="str">
            <v>301198.SZ</v>
          </cell>
          <cell r="B2236" t="str">
            <v>喜悦智行</v>
          </cell>
          <cell r="C2236">
            <v>15.9</v>
          </cell>
          <cell r="D2236">
            <v>34.6</v>
          </cell>
          <cell r="E2236">
            <v>26.58</v>
          </cell>
          <cell r="F2236">
            <v>1.61</v>
          </cell>
        </row>
        <row r="2237">
          <cell r="A2237" t="str">
            <v>000682.SZ</v>
          </cell>
          <cell r="B2237" t="str">
            <v>东方电子</v>
          </cell>
          <cell r="C2237">
            <v>110.3</v>
          </cell>
          <cell r="D2237">
            <v>110.3</v>
          </cell>
          <cell r="E2237">
            <v>8.23</v>
          </cell>
          <cell r="F2237">
            <v>1.6</v>
          </cell>
        </row>
        <row r="2238">
          <cell r="A2238" t="str">
            <v>601599.SH</v>
          </cell>
          <cell r="B2238" t="str">
            <v>浙文影业</v>
          </cell>
          <cell r="C2238">
            <v>28.3</v>
          </cell>
          <cell r="D2238">
            <v>36.8</v>
          </cell>
          <cell r="E2238">
            <v>3.17</v>
          </cell>
          <cell r="F2238">
            <v>1.6</v>
          </cell>
        </row>
        <row r="2239">
          <cell r="A2239" t="str">
            <v>002523.SZ</v>
          </cell>
          <cell r="B2239" t="str">
            <v>天桥起重</v>
          </cell>
          <cell r="C2239">
            <v>44.3</v>
          </cell>
          <cell r="D2239">
            <v>44.9</v>
          </cell>
          <cell r="E2239">
            <v>3.17</v>
          </cell>
          <cell r="F2239">
            <v>1.6</v>
          </cell>
        </row>
        <row r="2240">
          <cell r="A2240" t="str">
            <v>300035.SZ</v>
          </cell>
          <cell r="B2240" t="str">
            <v>中科电气</v>
          </cell>
          <cell r="C2240">
            <v>108.8</v>
          </cell>
          <cell r="D2240">
            <v>123.8</v>
          </cell>
          <cell r="E2240">
            <v>17.12</v>
          </cell>
          <cell r="F2240">
            <v>1.6</v>
          </cell>
        </row>
        <row r="2241">
          <cell r="A2241" t="str">
            <v>300193.SZ</v>
          </cell>
          <cell r="B2241" t="str">
            <v>佳士科技</v>
          </cell>
          <cell r="C2241">
            <v>32.9</v>
          </cell>
          <cell r="D2241">
            <v>37.1</v>
          </cell>
          <cell r="E2241">
            <v>7.61</v>
          </cell>
          <cell r="F2241">
            <v>1.6</v>
          </cell>
        </row>
        <row r="2242">
          <cell r="A2242" t="str">
            <v>603013.SH</v>
          </cell>
          <cell r="B2242" t="str">
            <v>亚普股份</v>
          </cell>
          <cell r="C2242">
            <v>74.7</v>
          </cell>
          <cell r="D2242">
            <v>74.9</v>
          </cell>
          <cell r="E2242">
            <v>14.61</v>
          </cell>
          <cell r="F2242">
            <v>1.6</v>
          </cell>
        </row>
        <row r="2243">
          <cell r="A2243" t="str">
            <v>002899.SZ</v>
          </cell>
          <cell r="B2243" t="str">
            <v>英派斯</v>
          </cell>
          <cell r="C2243">
            <v>17.5</v>
          </cell>
          <cell r="D2243">
            <v>17.5</v>
          </cell>
          <cell r="E2243">
            <v>14.61</v>
          </cell>
          <cell r="F2243">
            <v>1.6</v>
          </cell>
        </row>
        <row r="2244">
          <cell r="A2244" t="str">
            <v>002527.SZ</v>
          </cell>
          <cell r="B2244" t="str">
            <v>新时达</v>
          </cell>
          <cell r="C2244">
            <v>36.7</v>
          </cell>
          <cell r="D2244">
            <v>46.4</v>
          </cell>
          <cell r="E2244">
            <v>7</v>
          </cell>
          <cell r="F2244">
            <v>1.6</v>
          </cell>
        </row>
        <row r="2245">
          <cell r="A2245" t="str">
            <v>601777.SH</v>
          </cell>
          <cell r="B2245" t="str">
            <v>力帆科技</v>
          </cell>
          <cell r="C2245">
            <v>171.9</v>
          </cell>
          <cell r="D2245">
            <v>174.6</v>
          </cell>
          <cell r="E2245">
            <v>3.82</v>
          </cell>
          <cell r="F2245">
            <v>1.6</v>
          </cell>
        </row>
        <row r="2246">
          <cell r="A2246" t="str">
            <v>300342.SZ</v>
          </cell>
          <cell r="B2246" t="str">
            <v>天银机电</v>
          </cell>
          <cell r="C2246">
            <v>42.4</v>
          </cell>
          <cell r="D2246">
            <v>43.3</v>
          </cell>
          <cell r="E2246">
            <v>10.19</v>
          </cell>
          <cell r="F2246">
            <v>1.6</v>
          </cell>
        </row>
        <row r="2247">
          <cell r="A2247" t="str">
            <v>002645.SZ</v>
          </cell>
          <cell r="B2247" t="str">
            <v>华宏科技</v>
          </cell>
          <cell r="C2247">
            <v>72.6</v>
          </cell>
          <cell r="D2247">
            <v>89</v>
          </cell>
          <cell r="E2247">
            <v>15.29</v>
          </cell>
          <cell r="F2247">
            <v>1.59</v>
          </cell>
        </row>
        <row r="2248">
          <cell r="A2248" t="str">
            <v>688153.SH</v>
          </cell>
          <cell r="B2248" t="str">
            <v>唯捷创芯-U</v>
          </cell>
          <cell r="C2248">
            <v>18.6</v>
          </cell>
          <cell r="D2248">
            <v>234.5</v>
          </cell>
          <cell r="E2248">
            <v>57.4</v>
          </cell>
          <cell r="F2248">
            <v>1.59</v>
          </cell>
        </row>
        <row r="2249">
          <cell r="A2249" t="str">
            <v>301126.SZ</v>
          </cell>
          <cell r="B2249" t="str">
            <v>达嘉维康</v>
          </cell>
          <cell r="C2249">
            <v>16.6</v>
          </cell>
          <cell r="D2249">
            <v>31.6</v>
          </cell>
          <cell r="E2249">
            <v>15.31</v>
          </cell>
          <cell r="F2249">
            <v>1.59</v>
          </cell>
        </row>
        <row r="2250">
          <cell r="A2250" t="str">
            <v>301265.SZ</v>
          </cell>
          <cell r="B2250" t="str">
            <v>华新环保</v>
          </cell>
          <cell r="C2250">
            <v>9.2</v>
          </cell>
          <cell r="D2250">
            <v>38.7</v>
          </cell>
          <cell r="E2250">
            <v>12.76</v>
          </cell>
          <cell r="F2250">
            <v>1.59</v>
          </cell>
        </row>
        <row r="2251">
          <cell r="A2251" t="str">
            <v>300591.SZ</v>
          </cell>
          <cell r="B2251" t="str">
            <v>万里马</v>
          </cell>
          <cell r="C2251">
            <v>19.7</v>
          </cell>
          <cell r="D2251">
            <v>25.9</v>
          </cell>
          <cell r="E2251">
            <v>6.38</v>
          </cell>
          <cell r="F2251">
            <v>1.59</v>
          </cell>
        </row>
        <row r="2252">
          <cell r="A2252" t="str">
            <v>300385.SZ</v>
          </cell>
          <cell r="B2252" t="str">
            <v>雪浪环境</v>
          </cell>
          <cell r="C2252">
            <v>18.3</v>
          </cell>
          <cell r="D2252">
            <v>21.3</v>
          </cell>
          <cell r="E2252">
            <v>6.38</v>
          </cell>
          <cell r="F2252">
            <v>1.59</v>
          </cell>
        </row>
        <row r="2253">
          <cell r="A2253" t="str">
            <v>300217.SZ</v>
          </cell>
          <cell r="B2253" t="str">
            <v>东方电热</v>
          </cell>
          <cell r="C2253">
            <v>75.6</v>
          </cell>
          <cell r="D2253">
            <v>94.9</v>
          </cell>
          <cell r="E2253">
            <v>6.38</v>
          </cell>
          <cell r="F2253">
            <v>1.59</v>
          </cell>
        </row>
        <row r="2254">
          <cell r="A2254" t="str">
            <v>002900.SZ</v>
          </cell>
          <cell r="B2254" t="str">
            <v>哈三联</v>
          </cell>
          <cell r="C2254">
            <v>21.1</v>
          </cell>
          <cell r="D2254">
            <v>40.4</v>
          </cell>
          <cell r="E2254">
            <v>12.76</v>
          </cell>
          <cell r="F2254">
            <v>1.59</v>
          </cell>
        </row>
        <row r="2255">
          <cell r="A2255" t="str">
            <v>300399.SZ</v>
          </cell>
          <cell r="B2255" t="str">
            <v>天利科技</v>
          </cell>
          <cell r="C2255">
            <v>26.1</v>
          </cell>
          <cell r="D2255">
            <v>26.5</v>
          </cell>
          <cell r="E2255">
            <v>13.4</v>
          </cell>
          <cell r="F2255">
            <v>1.59</v>
          </cell>
        </row>
        <row r="2256">
          <cell r="A2256" t="str">
            <v>002903.SZ</v>
          </cell>
          <cell r="B2256" t="str">
            <v>宇环数控</v>
          </cell>
          <cell r="C2256">
            <v>23</v>
          </cell>
          <cell r="D2256">
            <v>36.9</v>
          </cell>
          <cell r="E2256">
            <v>24.27</v>
          </cell>
          <cell r="F2256">
            <v>1.59</v>
          </cell>
        </row>
        <row r="2257">
          <cell r="A2257" t="str">
            <v>600059.SH</v>
          </cell>
          <cell r="B2257" t="str">
            <v>古越龙山</v>
          </cell>
          <cell r="C2257">
            <v>93.2</v>
          </cell>
          <cell r="D2257">
            <v>93.2</v>
          </cell>
          <cell r="E2257">
            <v>10.22</v>
          </cell>
          <cell r="F2257">
            <v>1.59</v>
          </cell>
        </row>
        <row r="2258">
          <cell r="A2258" t="str">
            <v>605099.SH</v>
          </cell>
          <cell r="B2258" t="str">
            <v>共创草坪</v>
          </cell>
          <cell r="C2258">
            <v>9.5</v>
          </cell>
          <cell r="D2258">
            <v>95</v>
          </cell>
          <cell r="E2258">
            <v>23.64</v>
          </cell>
          <cell r="F2258">
            <v>1.59</v>
          </cell>
        </row>
        <row r="2259">
          <cell r="A2259" t="str">
            <v>603079.SH</v>
          </cell>
          <cell r="B2259" t="str">
            <v>圣达生物</v>
          </cell>
          <cell r="C2259">
            <v>23</v>
          </cell>
          <cell r="D2259">
            <v>23</v>
          </cell>
          <cell r="E2259">
            <v>13.42</v>
          </cell>
          <cell r="F2259">
            <v>1.59</v>
          </cell>
        </row>
        <row r="2260">
          <cell r="A2260" t="str">
            <v>300817.SZ</v>
          </cell>
          <cell r="B2260" t="str">
            <v>双飞股份</v>
          </cell>
          <cell r="C2260">
            <v>23.6</v>
          </cell>
          <cell r="D2260">
            <v>26.1</v>
          </cell>
          <cell r="E2260">
            <v>17.9</v>
          </cell>
          <cell r="F2260">
            <v>1.59</v>
          </cell>
        </row>
        <row r="2261">
          <cell r="A2261" t="str">
            <v>300437.SZ</v>
          </cell>
          <cell r="B2261" t="str">
            <v>清水源</v>
          </cell>
          <cell r="C2261">
            <v>31.8</v>
          </cell>
          <cell r="D2261">
            <v>46.4</v>
          </cell>
          <cell r="E2261">
            <v>17.9</v>
          </cell>
          <cell r="F2261">
            <v>1.59</v>
          </cell>
        </row>
        <row r="2262">
          <cell r="A2262" t="str">
            <v>688286.SH</v>
          </cell>
          <cell r="B2262" t="str">
            <v>敏芯股份</v>
          </cell>
          <cell r="C2262">
            <v>20.5</v>
          </cell>
          <cell r="D2262">
            <v>30.9</v>
          </cell>
          <cell r="E2262">
            <v>57.6</v>
          </cell>
          <cell r="F2262">
            <v>1.59</v>
          </cell>
        </row>
        <row r="2263">
          <cell r="A2263" t="str">
            <v>002021.SZ</v>
          </cell>
          <cell r="B2263" t="str">
            <v>ST中捷</v>
          </cell>
          <cell r="C2263">
            <v>13.2</v>
          </cell>
          <cell r="D2263">
            <v>13.2</v>
          </cell>
          <cell r="E2263">
            <v>1.92</v>
          </cell>
          <cell r="F2263">
            <v>1.59</v>
          </cell>
        </row>
        <row r="2264">
          <cell r="A2264" t="str">
            <v>001266.SZ</v>
          </cell>
          <cell r="B2264" t="str">
            <v>宏英智能</v>
          </cell>
          <cell r="C2264">
            <v>8.3</v>
          </cell>
          <cell r="D2264">
            <v>29</v>
          </cell>
          <cell r="E2264">
            <v>28.16</v>
          </cell>
          <cell r="F2264">
            <v>1.59</v>
          </cell>
        </row>
        <row r="2265">
          <cell r="A2265" t="str">
            <v>300976.SZ</v>
          </cell>
          <cell r="B2265" t="str">
            <v>达瑞电子</v>
          </cell>
          <cell r="C2265">
            <v>19.1</v>
          </cell>
          <cell r="D2265">
            <v>48.4</v>
          </cell>
          <cell r="E2265">
            <v>51.23</v>
          </cell>
          <cell r="F2265">
            <v>1.59</v>
          </cell>
        </row>
        <row r="2266">
          <cell r="A2266" t="str">
            <v>300025.SZ</v>
          </cell>
          <cell r="B2266" t="str">
            <v>华星创业</v>
          </cell>
          <cell r="C2266">
            <v>24.7</v>
          </cell>
          <cell r="D2266">
            <v>29.1</v>
          </cell>
          <cell r="E2266">
            <v>5.77</v>
          </cell>
          <cell r="F2266">
            <v>1.58</v>
          </cell>
        </row>
        <row r="2267">
          <cell r="A2267" t="str">
            <v>002490.SZ</v>
          </cell>
          <cell r="B2267" t="str">
            <v>山东墨龙</v>
          </cell>
          <cell r="C2267">
            <v>24.3</v>
          </cell>
          <cell r="D2267">
            <v>35.8</v>
          </cell>
          <cell r="E2267">
            <v>4.49</v>
          </cell>
          <cell r="F2267">
            <v>1.58</v>
          </cell>
        </row>
        <row r="2268">
          <cell r="A2268" t="str">
            <v>300955.SZ</v>
          </cell>
          <cell r="B2268" t="str">
            <v>嘉亨家化</v>
          </cell>
          <cell r="C2268">
            <v>11.5</v>
          </cell>
          <cell r="D2268">
            <v>25.9</v>
          </cell>
          <cell r="E2268">
            <v>25.67</v>
          </cell>
          <cell r="F2268">
            <v>1.58</v>
          </cell>
        </row>
        <row r="2269">
          <cell r="A2269" t="str">
            <v>600189.SH</v>
          </cell>
          <cell r="B2269" t="str">
            <v>泉阳泉</v>
          </cell>
          <cell r="C2269">
            <v>45.9</v>
          </cell>
          <cell r="D2269">
            <v>45.9</v>
          </cell>
          <cell r="E2269">
            <v>6.42</v>
          </cell>
          <cell r="F2269">
            <v>1.58</v>
          </cell>
        </row>
        <row r="2270">
          <cell r="A2270" t="str">
            <v>603150.SH</v>
          </cell>
          <cell r="B2270" t="str">
            <v>万朗磁塑</v>
          </cell>
          <cell r="C2270">
            <v>11.7</v>
          </cell>
          <cell r="D2270">
            <v>24.2</v>
          </cell>
          <cell r="E2270">
            <v>28.25</v>
          </cell>
          <cell r="F2270">
            <v>1.58</v>
          </cell>
        </row>
        <row r="2271">
          <cell r="A2271" t="str">
            <v>300773.SZ</v>
          </cell>
          <cell r="B2271" t="str">
            <v>拉卡拉</v>
          </cell>
          <cell r="C2271">
            <v>136.2</v>
          </cell>
          <cell r="D2271">
            <v>143.8</v>
          </cell>
          <cell r="E2271">
            <v>17.98</v>
          </cell>
          <cell r="F2271">
            <v>1.58</v>
          </cell>
        </row>
        <row r="2272">
          <cell r="A2272" t="str">
            <v>688767.SH</v>
          </cell>
          <cell r="B2272" t="str">
            <v>博拓生物</v>
          </cell>
          <cell r="C2272">
            <v>17.1</v>
          </cell>
          <cell r="D2272">
            <v>46.6</v>
          </cell>
          <cell r="E2272">
            <v>43.68</v>
          </cell>
          <cell r="F2272">
            <v>1.58</v>
          </cell>
        </row>
        <row r="2273">
          <cell r="A2273" t="str">
            <v>301120.SZ</v>
          </cell>
          <cell r="B2273" t="str">
            <v>新特电气</v>
          </cell>
          <cell r="C2273">
            <v>11.6</v>
          </cell>
          <cell r="D2273">
            <v>51</v>
          </cell>
          <cell r="E2273">
            <v>20.58</v>
          </cell>
          <cell r="F2273">
            <v>1.58</v>
          </cell>
        </row>
        <row r="2274">
          <cell r="A2274" t="str">
            <v>300583.SZ</v>
          </cell>
          <cell r="B2274" t="str">
            <v>赛托生物</v>
          </cell>
          <cell r="C2274">
            <v>26.2</v>
          </cell>
          <cell r="D2274">
            <v>26.8</v>
          </cell>
          <cell r="E2274">
            <v>25.1</v>
          </cell>
          <cell r="F2274">
            <v>1.58</v>
          </cell>
        </row>
        <row r="2275">
          <cell r="A2275" t="str">
            <v>000766.SZ</v>
          </cell>
          <cell r="B2275" t="str">
            <v>通化金马</v>
          </cell>
          <cell r="C2275">
            <v>43.7</v>
          </cell>
          <cell r="D2275">
            <v>49.8</v>
          </cell>
          <cell r="E2275">
            <v>5.15</v>
          </cell>
          <cell r="F2275">
            <v>1.58</v>
          </cell>
        </row>
        <row r="2276">
          <cell r="A2276" t="str">
            <v>601126.SH</v>
          </cell>
          <cell r="B2276" t="str">
            <v>四方股份</v>
          </cell>
          <cell r="C2276">
            <v>115.2</v>
          </cell>
          <cell r="D2276">
            <v>115.2</v>
          </cell>
          <cell r="E2276">
            <v>14.17</v>
          </cell>
          <cell r="F2276">
            <v>1.58</v>
          </cell>
        </row>
        <row r="2277">
          <cell r="A2277" t="str">
            <v>301130.SZ</v>
          </cell>
          <cell r="B2277" t="str">
            <v>西点药业</v>
          </cell>
          <cell r="C2277">
            <v>17.8</v>
          </cell>
          <cell r="D2277">
            <v>23.5</v>
          </cell>
          <cell r="E2277">
            <v>29.05</v>
          </cell>
          <cell r="F2277">
            <v>1.57</v>
          </cell>
        </row>
        <row r="2278">
          <cell r="A2278" t="str">
            <v>300448.SZ</v>
          </cell>
          <cell r="B2278" t="str">
            <v>浩云科技</v>
          </cell>
          <cell r="C2278">
            <v>27.7</v>
          </cell>
          <cell r="D2278">
            <v>39.3</v>
          </cell>
          <cell r="E2278">
            <v>5.81</v>
          </cell>
          <cell r="F2278">
            <v>1.57</v>
          </cell>
        </row>
        <row r="2279">
          <cell r="A2279" t="str">
            <v>688580.SH</v>
          </cell>
          <cell r="B2279" t="str">
            <v>伟思医疗</v>
          </cell>
          <cell r="C2279">
            <v>15</v>
          </cell>
          <cell r="D2279">
            <v>41.6</v>
          </cell>
          <cell r="E2279">
            <v>60.69</v>
          </cell>
          <cell r="F2279">
            <v>1.57</v>
          </cell>
        </row>
        <row r="2280">
          <cell r="A2280" t="str">
            <v>301063.SZ</v>
          </cell>
          <cell r="B2280" t="str">
            <v>海锅股份</v>
          </cell>
          <cell r="C2280">
            <v>12.5</v>
          </cell>
          <cell r="D2280">
            <v>25.6</v>
          </cell>
          <cell r="E2280">
            <v>30.36</v>
          </cell>
          <cell r="F2280">
            <v>1.57</v>
          </cell>
        </row>
        <row r="2281">
          <cell r="A2281" t="str">
            <v>300401.SZ</v>
          </cell>
          <cell r="B2281" t="str">
            <v>花园生物</v>
          </cell>
          <cell r="C2281">
            <v>77.1</v>
          </cell>
          <cell r="D2281">
            <v>78.4</v>
          </cell>
          <cell r="E2281">
            <v>14.22</v>
          </cell>
          <cell r="F2281">
            <v>1.57</v>
          </cell>
        </row>
        <row r="2282">
          <cell r="A2282" t="str">
            <v>300849.SZ</v>
          </cell>
          <cell r="B2282" t="str">
            <v>锦盛新材</v>
          </cell>
          <cell r="C2282">
            <v>11</v>
          </cell>
          <cell r="D2282">
            <v>18.4</v>
          </cell>
          <cell r="E2282">
            <v>12.29</v>
          </cell>
          <cell r="F2282">
            <v>1.57</v>
          </cell>
        </row>
        <row r="2283">
          <cell r="A2283" t="str">
            <v>603967.SH</v>
          </cell>
          <cell r="B2283" t="str">
            <v>中创物流</v>
          </cell>
          <cell r="C2283">
            <v>35.9</v>
          </cell>
          <cell r="D2283">
            <v>35.9</v>
          </cell>
          <cell r="E2283">
            <v>10.35</v>
          </cell>
          <cell r="F2283">
            <v>1.57</v>
          </cell>
        </row>
        <row r="2284">
          <cell r="A2284" t="str">
            <v>002468.SZ</v>
          </cell>
          <cell r="B2284" t="str">
            <v>申通快递</v>
          </cell>
          <cell r="C2284">
            <v>154.4</v>
          </cell>
          <cell r="D2284">
            <v>158.4</v>
          </cell>
          <cell r="E2284">
            <v>10.35</v>
          </cell>
          <cell r="F2284">
            <v>1.57</v>
          </cell>
        </row>
        <row r="2285">
          <cell r="A2285" t="str">
            <v>001330.SZ</v>
          </cell>
          <cell r="B2285" t="str">
            <v>博纳影业</v>
          </cell>
          <cell r="C2285">
            <v>28.5</v>
          </cell>
          <cell r="D2285">
            <v>142.3</v>
          </cell>
          <cell r="E2285">
            <v>10.35</v>
          </cell>
          <cell r="F2285">
            <v>1.57</v>
          </cell>
        </row>
        <row r="2286">
          <cell r="A2286" t="str">
            <v>688559.SH</v>
          </cell>
          <cell r="B2286" t="str">
            <v>海目星</v>
          </cell>
          <cell r="C2286">
            <v>66.8</v>
          </cell>
          <cell r="D2286">
            <v>103.1</v>
          </cell>
          <cell r="E2286">
            <v>51.11</v>
          </cell>
          <cell r="F2286">
            <v>1.57</v>
          </cell>
        </row>
        <row r="2287">
          <cell r="A2287" t="str">
            <v>002342.SZ</v>
          </cell>
          <cell r="B2287" t="str">
            <v>巨力索具</v>
          </cell>
          <cell r="C2287">
            <v>39.9</v>
          </cell>
          <cell r="D2287">
            <v>43.5</v>
          </cell>
          <cell r="E2287">
            <v>4.53</v>
          </cell>
          <cell r="F2287">
            <v>1.57</v>
          </cell>
        </row>
        <row r="2288">
          <cell r="A2288" t="str">
            <v>688078.SH</v>
          </cell>
          <cell r="B2288" t="str">
            <v>龙软科技</v>
          </cell>
          <cell r="C2288">
            <v>31.9</v>
          </cell>
          <cell r="D2288">
            <v>31.9</v>
          </cell>
          <cell r="E2288">
            <v>44.66</v>
          </cell>
          <cell r="F2288">
            <v>1.57</v>
          </cell>
        </row>
        <row r="2289">
          <cell r="A2289" t="str">
            <v>605303.SH</v>
          </cell>
          <cell r="B2289" t="str">
            <v>园林股份</v>
          </cell>
          <cell r="C2289">
            <v>7.9</v>
          </cell>
          <cell r="D2289">
            <v>18.8</v>
          </cell>
          <cell r="E2289">
            <v>11.66</v>
          </cell>
          <cell r="F2289">
            <v>1.57</v>
          </cell>
        </row>
        <row r="2290">
          <cell r="A2290" t="str">
            <v>300412.SZ</v>
          </cell>
          <cell r="B2290" t="str">
            <v>迦南科技</v>
          </cell>
          <cell r="C2290">
            <v>27.5</v>
          </cell>
          <cell r="D2290">
            <v>29</v>
          </cell>
          <cell r="E2290">
            <v>5.83</v>
          </cell>
          <cell r="F2290">
            <v>1.57</v>
          </cell>
        </row>
        <row r="2291">
          <cell r="A2291" t="str">
            <v>603041.SH</v>
          </cell>
          <cell r="B2291" t="str">
            <v>美思德</v>
          </cell>
          <cell r="C2291">
            <v>21.4</v>
          </cell>
          <cell r="D2291">
            <v>21.4</v>
          </cell>
          <cell r="E2291">
            <v>11.67</v>
          </cell>
          <cell r="F2291">
            <v>1.57</v>
          </cell>
        </row>
        <row r="2292">
          <cell r="A2292" t="str">
            <v>300552.SZ</v>
          </cell>
          <cell r="B2292" t="str">
            <v>万集科技</v>
          </cell>
          <cell r="C2292">
            <v>27.8</v>
          </cell>
          <cell r="D2292">
            <v>47</v>
          </cell>
          <cell r="E2292">
            <v>22.05</v>
          </cell>
          <cell r="F2292">
            <v>1.57</v>
          </cell>
        </row>
        <row r="2293">
          <cell r="A2293" t="str">
            <v>600682.SH</v>
          </cell>
          <cell r="B2293" t="str">
            <v>南京新百</v>
          </cell>
          <cell r="C2293">
            <v>105.8</v>
          </cell>
          <cell r="D2293">
            <v>122.2</v>
          </cell>
          <cell r="E2293">
            <v>9.08</v>
          </cell>
          <cell r="F2293">
            <v>1.57</v>
          </cell>
        </row>
        <row r="2294">
          <cell r="A2294" t="str">
            <v>600587.SH</v>
          </cell>
          <cell r="B2294" t="str">
            <v>新华医疗</v>
          </cell>
          <cell r="C2294">
            <v>110</v>
          </cell>
          <cell r="D2294">
            <v>127.3</v>
          </cell>
          <cell r="E2294">
            <v>27.26</v>
          </cell>
          <cell r="F2294">
            <v>1.56</v>
          </cell>
        </row>
        <row r="2295">
          <cell r="A2295" t="str">
            <v>000534.SZ</v>
          </cell>
          <cell r="B2295" t="str">
            <v>万泽股份</v>
          </cell>
          <cell r="C2295">
            <v>83.2</v>
          </cell>
          <cell r="D2295">
            <v>84.5</v>
          </cell>
          <cell r="E2295">
            <v>16.88</v>
          </cell>
          <cell r="F2295">
            <v>1.56</v>
          </cell>
        </row>
        <row r="2296">
          <cell r="A2296" t="str">
            <v>300598.SZ</v>
          </cell>
          <cell r="B2296" t="str">
            <v>诚迈科技</v>
          </cell>
          <cell r="C2296">
            <v>85.2</v>
          </cell>
          <cell r="D2296">
            <v>85.3</v>
          </cell>
          <cell r="E2296">
            <v>53.25</v>
          </cell>
          <cell r="F2296">
            <v>1.56</v>
          </cell>
        </row>
        <row r="2297">
          <cell r="A2297" t="str">
            <v>300509.SZ</v>
          </cell>
          <cell r="B2297" t="str">
            <v>新美星</v>
          </cell>
          <cell r="C2297">
            <v>15.9</v>
          </cell>
          <cell r="D2297">
            <v>19.3</v>
          </cell>
          <cell r="E2297">
            <v>6.5</v>
          </cell>
          <cell r="F2297">
            <v>1.56</v>
          </cell>
        </row>
        <row r="2298">
          <cell r="A2298" t="str">
            <v>300184.SZ</v>
          </cell>
          <cell r="B2298" t="str">
            <v>力源信息</v>
          </cell>
          <cell r="C2298">
            <v>54.5</v>
          </cell>
          <cell r="D2298">
            <v>60</v>
          </cell>
          <cell r="E2298">
            <v>5.2</v>
          </cell>
          <cell r="F2298">
            <v>1.56</v>
          </cell>
        </row>
        <row r="2299">
          <cell r="A2299" t="str">
            <v>300067.SZ</v>
          </cell>
          <cell r="B2299" t="str">
            <v>安诺其</v>
          </cell>
          <cell r="C2299">
            <v>25.1</v>
          </cell>
          <cell r="D2299">
            <v>34.1</v>
          </cell>
          <cell r="E2299">
            <v>3.25</v>
          </cell>
          <cell r="F2299">
            <v>1.56</v>
          </cell>
        </row>
        <row r="2300">
          <cell r="A2300" t="str">
            <v>605288.SH</v>
          </cell>
          <cell r="B2300" t="str">
            <v>凯迪股份</v>
          </cell>
          <cell r="C2300">
            <v>6.7</v>
          </cell>
          <cell r="D2300">
            <v>26.5</v>
          </cell>
          <cell r="E2300">
            <v>37.71</v>
          </cell>
          <cell r="F2300">
            <v>1.56</v>
          </cell>
        </row>
        <row r="2301">
          <cell r="A2301" t="str">
            <v>002623.SZ</v>
          </cell>
          <cell r="B2301" t="str">
            <v>亚玛顿</v>
          </cell>
          <cell r="C2301">
            <v>60.7</v>
          </cell>
          <cell r="D2301">
            <v>60.8</v>
          </cell>
          <cell r="E2301">
            <v>30.56</v>
          </cell>
          <cell r="F2301">
            <v>1.56</v>
          </cell>
        </row>
        <row r="2302">
          <cell r="A2302" t="str">
            <v>688275.SH</v>
          </cell>
          <cell r="B2302" t="str">
            <v>万润新能</v>
          </cell>
          <cell r="C2302">
            <v>33.5</v>
          </cell>
          <cell r="D2302">
            <v>150.3</v>
          </cell>
          <cell r="E2302">
            <v>176.35</v>
          </cell>
          <cell r="F2302">
            <v>1.56</v>
          </cell>
        </row>
        <row r="2303">
          <cell r="A2303" t="str">
            <v>002694.SZ</v>
          </cell>
          <cell r="B2303" t="str">
            <v>顾地科技</v>
          </cell>
          <cell r="C2303">
            <v>27.8</v>
          </cell>
          <cell r="D2303">
            <v>31.1</v>
          </cell>
          <cell r="E2303">
            <v>5.21</v>
          </cell>
          <cell r="F2303">
            <v>1.56</v>
          </cell>
        </row>
        <row r="2304">
          <cell r="A2304" t="str">
            <v>300683.SZ</v>
          </cell>
          <cell r="B2304" t="str">
            <v>海特生物</v>
          </cell>
          <cell r="C2304">
            <v>41.8</v>
          </cell>
          <cell r="D2304">
            <v>48.6</v>
          </cell>
          <cell r="E2304">
            <v>37.13</v>
          </cell>
          <cell r="F2304">
            <v>1.56</v>
          </cell>
        </row>
        <row r="2305">
          <cell r="A2305" t="str">
            <v>603159.SH</v>
          </cell>
          <cell r="B2305" t="str">
            <v>上海亚虹</v>
          </cell>
          <cell r="C2305">
            <v>19.2</v>
          </cell>
          <cell r="D2305">
            <v>19.2</v>
          </cell>
          <cell r="E2305">
            <v>13.68</v>
          </cell>
          <cell r="F2305">
            <v>1.56</v>
          </cell>
        </row>
        <row r="2306">
          <cell r="A2306" t="str">
            <v>002123.SZ</v>
          </cell>
          <cell r="B2306" t="str">
            <v>梦网科技</v>
          </cell>
          <cell r="C2306">
            <v>95.8</v>
          </cell>
          <cell r="D2306">
            <v>115</v>
          </cell>
          <cell r="E2306">
            <v>14.34</v>
          </cell>
          <cell r="F2306">
            <v>1.56</v>
          </cell>
        </row>
        <row r="2307">
          <cell r="A2307" t="str">
            <v>603903.SH</v>
          </cell>
          <cell r="B2307" t="str">
            <v>中持股份</v>
          </cell>
          <cell r="C2307">
            <v>19.8</v>
          </cell>
          <cell r="D2307">
            <v>25</v>
          </cell>
          <cell r="E2307">
            <v>9.78</v>
          </cell>
          <cell r="F2307">
            <v>1.56</v>
          </cell>
        </row>
        <row r="2308">
          <cell r="A2308" t="str">
            <v>600137.SH</v>
          </cell>
          <cell r="B2308" t="str">
            <v>浪莎股份</v>
          </cell>
          <cell r="C2308">
            <v>15.2</v>
          </cell>
          <cell r="D2308">
            <v>15.2</v>
          </cell>
          <cell r="E2308">
            <v>15.65</v>
          </cell>
          <cell r="F2308">
            <v>1.56</v>
          </cell>
        </row>
        <row r="2309">
          <cell r="A2309" t="str">
            <v>300889.SZ</v>
          </cell>
          <cell r="B2309" t="str">
            <v>爱克股份</v>
          </cell>
          <cell r="C2309">
            <v>13.9</v>
          </cell>
          <cell r="D2309">
            <v>24.4</v>
          </cell>
          <cell r="E2309">
            <v>15.65</v>
          </cell>
          <cell r="F2309">
            <v>1.56</v>
          </cell>
        </row>
        <row r="2310">
          <cell r="A2310" t="str">
            <v>002816.SZ</v>
          </cell>
          <cell r="B2310" t="str">
            <v>和科达</v>
          </cell>
          <cell r="C2310">
            <v>13.5</v>
          </cell>
          <cell r="D2310">
            <v>13.7</v>
          </cell>
          <cell r="E2310">
            <v>13.7</v>
          </cell>
          <cell r="F2310">
            <v>1.56</v>
          </cell>
        </row>
        <row r="2311">
          <cell r="A2311" t="str">
            <v>002643.SZ</v>
          </cell>
          <cell r="B2311" t="str">
            <v>万润股份</v>
          </cell>
          <cell r="C2311">
            <v>163.8</v>
          </cell>
          <cell r="D2311">
            <v>170</v>
          </cell>
          <cell r="E2311">
            <v>18.28</v>
          </cell>
          <cell r="F2311">
            <v>1.56</v>
          </cell>
        </row>
        <row r="2312">
          <cell r="A2312" t="str">
            <v>688680.SH</v>
          </cell>
          <cell r="B2312" t="str">
            <v>海优新材</v>
          </cell>
          <cell r="C2312">
            <v>86.7</v>
          </cell>
          <cell r="D2312">
            <v>139.9</v>
          </cell>
          <cell r="E2312">
            <v>166.5</v>
          </cell>
          <cell r="F2312">
            <v>1.56</v>
          </cell>
        </row>
        <row r="2313">
          <cell r="A2313" t="str">
            <v>300206.SZ</v>
          </cell>
          <cell r="B2313" t="str">
            <v>理邦仪器</v>
          </cell>
          <cell r="C2313">
            <v>42.2</v>
          </cell>
          <cell r="D2313">
            <v>72.2</v>
          </cell>
          <cell r="E2313">
            <v>12.41</v>
          </cell>
          <cell r="F2313">
            <v>1.55</v>
          </cell>
        </row>
        <row r="2314">
          <cell r="A2314" t="str">
            <v>300441.SZ</v>
          </cell>
          <cell r="B2314" t="str">
            <v>鲍斯股份</v>
          </cell>
          <cell r="C2314">
            <v>37.2</v>
          </cell>
          <cell r="D2314">
            <v>38.6</v>
          </cell>
          <cell r="E2314">
            <v>5.88</v>
          </cell>
          <cell r="F2314">
            <v>1.55</v>
          </cell>
        </row>
        <row r="2315">
          <cell r="A2315" t="str">
            <v>002999.SZ</v>
          </cell>
          <cell r="B2315" t="str">
            <v>天禾股份</v>
          </cell>
          <cell r="C2315">
            <v>19.9</v>
          </cell>
          <cell r="D2315">
            <v>31.8</v>
          </cell>
          <cell r="E2315">
            <v>9.15</v>
          </cell>
          <cell r="F2315">
            <v>1.55</v>
          </cell>
        </row>
        <row r="2316">
          <cell r="A2316" t="str">
            <v>300642.SZ</v>
          </cell>
          <cell r="B2316" t="str">
            <v>透景生命</v>
          </cell>
          <cell r="C2316">
            <v>30.6</v>
          </cell>
          <cell r="D2316">
            <v>36.6</v>
          </cell>
          <cell r="E2316">
            <v>22.25</v>
          </cell>
          <cell r="F2316">
            <v>1.55</v>
          </cell>
        </row>
        <row r="2317">
          <cell r="A2317" t="str">
            <v>002432.SZ</v>
          </cell>
          <cell r="B2317" t="str">
            <v>九安医疗</v>
          </cell>
          <cell r="C2317">
            <v>214.4</v>
          </cell>
          <cell r="D2317">
            <v>214.5</v>
          </cell>
          <cell r="E2317">
            <v>44.54</v>
          </cell>
          <cell r="F2317">
            <v>1.55</v>
          </cell>
        </row>
        <row r="2318">
          <cell r="A2318" t="str">
            <v>001231.SZ</v>
          </cell>
          <cell r="B2318" t="str">
            <v>农心科技</v>
          </cell>
          <cell r="C2318">
            <v>5.7</v>
          </cell>
          <cell r="D2318">
            <v>23</v>
          </cell>
          <cell r="E2318">
            <v>22.95</v>
          </cell>
          <cell r="F2318">
            <v>1.55</v>
          </cell>
        </row>
        <row r="2319">
          <cell r="A2319" t="str">
            <v>603209.SH</v>
          </cell>
          <cell r="B2319" t="str">
            <v>兴通股份</v>
          </cell>
          <cell r="C2319">
            <v>17.1</v>
          </cell>
          <cell r="D2319">
            <v>68.2</v>
          </cell>
          <cell r="E2319">
            <v>34.12</v>
          </cell>
          <cell r="F2319">
            <v>1.55</v>
          </cell>
        </row>
        <row r="2320">
          <cell r="A2320" t="str">
            <v>300599.SZ</v>
          </cell>
          <cell r="B2320" t="str">
            <v>雄塑科技</v>
          </cell>
          <cell r="C2320">
            <v>16.3</v>
          </cell>
          <cell r="D2320">
            <v>28.2</v>
          </cell>
          <cell r="E2320">
            <v>7.88</v>
          </cell>
          <cell r="F2320">
            <v>1.55</v>
          </cell>
        </row>
        <row r="2321">
          <cell r="A2321" t="str">
            <v>002747.SZ</v>
          </cell>
          <cell r="B2321" t="str">
            <v>埃斯顿</v>
          </cell>
          <cell r="C2321">
            <v>206.2</v>
          </cell>
          <cell r="D2321">
            <v>228.5</v>
          </cell>
          <cell r="E2321">
            <v>26.29</v>
          </cell>
          <cell r="F2321">
            <v>1.54</v>
          </cell>
        </row>
        <row r="2322">
          <cell r="A2322" t="str">
            <v>002752.SZ</v>
          </cell>
          <cell r="B2322" t="str">
            <v>昇兴股份</v>
          </cell>
          <cell r="C2322">
            <v>51.3</v>
          </cell>
          <cell r="D2322">
            <v>51.4</v>
          </cell>
          <cell r="E2322">
            <v>5.26</v>
          </cell>
          <cell r="F2322">
            <v>1.54</v>
          </cell>
        </row>
        <row r="2323">
          <cell r="A2323" t="str">
            <v>605376.SH</v>
          </cell>
          <cell r="B2323" t="str">
            <v>博迁新材</v>
          </cell>
          <cell r="C2323">
            <v>81.7</v>
          </cell>
          <cell r="D2323">
            <v>122.2</v>
          </cell>
          <cell r="E2323">
            <v>46.7</v>
          </cell>
          <cell r="F2323">
            <v>1.54</v>
          </cell>
        </row>
        <row r="2324">
          <cell r="A2324" t="str">
            <v>300010.SZ</v>
          </cell>
          <cell r="B2324" t="str">
            <v>豆神教育</v>
          </cell>
          <cell r="C2324">
            <v>26.8</v>
          </cell>
          <cell r="D2324">
            <v>28.6</v>
          </cell>
          <cell r="E2324">
            <v>3.29</v>
          </cell>
          <cell r="F2324">
            <v>1.54</v>
          </cell>
        </row>
        <row r="2325">
          <cell r="A2325" t="str">
            <v>002565.SZ</v>
          </cell>
          <cell r="B2325" t="str">
            <v>顺灏股份</v>
          </cell>
          <cell r="C2325">
            <v>41.7</v>
          </cell>
          <cell r="D2325">
            <v>41.9</v>
          </cell>
          <cell r="E2325">
            <v>3.95</v>
          </cell>
          <cell r="F2325">
            <v>1.54</v>
          </cell>
        </row>
        <row r="2326">
          <cell r="A2326" t="str">
            <v>000976.SZ</v>
          </cell>
          <cell r="B2326" t="str">
            <v>华铁股份</v>
          </cell>
          <cell r="C2326">
            <v>63</v>
          </cell>
          <cell r="D2326">
            <v>63</v>
          </cell>
          <cell r="E2326">
            <v>3.95</v>
          </cell>
          <cell r="F2326">
            <v>1.54</v>
          </cell>
        </row>
        <row r="2327">
          <cell r="A2327" t="str">
            <v>603517.SH</v>
          </cell>
          <cell r="B2327" t="str">
            <v>绝味食品</v>
          </cell>
          <cell r="C2327">
            <v>272.5</v>
          </cell>
          <cell r="D2327">
            <v>282.7</v>
          </cell>
          <cell r="E2327">
            <v>44.78</v>
          </cell>
          <cell r="F2327">
            <v>1.54</v>
          </cell>
        </row>
        <row r="2328">
          <cell r="A2328" t="str">
            <v>600887.SH</v>
          </cell>
          <cell r="B2328" t="str">
            <v>伊利股份</v>
          </cell>
          <cell r="C2328">
            <v>1828.1</v>
          </cell>
          <cell r="D2328">
            <v>1854.4</v>
          </cell>
          <cell r="E2328">
            <v>28.98</v>
          </cell>
          <cell r="F2328">
            <v>1.54</v>
          </cell>
        </row>
        <row r="2329">
          <cell r="A2329" t="str">
            <v>002642.SZ</v>
          </cell>
          <cell r="B2329" t="str">
            <v>荣联科技</v>
          </cell>
          <cell r="C2329">
            <v>51.8</v>
          </cell>
          <cell r="D2329">
            <v>56.9</v>
          </cell>
          <cell r="E2329">
            <v>8.57</v>
          </cell>
          <cell r="F2329">
            <v>1.54</v>
          </cell>
        </row>
        <row r="2330">
          <cell r="A2330" t="str">
            <v>603856.SH</v>
          </cell>
          <cell r="B2330" t="str">
            <v>东宏股份</v>
          </cell>
          <cell r="C2330">
            <v>30.5</v>
          </cell>
          <cell r="D2330">
            <v>30.6</v>
          </cell>
          <cell r="E2330">
            <v>11.88</v>
          </cell>
          <cell r="F2330">
            <v>1.54</v>
          </cell>
        </row>
        <row r="2331">
          <cell r="A2331" t="str">
            <v>300485.SZ</v>
          </cell>
          <cell r="B2331" t="str">
            <v>赛升药业</v>
          </cell>
          <cell r="C2331">
            <v>33.9</v>
          </cell>
          <cell r="D2331">
            <v>60.4</v>
          </cell>
          <cell r="E2331">
            <v>12.54</v>
          </cell>
          <cell r="F2331">
            <v>1.54</v>
          </cell>
        </row>
        <row r="2332">
          <cell r="A2332" t="str">
            <v>603558.SH</v>
          </cell>
          <cell r="B2332" t="str">
            <v>健盛集团</v>
          </cell>
          <cell r="C2332">
            <v>32.8</v>
          </cell>
          <cell r="D2332">
            <v>32.8</v>
          </cell>
          <cell r="E2332">
            <v>8.59</v>
          </cell>
          <cell r="F2332">
            <v>1.54</v>
          </cell>
        </row>
        <row r="2333">
          <cell r="A2333" t="str">
            <v>300124.SZ</v>
          </cell>
          <cell r="B2333" t="str">
            <v>汇川技术</v>
          </cell>
          <cell r="C2333">
            <v>1586.4</v>
          </cell>
          <cell r="D2333">
            <v>1827.7</v>
          </cell>
          <cell r="E2333">
            <v>68.75</v>
          </cell>
          <cell r="F2333">
            <v>1.54</v>
          </cell>
        </row>
        <row r="2334">
          <cell r="A2334" t="str">
            <v>001210.SZ</v>
          </cell>
          <cell r="B2334" t="str">
            <v>金房节能</v>
          </cell>
          <cell r="C2334">
            <v>10.6</v>
          </cell>
          <cell r="D2334">
            <v>22.2</v>
          </cell>
          <cell r="E2334">
            <v>24.47</v>
          </cell>
          <cell r="F2334">
            <v>1.54</v>
          </cell>
        </row>
        <row r="2335">
          <cell r="A2335" t="str">
            <v>002348.SZ</v>
          </cell>
          <cell r="B2335" t="str">
            <v>高乐股份</v>
          </cell>
          <cell r="C2335">
            <v>41.2</v>
          </cell>
          <cell r="D2335">
            <v>43.9</v>
          </cell>
          <cell r="E2335">
            <v>4.63</v>
          </cell>
          <cell r="F2335">
            <v>1.54</v>
          </cell>
        </row>
        <row r="2336">
          <cell r="A2336" t="str">
            <v>002908.SZ</v>
          </cell>
          <cell r="B2336" t="str">
            <v>德生科技</v>
          </cell>
          <cell r="C2336">
            <v>38.2</v>
          </cell>
          <cell r="D2336">
            <v>55.2</v>
          </cell>
          <cell r="E2336">
            <v>17.88</v>
          </cell>
          <cell r="F2336">
            <v>1.53</v>
          </cell>
        </row>
        <row r="2337">
          <cell r="A2337" t="str">
            <v>603329.SH</v>
          </cell>
          <cell r="B2337" t="str">
            <v>上海雅仕</v>
          </cell>
          <cell r="C2337">
            <v>25.2</v>
          </cell>
          <cell r="D2337">
            <v>25.2</v>
          </cell>
          <cell r="E2337">
            <v>15.9</v>
          </cell>
          <cell r="F2337">
            <v>1.53</v>
          </cell>
        </row>
        <row r="2338">
          <cell r="A2338" t="str">
            <v>600889.SH</v>
          </cell>
          <cell r="B2338" t="str">
            <v>南京化纤</v>
          </cell>
          <cell r="C2338">
            <v>19.4</v>
          </cell>
          <cell r="D2338">
            <v>19.4</v>
          </cell>
          <cell r="E2338">
            <v>5.3</v>
          </cell>
          <cell r="F2338">
            <v>1.53</v>
          </cell>
        </row>
        <row r="2339">
          <cell r="A2339" t="str">
            <v>600989.SH</v>
          </cell>
          <cell r="B2339" t="str">
            <v>宝丰能源</v>
          </cell>
          <cell r="C2339">
            <v>1117.6</v>
          </cell>
          <cell r="D2339">
            <v>1117.6</v>
          </cell>
          <cell r="E2339">
            <v>15.24</v>
          </cell>
          <cell r="F2339">
            <v>1.53</v>
          </cell>
        </row>
        <row r="2340">
          <cell r="A2340" t="str">
            <v>002350.SZ</v>
          </cell>
          <cell r="B2340" t="str">
            <v>北京科锐</v>
          </cell>
          <cell r="C2340">
            <v>42.1</v>
          </cell>
          <cell r="D2340">
            <v>43.2</v>
          </cell>
          <cell r="E2340">
            <v>7.96</v>
          </cell>
          <cell r="F2340">
            <v>1.53</v>
          </cell>
        </row>
        <row r="2341">
          <cell r="A2341" t="str">
            <v>301031.SZ</v>
          </cell>
          <cell r="B2341" t="str">
            <v>中熔电气</v>
          </cell>
          <cell r="C2341">
            <v>59.5</v>
          </cell>
          <cell r="D2341">
            <v>96.1</v>
          </cell>
          <cell r="E2341">
            <v>144.98</v>
          </cell>
          <cell r="F2341">
            <v>1.53</v>
          </cell>
        </row>
        <row r="2342">
          <cell r="A2342" t="str">
            <v>002916.SZ</v>
          </cell>
          <cell r="B2342" t="str">
            <v>深南电路</v>
          </cell>
          <cell r="C2342">
            <v>447.4</v>
          </cell>
          <cell r="D2342">
            <v>450.3</v>
          </cell>
          <cell r="E2342">
            <v>87.79</v>
          </cell>
          <cell r="F2342">
            <v>1.53</v>
          </cell>
        </row>
        <row r="2343">
          <cell r="A2343" t="str">
            <v>002400.SZ</v>
          </cell>
          <cell r="B2343" t="str">
            <v>省广集团</v>
          </cell>
          <cell r="C2343">
            <v>89.9</v>
          </cell>
          <cell r="D2343">
            <v>92.9</v>
          </cell>
          <cell r="E2343">
            <v>5.33</v>
          </cell>
          <cell r="F2343">
            <v>1.52</v>
          </cell>
        </row>
        <row r="2344">
          <cell r="A2344" t="str">
            <v>001331.SZ</v>
          </cell>
          <cell r="B2344" t="str">
            <v>胜通能源</v>
          </cell>
          <cell r="C2344">
            <v>8.8</v>
          </cell>
          <cell r="D2344">
            <v>35.2</v>
          </cell>
          <cell r="E2344">
            <v>29.32</v>
          </cell>
          <cell r="F2344">
            <v>1.52</v>
          </cell>
        </row>
        <row r="2345">
          <cell r="A2345" t="str">
            <v>301156.SZ</v>
          </cell>
          <cell r="B2345" t="str">
            <v>美农生物</v>
          </cell>
          <cell r="C2345">
            <v>4.8</v>
          </cell>
          <cell r="D2345">
            <v>19.2</v>
          </cell>
          <cell r="E2345">
            <v>24</v>
          </cell>
          <cell r="F2345">
            <v>1.52</v>
          </cell>
        </row>
        <row r="2346">
          <cell r="A2346" t="str">
            <v>301196.SZ</v>
          </cell>
          <cell r="B2346" t="str">
            <v>唯科科技</v>
          </cell>
          <cell r="C2346">
            <v>12.9</v>
          </cell>
          <cell r="D2346">
            <v>43.3</v>
          </cell>
          <cell r="E2346">
            <v>34.68</v>
          </cell>
          <cell r="F2346">
            <v>1.52</v>
          </cell>
        </row>
        <row r="2347">
          <cell r="A2347" t="str">
            <v>300692.SZ</v>
          </cell>
          <cell r="B2347" t="str">
            <v>中环环保</v>
          </cell>
          <cell r="C2347">
            <v>27.5</v>
          </cell>
          <cell r="D2347">
            <v>31.1</v>
          </cell>
          <cell r="E2347">
            <v>7.34</v>
          </cell>
          <cell r="F2347">
            <v>1.52</v>
          </cell>
        </row>
        <row r="2348">
          <cell r="A2348" t="str">
            <v>600271.SH</v>
          </cell>
          <cell r="B2348" t="str">
            <v>航天信息</v>
          </cell>
          <cell r="C2348">
            <v>247.4</v>
          </cell>
          <cell r="D2348">
            <v>247.4</v>
          </cell>
          <cell r="E2348">
            <v>13.35</v>
          </cell>
          <cell r="F2348">
            <v>1.52</v>
          </cell>
        </row>
        <row r="2349">
          <cell r="A2349" t="str">
            <v>603182.SH</v>
          </cell>
          <cell r="B2349" t="str">
            <v>嘉华股份</v>
          </cell>
          <cell r="C2349">
            <v>7.1</v>
          </cell>
          <cell r="D2349">
            <v>28.6</v>
          </cell>
          <cell r="E2349">
            <v>17.36</v>
          </cell>
          <cell r="F2349">
            <v>1.52</v>
          </cell>
        </row>
        <row r="2350">
          <cell r="A2350" t="str">
            <v>000635.SZ</v>
          </cell>
          <cell r="B2350" t="str">
            <v>英力特</v>
          </cell>
          <cell r="C2350">
            <v>30.4</v>
          </cell>
          <cell r="D2350">
            <v>30.5</v>
          </cell>
          <cell r="E2350">
            <v>10.02</v>
          </cell>
          <cell r="F2350">
            <v>1.52</v>
          </cell>
        </row>
        <row r="2351">
          <cell r="A2351" t="str">
            <v>605577.SH</v>
          </cell>
          <cell r="B2351" t="str">
            <v>龙版传媒</v>
          </cell>
          <cell r="C2351">
            <v>20.2</v>
          </cell>
          <cell r="D2351">
            <v>47.6</v>
          </cell>
          <cell r="E2351">
            <v>10.7</v>
          </cell>
          <cell r="F2351">
            <v>1.52</v>
          </cell>
        </row>
        <row r="2352">
          <cell r="A2352" t="str">
            <v>301115.SZ</v>
          </cell>
          <cell r="B2352" t="str">
            <v>建科股份</v>
          </cell>
          <cell r="C2352">
            <v>11.2</v>
          </cell>
          <cell r="D2352">
            <v>48.3</v>
          </cell>
          <cell r="E2352">
            <v>26.09</v>
          </cell>
          <cell r="F2352">
            <v>1.52</v>
          </cell>
        </row>
        <row r="2353">
          <cell r="A2353" t="str">
            <v>000801.SZ</v>
          </cell>
          <cell r="B2353" t="str">
            <v>四川九洲</v>
          </cell>
          <cell r="C2353">
            <v>75.3</v>
          </cell>
          <cell r="D2353">
            <v>75.3</v>
          </cell>
          <cell r="E2353">
            <v>7.36</v>
          </cell>
          <cell r="F2353">
            <v>1.52</v>
          </cell>
        </row>
        <row r="2354">
          <cell r="A2354" t="str">
            <v>603927.SH</v>
          </cell>
          <cell r="B2354" t="str">
            <v>中科软</v>
          </cell>
          <cell r="C2354">
            <v>210.5</v>
          </cell>
          <cell r="D2354">
            <v>210.5</v>
          </cell>
          <cell r="E2354">
            <v>35.47</v>
          </cell>
          <cell r="F2354">
            <v>1.52</v>
          </cell>
        </row>
        <row r="2355">
          <cell r="A2355" t="str">
            <v>000572.SZ</v>
          </cell>
          <cell r="B2355" t="str">
            <v>海马汽车</v>
          </cell>
          <cell r="C2355">
            <v>88</v>
          </cell>
          <cell r="D2355">
            <v>88.2</v>
          </cell>
          <cell r="E2355">
            <v>5.36</v>
          </cell>
          <cell r="F2355">
            <v>1.52</v>
          </cell>
        </row>
        <row r="2356">
          <cell r="A2356" t="str">
            <v>603139.SH</v>
          </cell>
          <cell r="B2356" t="str">
            <v>康惠制药</v>
          </cell>
          <cell r="C2356">
            <v>18.1</v>
          </cell>
          <cell r="D2356">
            <v>18.1</v>
          </cell>
          <cell r="E2356">
            <v>18.12</v>
          </cell>
          <cell r="F2356">
            <v>1.51</v>
          </cell>
        </row>
        <row r="2357">
          <cell r="A2357" t="str">
            <v>600692.SH</v>
          </cell>
          <cell r="B2357" t="str">
            <v>亚通股份</v>
          </cell>
          <cell r="C2357">
            <v>15.4</v>
          </cell>
          <cell r="D2357">
            <v>21.2</v>
          </cell>
          <cell r="E2357">
            <v>6.04</v>
          </cell>
          <cell r="F2357">
            <v>1.51</v>
          </cell>
        </row>
        <row r="2358">
          <cell r="A2358" t="str">
            <v>600843.SH</v>
          </cell>
          <cell r="B2358" t="str">
            <v>上工申贝</v>
          </cell>
          <cell r="C2358">
            <v>25.2</v>
          </cell>
          <cell r="D2358">
            <v>38.3</v>
          </cell>
          <cell r="E2358">
            <v>5.37</v>
          </cell>
          <cell r="F2358">
            <v>1.51</v>
          </cell>
        </row>
        <row r="2359">
          <cell r="A2359" t="str">
            <v>000700.SZ</v>
          </cell>
          <cell r="B2359" t="str">
            <v>模塑科技</v>
          </cell>
          <cell r="C2359">
            <v>49.2</v>
          </cell>
          <cell r="D2359">
            <v>49.2</v>
          </cell>
          <cell r="E2359">
            <v>5.37</v>
          </cell>
          <cell r="F2359">
            <v>1.51</v>
          </cell>
        </row>
        <row r="2360">
          <cell r="A2360" t="str">
            <v>301046.SZ</v>
          </cell>
          <cell r="B2360" t="str">
            <v>能辉科技</v>
          </cell>
          <cell r="C2360">
            <v>21.8</v>
          </cell>
          <cell r="D2360">
            <v>55.3</v>
          </cell>
          <cell r="E2360">
            <v>36.94</v>
          </cell>
          <cell r="F2360">
            <v>1.51</v>
          </cell>
        </row>
        <row r="2361">
          <cell r="A2361" t="str">
            <v>002610.SZ</v>
          </cell>
          <cell r="B2361" t="str">
            <v>爱康科技</v>
          </cell>
          <cell r="C2361">
            <v>117.9</v>
          </cell>
          <cell r="D2361">
            <v>120.5</v>
          </cell>
          <cell r="E2361">
            <v>2.69</v>
          </cell>
          <cell r="F2361">
            <v>1.51</v>
          </cell>
        </row>
        <row r="2362">
          <cell r="A2362" t="str">
            <v>688339.SH</v>
          </cell>
          <cell r="B2362" t="str">
            <v>亿华通-U</v>
          </cell>
          <cell r="C2362">
            <v>68.9</v>
          </cell>
          <cell r="D2362">
            <v>100.2</v>
          </cell>
          <cell r="E2362">
            <v>84.76</v>
          </cell>
          <cell r="F2362">
            <v>1.51</v>
          </cell>
        </row>
        <row r="2363">
          <cell r="A2363" t="str">
            <v>600628.SH</v>
          </cell>
          <cell r="B2363" t="str">
            <v>新世界</v>
          </cell>
          <cell r="C2363">
            <v>47.9</v>
          </cell>
          <cell r="D2363">
            <v>47.9</v>
          </cell>
          <cell r="E2363">
            <v>7.4</v>
          </cell>
          <cell r="F2363">
            <v>1.51</v>
          </cell>
        </row>
        <row r="2364">
          <cell r="A2364" t="str">
            <v>300127.SZ</v>
          </cell>
          <cell r="B2364" t="str">
            <v>银河磁体</v>
          </cell>
          <cell r="C2364">
            <v>36.9</v>
          </cell>
          <cell r="D2364">
            <v>52.2</v>
          </cell>
          <cell r="E2364">
            <v>16.15</v>
          </cell>
          <cell r="F2364">
            <v>1.51</v>
          </cell>
        </row>
        <row r="2365">
          <cell r="A2365" t="str">
            <v>688010.SH</v>
          </cell>
          <cell r="B2365" t="str">
            <v>福光股份</v>
          </cell>
          <cell r="C2365">
            <v>38.1</v>
          </cell>
          <cell r="D2365">
            <v>38.3</v>
          </cell>
          <cell r="E2365">
            <v>24.92</v>
          </cell>
          <cell r="F2365">
            <v>1.51</v>
          </cell>
        </row>
        <row r="2366">
          <cell r="A2366" t="str">
            <v>603272.SH</v>
          </cell>
          <cell r="B2366" t="str">
            <v>联翔股份</v>
          </cell>
          <cell r="C2366">
            <v>4.7</v>
          </cell>
          <cell r="D2366">
            <v>18.9</v>
          </cell>
          <cell r="E2366">
            <v>18.21</v>
          </cell>
          <cell r="F2366">
            <v>1.51</v>
          </cell>
        </row>
        <row r="2367">
          <cell r="A2367" t="str">
            <v>300881.SZ</v>
          </cell>
          <cell r="B2367" t="str">
            <v>盛德鑫泰</v>
          </cell>
          <cell r="C2367">
            <v>8.9</v>
          </cell>
          <cell r="D2367">
            <v>33.7</v>
          </cell>
          <cell r="E2367">
            <v>33.73</v>
          </cell>
          <cell r="F2367">
            <v>1.5</v>
          </cell>
        </row>
        <row r="2368">
          <cell r="A2368" t="str">
            <v>603439.SH</v>
          </cell>
          <cell r="B2368" t="str">
            <v>贵州三力</v>
          </cell>
          <cell r="C2368">
            <v>26.3</v>
          </cell>
          <cell r="D2368">
            <v>66.4</v>
          </cell>
          <cell r="E2368">
            <v>16.2</v>
          </cell>
          <cell r="F2368">
            <v>1.5</v>
          </cell>
        </row>
        <row r="2369">
          <cell r="A2369" t="str">
            <v>600143.SH</v>
          </cell>
          <cell r="B2369" t="str">
            <v>金发科技</v>
          </cell>
          <cell r="C2369">
            <v>243.2</v>
          </cell>
          <cell r="D2369">
            <v>251.1</v>
          </cell>
          <cell r="E2369">
            <v>9.45</v>
          </cell>
          <cell r="F2369">
            <v>1.5</v>
          </cell>
        </row>
        <row r="2370">
          <cell r="A2370" t="str">
            <v>002004.SZ</v>
          </cell>
          <cell r="B2370" t="str">
            <v>华邦健康</v>
          </cell>
          <cell r="C2370">
            <v>101.5</v>
          </cell>
          <cell r="D2370">
            <v>106.9</v>
          </cell>
          <cell r="E2370">
            <v>5.4</v>
          </cell>
          <cell r="F2370">
            <v>1.5</v>
          </cell>
        </row>
        <row r="2371">
          <cell r="A2371" t="str">
            <v>301131.SZ</v>
          </cell>
          <cell r="B2371" t="str">
            <v>聚赛龙</v>
          </cell>
          <cell r="C2371">
            <v>4.9</v>
          </cell>
          <cell r="D2371">
            <v>19.7</v>
          </cell>
          <cell r="E2371">
            <v>41.2</v>
          </cell>
          <cell r="F2371">
            <v>1.5</v>
          </cell>
        </row>
        <row r="2372">
          <cell r="A2372" t="str">
            <v>688255.SH</v>
          </cell>
          <cell r="B2372" t="str">
            <v>凯尔达</v>
          </cell>
          <cell r="C2372">
            <v>19.3</v>
          </cell>
          <cell r="D2372">
            <v>30.7</v>
          </cell>
          <cell r="E2372">
            <v>39.18</v>
          </cell>
          <cell r="F2372">
            <v>1.5</v>
          </cell>
        </row>
        <row r="2373">
          <cell r="A2373" t="str">
            <v>002375.SZ</v>
          </cell>
          <cell r="B2373" t="str">
            <v>亚厦股份</v>
          </cell>
          <cell r="C2373">
            <v>63</v>
          </cell>
          <cell r="D2373">
            <v>63.4</v>
          </cell>
          <cell r="E2373">
            <v>4.73</v>
          </cell>
          <cell r="F2373">
            <v>1.5</v>
          </cell>
        </row>
        <row r="2374">
          <cell r="A2374" t="str">
            <v>600955.SH</v>
          </cell>
          <cell r="B2374" t="str">
            <v>维远股份</v>
          </cell>
          <cell r="C2374">
            <v>81.4</v>
          </cell>
          <cell r="D2374">
            <v>122.8</v>
          </cell>
          <cell r="E2374">
            <v>22.32</v>
          </cell>
          <cell r="F2374">
            <v>1.5</v>
          </cell>
        </row>
        <row r="2375">
          <cell r="A2375" t="str">
            <v>603022.SH</v>
          </cell>
          <cell r="B2375" t="str">
            <v>新通联</v>
          </cell>
          <cell r="C2375">
            <v>18.9</v>
          </cell>
          <cell r="D2375">
            <v>18.9</v>
          </cell>
          <cell r="E2375">
            <v>9.47</v>
          </cell>
          <cell r="F2375">
            <v>1.5</v>
          </cell>
        </row>
        <row r="2376">
          <cell r="A2376" t="str">
            <v>300982.SZ</v>
          </cell>
          <cell r="B2376" t="str">
            <v>苏文电能</v>
          </cell>
          <cell r="C2376">
            <v>22.2</v>
          </cell>
          <cell r="D2376">
            <v>106.9</v>
          </cell>
          <cell r="E2376">
            <v>62.32</v>
          </cell>
          <cell r="F2376">
            <v>1.5</v>
          </cell>
        </row>
        <row r="2377">
          <cell r="A2377" t="str">
            <v>603386.SH</v>
          </cell>
          <cell r="B2377" t="str">
            <v>骏亚科技</v>
          </cell>
          <cell r="C2377">
            <v>39.8</v>
          </cell>
          <cell r="D2377">
            <v>39.8</v>
          </cell>
          <cell r="E2377">
            <v>12.2</v>
          </cell>
          <cell r="F2377">
            <v>1.5</v>
          </cell>
        </row>
        <row r="2378">
          <cell r="A2378" t="str">
            <v>300019.SZ</v>
          </cell>
          <cell r="B2378" t="str">
            <v>硅宝科技</v>
          </cell>
          <cell r="C2378">
            <v>55</v>
          </cell>
          <cell r="D2378">
            <v>66.3</v>
          </cell>
          <cell r="E2378">
            <v>16.95</v>
          </cell>
          <cell r="F2378">
            <v>1.5</v>
          </cell>
        </row>
        <row r="2379">
          <cell r="A2379" t="str">
            <v>002444.SZ</v>
          </cell>
          <cell r="B2379" t="str">
            <v>巨星科技</v>
          </cell>
          <cell r="C2379">
            <v>211.6</v>
          </cell>
          <cell r="D2379">
            <v>220.2</v>
          </cell>
          <cell r="E2379">
            <v>18.31</v>
          </cell>
          <cell r="F2379">
            <v>1.5</v>
          </cell>
        </row>
        <row r="2380">
          <cell r="A2380" t="str">
            <v>600259.SH</v>
          </cell>
          <cell r="B2380" t="str">
            <v>广晟有色</v>
          </cell>
          <cell r="C2380">
            <v>136.4</v>
          </cell>
          <cell r="D2380">
            <v>139.3</v>
          </cell>
          <cell r="E2380">
            <v>41.39</v>
          </cell>
          <cell r="F2380">
            <v>1.5</v>
          </cell>
        </row>
        <row r="2381">
          <cell r="A2381" t="str">
            <v>300345.SZ</v>
          </cell>
          <cell r="B2381" t="str">
            <v>华民股份</v>
          </cell>
          <cell r="C2381">
            <v>41.9</v>
          </cell>
          <cell r="D2381">
            <v>54.9</v>
          </cell>
          <cell r="E2381">
            <v>9.5</v>
          </cell>
          <cell r="F2381">
            <v>1.5</v>
          </cell>
        </row>
        <row r="2382">
          <cell r="A2382" t="str">
            <v>002959.SZ</v>
          </cell>
          <cell r="B2382" t="str">
            <v>小熊电器</v>
          </cell>
          <cell r="C2382">
            <v>103.6</v>
          </cell>
          <cell r="D2382">
            <v>103.7</v>
          </cell>
          <cell r="E2382">
            <v>66.5</v>
          </cell>
          <cell r="F2382">
            <v>1.5</v>
          </cell>
        </row>
        <row r="2383">
          <cell r="A2383" t="str">
            <v>000885.SZ</v>
          </cell>
          <cell r="B2383" t="str">
            <v>城发环境</v>
          </cell>
          <cell r="C2383">
            <v>69.8</v>
          </cell>
          <cell r="D2383">
            <v>69.8</v>
          </cell>
          <cell r="E2383">
            <v>10.87</v>
          </cell>
          <cell r="F2383">
            <v>1.49</v>
          </cell>
        </row>
        <row r="2384">
          <cell r="A2384" t="str">
            <v>600854.SH</v>
          </cell>
          <cell r="B2384" t="str">
            <v>春兰股份</v>
          </cell>
          <cell r="C2384">
            <v>24.7</v>
          </cell>
          <cell r="D2384">
            <v>24.7</v>
          </cell>
          <cell r="E2384">
            <v>4.76</v>
          </cell>
          <cell r="F2384">
            <v>1.49</v>
          </cell>
        </row>
        <row r="2385">
          <cell r="A2385" t="str">
            <v>600122.SH</v>
          </cell>
          <cell r="B2385" t="str">
            <v>ST宏图</v>
          </cell>
          <cell r="C2385">
            <v>15.8</v>
          </cell>
          <cell r="D2385">
            <v>15.8</v>
          </cell>
          <cell r="E2385">
            <v>1.36</v>
          </cell>
          <cell r="F2385">
            <v>1.49</v>
          </cell>
        </row>
        <row r="2386">
          <cell r="A2386" t="str">
            <v>300334.SZ</v>
          </cell>
          <cell r="B2386" t="str">
            <v>津膜科技</v>
          </cell>
          <cell r="C2386">
            <v>22.6</v>
          </cell>
          <cell r="D2386">
            <v>22.6</v>
          </cell>
          <cell r="E2386">
            <v>7.48</v>
          </cell>
          <cell r="F2386">
            <v>1.49</v>
          </cell>
        </row>
        <row r="2387">
          <cell r="A2387" t="str">
            <v>603639.SH</v>
          </cell>
          <cell r="B2387" t="str">
            <v>海利尔</v>
          </cell>
          <cell r="C2387">
            <v>82</v>
          </cell>
          <cell r="D2387">
            <v>83.4</v>
          </cell>
          <cell r="E2387">
            <v>24.5</v>
          </cell>
          <cell r="F2387">
            <v>1.49</v>
          </cell>
        </row>
        <row r="2388">
          <cell r="A2388" t="str">
            <v>002388.SZ</v>
          </cell>
          <cell r="B2388" t="str">
            <v>新亚制程</v>
          </cell>
          <cell r="C2388">
            <v>36.2</v>
          </cell>
          <cell r="D2388">
            <v>38</v>
          </cell>
          <cell r="E2388">
            <v>7.49</v>
          </cell>
          <cell r="F2388">
            <v>1.49</v>
          </cell>
        </row>
        <row r="2389">
          <cell r="A2389" t="str">
            <v>002647.SZ</v>
          </cell>
          <cell r="B2389" t="str">
            <v>仁东控股</v>
          </cell>
          <cell r="C2389">
            <v>38.1</v>
          </cell>
          <cell r="D2389">
            <v>38.1</v>
          </cell>
          <cell r="E2389">
            <v>6.81</v>
          </cell>
          <cell r="F2389">
            <v>1.49</v>
          </cell>
        </row>
        <row r="2390">
          <cell r="A2390" t="str">
            <v>603989.SH</v>
          </cell>
          <cell r="B2390" t="str">
            <v>艾华集团</v>
          </cell>
          <cell r="C2390">
            <v>103.7</v>
          </cell>
          <cell r="D2390">
            <v>103.7</v>
          </cell>
          <cell r="E2390">
            <v>25.88</v>
          </cell>
          <cell r="F2390">
            <v>1.49</v>
          </cell>
        </row>
        <row r="2391">
          <cell r="A2391" t="str">
            <v>601702.SH</v>
          </cell>
          <cell r="B2391" t="str">
            <v>华峰铝业</v>
          </cell>
          <cell r="C2391">
            <v>36</v>
          </cell>
          <cell r="D2391">
            <v>129.2</v>
          </cell>
          <cell r="E2391">
            <v>12.94</v>
          </cell>
          <cell r="F2391">
            <v>1.49</v>
          </cell>
        </row>
        <row r="2392">
          <cell r="A2392" t="str">
            <v>603116.SH</v>
          </cell>
          <cell r="B2392" t="str">
            <v>红蜻蜓</v>
          </cell>
          <cell r="C2392">
            <v>31.4</v>
          </cell>
          <cell r="D2392">
            <v>31.4</v>
          </cell>
          <cell r="E2392">
            <v>5.45</v>
          </cell>
          <cell r="F2392">
            <v>1.49</v>
          </cell>
        </row>
        <row r="2393">
          <cell r="A2393" t="str">
            <v>688190.SH</v>
          </cell>
          <cell r="B2393" t="str">
            <v>云路股份</v>
          </cell>
          <cell r="C2393">
            <v>45.5</v>
          </cell>
          <cell r="D2393">
            <v>99.1</v>
          </cell>
          <cell r="E2393">
            <v>82.6</v>
          </cell>
          <cell r="F2393">
            <v>1.49</v>
          </cell>
        </row>
        <row r="2394">
          <cell r="A2394" t="str">
            <v>601886.SH</v>
          </cell>
          <cell r="B2394" t="str">
            <v>江河集团</v>
          </cell>
          <cell r="C2394">
            <v>85.1</v>
          </cell>
          <cell r="D2394">
            <v>85.1</v>
          </cell>
          <cell r="E2394">
            <v>7.51</v>
          </cell>
          <cell r="F2394">
            <v>1.49</v>
          </cell>
        </row>
        <row r="2395">
          <cell r="A2395" t="str">
            <v>603183.SH</v>
          </cell>
          <cell r="B2395" t="str">
            <v>建研院</v>
          </cell>
          <cell r="C2395">
            <v>23.5</v>
          </cell>
          <cell r="D2395">
            <v>23.9</v>
          </cell>
          <cell r="E2395">
            <v>4.78</v>
          </cell>
          <cell r="F2395">
            <v>1.49</v>
          </cell>
        </row>
        <row r="2396">
          <cell r="A2396" t="str">
            <v>002083.SZ</v>
          </cell>
          <cell r="B2396" t="str">
            <v>孚日股份</v>
          </cell>
          <cell r="C2396">
            <v>38.8</v>
          </cell>
          <cell r="D2396">
            <v>39.3</v>
          </cell>
          <cell r="E2396">
            <v>4.78</v>
          </cell>
          <cell r="F2396">
            <v>1.49</v>
          </cell>
        </row>
        <row r="2397">
          <cell r="A2397" t="str">
            <v>300255.SZ</v>
          </cell>
          <cell r="B2397" t="str">
            <v>常山药业</v>
          </cell>
          <cell r="C2397">
            <v>51</v>
          </cell>
          <cell r="D2397">
            <v>51.1</v>
          </cell>
          <cell r="E2397">
            <v>5.47</v>
          </cell>
          <cell r="F2397">
            <v>1.48</v>
          </cell>
        </row>
        <row r="2398">
          <cell r="A2398" t="str">
            <v>601177.SH</v>
          </cell>
          <cell r="B2398" t="str">
            <v>杭齿前进</v>
          </cell>
          <cell r="C2398">
            <v>38.3</v>
          </cell>
          <cell r="D2398">
            <v>38.3</v>
          </cell>
          <cell r="E2398">
            <v>9.58</v>
          </cell>
          <cell r="F2398">
            <v>1.48</v>
          </cell>
        </row>
        <row r="2399">
          <cell r="A2399" t="str">
            <v>301286.SZ</v>
          </cell>
          <cell r="B2399" t="str">
            <v>侨源股份</v>
          </cell>
          <cell r="C2399">
            <v>9</v>
          </cell>
          <cell r="D2399">
            <v>98.6</v>
          </cell>
          <cell r="E2399">
            <v>24.64</v>
          </cell>
          <cell r="F2399">
            <v>1.48</v>
          </cell>
        </row>
        <row r="2400">
          <cell r="A2400" t="str">
            <v>601666.SH</v>
          </cell>
          <cell r="B2400" t="str">
            <v>平煤股份</v>
          </cell>
          <cell r="C2400">
            <v>235.6</v>
          </cell>
          <cell r="D2400">
            <v>237.8</v>
          </cell>
          <cell r="E2400">
            <v>10.27</v>
          </cell>
          <cell r="F2400">
            <v>1.48</v>
          </cell>
        </row>
        <row r="2401">
          <cell r="A2401" t="str">
            <v>600515.SH</v>
          </cell>
          <cell r="B2401" t="str">
            <v>海南机场</v>
          </cell>
          <cell r="C2401">
            <v>377.1</v>
          </cell>
          <cell r="D2401">
            <v>469.6</v>
          </cell>
          <cell r="E2401">
            <v>4.11</v>
          </cell>
          <cell r="F2401">
            <v>1.48</v>
          </cell>
        </row>
        <row r="2402">
          <cell r="A2402" t="str">
            <v>600439.SH</v>
          </cell>
          <cell r="B2402" t="str">
            <v>瑞贝卡</v>
          </cell>
          <cell r="C2402">
            <v>31</v>
          </cell>
          <cell r="D2402">
            <v>31</v>
          </cell>
          <cell r="E2402">
            <v>2.74</v>
          </cell>
          <cell r="F2402">
            <v>1.48</v>
          </cell>
        </row>
        <row r="2403">
          <cell r="A2403" t="str">
            <v>000821.SZ</v>
          </cell>
          <cell r="B2403" t="str">
            <v>京山轻机</v>
          </cell>
          <cell r="C2403">
            <v>125.6</v>
          </cell>
          <cell r="D2403">
            <v>136.5</v>
          </cell>
          <cell r="E2403">
            <v>21.92</v>
          </cell>
          <cell r="F2403">
            <v>1.48</v>
          </cell>
        </row>
        <row r="2404">
          <cell r="A2404" t="str">
            <v>002769.SZ</v>
          </cell>
          <cell r="B2404" t="str">
            <v>普路通</v>
          </cell>
          <cell r="C2404">
            <v>34.2</v>
          </cell>
          <cell r="D2404">
            <v>38.4</v>
          </cell>
          <cell r="E2404">
            <v>10.28</v>
          </cell>
          <cell r="F2404">
            <v>1.48</v>
          </cell>
        </row>
        <row r="2405">
          <cell r="A2405" t="str">
            <v>002136.SZ</v>
          </cell>
          <cell r="B2405" t="str">
            <v>安纳达</v>
          </cell>
          <cell r="C2405">
            <v>30.9</v>
          </cell>
          <cell r="D2405">
            <v>31</v>
          </cell>
          <cell r="E2405">
            <v>14.42</v>
          </cell>
          <cell r="F2405">
            <v>1.48</v>
          </cell>
        </row>
        <row r="2406">
          <cell r="A2406" t="str">
            <v>300535.SZ</v>
          </cell>
          <cell r="B2406" t="str">
            <v>达威股份</v>
          </cell>
          <cell r="C2406">
            <v>12.6</v>
          </cell>
          <cell r="D2406">
            <v>15.1</v>
          </cell>
          <cell r="E2406">
            <v>14.43</v>
          </cell>
          <cell r="F2406">
            <v>1.48</v>
          </cell>
        </row>
        <row r="2407">
          <cell r="A2407" t="str">
            <v>300145.SZ</v>
          </cell>
          <cell r="B2407" t="str">
            <v>中金环境</v>
          </cell>
          <cell r="C2407">
            <v>52.1</v>
          </cell>
          <cell r="D2407">
            <v>52.9</v>
          </cell>
          <cell r="E2407">
            <v>2.75</v>
          </cell>
          <cell r="F2407">
            <v>1.48</v>
          </cell>
        </row>
        <row r="2408">
          <cell r="A2408" t="str">
            <v>002239.SZ</v>
          </cell>
          <cell r="B2408" t="str">
            <v>奥特佳</v>
          </cell>
          <cell r="C2408">
            <v>89.2</v>
          </cell>
          <cell r="D2408">
            <v>89.2</v>
          </cell>
          <cell r="E2408">
            <v>2.75</v>
          </cell>
          <cell r="F2408">
            <v>1.48</v>
          </cell>
        </row>
        <row r="2409">
          <cell r="A2409" t="str">
            <v>688015.SH</v>
          </cell>
          <cell r="B2409" t="str">
            <v>交控科技</v>
          </cell>
          <cell r="C2409">
            <v>42.6</v>
          </cell>
          <cell r="D2409">
            <v>42.6</v>
          </cell>
          <cell r="E2409">
            <v>22.69</v>
          </cell>
          <cell r="F2409">
            <v>1.48</v>
          </cell>
        </row>
        <row r="2410">
          <cell r="A2410" t="str">
            <v>002133.SZ</v>
          </cell>
          <cell r="B2410" t="str">
            <v>广宇集团</v>
          </cell>
          <cell r="C2410">
            <v>26.5</v>
          </cell>
          <cell r="D2410">
            <v>26.6</v>
          </cell>
          <cell r="E2410">
            <v>3.44</v>
          </cell>
          <cell r="F2410">
            <v>1.47</v>
          </cell>
        </row>
        <row r="2411">
          <cell r="A2411" t="str">
            <v>688568.SH</v>
          </cell>
          <cell r="B2411" t="str">
            <v>中科星图</v>
          </cell>
          <cell r="C2411">
            <v>98.9</v>
          </cell>
          <cell r="D2411">
            <v>183.9</v>
          </cell>
          <cell r="E2411">
            <v>75</v>
          </cell>
          <cell r="F2411">
            <v>1.47</v>
          </cell>
        </row>
        <row r="2412">
          <cell r="A2412" t="str">
            <v>603819.SH</v>
          </cell>
          <cell r="B2412" t="str">
            <v>神力股份</v>
          </cell>
          <cell r="C2412">
            <v>33</v>
          </cell>
          <cell r="D2412">
            <v>33</v>
          </cell>
          <cell r="E2412">
            <v>15.15</v>
          </cell>
          <cell r="F2412">
            <v>1.47</v>
          </cell>
        </row>
        <row r="2413">
          <cell r="A2413" t="str">
            <v>002575.SZ</v>
          </cell>
          <cell r="B2413" t="str">
            <v>群兴玩具</v>
          </cell>
          <cell r="C2413">
            <v>36.5</v>
          </cell>
          <cell r="D2413">
            <v>38.4</v>
          </cell>
          <cell r="E2413">
            <v>6.2</v>
          </cell>
          <cell r="F2413">
            <v>1.47</v>
          </cell>
        </row>
        <row r="2414">
          <cell r="A2414" t="str">
            <v>300720.SZ</v>
          </cell>
          <cell r="B2414" t="str">
            <v>海川智能</v>
          </cell>
          <cell r="C2414">
            <v>21.4</v>
          </cell>
          <cell r="D2414">
            <v>24.2</v>
          </cell>
          <cell r="E2414">
            <v>12.41</v>
          </cell>
          <cell r="F2414">
            <v>1.47</v>
          </cell>
        </row>
        <row r="2415">
          <cell r="A2415" t="str">
            <v>605090.SH</v>
          </cell>
          <cell r="B2415" t="str">
            <v>九丰能源</v>
          </cell>
          <cell r="C2415">
            <v>59.1</v>
          </cell>
          <cell r="D2415">
            <v>142.3</v>
          </cell>
          <cell r="E2415">
            <v>22.76</v>
          </cell>
          <cell r="F2415">
            <v>1.47</v>
          </cell>
        </row>
        <row r="2416">
          <cell r="A2416" t="str">
            <v>600754.SH</v>
          </cell>
          <cell r="B2416" t="str">
            <v>锦江酒店</v>
          </cell>
          <cell r="C2416">
            <v>554.8</v>
          </cell>
          <cell r="D2416">
            <v>649.5</v>
          </cell>
          <cell r="E2416">
            <v>60.7</v>
          </cell>
          <cell r="F2416">
            <v>1.47</v>
          </cell>
        </row>
        <row r="2417">
          <cell r="A2417" t="str">
            <v>835670.BJ</v>
          </cell>
          <cell r="B2417" t="str">
            <v>数字人</v>
          </cell>
          <cell r="C2417">
            <v>5.4</v>
          </cell>
          <cell r="D2417">
            <v>8.8</v>
          </cell>
          <cell r="E2417">
            <v>8.28</v>
          </cell>
          <cell r="F2417">
            <v>1.47</v>
          </cell>
        </row>
        <row r="2418">
          <cell r="A2418" t="str">
            <v>002002.SZ</v>
          </cell>
          <cell r="B2418" t="str">
            <v>鸿达兴业</v>
          </cell>
          <cell r="C2418">
            <v>85.4</v>
          </cell>
          <cell r="D2418">
            <v>86.2</v>
          </cell>
          <cell r="E2418">
            <v>2.76</v>
          </cell>
          <cell r="F2418">
            <v>1.47</v>
          </cell>
        </row>
        <row r="2419">
          <cell r="A2419" t="str">
            <v>605055.SH</v>
          </cell>
          <cell r="B2419" t="str">
            <v>迎丰股份</v>
          </cell>
          <cell r="C2419">
            <v>6.2</v>
          </cell>
          <cell r="D2419">
            <v>27.4</v>
          </cell>
          <cell r="E2419">
            <v>6.22</v>
          </cell>
          <cell r="F2419">
            <v>1.47</v>
          </cell>
        </row>
        <row r="2420">
          <cell r="A2420" t="str">
            <v>430300.BJ</v>
          </cell>
          <cell r="B2420" t="str">
            <v>辰光医疗</v>
          </cell>
          <cell r="C2420">
            <v>3.1</v>
          </cell>
          <cell r="D2420">
            <v>5.3</v>
          </cell>
          <cell r="E2420">
            <v>6.22</v>
          </cell>
          <cell r="F2420">
            <v>1.47</v>
          </cell>
        </row>
        <row r="2421">
          <cell r="A2421" t="str">
            <v>002494.SZ</v>
          </cell>
          <cell r="B2421" t="str">
            <v>华斯股份</v>
          </cell>
          <cell r="C2421">
            <v>13.9</v>
          </cell>
          <cell r="D2421">
            <v>18.3</v>
          </cell>
          <cell r="E2421">
            <v>4.84</v>
          </cell>
          <cell r="F2421">
            <v>1.47</v>
          </cell>
        </row>
        <row r="2422">
          <cell r="A2422" t="str">
            <v>000723.SZ</v>
          </cell>
          <cell r="B2422" t="str">
            <v>美锦能源</v>
          </cell>
          <cell r="C2422">
            <v>357</v>
          </cell>
          <cell r="D2422">
            <v>388.9</v>
          </cell>
          <cell r="E2422">
            <v>8.99</v>
          </cell>
          <cell r="F2422">
            <v>1.47</v>
          </cell>
        </row>
        <row r="2423">
          <cell r="A2423" t="str">
            <v>603351.SH</v>
          </cell>
          <cell r="B2423" t="str">
            <v>威尔药业</v>
          </cell>
          <cell r="C2423">
            <v>33</v>
          </cell>
          <cell r="D2423">
            <v>33.8</v>
          </cell>
          <cell r="E2423">
            <v>24.92</v>
          </cell>
          <cell r="F2423">
            <v>1.47</v>
          </cell>
        </row>
        <row r="2424">
          <cell r="A2424" t="str">
            <v>300618.SZ</v>
          </cell>
          <cell r="B2424" t="str">
            <v>寒锐钴业</v>
          </cell>
          <cell r="C2424">
            <v>117</v>
          </cell>
          <cell r="D2424">
            <v>132.9</v>
          </cell>
          <cell r="E2424">
            <v>42.92</v>
          </cell>
          <cell r="F2424">
            <v>1.47</v>
          </cell>
        </row>
        <row r="2425">
          <cell r="A2425" t="str">
            <v>300351.SZ</v>
          </cell>
          <cell r="B2425" t="str">
            <v>永贵电器</v>
          </cell>
          <cell r="C2425">
            <v>37.5</v>
          </cell>
          <cell r="D2425">
            <v>56</v>
          </cell>
          <cell r="E2425">
            <v>14.54</v>
          </cell>
          <cell r="F2425">
            <v>1.47</v>
          </cell>
        </row>
        <row r="2426">
          <cell r="A2426" t="str">
            <v>603379.SH</v>
          </cell>
          <cell r="B2426" t="str">
            <v>三美股份</v>
          </cell>
          <cell r="C2426">
            <v>194.5</v>
          </cell>
          <cell r="D2426">
            <v>194.5</v>
          </cell>
          <cell r="E2426">
            <v>31.86</v>
          </cell>
          <cell r="F2426">
            <v>1.46</v>
          </cell>
        </row>
        <row r="2427">
          <cell r="A2427" t="str">
            <v>605123.SH</v>
          </cell>
          <cell r="B2427" t="str">
            <v>派克新材</v>
          </cell>
          <cell r="C2427">
            <v>52</v>
          </cell>
          <cell r="D2427">
            <v>152</v>
          </cell>
          <cell r="E2427">
            <v>125.42</v>
          </cell>
          <cell r="F2427">
            <v>1.46</v>
          </cell>
        </row>
        <row r="2428">
          <cell r="A2428" t="str">
            <v>000995.SZ</v>
          </cell>
          <cell r="B2428" t="str">
            <v>*ST皇台</v>
          </cell>
          <cell r="C2428">
            <v>30.7</v>
          </cell>
          <cell r="D2428">
            <v>30.7</v>
          </cell>
          <cell r="E2428">
            <v>17.33</v>
          </cell>
          <cell r="F2428">
            <v>1.46</v>
          </cell>
        </row>
        <row r="2429">
          <cell r="A2429" t="str">
            <v>002969.SZ</v>
          </cell>
          <cell r="B2429" t="str">
            <v>嘉美包装</v>
          </cell>
          <cell r="C2429">
            <v>22</v>
          </cell>
          <cell r="D2429">
            <v>40</v>
          </cell>
          <cell r="E2429">
            <v>4.16</v>
          </cell>
          <cell r="F2429">
            <v>1.46</v>
          </cell>
        </row>
        <row r="2430">
          <cell r="A2430" t="str">
            <v>002165.SZ</v>
          </cell>
          <cell r="B2430" t="str">
            <v>红宝丽</v>
          </cell>
          <cell r="C2430">
            <v>30.3</v>
          </cell>
          <cell r="D2430">
            <v>30.6</v>
          </cell>
          <cell r="E2430">
            <v>4.16</v>
          </cell>
          <cell r="F2430">
            <v>1.46</v>
          </cell>
        </row>
        <row r="2431">
          <cell r="A2431" t="str">
            <v>301030.SZ</v>
          </cell>
          <cell r="B2431" t="str">
            <v>仕净科技</v>
          </cell>
          <cell r="C2431">
            <v>45.6</v>
          </cell>
          <cell r="D2431">
            <v>58.3</v>
          </cell>
          <cell r="E2431">
            <v>43.71</v>
          </cell>
          <cell r="F2431">
            <v>1.46</v>
          </cell>
        </row>
        <row r="2432">
          <cell r="A2432" t="str">
            <v>301042.SZ</v>
          </cell>
          <cell r="B2432" t="str">
            <v>安联锐视</v>
          </cell>
          <cell r="C2432">
            <v>17.2</v>
          </cell>
          <cell r="D2432">
            <v>27.2</v>
          </cell>
          <cell r="E2432">
            <v>39.55</v>
          </cell>
          <cell r="F2432">
            <v>1.46</v>
          </cell>
        </row>
        <row r="2433">
          <cell r="A2433" t="str">
            <v>688311.SH</v>
          </cell>
          <cell r="B2433" t="str">
            <v>盟升电子</v>
          </cell>
          <cell r="C2433">
            <v>48</v>
          </cell>
          <cell r="D2433">
            <v>82.2</v>
          </cell>
          <cell r="E2433">
            <v>71.47</v>
          </cell>
          <cell r="F2433">
            <v>1.46</v>
          </cell>
        </row>
        <row r="2434">
          <cell r="A2434" t="str">
            <v>601456.SH</v>
          </cell>
          <cell r="B2434" t="str">
            <v>国联证券</v>
          </cell>
          <cell r="C2434">
            <v>109.9</v>
          </cell>
          <cell r="D2434">
            <v>314.6</v>
          </cell>
          <cell r="E2434">
            <v>11.11</v>
          </cell>
          <cell r="F2434">
            <v>1.46</v>
          </cell>
        </row>
        <row r="2435">
          <cell r="A2435" t="str">
            <v>688175.SH</v>
          </cell>
          <cell r="B2435" t="str">
            <v>高凌信息</v>
          </cell>
          <cell r="C2435">
            <v>12.9</v>
          </cell>
          <cell r="D2435">
            <v>38.1</v>
          </cell>
          <cell r="E2435">
            <v>40.97</v>
          </cell>
          <cell r="F2435">
            <v>1.46</v>
          </cell>
        </row>
        <row r="2436">
          <cell r="A2436" t="str">
            <v>603677.SH</v>
          </cell>
          <cell r="B2436" t="str">
            <v>奇精机械</v>
          </cell>
          <cell r="C2436">
            <v>24</v>
          </cell>
          <cell r="D2436">
            <v>24</v>
          </cell>
          <cell r="E2436">
            <v>12.5</v>
          </cell>
          <cell r="F2436">
            <v>1.46</v>
          </cell>
        </row>
        <row r="2437">
          <cell r="A2437" t="str">
            <v>000799.SZ</v>
          </cell>
          <cell r="B2437" t="str">
            <v>酒鬼酒</v>
          </cell>
          <cell r="C2437">
            <v>415.5</v>
          </cell>
          <cell r="D2437">
            <v>415.5</v>
          </cell>
          <cell r="E2437">
            <v>127.86</v>
          </cell>
          <cell r="F2437">
            <v>1.46</v>
          </cell>
        </row>
        <row r="2438">
          <cell r="A2438" t="str">
            <v>002193.SZ</v>
          </cell>
          <cell r="B2438" t="str">
            <v>如意集团</v>
          </cell>
          <cell r="C2438">
            <v>21.8</v>
          </cell>
          <cell r="D2438">
            <v>21.8</v>
          </cell>
          <cell r="E2438">
            <v>8.34</v>
          </cell>
          <cell r="F2438">
            <v>1.46</v>
          </cell>
        </row>
        <row r="2439">
          <cell r="A2439" t="str">
            <v>603002.SH</v>
          </cell>
          <cell r="B2439" t="str">
            <v>宏昌电子</v>
          </cell>
          <cell r="C2439">
            <v>34.2</v>
          </cell>
          <cell r="D2439">
            <v>50.3</v>
          </cell>
          <cell r="E2439">
            <v>5.57</v>
          </cell>
          <cell r="F2439">
            <v>1.46</v>
          </cell>
        </row>
        <row r="2440">
          <cell r="A2440" t="str">
            <v>002406.SZ</v>
          </cell>
          <cell r="B2440" t="str">
            <v>远东传动</v>
          </cell>
          <cell r="C2440">
            <v>27.6</v>
          </cell>
          <cell r="D2440">
            <v>34.8</v>
          </cell>
          <cell r="E2440">
            <v>5.57</v>
          </cell>
          <cell r="F2440">
            <v>1.46</v>
          </cell>
        </row>
        <row r="2441">
          <cell r="A2441" t="str">
            <v>002896.SZ</v>
          </cell>
          <cell r="B2441" t="str">
            <v>中大力德</v>
          </cell>
          <cell r="C2441">
            <v>37.9</v>
          </cell>
          <cell r="D2441">
            <v>37.9</v>
          </cell>
          <cell r="E2441">
            <v>25.09</v>
          </cell>
          <cell r="F2441">
            <v>1.46</v>
          </cell>
        </row>
        <row r="2442">
          <cell r="A2442" t="str">
            <v>600683.SH</v>
          </cell>
          <cell r="B2442" t="str">
            <v>京投发展</v>
          </cell>
          <cell r="C2442">
            <v>36.1</v>
          </cell>
          <cell r="D2442">
            <v>36.1</v>
          </cell>
          <cell r="E2442">
            <v>4.88</v>
          </cell>
          <cell r="F2442">
            <v>1.46</v>
          </cell>
        </row>
        <row r="2443">
          <cell r="A2443" t="str">
            <v>688210.SH</v>
          </cell>
          <cell r="B2443" t="str">
            <v>统联精密</v>
          </cell>
          <cell r="C2443">
            <v>20.3</v>
          </cell>
          <cell r="D2443">
            <v>31.2</v>
          </cell>
          <cell r="E2443">
            <v>27.9</v>
          </cell>
          <cell r="F2443">
            <v>1.45</v>
          </cell>
        </row>
        <row r="2444">
          <cell r="A2444" t="str">
            <v>300007.SZ</v>
          </cell>
          <cell r="B2444" t="str">
            <v>汉威科技</v>
          </cell>
          <cell r="C2444">
            <v>57.1</v>
          </cell>
          <cell r="D2444">
            <v>66</v>
          </cell>
          <cell r="E2444">
            <v>20.23</v>
          </cell>
          <cell r="F2444">
            <v>1.45</v>
          </cell>
        </row>
        <row r="2445">
          <cell r="A2445" t="str">
            <v>300752.SZ</v>
          </cell>
          <cell r="B2445" t="str">
            <v>隆利科技</v>
          </cell>
          <cell r="C2445">
            <v>24.3</v>
          </cell>
          <cell r="D2445">
            <v>37.7</v>
          </cell>
          <cell r="E2445">
            <v>18.16</v>
          </cell>
          <cell r="F2445">
            <v>1.45</v>
          </cell>
        </row>
        <row r="2446">
          <cell r="A2446" t="str">
            <v>002541.SZ</v>
          </cell>
          <cell r="B2446" t="str">
            <v>鸿路钢构</v>
          </cell>
          <cell r="C2446">
            <v>165</v>
          </cell>
          <cell r="D2446">
            <v>231.6</v>
          </cell>
          <cell r="E2446">
            <v>33.56</v>
          </cell>
          <cell r="F2446">
            <v>1.45</v>
          </cell>
        </row>
        <row r="2447">
          <cell r="A2447" t="str">
            <v>300627.SZ</v>
          </cell>
          <cell r="B2447" t="str">
            <v>华测导航</v>
          </cell>
          <cell r="C2447">
            <v>124.2</v>
          </cell>
          <cell r="D2447">
            <v>157.3</v>
          </cell>
          <cell r="E2447">
            <v>29.38</v>
          </cell>
          <cell r="F2447">
            <v>1.45</v>
          </cell>
        </row>
        <row r="2448">
          <cell r="A2448" t="str">
            <v>603659.SH</v>
          </cell>
          <cell r="B2448" t="str">
            <v>璞泰来</v>
          </cell>
          <cell r="C2448">
            <v>670.1</v>
          </cell>
          <cell r="D2448">
            <v>671.8</v>
          </cell>
          <cell r="E2448">
            <v>48.3</v>
          </cell>
          <cell r="F2448">
            <v>1.45</v>
          </cell>
        </row>
        <row r="2449">
          <cell r="A2449" t="str">
            <v>600156.SH</v>
          </cell>
          <cell r="B2449" t="str">
            <v>华升股份</v>
          </cell>
          <cell r="C2449">
            <v>19.7</v>
          </cell>
          <cell r="D2449">
            <v>19.7</v>
          </cell>
          <cell r="E2449">
            <v>4.9</v>
          </cell>
          <cell r="F2449">
            <v>1.45</v>
          </cell>
        </row>
        <row r="2450">
          <cell r="A2450" t="str">
            <v>301103.SZ</v>
          </cell>
          <cell r="B2450" t="str">
            <v>何氏眼科</v>
          </cell>
          <cell r="C2450">
            <v>12.8</v>
          </cell>
          <cell r="D2450">
            <v>50.9</v>
          </cell>
          <cell r="E2450">
            <v>32.2</v>
          </cell>
          <cell r="F2450">
            <v>1.45</v>
          </cell>
        </row>
        <row r="2451">
          <cell r="A2451" t="str">
            <v>002462.SZ</v>
          </cell>
          <cell r="B2451" t="str">
            <v>嘉事堂</v>
          </cell>
          <cell r="C2451">
            <v>42.8</v>
          </cell>
          <cell r="D2451">
            <v>42.9</v>
          </cell>
          <cell r="E2451">
            <v>14.7</v>
          </cell>
          <cell r="F2451">
            <v>1.45</v>
          </cell>
        </row>
        <row r="2452">
          <cell r="A2452" t="str">
            <v>000973.SZ</v>
          </cell>
          <cell r="B2452" t="str">
            <v>佛塑科技</v>
          </cell>
          <cell r="C2452">
            <v>47.4</v>
          </cell>
          <cell r="D2452">
            <v>47.4</v>
          </cell>
          <cell r="E2452">
            <v>4.9</v>
          </cell>
          <cell r="F2452">
            <v>1.45</v>
          </cell>
        </row>
        <row r="2453">
          <cell r="A2453" t="str">
            <v>601155.SH</v>
          </cell>
          <cell r="B2453" t="str">
            <v>新城控股</v>
          </cell>
          <cell r="C2453">
            <v>379.2</v>
          </cell>
          <cell r="D2453">
            <v>379.2</v>
          </cell>
          <cell r="E2453">
            <v>16.81</v>
          </cell>
          <cell r="F2453">
            <v>1.45</v>
          </cell>
        </row>
        <row r="2454">
          <cell r="A2454" t="str">
            <v>000543.SZ</v>
          </cell>
          <cell r="B2454" t="str">
            <v>皖能电力</v>
          </cell>
          <cell r="C2454">
            <v>111.3</v>
          </cell>
          <cell r="D2454">
            <v>111.3</v>
          </cell>
          <cell r="E2454">
            <v>4.91</v>
          </cell>
          <cell r="F2454">
            <v>1.45</v>
          </cell>
        </row>
        <row r="2455">
          <cell r="A2455" t="str">
            <v>002339.SZ</v>
          </cell>
          <cell r="B2455" t="str">
            <v>积成电子</v>
          </cell>
          <cell r="C2455">
            <v>40.3</v>
          </cell>
          <cell r="D2455">
            <v>42.4</v>
          </cell>
          <cell r="E2455">
            <v>8.42</v>
          </cell>
          <cell r="F2455">
            <v>1.45</v>
          </cell>
        </row>
        <row r="2456">
          <cell r="A2456" t="str">
            <v>000681.SZ</v>
          </cell>
          <cell r="B2456" t="str">
            <v>视觉中国</v>
          </cell>
          <cell r="C2456">
            <v>94.5</v>
          </cell>
          <cell r="D2456">
            <v>113.3</v>
          </cell>
          <cell r="E2456">
            <v>16.17</v>
          </cell>
          <cell r="F2456">
            <v>1.44</v>
          </cell>
        </row>
        <row r="2457">
          <cell r="A2457" t="str">
            <v>600081.SH</v>
          </cell>
          <cell r="B2457" t="str">
            <v>东风科技</v>
          </cell>
          <cell r="C2457">
            <v>33.1</v>
          </cell>
          <cell r="D2457">
            <v>49.6</v>
          </cell>
          <cell r="E2457">
            <v>10.55</v>
          </cell>
          <cell r="F2457">
            <v>1.44</v>
          </cell>
        </row>
        <row r="2458">
          <cell r="A2458" t="str">
            <v>300854.SZ</v>
          </cell>
          <cell r="B2458" t="str">
            <v>中兰环保</v>
          </cell>
          <cell r="C2458">
            <v>7.8</v>
          </cell>
          <cell r="D2458">
            <v>16.7</v>
          </cell>
          <cell r="E2458">
            <v>16.88</v>
          </cell>
          <cell r="F2458">
            <v>1.44</v>
          </cell>
        </row>
        <row r="2459">
          <cell r="A2459" t="str">
            <v>000571.SZ</v>
          </cell>
          <cell r="B2459" t="str">
            <v>ST大洲</v>
          </cell>
          <cell r="C2459">
            <v>17.2</v>
          </cell>
          <cell r="D2459">
            <v>17.2</v>
          </cell>
          <cell r="E2459">
            <v>2.11</v>
          </cell>
          <cell r="F2459">
            <v>1.44</v>
          </cell>
        </row>
        <row r="2460">
          <cell r="A2460" t="str">
            <v>601999.SH</v>
          </cell>
          <cell r="B2460" t="str">
            <v>出版传媒</v>
          </cell>
          <cell r="C2460">
            <v>38.8</v>
          </cell>
          <cell r="D2460">
            <v>38.8</v>
          </cell>
          <cell r="E2460">
            <v>7.04</v>
          </cell>
          <cell r="F2460">
            <v>1.44</v>
          </cell>
        </row>
        <row r="2461">
          <cell r="A2461" t="str">
            <v>300511.SZ</v>
          </cell>
          <cell r="B2461" t="str">
            <v>雪榕生物</v>
          </cell>
          <cell r="C2461">
            <v>28.5</v>
          </cell>
          <cell r="D2461">
            <v>35.4</v>
          </cell>
          <cell r="E2461">
            <v>7.04</v>
          </cell>
          <cell r="F2461">
            <v>1.44</v>
          </cell>
        </row>
        <row r="2462">
          <cell r="A2462" t="str">
            <v>000605.SZ</v>
          </cell>
          <cell r="B2462" t="str">
            <v>渤海股份</v>
          </cell>
          <cell r="C2462">
            <v>21.4</v>
          </cell>
          <cell r="D2462">
            <v>22.4</v>
          </cell>
          <cell r="E2462">
            <v>6.34</v>
          </cell>
          <cell r="F2462">
            <v>1.44</v>
          </cell>
        </row>
        <row r="2463">
          <cell r="A2463" t="str">
            <v>835640.BJ</v>
          </cell>
          <cell r="B2463" t="str">
            <v>富士达</v>
          </cell>
          <cell r="C2463">
            <v>27.2</v>
          </cell>
          <cell r="D2463">
            <v>29.1</v>
          </cell>
          <cell r="E2463">
            <v>15.51</v>
          </cell>
          <cell r="F2463">
            <v>1.44</v>
          </cell>
        </row>
        <row r="2464">
          <cell r="A2464" t="str">
            <v>600981.SH</v>
          </cell>
          <cell r="B2464" t="str">
            <v>汇鸿集团</v>
          </cell>
          <cell r="C2464">
            <v>63.2</v>
          </cell>
          <cell r="D2464">
            <v>63.2</v>
          </cell>
          <cell r="E2464">
            <v>2.82</v>
          </cell>
          <cell r="F2464">
            <v>1.44</v>
          </cell>
        </row>
        <row r="2465">
          <cell r="A2465" t="str">
            <v>002504.SZ</v>
          </cell>
          <cell r="B2465" t="str">
            <v>ST弘高</v>
          </cell>
          <cell r="C2465">
            <v>5.8</v>
          </cell>
          <cell r="D2465">
            <v>14.5</v>
          </cell>
          <cell r="E2465">
            <v>1.41</v>
          </cell>
          <cell r="F2465">
            <v>1.44</v>
          </cell>
        </row>
        <row r="2466">
          <cell r="A2466" t="str">
            <v>301077.SZ</v>
          </cell>
          <cell r="B2466" t="str">
            <v>星华新材</v>
          </cell>
          <cell r="C2466">
            <v>8.8</v>
          </cell>
          <cell r="D2466">
            <v>27.9</v>
          </cell>
          <cell r="E2466">
            <v>23.27</v>
          </cell>
          <cell r="F2466">
            <v>1.44</v>
          </cell>
        </row>
        <row r="2467">
          <cell r="A2467" t="str">
            <v>300678.SZ</v>
          </cell>
          <cell r="B2467" t="str">
            <v>中科信息</v>
          </cell>
          <cell r="C2467">
            <v>29.1</v>
          </cell>
          <cell r="D2467">
            <v>46</v>
          </cell>
          <cell r="E2467">
            <v>23.27</v>
          </cell>
          <cell r="F2467">
            <v>1.44</v>
          </cell>
        </row>
        <row r="2468">
          <cell r="A2468" t="str">
            <v>603281.SH</v>
          </cell>
          <cell r="B2468" t="str">
            <v>江瀚新材</v>
          </cell>
          <cell r="C2468">
            <v>34.3</v>
          </cell>
          <cell r="D2468">
            <v>137.3</v>
          </cell>
          <cell r="E2468">
            <v>51.48</v>
          </cell>
          <cell r="F2468">
            <v>1.44</v>
          </cell>
        </row>
        <row r="2469">
          <cell r="A2469" t="str">
            <v>300032.SZ</v>
          </cell>
          <cell r="B2469" t="str">
            <v>金龙机电</v>
          </cell>
          <cell r="C2469">
            <v>45.4</v>
          </cell>
          <cell r="D2469">
            <v>45.4</v>
          </cell>
          <cell r="E2469">
            <v>5.65</v>
          </cell>
          <cell r="F2469">
            <v>1.44</v>
          </cell>
        </row>
        <row r="2470">
          <cell r="A2470" t="str">
            <v>001269.SZ</v>
          </cell>
          <cell r="B2470" t="str">
            <v>欧晶科技</v>
          </cell>
          <cell r="C2470">
            <v>42.3</v>
          </cell>
          <cell r="D2470">
            <v>169</v>
          </cell>
          <cell r="E2470">
            <v>123.01</v>
          </cell>
          <cell r="F2470">
            <v>1.43</v>
          </cell>
        </row>
        <row r="2471">
          <cell r="A2471" t="str">
            <v>301190.SZ</v>
          </cell>
          <cell r="B2471" t="str">
            <v>善水科技</v>
          </cell>
          <cell r="C2471">
            <v>13.6</v>
          </cell>
          <cell r="D2471">
            <v>41</v>
          </cell>
          <cell r="E2471">
            <v>19.09</v>
          </cell>
          <cell r="F2471">
            <v>1.43</v>
          </cell>
        </row>
        <row r="2472">
          <cell r="A2472" t="str">
            <v>300094.SZ</v>
          </cell>
          <cell r="B2472" t="str">
            <v>国联水产</v>
          </cell>
          <cell r="C2472">
            <v>50</v>
          </cell>
          <cell r="D2472">
            <v>64.2</v>
          </cell>
          <cell r="E2472">
            <v>5.66</v>
          </cell>
          <cell r="F2472">
            <v>1.43</v>
          </cell>
        </row>
        <row r="2473">
          <cell r="A2473" t="str">
            <v>301195.SZ</v>
          </cell>
          <cell r="B2473" t="str">
            <v>北路智控</v>
          </cell>
          <cell r="C2473">
            <v>17.9</v>
          </cell>
          <cell r="D2473">
            <v>73.2</v>
          </cell>
          <cell r="E2473">
            <v>83.5</v>
          </cell>
          <cell r="F2473">
            <v>1.43</v>
          </cell>
        </row>
        <row r="2474">
          <cell r="A2474" t="str">
            <v>301109.SZ</v>
          </cell>
          <cell r="B2474" t="str">
            <v>军信股份</v>
          </cell>
          <cell r="C2474">
            <v>15.2</v>
          </cell>
          <cell r="D2474">
            <v>69.7</v>
          </cell>
          <cell r="E2474">
            <v>16.99</v>
          </cell>
          <cell r="F2474">
            <v>1.43</v>
          </cell>
        </row>
        <row r="2475">
          <cell r="A2475" t="str">
            <v>835857.BJ</v>
          </cell>
          <cell r="B2475" t="str">
            <v>百甲科技</v>
          </cell>
          <cell r="C2475">
            <v>3.4</v>
          </cell>
          <cell r="D2475">
            <v>6.4</v>
          </cell>
          <cell r="E2475">
            <v>3.54</v>
          </cell>
          <cell r="F2475">
            <v>1.43</v>
          </cell>
        </row>
        <row r="2476">
          <cell r="A2476" t="str">
            <v>600243.SH</v>
          </cell>
          <cell r="B2476" t="str">
            <v>青海华鼎</v>
          </cell>
          <cell r="C2476">
            <v>18.7</v>
          </cell>
          <cell r="D2476">
            <v>18.7</v>
          </cell>
          <cell r="E2476">
            <v>4.25</v>
          </cell>
          <cell r="F2476">
            <v>1.43</v>
          </cell>
        </row>
        <row r="2477">
          <cell r="A2477" t="str">
            <v>600869.SH</v>
          </cell>
          <cell r="B2477" t="str">
            <v>远东股份</v>
          </cell>
          <cell r="C2477">
            <v>125.8</v>
          </cell>
          <cell r="D2477">
            <v>125.8</v>
          </cell>
          <cell r="E2477">
            <v>5.67</v>
          </cell>
          <cell r="F2477">
            <v>1.43</v>
          </cell>
        </row>
        <row r="2478">
          <cell r="A2478" t="str">
            <v>300137.SZ</v>
          </cell>
          <cell r="B2478" t="str">
            <v>先河环保</v>
          </cell>
          <cell r="C2478">
            <v>30.7</v>
          </cell>
          <cell r="D2478">
            <v>34.8</v>
          </cell>
          <cell r="E2478">
            <v>6.38</v>
          </cell>
          <cell r="F2478">
            <v>1.43</v>
          </cell>
        </row>
        <row r="2479">
          <cell r="A2479" t="str">
            <v>600362.SH</v>
          </cell>
          <cell r="B2479" t="str">
            <v>江西铜业</v>
          </cell>
          <cell r="C2479">
            <v>397.4</v>
          </cell>
          <cell r="D2479">
            <v>663.1</v>
          </cell>
          <cell r="E2479">
            <v>19.15</v>
          </cell>
          <cell r="F2479">
            <v>1.43</v>
          </cell>
        </row>
        <row r="2480">
          <cell r="A2480" t="str">
            <v>603605.SH</v>
          </cell>
          <cell r="B2480" t="str">
            <v>珀莱雅</v>
          </cell>
          <cell r="C2480">
            <v>499.2</v>
          </cell>
          <cell r="D2480">
            <v>503</v>
          </cell>
          <cell r="E2480">
            <v>177.4</v>
          </cell>
          <cell r="F2480">
            <v>1.43</v>
          </cell>
        </row>
        <row r="2481">
          <cell r="A2481" t="str">
            <v>301040.SZ</v>
          </cell>
          <cell r="B2481" t="str">
            <v>中环海陆</v>
          </cell>
          <cell r="C2481">
            <v>15.8</v>
          </cell>
          <cell r="D2481">
            <v>22.7</v>
          </cell>
          <cell r="E2481">
            <v>22.71</v>
          </cell>
          <cell r="F2481">
            <v>1.43</v>
          </cell>
        </row>
        <row r="2482">
          <cell r="A2482" t="str">
            <v>603416.SH</v>
          </cell>
          <cell r="B2482" t="str">
            <v>信捷电气</v>
          </cell>
          <cell r="C2482">
            <v>63.9</v>
          </cell>
          <cell r="D2482">
            <v>63.9</v>
          </cell>
          <cell r="E2482">
            <v>45.44</v>
          </cell>
          <cell r="F2482">
            <v>1.43</v>
          </cell>
        </row>
        <row r="2483">
          <cell r="A2483" t="str">
            <v>002412.SZ</v>
          </cell>
          <cell r="B2483" t="str">
            <v>汉森制药</v>
          </cell>
          <cell r="C2483">
            <v>31.5</v>
          </cell>
          <cell r="D2483">
            <v>32.2</v>
          </cell>
          <cell r="E2483">
            <v>6.39</v>
          </cell>
          <cell r="F2483">
            <v>1.43</v>
          </cell>
        </row>
        <row r="2484">
          <cell r="A2484" t="str">
            <v>605588.SH</v>
          </cell>
          <cell r="B2484" t="str">
            <v>冠石科技</v>
          </cell>
          <cell r="C2484">
            <v>7.9</v>
          </cell>
          <cell r="D2484">
            <v>25</v>
          </cell>
          <cell r="E2484">
            <v>34.14</v>
          </cell>
          <cell r="F2484">
            <v>1.43</v>
          </cell>
        </row>
        <row r="2485">
          <cell r="A2485" t="str">
            <v>870299.BJ</v>
          </cell>
          <cell r="B2485" t="str">
            <v>灿能电力</v>
          </cell>
          <cell r="C2485">
            <v>1.2</v>
          </cell>
          <cell r="D2485">
            <v>3.8</v>
          </cell>
          <cell r="E2485">
            <v>4.27</v>
          </cell>
          <cell r="F2485">
            <v>1.43</v>
          </cell>
        </row>
        <row r="2486">
          <cell r="A2486" t="str">
            <v>688330.SH</v>
          </cell>
          <cell r="B2486" t="str">
            <v>宏力达</v>
          </cell>
          <cell r="C2486">
            <v>37.9</v>
          </cell>
          <cell r="D2486">
            <v>66.2</v>
          </cell>
          <cell r="E2486">
            <v>66.2</v>
          </cell>
          <cell r="F2486">
            <v>1.42</v>
          </cell>
        </row>
        <row r="2487">
          <cell r="A2487" t="str">
            <v>002627.SZ</v>
          </cell>
          <cell r="B2487" t="str">
            <v>三峡旅游</v>
          </cell>
          <cell r="C2487">
            <v>39.7</v>
          </cell>
          <cell r="D2487">
            <v>42.1</v>
          </cell>
          <cell r="E2487">
            <v>5.7</v>
          </cell>
          <cell r="F2487">
            <v>1.42</v>
          </cell>
        </row>
        <row r="2488">
          <cell r="A2488" t="str">
            <v>832145.BJ</v>
          </cell>
          <cell r="B2488" t="str">
            <v>恒合股份</v>
          </cell>
          <cell r="C2488">
            <v>1.4</v>
          </cell>
          <cell r="D2488">
            <v>3.5</v>
          </cell>
          <cell r="E2488">
            <v>4.99</v>
          </cell>
          <cell r="F2488">
            <v>1.42</v>
          </cell>
        </row>
        <row r="2489">
          <cell r="A2489" t="str">
            <v>605166.SH</v>
          </cell>
          <cell r="B2489" t="str">
            <v>聚合顺</v>
          </cell>
          <cell r="C2489">
            <v>22.7</v>
          </cell>
          <cell r="D2489">
            <v>38.2</v>
          </cell>
          <cell r="E2489">
            <v>12.12</v>
          </cell>
          <cell r="F2489">
            <v>1.42</v>
          </cell>
        </row>
        <row r="2490">
          <cell r="A2490" t="str">
            <v>300906.SZ</v>
          </cell>
          <cell r="B2490" t="str">
            <v>日月明</v>
          </cell>
          <cell r="C2490">
            <v>8</v>
          </cell>
          <cell r="D2490">
            <v>20</v>
          </cell>
          <cell r="E2490">
            <v>24.96</v>
          </cell>
          <cell r="F2490">
            <v>1.42</v>
          </cell>
        </row>
        <row r="2491">
          <cell r="A2491" t="str">
            <v>002082.SZ</v>
          </cell>
          <cell r="B2491" t="str">
            <v>万邦德</v>
          </cell>
          <cell r="C2491">
            <v>30.9</v>
          </cell>
          <cell r="D2491">
            <v>53</v>
          </cell>
          <cell r="E2491">
            <v>8.57</v>
          </cell>
          <cell r="F2491">
            <v>1.42</v>
          </cell>
        </row>
        <row r="2492">
          <cell r="A2492" t="str">
            <v>600877.SH</v>
          </cell>
          <cell r="B2492" t="str">
            <v>电科芯片</v>
          </cell>
          <cell r="C2492">
            <v>158.1</v>
          </cell>
          <cell r="D2492">
            <v>203.1</v>
          </cell>
          <cell r="E2492">
            <v>17.15</v>
          </cell>
          <cell r="F2492">
            <v>1.42</v>
          </cell>
        </row>
        <row r="2493">
          <cell r="A2493" t="str">
            <v>600697.SH</v>
          </cell>
          <cell r="B2493" t="str">
            <v>欧亚集团</v>
          </cell>
          <cell r="C2493">
            <v>21.1</v>
          </cell>
          <cell r="D2493">
            <v>21.6</v>
          </cell>
          <cell r="E2493">
            <v>13.58</v>
          </cell>
          <cell r="F2493">
            <v>1.42</v>
          </cell>
        </row>
        <row r="2494">
          <cell r="A2494" t="str">
            <v>000652.SZ</v>
          </cell>
          <cell r="B2494" t="str">
            <v>泰达股份</v>
          </cell>
          <cell r="C2494">
            <v>63.3</v>
          </cell>
          <cell r="D2494">
            <v>63.3</v>
          </cell>
          <cell r="E2494">
            <v>4.29</v>
          </cell>
          <cell r="F2494">
            <v>1.42</v>
          </cell>
        </row>
        <row r="2495">
          <cell r="A2495" t="str">
            <v>835892.BJ</v>
          </cell>
          <cell r="B2495" t="str">
            <v>中科美菱</v>
          </cell>
          <cell r="C2495">
            <v>2.5</v>
          </cell>
          <cell r="D2495">
            <v>10.4</v>
          </cell>
          <cell r="E2495">
            <v>10.73</v>
          </cell>
          <cell r="F2495">
            <v>1.42</v>
          </cell>
        </row>
        <row r="2496">
          <cell r="A2496" t="str">
            <v>300326.SZ</v>
          </cell>
          <cell r="B2496" t="str">
            <v>凯利泰</v>
          </cell>
          <cell r="C2496">
            <v>51.3</v>
          </cell>
          <cell r="D2496">
            <v>51.3</v>
          </cell>
          <cell r="E2496">
            <v>7.16</v>
          </cell>
          <cell r="F2496">
            <v>1.42</v>
          </cell>
        </row>
        <row r="2497">
          <cell r="A2497" t="str">
            <v>300657.SZ</v>
          </cell>
          <cell r="B2497" t="str">
            <v>弘信电子</v>
          </cell>
          <cell r="C2497">
            <v>51.1</v>
          </cell>
          <cell r="D2497">
            <v>56</v>
          </cell>
          <cell r="E2497">
            <v>11.47</v>
          </cell>
          <cell r="F2497">
            <v>1.41</v>
          </cell>
        </row>
        <row r="2498">
          <cell r="A2498" t="str">
            <v>301138.SZ</v>
          </cell>
          <cell r="B2498" t="str">
            <v>华研精机</v>
          </cell>
          <cell r="C2498">
            <v>7.8</v>
          </cell>
          <cell r="D2498">
            <v>31</v>
          </cell>
          <cell r="E2498">
            <v>25.84</v>
          </cell>
          <cell r="F2498">
            <v>1.41</v>
          </cell>
        </row>
        <row r="2499">
          <cell r="A2499" t="str">
            <v>834033.BJ</v>
          </cell>
          <cell r="B2499" t="str">
            <v>康普化学</v>
          </cell>
          <cell r="C2499">
            <v>8.1</v>
          </cell>
          <cell r="D2499">
            <v>25.7</v>
          </cell>
          <cell r="E2499">
            <v>28</v>
          </cell>
          <cell r="F2499">
            <v>1.41</v>
          </cell>
        </row>
        <row r="2500">
          <cell r="A2500" t="str">
            <v>600592.SH</v>
          </cell>
          <cell r="B2500" t="str">
            <v>龙溪股份</v>
          </cell>
          <cell r="C2500">
            <v>31.6</v>
          </cell>
          <cell r="D2500">
            <v>31.6</v>
          </cell>
          <cell r="E2500">
            <v>7.9</v>
          </cell>
          <cell r="F2500">
            <v>1.41</v>
          </cell>
        </row>
        <row r="2501">
          <cell r="A2501" t="str">
            <v>300507.SZ</v>
          </cell>
          <cell r="B2501" t="str">
            <v>苏奥传感</v>
          </cell>
          <cell r="C2501">
            <v>35.5</v>
          </cell>
          <cell r="D2501">
            <v>51.2</v>
          </cell>
          <cell r="E2501">
            <v>6.47</v>
          </cell>
          <cell r="F2501">
            <v>1.41</v>
          </cell>
        </row>
        <row r="2502">
          <cell r="A2502" t="str">
            <v>688305.SH</v>
          </cell>
          <cell r="B2502" t="str">
            <v>科德数控</v>
          </cell>
          <cell r="C2502">
            <v>45.3</v>
          </cell>
          <cell r="D2502">
            <v>81.1</v>
          </cell>
          <cell r="E2502">
            <v>87.08</v>
          </cell>
          <cell r="F2502">
            <v>1.41</v>
          </cell>
        </row>
        <row r="2503">
          <cell r="A2503" t="str">
            <v>000822.SZ</v>
          </cell>
          <cell r="B2503" t="str">
            <v>山东海化</v>
          </cell>
          <cell r="C2503">
            <v>70.9</v>
          </cell>
          <cell r="D2503">
            <v>70.9</v>
          </cell>
          <cell r="E2503">
            <v>7.92</v>
          </cell>
          <cell r="F2503">
            <v>1.41</v>
          </cell>
        </row>
        <row r="2504">
          <cell r="A2504" t="str">
            <v>688261.SH</v>
          </cell>
          <cell r="B2504" t="str">
            <v>东微半导</v>
          </cell>
          <cell r="C2504">
            <v>80.3</v>
          </cell>
          <cell r="D2504">
            <v>140.2</v>
          </cell>
          <cell r="E2504">
            <v>208.13</v>
          </cell>
          <cell r="F2504">
            <v>1.41</v>
          </cell>
        </row>
        <row r="2505">
          <cell r="A2505" t="str">
            <v>300936.SZ</v>
          </cell>
          <cell r="B2505" t="str">
            <v>中英科技</v>
          </cell>
          <cell r="C2505">
            <v>9.6</v>
          </cell>
          <cell r="D2505">
            <v>27.1</v>
          </cell>
          <cell r="E2505">
            <v>36.01</v>
          </cell>
          <cell r="F2505">
            <v>1.41</v>
          </cell>
        </row>
        <row r="2506">
          <cell r="A2506" t="str">
            <v>002626.SZ</v>
          </cell>
          <cell r="B2506" t="str">
            <v>金达威</v>
          </cell>
          <cell r="C2506">
            <v>131.8</v>
          </cell>
          <cell r="D2506">
            <v>131.9</v>
          </cell>
          <cell r="E2506">
            <v>21.62</v>
          </cell>
          <cell r="F2506">
            <v>1.41</v>
          </cell>
        </row>
        <row r="2507">
          <cell r="A2507" t="str">
            <v>688247.SH</v>
          </cell>
          <cell r="B2507" t="str">
            <v>宣泰医药</v>
          </cell>
          <cell r="C2507">
            <v>6.2</v>
          </cell>
          <cell r="D2507">
            <v>65.4</v>
          </cell>
          <cell r="E2507">
            <v>14.42</v>
          </cell>
          <cell r="F2507">
            <v>1.41</v>
          </cell>
        </row>
        <row r="2508">
          <cell r="A2508" t="str">
            <v>688258.SH</v>
          </cell>
          <cell r="B2508" t="str">
            <v>卓易信息</v>
          </cell>
          <cell r="C2508">
            <v>43.3</v>
          </cell>
          <cell r="D2508">
            <v>43.3</v>
          </cell>
          <cell r="E2508">
            <v>49.75</v>
          </cell>
          <cell r="F2508">
            <v>1.41</v>
          </cell>
        </row>
        <row r="2509">
          <cell r="A2509" t="str">
            <v>603788.SH</v>
          </cell>
          <cell r="B2509" t="str">
            <v>宁波高发</v>
          </cell>
          <cell r="C2509">
            <v>25.7</v>
          </cell>
          <cell r="D2509">
            <v>25.7</v>
          </cell>
          <cell r="E2509">
            <v>11.54</v>
          </cell>
          <cell r="F2509">
            <v>1.41</v>
          </cell>
        </row>
        <row r="2510">
          <cell r="A2510" t="str">
            <v>300903.SZ</v>
          </cell>
          <cell r="B2510" t="str">
            <v>科翔股份</v>
          </cell>
          <cell r="C2510">
            <v>35.8</v>
          </cell>
          <cell r="D2510">
            <v>53.9</v>
          </cell>
          <cell r="E2510">
            <v>12.99</v>
          </cell>
          <cell r="F2510">
            <v>1.41</v>
          </cell>
        </row>
        <row r="2511">
          <cell r="A2511" t="str">
            <v>300769.SZ</v>
          </cell>
          <cell r="B2511" t="str">
            <v>德方纳米</v>
          </cell>
          <cell r="C2511">
            <v>300.9</v>
          </cell>
          <cell r="D2511">
            <v>338.7</v>
          </cell>
          <cell r="E2511">
            <v>194.92</v>
          </cell>
          <cell r="F2511">
            <v>1.4</v>
          </cell>
        </row>
        <row r="2512">
          <cell r="A2512" t="str">
            <v>603390.SH</v>
          </cell>
          <cell r="B2512" t="str">
            <v>通达电气</v>
          </cell>
          <cell r="C2512">
            <v>25.4</v>
          </cell>
          <cell r="D2512">
            <v>25.4</v>
          </cell>
          <cell r="E2512">
            <v>7.22</v>
          </cell>
          <cell r="F2512">
            <v>1.4</v>
          </cell>
        </row>
        <row r="2513">
          <cell r="A2513" t="str">
            <v>601369.SH</v>
          </cell>
          <cell r="B2513" t="str">
            <v>陕鼓动力</v>
          </cell>
          <cell r="C2513">
            <v>180.1</v>
          </cell>
          <cell r="D2513">
            <v>187.1</v>
          </cell>
          <cell r="E2513">
            <v>10.83</v>
          </cell>
          <cell r="F2513">
            <v>1.4</v>
          </cell>
        </row>
        <row r="2514">
          <cell r="A2514" t="str">
            <v>002008.SZ</v>
          </cell>
          <cell r="B2514" t="str">
            <v>大族激光</v>
          </cell>
          <cell r="C2514">
            <v>283</v>
          </cell>
          <cell r="D2514">
            <v>304</v>
          </cell>
          <cell r="E2514">
            <v>28.9</v>
          </cell>
          <cell r="F2514">
            <v>1.4</v>
          </cell>
        </row>
        <row r="2515">
          <cell r="A2515" t="str">
            <v>001299.SZ</v>
          </cell>
          <cell r="B2515" t="str">
            <v>美能能源</v>
          </cell>
          <cell r="C2515">
            <v>8.1</v>
          </cell>
          <cell r="D2515">
            <v>32.5</v>
          </cell>
          <cell r="E2515">
            <v>17.34</v>
          </cell>
          <cell r="F2515">
            <v>1.4</v>
          </cell>
        </row>
        <row r="2516">
          <cell r="A2516" t="str">
            <v>300439.SZ</v>
          </cell>
          <cell r="B2516" t="str">
            <v>美康生物</v>
          </cell>
          <cell r="C2516">
            <v>34.1</v>
          </cell>
          <cell r="D2516">
            <v>47.1</v>
          </cell>
          <cell r="E2516">
            <v>12.29</v>
          </cell>
          <cell r="F2516">
            <v>1.4</v>
          </cell>
        </row>
        <row r="2517">
          <cell r="A2517" t="str">
            <v>000089.SZ</v>
          </cell>
          <cell r="B2517" t="str">
            <v>深圳机场</v>
          </cell>
          <cell r="C2517">
            <v>148.3</v>
          </cell>
          <cell r="D2517">
            <v>148.3</v>
          </cell>
          <cell r="E2517">
            <v>7.23</v>
          </cell>
          <cell r="F2517">
            <v>1.4</v>
          </cell>
        </row>
        <row r="2518">
          <cell r="A2518" t="str">
            <v>000651.SZ</v>
          </cell>
          <cell r="B2518" t="str">
            <v>格力电器</v>
          </cell>
          <cell r="C2518">
            <v>2102</v>
          </cell>
          <cell r="D2518">
            <v>2118.5</v>
          </cell>
          <cell r="E2518">
            <v>37.62</v>
          </cell>
          <cell r="F2518">
            <v>1.4</v>
          </cell>
        </row>
        <row r="2519">
          <cell r="A2519" t="str">
            <v>300699.SZ</v>
          </cell>
          <cell r="B2519" t="str">
            <v>光威复材</v>
          </cell>
          <cell r="C2519">
            <v>309.8</v>
          </cell>
          <cell r="D2519">
            <v>315.1</v>
          </cell>
          <cell r="E2519">
            <v>60.78</v>
          </cell>
          <cell r="F2519">
            <v>1.4</v>
          </cell>
        </row>
        <row r="2520">
          <cell r="A2520" t="str">
            <v>600508.SH</v>
          </cell>
          <cell r="B2520" t="str">
            <v>上海能源</v>
          </cell>
          <cell r="C2520">
            <v>104.7</v>
          </cell>
          <cell r="D2520">
            <v>104.7</v>
          </cell>
          <cell r="E2520">
            <v>14.49</v>
          </cell>
          <cell r="F2520">
            <v>1.4</v>
          </cell>
        </row>
        <row r="2521">
          <cell r="A2521" t="str">
            <v>603636.SH</v>
          </cell>
          <cell r="B2521" t="str">
            <v>南威软件</v>
          </cell>
          <cell r="C2521">
            <v>94.2</v>
          </cell>
          <cell r="D2521">
            <v>94.2</v>
          </cell>
          <cell r="E2521">
            <v>15.95</v>
          </cell>
          <cell r="F2521">
            <v>1.4</v>
          </cell>
        </row>
        <row r="2522">
          <cell r="A2522" t="str">
            <v>688201.SH</v>
          </cell>
          <cell r="B2522" t="str">
            <v>信安世纪</v>
          </cell>
          <cell r="C2522">
            <v>37</v>
          </cell>
          <cell r="D2522">
            <v>83</v>
          </cell>
          <cell r="E2522">
            <v>60.2</v>
          </cell>
          <cell r="F2522">
            <v>1.4</v>
          </cell>
        </row>
        <row r="2523">
          <cell r="A2523" t="str">
            <v>688509.SH</v>
          </cell>
          <cell r="B2523" t="str">
            <v>正元地信</v>
          </cell>
          <cell r="C2523">
            <v>19.1</v>
          </cell>
          <cell r="D2523">
            <v>39.1</v>
          </cell>
          <cell r="E2523">
            <v>5.08</v>
          </cell>
          <cell r="F2523">
            <v>1.4</v>
          </cell>
        </row>
        <row r="2524">
          <cell r="A2524" t="str">
            <v>600960.SH</v>
          </cell>
          <cell r="B2524" t="str">
            <v>渤海汽车</v>
          </cell>
          <cell r="C2524">
            <v>34.5</v>
          </cell>
          <cell r="D2524">
            <v>34.5</v>
          </cell>
          <cell r="E2524">
            <v>3.63</v>
          </cell>
          <cell r="F2524">
            <v>1.4</v>
          </cell>
        </row>
        <row r="2525">
          <cell r="A2525" t="str">
            <v>600600.SH</v>
          </cell>
          <cell r="B2525" t="str">
            <v>青岛啤酒</v>
          </cell>
          <cell r="C2525">
            <v>752.7</v>
          </cell>
          <cell r="D2525">
            <v>1466.3</v>
          </cell>
          <cell r="E2525">
            <v>107.48</v>
          </cell>
          <cell r="F2525">
            <v>1.4</v>
          </cell>
        </row>
        <row r="2526">
          <cell r="A2526" t="str">
            <v>000936.SZ</v>
          </cell>
          <cell r="B2526" t="str">
            <v>华西股份</v>
          </cell>
          <cell r="C2526">
            <v>51.5</v>
          </cell>
          <cell r="D2526">
            <v>51.5</v>
          </cell>
          <cell r="E2526">
            <v>5.81</v>
          </cell>
          <cell r="F2526">
            <v>1.4</v>
          </cell>
        </row>
        <row r="2527">
          <cell r="A2527" t="str">
            <v>688168.SH</v>
          </cell>
          <cell r="B2527" t="str">
            <v>安博通</v>
          </cell>
          <cell r="C2527">
            <v>32.9</v>
          </cell>
          <cell r="D2527">
            <v>34.8</v>
          </cell>
          <cell r="E2527">
            <v>45.76</v>
          </cell>
          <cell r="F2527">
            <v>1.4</v>
          </cell>
        </row>
        <row r="2528">
          <cell r="A2528" t="str">
            <v>300491.SZ</v>
          </cell>
          <cell r="B2528" t="str">
            <v>通合科技</v>
          </cell>
          <cell r="C2528">
            <v>34.7</v>
          </cell>
          <cell r="D2528">
            <v>39.1</v>
          </cell>
          <cell r="E2528">
            <v>22.53</v>
          </cell>
          <cell r="F2528">
            <v>1.4</v>
          </cell>
        </row>
        <row r="2529">
          <cell r="A2529" t="str">
            <v>300036.SZ</v>
          </cell>
          <cell r="B2529" t="str">
            <v>超图软件</v>
          </cell>
          <cell r="C2529">
            <v>93.7</v>
          </cell>
          <cell r="D2529">
            <v>106.8</v>
          </cell>
          <cell r="E2529">
            <v>21.81</v>
          </cell>
          <cell r="F2529">
            <v>1.39</v>
          </cell>
        </row>
        <row r="2530">
          <cell r="A2530" t="str">
            <v>301155.SZ</v>
          </cell>
          <cell r="B2530" t="str">
            <v>海力风电</v>
          </cell>
          <cell r="C2530">
            <v>67.9</v>
          </cell>
          <cell r="D2530">
            <v>166.1</v>
          </cell>
          <cell r="E2530">
            <v>76.42</v>
          </cell>
          <cell r="F2530">
            <v>1.39</v>
          </cell>
        </row>
        <row r="2531">
          <cell r="A2531" t="str">
            <v>300718.SZ</v>
          </cell>
          <cell r="B2531" t="str">
            <v>长盛轴承</v>
          </cell>
          <cell r="C2531">
            <v>33.7</v>
          </cell>
          <cell r="D2531">
            <v>54.2</v>
          </cell>
          <cell r="E2531">
            <v>18.2</v>
          </cell>
          <cell r="F2531">
            <v>1.39</v>
          </cell>
        </row>
        <row r="2532">
          <cell r="A2532" t="str">
            <v>603229.SH</v>
          </cell>
          <cell r="B2532" t="str">
            <v>奥翔药业</v>
          </cell>
          <cell r="C2532">
            <v>96.6</v>
          </cell>
          <cell r="D2532">
            <v>101.8</v>
          </cell>
          <cell r="E2532">
            <v>24.03</v>
          </cell>
          <cell r="F2532">
            <v>1.39</v>
          </cell>
        </row>
        <row r="2533">
          <cell r="A2533" t="str">
            <v>603028.SH</v>
          </cell>
          <cell r="B2533" t="str">
            <v>赛福天</v>
          </cell>
          <cell r="C2533">
            <v>29.3</v>
          </cell>
          <cell r="D2533">
            <v>29.3</v>
          </cell>
          <cell r="E2533">
            <v>10.2</v>
          </cell>
          <cell r="F2533">
            <v>1.39</v>
          </cell>
        </row>
        <row r="2534">
          <cell r="A2534" t="str">
            <v>300689.SZ</v>
          </cell>
          <cell r="B2534" t="str">
            <v>澄天伟业</v>
          </cell>
          <cell r="C2534">
            <v>20.8</v>
          </cell>
          <cell r="D2534">
            <v>24.4</v>
          </cell>
          <cell r="E2534">
            <v>21.13</v>
          </cell>
          <cell r="F2534">
            <v>1.39</v>
          </cell>
        </row>
        <row r="2535">
          <cell r="A2535" t="str">
            <v>603365.SH</v>
          </cell>
          <cell r="B2535" t="str">
            <v>水星家纺</v>
          </cell>
          <cell r="C2535">
            <v>36.9</v>
          </cell>
          <cell r="D2535">
            <v>36.9</v>
          </cell>
          <cell r="E2535">
            <v>13.85</v>
          </cell>
          <cell r="F2535">
            <v>1.39</v>
          </cell>
        </row>
        <row r="2536">
          <cell r="A2536" t="str">
            <v>835368.BJ</v>
          </cell>
          <cell r="B2536" t="str">
            <v>连城数控</v>
          </cell>
          <cell r="C2536">
            <v>71.7</v>
          </cell>
          <cell r="D2536">
            <v>138</v>
          </cell>
          <cell r="E2536">
            <v>59.1</v>
          </cell>
          <cell r="F2536">
            <v>1.39</v>
          </cell>
        </row>
        <row r="2537">
          <cell r="A2537" t="str">
            <v>600742.SH</v>
          </cell>
          <cell r="B2537" t="str">
            <v>一汽富维</v>
          </cell>
          <cell r="C2537">
            <v>59.9</v>
          </cell>
          <cell r="D2537">
            <v>65.1</v>
          </cell>
          <cell r="E2537">
            <v>8.76</v>
          </cell>
          <cell r="F2537">
            <v>1.39</v>
          </cell>
        </row>
        <row r="2538">
          <cell r="A2538" t="str">
            <v>688170.SH</v>
          </cell>
          <cell r="B2538" t="str">
            <v>德龙激光</v>
          </cell>
          <cell r="C2538">
            <v>11.1</v>
          </cell>
          <cell r="D2538">
            <v>49.8</v>
          </cell>
          <cell r="E2538">
            <v>48.21</v>
          </cell>
          <cell r="F2538">
            <v>1.39</v>
          </cell>
        </row>
        <row r="2539">
          <cell r="A2539" t="str">
            <v>603739.SH</v>
          </cell>
          <cell r="B2539" t="str">
            <v>蔚蓝生物</v>
          </cell>
          <cell r="C2539">
            <v>35.1</v>
          </cell>
          <cell r="D2539">
            <v>35.1</v>
          </cell>
          <cell r="E2539">
            <v>13.89</v>
          </cell>
          <cell r="F2539">
            <v>1.39</v>
          </cell>
        </row>
        <row r="2540">
          <cell r="A2540" t="str">
            <v>000548.SZ</v>
          </cell>
          <cell r="B2540" t="str">
            <v>湖南投资</v>
          </cell>
          <cell r="C2540">
            <v>25.6</v>
          </cell>
          <cell r="D2540">
            <v>25.6</v>
          </cell>
          <cell r="E2540">
            <v>5.12</v>
          </cell>
          <cell r="F2540">
            <v>1.39</v>
          </cell>
        </row>
        <row r="2541">
          <cell r="A2541" t="str">
            <v>839946.BJ</v>
          </cell>
          <cell r="B2541" t="str">
            <v>华阳变速</v>
          </cell>
          <cell r="C2541">
            <v>2.3</v>
          </cell>
          <cell r="D2541">
            <v>4</v>
          </cell>
          <cell r="E2541">
            <v>2.93</v>
          </cell>
          <cell r="F2541">
            <v>1.38</v>
          </cell>
        </row>
        <row r="2542">
          <cell r="A2542" t="str">
            <v>300187.SZ</v>
          </cell>
          <cell r="B2542" t="str">
            <v>永清环保</v>
          </cell>
          <cell r="C2542">
            <v>37.8</v>
          </cell>
          <cell r="D2542">
            <v>37.8</v>
          </cell>
          <cell r="E2542">
            <v>5.86</v>
          </cell>
          <cell r="F2542">
            <v>1.38</v>
          </cell>
        </row>
        <row r="2543">
          <cell r="A2543" t="str">
            <v>300191.SZ</v>
          </cell>
          <cell r="B2543" t="str">
            <v>潜能恒信</v>
          </cell>
          <cell r="C2543">
            <v>40.3</v>
          </cell>
          <cell r="D2543">
            <v>58.7</v>
          </cell>
          <cell r="E2543">
            <v>18.33</v>
          </cell>
          <cell r="F2543">
            <v>1.38</v>
          </cell>
        </row>
        <row r="2544">
          <cell r="A2544" t="str">
            <v>300631.SZ</v>
          </cell>
          <cell r="B2544" t="str">
            <v>久吾高科</v>
          </cell>
          <cell r="C2544">
            <v>37.2</v>
          </cell>
          <cell r="D2544">
            <v>37.8</v>
          </cell>
          <cell r="E2544">
            <v>30.83</v>
          </cell>
          <cell r="F2544">
            <v>1.38</v>
          </cell>
        </row>
        <row r="2545">
          <cell r="A2545" t="str">
            <v>002827.SZ</v>
          </cell>
          <cell r="B2545" t="str">
            <v>高争民爆</v>
          </cell>
          <cell r="C2545">
            <v>28.4</v>
          </cell>
          <cell r="D2545">
            <v>28.4</v>
          </cell>
          <cell r="E2545">
            <v>10.28</v>
          </cell>
          <cell r="F2545">
            <v>1.38</v>
          </cell>
        </row>
        <row r="2546">
          <cell r="A2546" t="str">
            <v>301112.SZ</v>
          </cell>
          <cell r="B2546" t="str">
            <v>信邦智能</v>
          </cell>
          <cell r="C2546">
            <v>8.7</v>
          </cell>
          <cell r="D2546">
            <v>38.1</v>
          </cell>
          <cell r="E2546">
            <v>34.52</v>
          </cell>
          <cell r="F2546">
            <v>1.38</v>
          </cell>
        </row>
        <row r="2547">
          <cell r="A2547" t="str">
            <v>300554.SZ</v>
          </cell>
          <cell r="B2547" t="str">
            <v>三超新材</v>
          </cell>
          <cell r="C2547">
            <v>15.7</v>
          </cell>
          <cell r="D2547">
            <v>21.6</v>
          </cell>
          <cell r="E2547">
            <v>20.57</v>
          </cell>
          <cell r="F2547">
            <v>1.38</v>
          </cell>
        </row>
        <row r="2548">
          <cell r="A2548" t="str">
            <v>600580.SH</v>
          </cell>
          <cell r="B2548" t="str">
            <v>卧龙电驱</v>
          </cell>
          <cell r="C2548">
            <v>163.5</v>
          </cell>
          <cell r="D2548">
            <v>164.3</v>
          </cell>
          <cell r="E2548">
            <v>12.5</v>
          </cell>
          <cell r="F2548">
            <v>1.38</v>
          </cell>
        </row>
        <row r="2549">
          <cell r="A2549" t="str">
            <v>000411.SZ</v>
          </cell>
          <cell r="B2549" t="str">
            <v>英特集团</v>
          </cell>
          <cell r="C2549">
            <v>37.6</v>
          </cell>
          <cell r="D2549">
            <v>38.7</v>
          </cell>
          <cell r="E2549">
            <v>12.5</v>
          </cell>
          <cell r="F2549">
            <v>1.38</v>
          </cell>
        </row>
        <row r="2550">
          <cell r="A2550" t="str">
            <v>601728.SH</v>
          </cell>
          <cell r="B2550" t="str">
            <v>中国电信</v>
          </cell>
          <cell r="C2550">
            <v>1296.9</v>
          </cell>
          <cell r="D2550">
            <v>6057.8</v>
          </cell>
          <cell r="E2550">
            <v>6.62</v>
          </cell>
          <cell r="F2550">
            <v>1.38</v>
          </cell>
        </row>
        <row r="2551">
          <cell r="A2551" t="str">
            <v>601163.SH</v>
          </cell>
          <cell r="B2551" t="str">
            <v>三角轮胎</v>
          </cell>
          <cell r="C2551">
            <v>105.9</v>
          </cell>
          <cell r="D2551">
            <v>105.9</v>
          </cell>
          <cell r="E2551">
            <v>13.24</v>
          </cell>
          <cell r="F2551">
            <v>1.38</v>
          </cell>
        </row>
        <row r="2552">
          <cell r="A2552" t="str">
            <v>003019.SZ</v>
          </cell>
          <cell r="B2552" t="str">
            <v>宸展光电</v>
          </cell>
          <cell r="C2552">
            <v>26.2</v>
          </cell>
          <cell r="D2552">
            <v>38</v>
          </cell>
          <cell r="E2552">
            <v>25.75</v>
          </cell>
          <cell r="F2552">
            <v>1.38</v>
          </cell>
        </row>
        <row r="2553">
          <cell r="A2553" t="str">
            <v>002531.SZ</v>
          </cell>
          <cell r="B2553" t="str">
            <v>天顺风能</v>
          </cell>
          <cell r="C2553">
            <v>249.5</v>
          </cell>
          <cell r="D2553">
            <v>252.5</v>
          </cell>
          <cell r="E2553">
            <v>14.01</v>
          </cell>
          <cell r="F2553">
            <v>1.37</v>
          </cell>
        </row>
        <row r="2554">
          <cell r="A2554" t="str">
            <v>002418.SZ</v>
          </cell>
          <cell r="B2554" t="str">
            <v>康盛股份</v>
          </cell>
          <cell r="C2554">
            <v>33.5</v>
          </cell>
          <cell r="D2554">
            <v>33.5</v>
          </cell>
          <cell r="E2554">
            <v>2.95</v>
          </cell>
          <cell r="F2554">
            <v>1.37</v>
          </cell>
        </row>
        <row r="2555">
          <cell r="A2555" t="str">
            <v>605001.SH</v>
          </cell>
          <cell r="B2555" t="str">
            <v>威奥股份</v>
          </cell>
          <cell r="C2555">
            <v>17.7</v>
          </cell>
          <cell r="D2555">
            <v>29</v>
          </cell>
          <cell r="E2555">
            <v>7.39</v>
          </cell>
          <cell r="F2555">
            <v>1.37</v>
          </cell>
        </row>
        <row r="2556">
          <cell r="A2556" t="str">
            <v>300055.SZ</v>
          </cell>
          <cell r="B2556" t="str">
            <v>万邦达</v>
          </cell>
          <cell r="C2556">
            <v>55.4</v>
          </cell>
          <cell r="D2556">
            <v>74.2</v>
          </cell>
          <cell r="E2556">
            <v>8.87</v>
          </cell>
          <cell r="F2556">
            <v>1.37</v>
          </cell>
        </row>
        <row r="2557">
          <cell r="A2557" t="str">
            <v>688072.SH</v>
          </cell>
          <cell r="B2557" t="str">
            <v>拓荆科技-U</v>
          </cell>
          <cell r="C2557">
            <v>81.6</v>
          </cell>
          <cell r="D2557">
            <v>366.8</v>
          </cell>
          <cell r="E2557">
            <v>290.03</v>
          </cell>
          <cell r="F2557">
            <v>1.37</v>
          </cell>
        </row>
        <row r="2558">
          <cell r="A2558" t="str">
            <v>688096.SH</v>
          </cell>
          <cell r="B2558" t="str">
            <v>京源环保</v>
          </cell>
          <cell r="C2558">
            <v>10.7</v>
          </cell>
          <cell r="D2558">
            <v>14.4</v>
          </cell>
          <cell r="E2558">
            <v>13.32</v>
          </cell>
          <cell r="F2558">
            <v>1.37</v>
          </cell>
        </row>
        <row r="2559">
          <cell r="A2559" t="str">
            <v>601515.SH</v>
          </cell>
          <cell r="B2559" t="str">
            <v>东风股份</v>
          </cell>
          <cell r="C2559">
            <v>81.8</v>
          </cell>
          <cell r="D2559">
            <v>81.8</v>
          </cell>
          <cell r="E2559">
            <v>4.44</v>
          </cell>
          <cell r="F2559">
            <v>1.37</v>
          </cell>
        </row>
        <row r="2560">
          <cell r="A2560" t="str">
            <v>300912.SZ</v>
          </cell>
          <cell r="B2560" t="str">
            <v>凯龙高科</v>
          </cell>
          <cell r="C2560">
            <v>18.2</v>
          </cell>
          <cell r="D2560">
            <v>34</v>
          </cell>
          <cell r="E2560">
            <v>29.6</v>
          </cell>
          <cell r="F2560">
            <v>1.37</v>
          </cell>
        </row>
        <row r="2561">
          <cell r="A2561" t="str">
            <v>002480.SZ</v>
          </cell>
          <cell r="B2561" t="str">
            <v>新筑股份</v>
          </cell>
          <cell r="C2561">
            <v>33.4</v>
          </cell>
          <cell r="D2561">
            <v>39.8</v>
          </cell>
          <cell r="E2561">
            <v>5.18</v>
          </cell>
          <cell r="F2561">
            <v>1.37</v>
          </cell>
        </row>
        <row r="2562">
          <cell r="A2562" t="str">
            <v>300354.SZ</v>
          </cell>
          <cell r="B2562" t="str">
            <v>东华测试</v>
          </cell>
          <cell r="C2562">
            <v>36.1</v>
          </cell>
          <cell r="D2562">
            <v>62.5</v>
          </cell>
          <cell r="E2562">
            <v>45.17</v>
          </cell>
          <cell r="F2562">
            <v>1.37</v>
          </cell>
        </row>
        <row r="2563">
          <cell r="A2563" t="str">
            <v>600386.SH</v>
          </cell>
          <cell r="B2563" t="str">
            <v>北巴传媒</v>
          </cell>
          <cell r="C2563">
            <v>35.9</v>
          </cell>
          <cell r="D2563">
            <v>35.9</v>
          </cell>
          <cell r="E2563">
            <v>4.45</v>
          </cell>
          <cell r="F2563">
            <v>1.37</v>
          </cell>
        </row>
        <row r="2564">
          <cell r="A2564" t="str">
            <v>688225.SH</v>
          </cell>
          <cell r="B2564" t="str">
            <v>亚信安全</v>
          </cell>
          <cell r="C2564">
            <v>27.7</v>
          </cell>
          <cell r="D2564">
            <v>100.9</v>
          </cell>
          <cell r="E2564">
            <v>25.22</v>
          </cell>
          <cell r="F2564">
            <v>1.37</v>
          </cell>
        </row>
        <row r="2565">
          <cell r="A2565" t="str">
            <v>300091.SZ</v>
          </cell>
          <cell r="B2565" t="str">
            <v>金通灵</v>
          </cell>
          <cell r="C2565">
            <v>39.7</v>
          </cell>
          <cell r="D2565">
            <v>55.2</v>
          </cell>
          <cell r="E2565">
            <v>3.71</v>
          </cell>
          <cell r="F2565">
            <v>1.37</v>
          </cell>
        </row>
        <row r="2566">
          <cell r="A2566" t="str">
            <v>301279.SZ</v>
          </cell>
          <cell r="B2566" t="str">
            <v>金道科技</v>
          </cell>
          <cell r="C2566">
            <v>6.4</v>
          </cell>
          <cell r="D2566">
            <v>27.5</v>
          </cell>
          <cell r="E2566">
            <v>27.46</v>
          </cell>
          <cell r="F2566">
            <v>1.37</v>
          </cell>
        </row>
        <row r="2567">
          <cell r="A2567" t="str">
            <v>002691.SZ</v>
          </cell>
          <cell r="B2567" t="str">
            <v>冀凯股份</v>
          </cell>
          <cell r="C2567">
            <v>20.2</v>
          </cell>
          <cell r="D2567">
            <v>20.2</v>
          </cell>
          <cell r="E2567">
            <v>5.94</v>
          </cell>
          <cell r="F2567">
            <v>1.37</v>
          </cell>
        </row>
        <row r="2568">
          <cell r="A2568" t="str">
            <v>603324.SH</v>
          </cell>
          <cell r="B2568" t="str">
            <v>盛剑环境</v>
          </cell>
          <cell r="C2568">
            <v>16.8</v>
          </cell>
          <cell r="D2568">
            <v>47.4</v>
          </cell>
          <cell r="E2568">
            <v>37.88</v>
          </cell>
          <cell r="F2568">
            <v>1.36</v>
          </cell>
        </row>
        <row r="2569">
          <cell r="A2569" t="str">
            <v>002902.SZ</v>
          </cell>
          <cell r="B2569" t="str">
            <v>铭普光磁</v>
          </cell>
          <cell r="C2569">
            <v>24.4</v>
          </cell>
          <cell r="D2569">
            <v>34.5</v>
          </cell>
          <cell r="E2569">
            <v>16.35</v>
          </cell>
          <cell r="F2569">
            <v>1.36</v>
          </cell>
        </row>
        <row r="2570">
          <cell r="A2570" t="str">
            <v>300237.SZ</v>
          </cell>
          <cell r="B2570" t="str">
            <v>美晨生态</v>
          </cell>
          <cell r="C2570">
            <v>32.1</v>
          </cell>
          <cell r="D2570">
            <v>32.2</v>
          </cell>
          <cell r="E2570">
            <v>2.23</v>
          </cell>
          <cell r="F2570">
            <v>1.36</v>
          </cell>
        </row>
        <row r="2571">
          <cell r="A2571" t="str">
            <v>600597.SH</v>
          </cell>
          <cell r="B2571" t="str">
            <v>光明乳业</v>
          </cell>
          <cell r="C2571">
            <v>135.2</v>
          </cell>
          <cell r="D2571">
            <v>143.5</v>
          </cell>
          <cell r="E2571">
            <v>10.41</v>
          </cell>
          <cell r="F2571">
            <v>1.36</v>
          </cell>
        </row>
        <row r="2572">
          <cell r="A2572" t="str">
            <v>603129.SH</v>
          </cell>
          <cell r="B2572" t="str">
            <v>春风动力</v>
          </cell>
          <cell r="C2572">
            <v>189.1</v>
          </cell>
          <cell r="D2572">
            <v>189.1</v>
          </cell>
          <cell r="E2572">
            <v>125.69</v>
          </cell>
          <cell r="F2572">
            <v>1.36</v>
          </cell>
        </row>
        <row r="2573">
          <cell r="A2573" t="str">
            <v>002438.SZ</v>
          </cell>
          <cell r="B2573" t="str">
            <v>江苏神通</v>
          </cell>
          <cell r="C2573">
            <v>62.8</v>
          </cell>
          <cell r="D2573">
            <v>68</v>
          </cell>
          <cell r="E2573">
            <v>13.39</v>
          </cell>
          <cell r="F2573">
            <v>1.36</v>
          </cell>
        </row>
        <row r="2574">
          <cell r="A2574" t="str">
            <v>603086.SH</v>
          </cell>
          <cell r="B2574" t="str">
            <v>先达股份</v>
          </cell>
          <cell r="C2574">
            <v>36.9</v>
          </cell>
          <cell r="D2574">
            <v>37</v>
          </cell>
          <cell r="E2574">
            <v>11.92</v>
          </cell>
          <cell r="F2574">
            <v>1.36</v>
          </cell>
        </row>
        <row r="2575">
          <cell r="A2575" t="str">
            <v>002566.SZ</v>
          </cell>
          <cell r="B2575" t="str">
            <v>益盛药业</v>
          </cell>
          <cell r="C2575">
            <v>19</v>
          </cell>
          <cell r="D2575">
            <v>27.1</v>
          </cell>
          <cell r="E2575">
            <v>8.2</v>
          </cell>
          <cell r="F2575">
            <v>1.36</v>
          </cell>
        </row>
        <row r="2576">
          <cell r="A2576" t="str">
            <v>300675.SZ</v>
          </cell>
          <cell r="B2576" t="str">
            <v>建科院</v>
          </cell>
          <cell r="C2576">
            <v>24.1</v>
          </cell>
          <cell r="D2576">
            <v>24.1</v>
          </cell>
          <cell r="E2576">
            <v>16.41</v>
          </cell>
          <cell r="F2576">
            <v>1.36</v>
          </cell>
        </row>
        <row r="2577">
          <cell r="A2577" t="str">
            <v>300420.SZ</v>
          </cell>
          <cell r="B2577" t="str">
            <v>五洋停车</v>
          </cell>
          <cell r="C2577">
            <v>31.8</v>
          </cell>
          <cell r="D2577">
            <v>33.4</v>
          </cell>
          <cell r="E2577">
            <v>2.99</v>
          </cell>
          <cell r="F2577">
            <v>1.36</v>
          </cell>
        </row>
        <row r="2578">
          <cell r="A2578" t="str">
            <v>002793.SZ</v>
          </cell>
          <cell r="B2578" t="str">
            <v>罗欣药业</v>
          </cell>
          <cell r="C2578">
            <v>44.6</v>
          </cell>
          <cell r="D2578">
            <v>81.4</v>
          </cell>
          <cell r="E2578">
            <v>7.48</v>
          </cell>
          <cell r="F2578">
            <v>1.36</v>
          </cell>
        </row>
        <row r="2579">
          <cell r="A2579" t="str">
            <v>603318.SH</v>
          </cell>
          <cell r="B2579" t="str">
            <v>水发燃气</v>
          </cell>
          <cell r="C2579">
            <v>31.1</v>
          </cell>
          <cell r="D2579">
            <v>38.2</v>
          </cell>
          <cell r="E2579">
            <v>8.23</v>
          </cell>
          <cell r="F2579">
            <v>1.35</v>
          </cell>
        </row>
        <row r="2580">
          <cell r="A2580" t="str">
            <v>301005.SZ</v>
          </cell>
          <cell r="B2580" t="str">
            <v>超捷股份</v>
          </cell>
          <cell r="C2580">
            <v>11</v>
          </cell>
          <cell r="D2580">
            <v>25.7</v>
          </cell>
          <cell r="E2580">
            <v>24.71</v>
          </cell>
          <cell r="F2580">
            <v>1.35</v>
          </cell>
        </row>
        <row r="2581">
          <cell r="A2581" t="str">
            <v>300402.SZ</v>
          </cell>
          <cell r="B2581" t="str">
            <v>宝色股份</v>
          </cell>
          <cell r="C2581">
            <v>39.3</v>
          </cell>
          <cell r="D2581">
            <v>39.3</v>
          </cell>
          <cell r="E2581">
            <v>19.48</v>
          </cell>
          <cell r="F2581">
            <v>1.35</v>
          </cell>
        </row>
        <row r="2582">
          <cell r="A2582" t="str">
            <v>600825.SH</v>
          </cell>
          <cell r="B2582" t="str">
            <v>新华传媒</v>
          </cell>
          <cell r="C2582">
            <v>47</v>
          </cell>
          <cell r="D2582">
            <v>47</v>
          </cell>
          <cell r="E2582">
            <v>4.5</v>
          </cell>
          <cell r="F2582">
            <v>1.35</v>
          </cell>
        </row>
        <row r="2583">
          <cell r="A2583" t="str">
            <v>000705.SZ</v>
          </cell>
          <cell r="B2583" t="str">
            <v>浙江震元</v>
          </cell>
          <cell r="C2583">
            <v>23.3</v>
          </cell>
          <cell r="D2583">
            <v>27.6</v>
          </cell>
          <cell r="E2583">
            <v>8.25</v>
          </cell>
          <cell r="F2583">
            <v>1.35</v>
          </cell>
        </row>
        <row r="2584">
          <cell r="A2584" t="str">
            <v>603393.SH</v>
          </cell>
          <cell r="B2584" t="str">
            <v>新天然气</v>
          </cell>
          <cell r="C2584">
            <v>87.5</v>
          </cell>
          <cell r="D2584">
            <v>98.6</v>
          </cell>
          <cell r="E2584">
            <v>23.27</v>
          </cell>
          <cell r="F2584">
            <v>1.35</v>
          </cell>
        </row>
        <row r="2585">
          <cell r="A2585" t="str">
            <v>300933.SZ</v>
          </cell>
          <cell r="B2585" t="str">
            <v>中辰股份</v>
          </cell>
          <cell r="C2585">
            <v>19.4</v>
          </cell>
          <cell r="D2585">
            <v>37.9</v>
          </cell>
          <cell r="E2585">
            <v>8.26</v>
          </cell>
          <cell r="F2585">
            <v>1.35</v>
          </cell>
        </row>
        <row r="2586">
          <cell r="A2586" t="str">
            <v>301219.SZ</v>
          </cell>
          <cell r="B2586" t="str">
            <v>腾远钴业</v>
          </cell>
          <cell r="C2586">
            <v>29.1</v>
          </cell>
          <cell r="D2586">
            <v>143</v>
          </cell>
          <cell r="E2586">
            <v>63.09</v>
          </cell>
          <cell r="F2586">
            <v>1.35</v>
          </cell>
        </row>
        <row r="2587">
          <cell r="A2587" t="str">
            <v>002534.SZ</v>
          </cell>
          <cell r="B2587" t="str">
            <v>西子洁能</v>
          </cell>
          <cell r="C2587">
            <v>109.1</v>
          </cell>
          <cell r="D2587">
            <v>111.1</v>
          </cell>
          <cell r="E2587">
            <v>15.03</v>
          </cell>
          <cell r="F2587">
            <v>1.35</v>
          </cell>
        </row>
        <row r="2588">
          <cell r="A2588" t="str">
            <v>600330.SH</v>
          </cell>
          <cell r="B2588" t="str">
            <v>天通股份</v>
          </cell>
          <cell r="C2588">
            <v>112.5</v>
          </cell>
          <cell r="D2588">
            <v>139.3</v>
          </cell>
          <cell r="E2588">
            <v>11.29</v>
          </cell>
          <cell r="F2588">
            <v>1.35</v>
          </cell>
        </row>
        <row r="2589">
          <cell r="A2589" t="str">
            <v>002365.SZ</v>
          </cell>
          <cell r="B2589" t="str">
            <v>永安药业</v>
          </cell>
          <cell r="C2589">
            <v>27.6</v>
          </cell>
          <cell r="D2589">
            <v>33.3</v>
          </cell>
          <cell r="E2589">
            <v>11.29</v>
          </cell>
          <cell r="F2589">
            <v>1.35</v>
          </cell>
        </row>
        <row r="2590">
          <cell r="A2590" t="str">
            <v>600380.SH</v>
          </cell>
          <cell r="B2590" t="str">
            <v>健康元</v>
          </cell>
          <cell r="C2590">
            <v>247.3</v>
          </cell>
          <cell r="D2590">
            <v>247.3</v>
          </cell>
          <cell r="E2590">
            <v>12.82</v>
          </cell>
          <cell r="F2590">
            <v>1.34</v>
          </cell>
        </row>
        <row r="2591">
          <cell r="A2591" t="str">
            <v>600195.SH</v>
          </cell>
          <cell r="B2591" t="str">
            <v>中牧股份</v>
          </cell>
          <cell r="C2591">
            <v>146.3</v>
          </cell>
          <cell r="D2591">
            <v>146.3</v>
          </cell>
          <cell r="E2591">
            <v>14.33</v>
          </cell>
          <cell r="F2591">
            <v>1.34</v>
          </cell>
        </row>
        <row r="2592">
          <cell r="A2592" t="str">
            <v>688028.SH</v>
          </cell>
          <cell r="B2592" t="str">
            <v>沃尔德</v>
          </cell>
          <cell r="C2592">
            <v>27.3</v>
          </cell>
          <cell r="D2592">
            <v>37.2</v>
          </cell>
          <cell r="E2592">
            <v>33.94</v>
          </cell>
          <cell r="F2592">
            <v>1.34</v>
          </cell>
        </row>
        <row r="2593">
          <cell r="A2593" t="str">
            <v>002005.SZ</v>
          </cell>
          <cell r="B2593" t="str">
            <v>ST德豪</v>
          </cell>
          <cell r="C2593">
            <v>26.5</v>
          </cell>
          <cell r="D2593">
            <v>26.5</v>
          </cell>
          <cell r="E2593">
            <v>1.51</v>
          </cell>
          <cell r="F2593">
            <v>1.34</v>
          </cell>
        </row>
        <row r="2594">
          <cell r="A2594" t="str">
            <v>688161.SH</v>
          </cell>
          <cell r="B2594" t="str">
            <v>威高骨科</v>
          </cell>
          <cell r="C2594">
            <v>45.9</v>
          </cell>
          <cell r="D2594">
            <v>244.7</v>
          </cell>
          <cell r="E2594">
            <v>61.17</v>
          </cell>
          <cell r="F2594">
            <v>1.34</v>
          </cell>
        </row>
        <row r="2595">
          <cell r="A2595" t="str">
            <v>603121.SH</v>
          </cell>
          <cell r="B2595" t="str">
            <v>华培动力</v>
          </cell>
          <cell r="C2595">
            <v>25.6</v>
          </cell>
          <cell r="D2595">
            <v>25.9</v>
          </cell>
          <cell r="E2595">
            <v>7.56</v>
          </cell>
          <cell r="F2595">
            <v>1.34</v>
          </cell>
        </row>
        <row r="2596">
          <cell r="A2596" t="str">
            <v>000567.SZ</v>
          </cell>
          <cell r="B2596" t="str">
            <v>海德股份</v>
          </cell>
          <cell r="C2596">
            <v>161.4</v>
          </cell>
          <cell r="D2596">
            <v>161.8</v>
          </cell>
          <cell r="E2596">
            <v>17.4</v>
          </cell>
          <cell r="F2596">
            <v>1.34</v>
          </cell>
        </row>
        <row r="2597">
          <cell r="A2597" t="str">
            <v>300188.SZ</v>
          </cell>
          <cell r="B2597" t="str">
            <v>美亚柏科</v>
          </cell>
          <cell r="C2597">
            <v>120.7</v>
          </cell>
          <cell r="D2597">
            <v>143.2</v>
          </cell>
          <cell r="E2597">
            <v>16.66</v>
          </cell>
          <cell r="F2597">
            <v>1.34</v>
          </cell>
        </row>
        <row r="2598">
          <cell r="A2598" t="str">
            <v>600851.SH</v>
          </cell>
          <cell r="B2598" t="str">
            <v>海欣股份</v>
          </cell>
          <cell r="C2598">
            <v>44.7</v>
          </cell>
          <cell r="D2598">
            <v>73.1</v>
          </cell>
          <cell r="E2598">
            <v>6.06</v>
          </cell>
          <cell r="F2598">
            <v>1.34</v>
          </cell>
        </row>
        <row r="2599">
          <cell r="A2599" t="str">
            <v>301338.SZ</v>
          </cell>
          <cell r="B2599" t="str">
            <v>凯格精机</v>
          </cell>
          <cell r="C2599">
            <v>10.6</v>
          </cell>
          <cell r="D2599">
            <v>45.5</v>
          </cell>
          <cell r="E2599">
            <v>59.85</v>
          </cell>
          <cell r="F2599">
            <v>1.34</v>
          </cell>
        </row>
        <row r="2600">
          <cell r="A2600" t="str">
            <v>688253.SH</v>
          </cell>
          <cell r="B2600" t="str">
            <v>英诺特</v>
          </cell>
          <cell r="C2600">
            <v>7.9</v>
          </cell>
          <cell r="D2600">
            <v>36.1</v>
          </cell>
          <cell r="E2600">
            <v>26.54</v>
          </cell>
          <cell r="F2600">
            <v>1.34</v>
          </cell>
        </row>
        <row r="2601">
          <cell r="A2601" t="str">
            <v>688291.SH</v>
          </cell>
          <cell r="B2601" t="str">
            <v>金橙子</v>
          </cell>
          <cell r="C2601">
            <v>6.6</v>
          </cell>
          <cell r="D2601">
            <v>28.8</v>
          </cell>
          <cell r="E2601">
            <v>28.1</v>
          </cell>
          <cell r="F2601">
            <v>1.33</v>
          </cell>
        </row>
        <row r="2602">
          <cell r="A2602" t="str">
            <v>688256.SH</v>
          </cell>
          <cell r="B2602" t="str">
            <v>寒武纪-U</v>
          </cell>
          <cell r="C2602">
            <v>331.3</v>
          </cell>
          <cell r="D2602">
            <v>548.3</v>
          </cell>
          <cell r="E2602">
            <v>136.8</v>
          </cell>
          <cell r="F2602">
            <v>1.33</v>
          </cell>
        </row>
        <row r="2603">
          <cell r="A2603" t="str">
            <v>603090.SH</v>
          </cell>
          <cell r="B2603" t="str">
            <v>宏盛股份</v>
          </cell>
          <cell r="C2603">
            <v>25.8</v>
          </cell>
          <cell r="D2603">
            <v>25.8</v>
          </cell>
          <cell r="E2603">
            <v>25.84</v>
          </cell>
          <cell r="F2603">
            <v>1.33</v>
          </cell>
        </row>
        <row r="2604">
          <cell r="A2604" t="str">
            <v>601956.SH</v>
          </cell>
          <cell r="B2604" t="str">
            <v>东贝集团</v>
          </cell>
          <cell r="C2604">
            <v>19.3</v>
          </cell>
          <cell r="D2604">
            <v>37.8</v>
          </cell>
          <cell r="E2604">
            <v>6.08</v>
          </cell>
          <cell r="F2604">
            <v>1.33</v>
          </cell>
        </row>
        <row r="2605">
          <cell r="A2605" t="str">
            <v>002330.SZ</v>
          </cell>
          <cell r="B2605" t="str">
            <v>得利斯</v>
          </cell>
          <cell r="C2605">
            <v>38.7</v>
          </cell>
          <cell r="D2605">
            <v>38.8</v>
          </cell>
          <cell r="E2605">
            <v>6.09</v>
          </cell>
          <cell r="F2605">
            <v>1.33</v>
          </cell>
        </row>
        <row r="2606">
          <cell r="A2606" t="str">
            <v>002194.SZ</v>
          </cell>
          <cell r="B2606" t="str">
            <v>武汉凡谷</v>
          </cell>
          <cell r="C2606">
            <v>53.9</v>
          </cell>
          <cell r="D2606">
            <v>72.9</v>
          </cell>
          <cell r="E2606">
            <v>10.66</v>
          </cell>
          <cell r="F2606">
            <v>1.33</v>
          </cell>
        </row>
        <row r="2607">
          <cell r="A2607" t="str">
            <v>300978.SZ</v>
          </cell>
          <cell r="B2607" t="str">
            <v>东箭科技</v>
          </cell>
          <cell r="C2607">
            <v>16.1</v>
          </cell>
          <cell r="D2607">
            <v>51.5</v>
          </cell>
          <cell r="E2607">
            <v>12.19</v>
          </cell>
          <cell r="F2607">
            <v>1.33</v>
          </cell>
        </row>
        <row r="2608">
          <cell r="A2608" t="str">
            <v>002584.SZ</v>
          </cell>
          <cell r="B2608" t="str">
            <v>西陇科学</v>
          </cell>
          <cell r="C2608">
            <v>27.9</v>
          </cell>
          <cell r="D2608">
            <v>40.1</v>
          </cell>
          <cell r="E2608">
            <v>6.86</v>
          </cell>
          <cell r="F2608">
            <v>1.33</v>
          </cell>
        </row>
        <row r="2609">
          <cell r="A2609" t="str">
            <v>000818.SZ</v>
          </cell>
          <cell r="B2609" t="str">
            <v>航锦科技</v>
          </cell>
          <cell r="C2609">
            <v>216.6</v>
          </cell>
          <cell r="D2609">
            <v>217.5</v>
          </cell>
          <cell r="E2609">
            <v>32.03</v>
          </cell>
          <cell r="F2609">
            <v>1.33</v>
          </cell>
        </row>
        <row r="2610">
          <cell r="A2610" t="str">
            <v>603052.SH</v>
          </cell>
          <cell r="B2610" t="str">
            <v>可川科技</v>
          </cell>
          <cell r="C2610">
            <v>8.4</v>
          </cell>
          <cell r="D2610">
            <v>33.6</v>
          </cell>
          <cell r="E2610">
            <v>48.81</v>
          </cell>
          <cell r="F2610">
            <v>1.33</v>
          </cell>
        </row>
        <row r="2611">
          <cell r="A2611" t="str">
            <v>300482.SZ</v>
          </cell>
          <cell r="B2611" t="str">
            <v>万孚生物</v>
          </cell>
          <cell r="C2611">
            <v>102.8</v>
          </cell>
          <cell r="D2611">
            <v>139</v>
          </cell>
          <cell r="E2611">
            <v>31.27</v>
          </cell>
          <cell r="F2611">
            <v>1.33</v>
          </cell>
        </row>
        <row r="2612">
          <cell r="A2612" t="str">
            <v>300897.SZ</v>
          </cell>
          <cell r="B2612" t="str">
            <v>山科智能</v>
          </cell>
          <cell r="C2612">
            <v>9</v>
          </cell>
          <cell r="D2612">
            <v>20.7</v>
          </cell>
          <cell r="E2612">
            <v>30.51</v>
          </cell>
          <cell r="F2612">
            <v>1.33</v>
          </cell>
        </row>
        <row r="2613">
          <cell r="A2613" t="str">
            <v>300818.SZ</v>
          </cell>
          <cell r="B2613" t="str">
            <v>耐普矿机</v>
          </cell>
          <cell r="C2613">
            <v>23</v>
          </cell>
          <cell r="D2613">
            <v>23</v>
          </cell>
          <cell r="E2613">
            <v>32.83</v>
          </cell>
          <cell r="F2613">
            <v>1.33</v>
          </cell>
        </row>
        <row r="2614">
          <cell r="A2614" t="str">
            <v>000584.SZ</v>
          </cell>
          <cell r="B2614" t="str">
            <v>哈工智能</v>
          </cell>
          <cell r="C2614">
            <v>62.7</v>
          </cell>
          <cell r="D2614">
            <v>63.9</v>
          </cell>
          <cell r="E2614">
            <v>8.4</v>
          </cell>
          <cell r="F2614">
            <v>1.33</v>
          </cell>
        </row>
        <row r="2615">
          <cell r="A2615" t="str">
            <v>688116.SH</v>
          </cell>
          <cell r="B2615" t="str">
            <v>天奈科技</v>
          </cell>
          <cell r="C2615">
            <v>154.5</v>
          </cell>
          <cell r="D2615">
            <v>154.5</v>
          </cell>
          <cell r="E2615">
            <v>66.45</v>
          </cell>
          <cell r="F2615">
            <v>1.33</v>
          </cell>
        </row>
        <row r="2616">
          <cell r="A2616" t="str">
            <v>301079.SZ</v>
          </cell>
          <cell r="B2616" t="str">
            <v>邵阳液压</v>
          </cell>
          <cell r="C2616">
            <v>11.3</v>
          </cell>
          <cell r="D2616">
            <v>21.1</v>
          </cell>
          <cell r="E2616">
            <v>25.21</v>
          </cell>
          <cell r="F2616">
            <v>1.33</v>
          </cell>
        </row>
        <row r="2617">
          <cell r="A2617" t="str">
            <v>688819.SH</v>
          </cell>
          <cell r="B2617" t="str">
            <v>天能股份</v>
          </cell>
          <cell r="C2617">
            <v>45</v>
          </cell>
          <cell r="D2617">
            <v>334.2</v>
          </cell>
          <cell r="E2617">
            <v>34.38</v>
          </cell>
          <cell r="F2617">
            <v>1.33</v>
          </cell>
        </row>
        <row r="2618">
          <cell r="A2618" t="str">
            <v>000589.SZ</v>
          </cell>
          <cell r="B2618" t="str">
            <v>贵州轮胎</v>
          </cell>
          <cell r="C2618">
            <v>59.6</v>
          </cell>
          <cell r="D2618">
            <v>61.4</v>
          </cell>
          <cell r="E2618">
            <v>5.35</v>
          </cell>
          <cell r="F2618">
            <v>1.33</v>
          </cell>
        </row>
        <row r="2619">
          <cell r="A2619" t="str">
            <v>600463.SH</v>
          </cell>
          <cell r="B2619" t="str">
            <v>空港股份</v>
          </cell>
          <cell r="C2619">
            <v>25.2</v>
          </cell>
          <cell r="D2619">
            <v>25.2</v>
          </cell>
          <cell r="E2619">
            <v>8.41</v>
          </cell>
          <cell r="F2619">
            <v>1.33</v>
          </cell>
        </row>
        <row r="2620">
          <cell r="A2620" t="str">
            <v>605050.SH</v>
          </cell>
          <cell r="B2620" t="str">
            <v>福然德</v>
          </cell>
          <cell r="C2620">
            <v>19.7</v>
          </cell>
          <cell r="D2620">
            <v>64.1</v>
          </cell>
          <cell r="E2620">
            <v>13</v>
          </cell>
          <cell r="F2620">
            <v>1.33</v>
          </cell>
        </row>
        <row r="2621">
          <cell r="A2621" t="str">
            <v>002950.SZ</v>
          </cell>
          <cell r="B2621" t="str">
            <v>奥美医疗</v>
          </cell>
          <cell r="C2621">
            <v>42.2</v>
          </cell>
          <cell r="D2621">
            <v>77.6</v>
          </cell>
          <cell r="E2621">
            <v>12.25</v>
          </cell>
          <cell r="F2621">
            <v>1.32</v>
          </cell>
        </row>
        <row r="2622">
          <cell r="A2622" t="str">
            <v>300597.SZ</v>
          </cell>
          <cell r="B2622" t="str">
            <v>吉大通信</v>
          </cell>
          <cell r="C2622">
            <v>20.5</v>
          </cell>
          <cell r="D2622">
            <v>25</v>
          </cell>
          <cell r="E2622">
            <v>9.19</v>
          </cell>
          <cell r="F2622">
            <v>1.32</v>
          </cell>
        </row>
        <row r="2623">
          <cell r="A2623" t="str">
            <v>000524.SZ</v>
          </cell>
          <cell r="B2623" t="str">
            <v>岭南控股</v>
          </cell>
          <cell r="C2623">
            <v>77</v>
          </cell>
          <cell r="D2623">
            <v>77</v>
          </cell>
          <cell r="E2623">
            <v>11.49</v>
          </cell>
          <cell r="F2623">
            <v>1.32</v>
          </cell>
        </row>
        <row r="2624">
          <cell r="A2624" t="str">
            <v>605377.SH</v>
          </cell>
          <cell r="B2624" t="str">
            <v>华旺科技</v>
          </cell>
          <cell r="C2624">
            <v>36.1</v>
          </cell>
          <cell r="D2624">
            <v>71.3</v>
          </cell>
          <cell r="E2624">
            <v>21.45</v>
          </cell>
          <cell r="F2624">
            <v>1.32</v>
          </cell>
        </row>
        <row r="2625">
          <cell r="A2625" t="str">
            <v>002091.SZ</v>
          </cell>
          <cell r="B2625" t="str">
            <v>江苏国泰</v>
          </cell>
          <cell r="C2625">
            <v>132.6</v>
          </cell>
          <cell r="D2625">
            <v>137.2</v>
          </cell>
          <cell r="E2625">
            <v>8.43</v>
          </cell>
          <cell r="F2625">
            <v>1.32</v>
          </cell>
        </row>
        <row r="2626">
          <cell r="A2626" t="str">
            <v>002115.SZ</v>
          </cell>
          <cell r="B2626" t="str">
            <v>三维通信</v>
          </cell>
          <cell r="C2626">
            <v>47.9</v>
          </cell>
          <cell r="D2626">
            <v>56</v>
          </cell>
          <cell r="E2626">
            <v>6.9</v>
          </cell>
          <cell r="F2626">
            <v>1.32</v>
          </cell>
        </row>
        <row r="2627">
          <cell r="A2627" t="str">
            <v>603096.SH</v>
          </cell>
          <cell r="B2627" t="str">
            <v>新经典</v>
          </cell>
          <cell r="C2627">
            <v>34.9</v>
          </cell>
          <cell r="D2627">
            <v>34.9</v>
          </cell>
          <cell r="E2627">
            <v>21.47</v>
          </cell>
          <cell r="F2627">
            <v>1.32</v>
          </cell>
        </row>
        <row r="2628">
          <cell r="A2628" t="str">
            <v>603606.SH</v>
          </cell>
          <cell r="B2628" t="str">
            <v>东方电缆</v>
          </cell>
          <cell r="C2628">
            <v>337.5</v>
          </cell>
          <cell r="D2628">
            <v>337.5</v>
          </cell>
          <cell r="E2628">
            <v>49.08</v>
          </cell>
          <cell r="F2628">
            <v>1.32</v>
          </cell>
        </row>
        <row r="2629">
          <cell r="A2629" t="str">
            <v>603658.SH</v>
          </cell>
          <cell r="B2629" t="str">
            <v>安图生物</v>
          </cell>
          <cell r="C2629">
            <v>350.9</v>
          </cell>
          <cell r="D2629">
            <v>350.9</v>
          </cell>
          <cell r="E2629">
            <v>59.85</v>
          </cell>
          <cell r="F2629">
            <v>1.32</v>
          </cell>
        </row>
        <row r="2630">
          <cell r="A2630" t="str">
            <v>300687.SZ</v>
          </cell>
          <cell r="B2630" t="str">
            <v>赛意信息</v>
          </cell>
          <cell r="C2630">
            <v>121.4</v>
          </cell>
          <cell r="D2630">
            <v>155</v>
          </cell>
          <cell r="E2630">
            <v>38.38</v>
          </cell>
          <cell r="F2630">
            <v>1.32</v>
          </cell>
        </row>
        <row r="2631">
          <cell r="A2631" t="str">
            <v>301330.SZ</v>
          </cell>
          <cell r="B2631" t="str">
            <v>熵基科技</v>
          </cell>
          <cell r="C2631">
            <v>17.3</v>
          </cell>
          <cell r="D2631">
            <v>73</v>
          </cell>
          <cell r="E2631">
            <v>49.15</v>
          </cell>
          <cell r="F2631">
            <v>1.32</v>
          </cell>
        </row>
        <row r="2632">
          <cell r="A2632" t="str">
            <v>300024.SZ</v>
          </cell>
          <cell r="B2632" t="str">
            <v>机器人</v>
          </cell>
          <cell r="C2632">
            <v>162.1</v>
          </cell>
          <cell r="D2632">
            <v>166.8</v>
          </cell>
          <cell r="E2632">
            <v>10.76</v>
          </cell>
          <cell r="F2632">
            <v>1.32</v>
          </cell>
        </row>
        <row r="2633">
          <cell r="A2633" t="str">
            <v>300800.SZ</v>
          </cell>
          <cell r="B2633" t="str">
            <v>力合科技</v>
          </cell>
          <cell r="C2633">
            <v>23.3</v>
          </cell>
          <cell r="D2633">
            <v>33</v>
          </cell>
          <cell r="E2633">
            <v>13.84</v>
          </cell>
          <cell r="F2633">
            <v>1.32</v>
          </cell>
        </row>
        <row r="2634">
          <cell r="A2634" t="str">
            <v>002144.SZ</v>
          </cell>
          <cell r="B2634" t="str">
            <v>宏达高科</v>
          </cell>
          <cell r="C2634">
            <v>15.9</v>
          </cell>
          <cell r="D2634">
            <v>20.4</v>
          </cell>
          <cell r="E2634">
            <v>11.54</v>
          </cell>
          <cell r="F2634">
            <v>1.32</v>
          </cell>
        </row>
        <row r="2635">
          <cell r="A2635" t="str">
            <v>300676.SZ</v>
          </cell>
          <cell r="B2635" t="str">
            <v>华大基因</v>
          </cell>
          <cell r="C2635">
            <v>243.6</v>
          </cell>
          <cell r="D2635">
            <v>245.4</v>
          </cell>
          <cell r="E2635">
            <v>59.28</v>
          </cell>
          <cell r="F2635">
            <v>1.32</v>
          </cell>
        </row>
        <row r="2636">
          <cell r="A2636" t="str">
            <v>872392.BJ</v>
          </cell>
          <cell r="B2636" t="str">
            <v>佳合科技</v>
          </cell>
          <cell r="C2636">
            <v>0.8</v>
          </cell>
          <cell r="D2636">
            <v>4.1</v>
          </cell>
          <cell r="E2636">
            <v>6.93</v>
          </cell>
          <cell r="F2636">
            <v>1.32</v>
          </cell>
        </row>
        <row r="2637">
          <cell r="A2637" t="str">
            <v>300619.SZ</v>
          </cell>
          <cell r="B2637" t="str">
            <v>金银河</v>
          </cell>
          <cell r="C2637">
            <v>46.6</v>
          </cell>
          <cell r="D2637">
            <v>57.4</v>
          </cell>
          <cell r="E2637">
            <v>64.7</v>
          </cell>
          <cell r="F2637">
            <v>1.32</v>
          </cell>
        </row>
        <row r="2638">
          <cell r="A2638" t="str">
            <v>300939.SZ</v>
          </cell>
          <cell r="B2638" t="str">
            <v>秋田微</v>
          </cell>
          <cell r="C2638">
            <v>21.3</v>
          </cell>
          <cell r="D2638">
            <v>38.9</v>
          </cell>
          <cell r="E2638">
            <v>32.38</v>
          </cell>
          <cell r="F2638">
            <v>1.31</v>
          </cell>
        </row>
        <row r="2639">
          <cell r="A2639" t="str">
            <v>833781.BJ</v>
          </cell>
          <cell r="B2639" t="str">
            <v>瑞奇智造</v>
          </cell>
          <cell r="C2639">
            <v>4.4</v>
          </cell>
          <cell r="D2639">
            <v>7.2</v>
          </cell>
          <cell r="E2639">
            <v>6.17</v>
          </cell>
          <cell r="F2639">
            <v>1.31</v>
          </cell>
        </row>
        <row r="2640">
          <cell r="A2640" t="str">
            <v>002036.SZ</v>
          </cell>
          <cell r="B2640" t="str">
            <v>联创电子</v>
          </cell>
          <cell r="C2640">
            <v>129.8</v>
          </cell>
          <cell r="D2640">
            <v>132.7</v>
          </cell>
          <cell r="E2640">
            <v>12.36</v>
          </cell>
          <cell r="F2640">
            <v>1.31</v>
          </cell>
        </row>
        <row r="2641">
          <cell r="A2641" t="str">
            <v>600731.SH</v>
          </cell>
          <cell r="B2641" t="str">
            <v>湖南海利</v>
          </cell>
          <cell r="C2641">
            <v>39.2</v>
          </cell>
          <cell r="D2641">
            <v>47.5</v>
          </cell>
          <cell r="E2641">
            <v>8.5</v>
          </cell>
          <cell r="F2641">
            <v>1.31</v>
          </cell>
        </row>
        <row r="2642">
          <cell r="A2642" t="str">
            <v>300925.SZ</v>
          </cell>
          <cell r="B2642" t="str">
            <v>法本信息</v>
          </cell>
          <cell r="C2642">
            <v>31</v>
          </cell>
          <cell r="D2642">
            <v>58</v>
          </cell>
          <cell r="E2642">
            <v>15.48</v>
          </cell>
          <cell r="F2642">
            <v>1.31</v>
          </cell>
        </row>
        <row r="2643">
          <cell r="A2643" t="str">
            <v>603042.SH</v>
          </cell>
          <cell r="B2643" t="str">
            <v>华脉科技</v>
          </cell>
          <cell r="C2643">
            <v>21.1</v>
          </cell>
          <cell r="D2643">
            <v>21.1</v>
          </cell>
          <cell r="E2643">
            <v>13.16</v>
          </cell>
          <cell r="F2643">
            <v>1.31</v>
          </cell>
        </row>
        <row r="2644">
          <cell r="A2644" t="str">
            <v>300268.SZ</v>
          </cell>
          <cell r="B2644" t="str">
            <v>佳沃食品</v>
          </cell>
          <cell r="C2644">
            <v>26.9</v>
          </cell>
          <cell r="D2644">
            <v>35.1</v>
          </cell>
          <cell r="E2644">
            <v>20.13</v>
          </cell>
          <cell r="F2644">
            <v>1.31</v>
          </cell>
        </row>
        <row r="2645">
          <cell r="A2645" t="str">
            <v>300967.SZ</v>
          </cell>
          <cell r="B2645" t="str">
            <v>晓鸣股份</v>
          </cell>
          <cell r="C2645">
            <v>18.6</v>
          </cell>
          <cell r="D2645">
            <v>33.9</v>
          </cell>
          <cell r="E2645">
            <v>17.81</v>
          </cell>
          <cell r="F2645">
            <v>1.31</v>
          </cell>
        </row>
        <row r="2646">
          <cell r="A2646" t="str">
            <v>002119.SZ</v>
          </cell>
          <cell r="B2646" t="str">
            <v>康强电子</v>
          </cell>
          <cell r="C2646">
            <v>56.5</v>
          </cell>
          <cell r="D2646">
            <v>58.1</v>
          </cell>
          <cell r="E2646">
            <v>15.49</v>
          </cell>
          <cell r="F2646">
            <v>1.31</v>
          </cell>
        </row>
        <row r="2647">
          <cell r="A2647" t="str">
            <v>603838.SH</v>
          </cell>
          <cell r="B2647" t="str">
            <v>四通股份</v>
          </cell>
          <cell r="C2647">
            <v>17.7</v>
          </cell>
          <cell r="D2647">
            <v>19.8</v>
          </cell>
          <cell r="E2647">
            <v>6.2</v>
          </cell>
          <cell r="F2647">
            <v>1.31</v>
          </cell>
        </row>
        <row r="2648">
          <cell r="A2648" t="str">
            <v>000985.SZ</v>
          </cell>
          <cell r="B2648" t="str">
            <v>大庆华科</v>
          </cell>
          <cell r="C2648">
            <v>23.1</v>
          </cell>
          <cell r="D2648">
            <v>23.1</v>
          </cell>
          <cell r="E2648">
            <v>17.84</v>
          </cell>
          <cell r="F2648">
            <v>1.31</v>
          </cell>
        </row>
        <row r="2649">
          <cell r="A2649" t="str">
            <v>000837.SZ</v>
          </cell>
          <cell r="B2649" t="str">
            <v>秦川机床</v>
          </cell>
          <cell r="C2649">
            <v>75.3</v>
          </cell>
          <cell r="D2649">
            <v>97.7</v>
          </cell>
          <cell r="E2649">
            <v>10.86</v>
          </cell>
          <cell r="F2649">
            <v>1.31</v>
          </cell>
        </row>
        <row r="2650">
          <cell r="A2650" t="str">
            <v>002928.SZ</v>
          </cell>
          <cell r="B2650" t="str">
            <v>华夏航空</v>
          </cell>
          <cell r="C2650">
            <v>118.1</v>
          </cell>
          <cell r="D2650">
            <v>148.9</v>
          </cell>
          <cell r="E2650">
            <v>11.65</v>
          </cell>
          <cell r="F2650">
            <v>1.3</v>
          </cell>
        </row>
        <row r="2651">
          <cell r="A2651" t="str">
            <v>834599.BJ</v>
          </cell>
          <cell r="B2651" t="str">
            <v>同力股份</v>
          </cell>
          <cell r="C2651">
            <v>14.4</v>
          </cell>
          <cell r="D2651">
            <v>31.7</v>
          </cell>
          <cell r="E2651">
            <v>7</v>
          </cell>
          <cell r="F2651">
            <v>1.3</v>
          </cell>
        </row>
        <row r="2652">
          <cell r="A2652" t="str">
            <v>001300.SZ</v>
          </cell>
          <cell r="B2652" t="str">
            <v>三柏硕</v>
          </cell>
          <cell r="C2652">
            <v>9</v>
          </cell>
          <cell r="D2652">
            <v>36</v>
          </cell>
          <cell r="E2652">
            <v>14.78</v>
          </cell>
          <cell r="F2652">
            <v>1.3</v>
          </cell>
        </row>
        <row r="2653">
          <cell r="A2653" t="str">
            <v>603050.SH</v>
          </cell>
          <cell r="B2653" t="str">
            <v>科林电气</v>
          </cell>
          <cell r="C2653">
            <v>31.5</v>
          </cell>
          <cell r="D2653">
            <v>31.5</v>
          </cell>
          <cell r="E2653">
            <v>19.45</v>
          </cell>
          <cell r="F2653">
            <v>1.3</v>
          </cell>
        </row>
        <row r="2654">
          <cell r="A2654" t="str">
            <v>600794.SH</v>
          </cell>
          <cell r="B2654" t="str">
            <v>保税科技</v>
          </cell>
          <cell r="C2654">
            <v>47.2</v>
          </cell>
          <cell r="D2654">
            <v>47.2</v>
          </cell>
          <cell r="E2654">
            <v>3.89</v>
          </cell>
          <cell r="F2654">
            <v>1.3</v>
          </cell>
        </row>
        <row r="2655">
          <cell r="A2655" t="str">
            <v>430198.BJ</v>
          </cell>
          <cell r="B2655" t="str">
            <v>微创光电</v>
          </cell>
          <cell r="C2655">
            <v>3</v>
          </cell>
          <cell r="D2655">
            <v>7.5</v>
          </cell>
          <cell r="E2655">
            <v>4.67</v>
          </cell>
          <cell r="F2655">
            <v>1.3</v>
          </cell>
        </row>
        <row r="2656">
          <cell r="A2656" t="str">
            <v>300360.SZ</v>
          </cell>
          <cell r="B2656" t="str">
            <v>炬华科技</v>
          </cell>
          <cell r="C2656">
            <v>67.9</v>
          </cell>
          <cell r="D2656">
            <v>78.5</v>
          </cell>
          <cell r="E2656">
            <v>15.57</v>
          </cell>
          <cell r="F2656">
            <v>1.3</v>
          </cell>
        </row>
        <row r="2657">
          <cell r="A2657" t="str">
            <v>603922.SH</v>
          </cell>
          <cell r="B2657" t="str">
            <v>金鸿顺</v>
          </cell>
          <cell r="C2657">
            <v>26.9</v>
          </cell>
          <cell r="D2657">
            <v>26.9</v>
          </cell>
          <cell r="E2657">
            <v>21.05</v>
          </cell>
          <cell r="F2657">
            <v>1.3</v>
          </cell>
        </row>
        <row r="2658">
          <cell r="A2658" t="str">
            <v>603111.SH</v>
          </cell>
          <cell r="B2658" t="str">
            <v>康尼机电</v>
          </cell>
          <cell r="C2658">
            <v>39.1</v>
          </cell>
          <cell r="D2658">
            <v>46.5</v>
          </cell>
          <cell r="E2658">
            <v>4.68</v>
          </cell>
          <cell r="F2658">
            <v>1.3</v>
          </cell>
        </row>
        <row r="2659">
          <cell r="A2659" t="str">
            <v>300715.SZ</v>
          </cell>
          <cell r="B2659" t="str">
            <v>凯伦股份</v>
          </cell>
          <cell r="C2659">
            <v>39.2</v>
          </cell>
          <cell r="D2659">
            <v>54</v>
          </cell>
          <cell r="E2659">
            <v>14.04</v>
          </cell>
          <cell r="F2659">
            <v>1.3</v>
          </cell>
        </row>
        <row r="2660">
          <cell r="A2660" t="str">
            <v>688130.SH</v>
          </cell>
          <cell r="B2660" t="str">
            <v>晶华微</v>
          </cell>
          <cell r="C2660">
            <v>7.5</v>
          </cell>
          <cell r="D2660">
            <v>32.2</v>
          </cell>
          <cell r="E2660">
            <v>48.37</v>
          </cell>
          <cell r="F2660">
            <v>1.3</v>
          </cell>
        </row>
        <row r="2661">
          <cell r="A2661" t="str">
            <v>300635.SZ</v>
          </cell>
          <cell r="B2661" t="str">
            <v>中达安</v>
          </cell>
          <cell r="C2661">
            <v>16.3</v>
          </cell>
          <cell r="D2661">
            <v>19.2</v>
          </cell>
          <cell r="E2661">
            <v>14.06</v>
          </cell>
          <cell r="F2661">
            <v>1.3</v>
          </cell>
        </row>
        <row r="2662">
          <cell r="A2662" t="str">
            <v>600790.SH</v>
          </cell>
          <cell r="B2662" t="str">
            <v>轻纺城</v>
          </cell>
          <cell r="C2662">
            <v>68.7</v>
          </cell>
          <cell r="D2662">
            <v>68.7</v>
          </cell>
          <cell r="E2662">
            <v>4.69</v>
          </cell>
          <cell r="F2662">
            <v>1.3</v>
          </cell>
        </row>
        <row r="2663">
          <cell r="A2663" t="str">
            <v>600671.SH</v>
          </cell>
          <cell r="B2663" t="str">
            <v>ST目药</v>
          </cell>
          <cell r="C2663">
            <v>11.4</v>
          </cell>
          <cell r="D2663">
            <v>11.4</v>
          </cell>
          <cell r="E2663">
            <v>9.38</v>
          </cell>
          <cell r="F2663">
            <v>1.3</v>
          </cell>
        </row>
        <row r="2664">
          <cell r="A2664" t="str">
            <v>688075.SH</v>
          </cell>
          <cell r="B2664" t="str">
            <v>安旭生物</v>
          </cell>
          <cell r="C2664">
            <v>17.7</v>
          </cell>
          <cell r="D2664">
            <v>71.7</v>
          </cell>
          <cell r="E2664">
            <v>78.96</v>
          </cell>
          <cell r="F2664">
            <v>1.3</v>
          </cell>
        </row>
        <row r="2665">
          <cell r="A2665" t="str">
            <v>000848.SZ</v>
          </cell>
          <cell r="B2665" t="str">
            <v>承德露露</v>
          </cell>
          <cell r="C2665">
            <v>92.7</v>
          </cell>
          <cell r="D2665">
            <v>92.7</v>
          </cell>
          <cell r="E2665">
            <v>8.61</v>
          </cell>
          <cell r="F2665">
            <v>1.29</v>
          </cell>
        </row>
        <row r="2666">
          <cell r="A2666" t="str">
            <v>688799.SH</v>
          </cell>
          <cell r="B2666" t="str">
            <v>华纳药厂</v>
          </cell>
          <cell r="C2666">
            <v>19.9</v>
          </cell>
          <cell r="D2666">
            <v>33.8</v>
          </cell>
          <cell r="E2666">
            <v>36.01</v>
          </cell>
          <cell r="F2666">
            <v>1.29</v>
          </cell>
        </row>
        <row r="2667">
          <cell r="A2667" t="str">
            <v>002057.SZ</v>
          </cell>
          <cell r="B2667" t="str">
            <v>中钢天源</v>
          </cell>
          <cell r="C2667">
            <v>81.8</v>
          </cell>
          <cell r="D2667">
            <v>83.2</v>
          </cell>
          <cell r="E2667">
            <v>10.96</v>
          </cell>
          <cell r="F2667">
            <v>1.29</v>
          </cell>
        </row>
        <row r="2668">
          <cell r="A2668" t="str">
            <v>603666.SH</v>
          </cell>
          <cell r="B2668" t="str">
            <v>亿嘉和</v>
          </cell>
          <cell r="C2668">
            <v>77.4</v>
          </cell>
          <cell r="D2668">
            <v>78.1</v>
          </cell>
          <cell r="E2668">
            <v>37.58</v>
          </cell>
          <cell r="F2668">
            <v>1.29</v>
          </cell>
        </row>
        <row r="2669">
          <cell r="A2669" t="str">
            <v>603297.SH</v>
          </cell>
          <cell r="B2669" t="str">
            <v>永新光学</v>
          </cell>
          <cell r="C2669">
            <v>100</v>
          </cell>
          <cell r="D2669">
            <v>100.4</v>
          </cell>
          <cell r="E2669">
            <v>90.92</v>
          </cell>
          <cell r="F2669">
            <v>1.29</v>
          </cell>
        </row>
        <row r="2670">
          <cell r="A2670" t="str">
            <v>688184.SH</v>
          </cell>
          <cell r="B2670" t="str">
            <v>帕瓦股份</v>
          </cell>
          <cell r="C2670">
            <v>10.3</v>
          </cell>
          <cell r="D2670">
            <v>48.5</v>
          </cell>
          <cell r="E2670">
            <v>36.06</v>
          </cell>
          <cell r="F2670">
            <v>1.29</v>
          </cell>
        </row>
        <row r="2671">
          <cell r="A2671" t="str">
            <v>605018.SH</v>
          </cell>
          <cell r="B2671" t="str">
            <v>长华集团</v>
          </cell>
          <cell r="C2671">
            <v>10.3</v>
          </cell>
          <cell r="D2671">
            <v>51.8</v>
          </cell>
          <cell r="E2671">
            <v>10.98</v>
          </cell>
          <cell r="F2671">
            <v>1.29</v>
          </cell>
        </row>
        <row r="2672">
          <cell r="A2672" t="str">
            <v>300183.SZ</v>
          </cell>
          <cell r="B2672" t="str">
            <v>东软载波</v>
          </cell>
          <cell r="C2672">
            <v>55.2</v>
          </cell>
          <cell r="D2672">
            <v>76.2</v>
          </cell>
          <cell r="E2672">
            <v>16.47</v>
          </cell>
          <cell r="F2672">
            <v>1.29</v>
          </cell>
        </row>
        <row r="2673">
          <cell r="A2673" t="str">
            <v>605162.SH</v>
          </cell>
          <cell r="B2673" t="str">
            <v>新中港</v>
          </cell>
          <cell r="C2673">
            <v>8.8</v>
          </cell>
          <cell r="D2673">
            <v>34.6</v>
          </cell>
          <cell r="E2673">
            <v>8.63</v>
          </cell>
          <cell r="F2673">
            <v>1.29</v>
          </cell>
        </row>
        <row r="2674">
          <cell r="A2674" t="str">
            <v>603316.SH</v>
          </cell>
          <cell r="B2674" t="str">
            <v>诚邦股份</v>
          </cell>
          <cell r="C2674">
            <v>16.6</v>
          </cell>
          <cell r="D2674">
            <v>16.6</v>
          </cell>
          <cell r="E2674">
            <v>6.28</v>
          </cell>
          <cell r="F2674">
            <v>1.29</v>
          </cell>
        </row>
        <row r="2675">
          <cell r="A2675" t="str">
            <v>002122.SZ</v>
          </cell>
          <cell r="B2675" t="str">
            <v>天马股份</v>
          </cell>
          <cell r="C2675">
            <v>62.2</v>
          </cell>
          <cell r="D2675">
            <v>62.5</v>
          </cell>
          <cell r="E2675">
            <v>3.14</v>
          </cell>
          <cell r="F2675">
            <v>1.29</v>
          </cell>
        </row>
        <row r="2676">
          <cell r="A2676" t="str">
            <v>688046.SH</v>
          </cell>
          <cell r="B2676" t="str">
            <v>药康生物</v>
          </cell>
          <cell r="C2676">
            <v>12</v>
          </cell>
          <cell r="D2676">
            <v>106.3</v>
          </cell>
          <cell r="E2676">
            <v>25.92</v>
          </cell>
          <cell r="F2676">
            <v>1.29</v>
          </cell>
        </row>
        <row r="2677">
          <cell r="A2677" t="str">
            <v>601137.SH</v>
          </cell>
          <cell r="B2677" t="str">
            <v>博威合金</v>
          </cell>
          <cell r="C2677">
            <v>122.2</v>
          </cell>
          <cell r="D2677">
            <v>130.4</v>
          </cell>
          <cell r="E2677">
            <v>16.5</v>
          </cell>
          <cell r="F2677">
            <v>1.29</v>
          </cell>
        </row>
        <row r="2678">
          <cell r="A2678" t="str">
            <v>600191.SH</v>
          </cell>
          <cell r="B2678" t="str">
            <v>华资实业</v>
          </cell>
          <cell r="C2678">
            <v>26.7</v>
          </cell>
          <cell r="D2678">
            <v>26.7</v>
          </cell>
          <cell r="E2678">
            <v>5.5</v>
          </cell>
          <cell r="F2678">
            <v>1.29</v>
          </cell>
        </row>
        <row r="2679">
          <cell r="A2679" t="str">
            <v>000612.SZ</v>
          </cell>
          <cell r="B2679" t="str">
            <v>焦作万方</v>
          </cell>
          <cell r="C2679">
            <v>65.5</v>
          </cell>
          <cell r="D2679">
            <v>65.6</v>
          </cell>
          <cell r="E2679">
            <v>5.5</v>
          </cell>
          <cell r="F2679">
            <v>1.29</v>
          </cell>
        </row>
        <row r="2680">
          <cell r="A2680" t="str">
            <v>002433.SZ</v>
          </cell>
          <cell r="B2680" t="str">
            <v>ST太安</v>
          </cell>
          <cell r="C2680">
            <v>29.3</v>
          </cell>
          <cell r="D2680">
            <v>30.1</v>
          </cell>
          <cell r="E2680">
            <v>3.93</v>
          </cell>
          <cell r="F2680">
            <v>1.29</v>
          </cell>
        </row>
        <row r="2681">
          <cell r="A2681" t="str">
            <v>002483.SZ</v>
          </cell>
          <cell r="B2681" t="str">
            <v>润邦股份</v>
          </cell>
          <cell r="C2681">
            <v>48.8</v>
          </cell>
          <cell r="D2681">
            <v>51.9</v>
          </cell>
          <cell r="E2681">
            <v>5.51</v>
          </cell>
          <cell r="F2681">
            <v>1.29</v>
          </cell>
        </row>
        <row r="2682">
          <cell r="A2682" t="str">
            <v>300895.SZ</v>
          </cell>
          <cell r="B2682" t="str">
            <v>铜牛信息</v>
          </cell>
          <cell r="C2682">
            <v>23.7</v>
          </cell>
          <cell r="D2682">
            <v>50.4</v>
          </cell>
          <cell r="E2682">
            <v>39.36</v>
          </cell>
          <cell r="F2682">
            <v>1.29</v>
          </cell>
        </row>
        <row r="2683">
          <cell r="A2683" t="str">
            <v>002597.SZ</v>
          </cell>
          <cell r="B2683" t="str">
            <v>金禾实业</v>
          </cell>
          <cell r="C2683">
            <v>171.3</v>
          </cell>
          <cell r="D2683">
            <v>172.5</v>
          </cell>
          <cell r="E2683">
            <v>30.75</v>
          </cell>
          <cell r="F2683">
            <v>1.28</v>
          </cell>
        </row>
        <row r="2684">
          <cell r="A2684" t="str">
            <v>301380.SZ</v>
          </cell>
          <cell r="B2684" t="str">
            <v>挖金客</v>
          </cell>
          <cell r="C2684">
            <v>7.5</v>
          </cell>
          <cell r="D2684">
            <v>30</v>
          </cell>
          <cell r="E2684">
            <v>44.19</v>
          </cell>
          <cell r="F2684">
            <v>1.28</v>
          </cell>
        </row>
        <row r="2685">
          <cell r="A2685" t="str">
            <v>603300.SH</v>
          </cell>
          <cell r="B2685" t="str">
            <v>华铁应急</v>
          </cell>
          <cell r="C2685">
            <v>99.7</v>
          </cell>
          <cell r="D2685">
            <v>109.6</v>
          </cell>
          <cell r="E2685">
            <v>7.9</v>
          </cell>
          <cell r="F2685">
            <v>1.28</v>
          </cell>
        </row>
        <row r="2686">
          <cell r="A2686" t="str">
            <v>600237.SH</v>
          </cell>
          <cell r="B2686" t="str">
            <v>铜峰电子</v>
          </cell>
          <cell r="C2686">
            <v>40.1</v>
          </cell>
          <cell r="D2686">
            <v>40.1</v>
          </cell>
          <cell r="E2686">
            <v>7.11</v>
          </cell>
          <cell r="F2686">
            <v>1.28</v>
          </cell>
        </row>
        <row r="2687">
          <cell r="A2687" t="str">
            <v>300006.SZ</v>
          </cell>
          <cell r="B2687" t="str">
            <v>莱美药业</v>
          </cell>
          <cell r="C2687">
            <v>32.1</v>
          </cell>
          <cell r="D2687">
            <v>41.7</v>
          </cell>
          <cell r="E2687">
            <v>3.95</v>
          </cell>
          <cell r="F2687">
            <v>1.28</v>
          </cell>
        </row>
        <row r="2688">
          <cell r="A2688" t="str">
            <v>000698.SZ</v>
          </cell>
          <cell r="B2688" t="str">
            <v>沈阳化工</v>
          </cell>
          <cell r="C2688">
            <v>37.2</v>
          </cell>
          <cell r="D2688">
            <v>38.8</v>
          </cell>
          <cell r="E2688">
            <v>4.74</v>
          </cell>
          <cell r="F2688">
            <v>1.28</v>
          </cell>
        </row>
        <row r="2689">
          <cell r="A2689" t="str">
            <v>300857.SZ</v>
          </cell>
          <cell r="B2689" t="str">
            <v>协创数据</v>
          </cell>
          <cell r="C2689">
            <v>32.5</v>
          </cell>
          <cell r="D2689">
            <v>47.3</v>
          </cell>
          <cell r="E2689">
            <v>22.92</v>
          </cell>
          <cell r="F2689">
            <v>1.28</v>
          </cell>
        </row>
        <row r="2690">
          <cell r="A2690" t="str">
            <v>600062.SH</v>
          </cell>
          <cell r="B2690" t="str">
            <v>华润双鹤</v>
          </cell>
          <cell r="C2690">
            <v>178.2</v>
          </cell>
          <cell r="D2690">
            <v>181.4</v>
          </cell>
          <cell r="E2690">
            <v>17.39</v>
          </cell>
          <cell r="F2690">
            <v>1.28</v>
          </cell>
        </row>
        <row r="2691">
          <cell r="A2691" t="str">
            <v>002232.SZ</v>
          </cell>
          <cell r="B2691" t="str">
            <v>启明信息</v>
          </cell>
          <cell r="C2691">
            <v>64.6</v>
          </cell>
          <cell r="D2691">
            <v>64.6</v>
          </cell>
          <cell r="E2691">
            <v>15.82</v>
          </cell>
          <cell r="F2691">
            <v>1.28</v>
          </cell>
        </row>
        <row r="2692">
          <cell r="A2692" t="str">
            <v>600805.SH</v>
          </cell>
          <cell r="B2692" t="str">
            <v>悦达投资</v>
          </cell>
          <cell r="C2692">
            <v>40.4</v>
          </cell>
          <cell r="D2692">
            <v>40.4</v>
          </cell>
          <cell r="E2692">
            <v>4.75</v>
          </cell>
          <cell r="F2692">
            <v>1.28</v>
          </cell>
        </row>
        <row r="2693">
          <cell r="A2693" t="str">
            <v>600121.SH</v>
          </cell>
          <cell r="B2693" t="str">
            <v>郑州煤电</v>
          </cell>
          <cell r="C2693">
            <v>57.9</v>
          </cell>
          <cell r="D2693">
            <v>57.9</v>
          </cell>
          <cell r="E2693">
            <v>4.75</v>
          </cell>
          <cell r="F2693">
            <v>1.28</v>
          </cell>
        </row>
        <row r="2694">
          <cell r="A2694" t="str">
            <v>002760.SZ</v>
          </cell>
          <cell r="B2694" t="str">
            <v>凤形股份</v>
          </cell>
          <cell r="C2694">
            <v>19.5</v>
          </cell>
          <cell r="D2694">
            <v>23.9</v>
          </cell>
          <cell r="E2694">
            <v>22.17</v>
          </cell>
          <cell r="F2694">
            <v>1.28</v>
          </cell>
        </row>
        <row r="2695">
          <cell r="A2695" t="str">
            <v>603768.SH</v>
          </cell>
          <cell r="B2695" t="str">
            <v>常青股份</v>
          </cell>
          <cell r="C2695">
            <v>32.3</v>
          </cell>
          <cell r="D2695">
            <v>32.3</v>
          </cell>
          <cell r="E2695">
            <v>15.84</v>
          </cell>
          <cell r="F2695">
            <v>1.28</v>
          </cell>
        </row>
        <row r="2696">
          <cell r="A2696" t="str">
            <v>003016.SZ</v>
          </cell>
          <cell r="B2696" t="str">
            <v>欣贺股份</v>
          </cell>
          <cell r="C2696">
            <v>16.4</v>
          </cell>
          <cell r="D2696">
            <v>47.9</v>
          </cell>
          <cell r="E2696">
            <v>11.1</v>
          </cell>
          <cell r="F2696">
            <v>1.28</v>
          </cell>
        </row>
        <row r="2697">
          <cell r="A2697" t="str">
            <v>000301.SZ</v>
          </cell>
          <cell r="B2697" t="str">
            <v>东方盛虹</v>
          </cell>
          <cell r="C2697">
            <v>741.9</v>
          </cell>
          <cell r="D2697">
            <v>891.8</v>
          </cell>
          <cell r="E2697">
            <v>13.49</v>
          </cell>
          <cell r="F2697">
            <v>1.28</v>
          </cell>
        </row>
        <row r="2698">
          <cell r="A2698" t="str">
            <v>600885.SH</v>
          </cell>
          <cell r="B2698" t="str">
            <v>宏发股份</v>
          </cell>
          <cell r="C2698">
            <v>347.5</v>
          </cell>
          <cell r="D2698">
            <v>347.5</v>
          </cell>
          <cell r="E2698">
            <v>33.33</v>
          </cell>
          <cell r="F2698">
            <v>1.28</v>
          </cell>
        </row>
        <row r="2699">
          <cell r="A2699" t="str">
            <v>000833.SZ</v>
          </cell>
          <cell r="B2699" t="str">
            <v>粤桂股份</v>
          </cell>
          <cell r="C2699">
            <v>27</v>
          </cell>
          <cell r="D2699">
            <v>47.8</v>
          </cell>
          <cell r="E2699">
            <v>7.15</v>
          </cell>
          <cell r="F2699">
            <v>1.27</v>
          </cell>
        </row>
        <row r="2700">
          <cell r="A2700" t="str">
            <v>301256.SZ</v>
          </cell>
          <cell r="B2700" t="str">
            <v>华融化学</v>
          </cell>
          <cell r="C2700">
            <v>10.5</v>
          </cell>
          <cell r="D2700">
            <v>42</v>
          </cell>
          <cell r="E2700">
            <v>8.74</v>
          </cell>
          <cell r="F2700">
            <v>1.27</v>
          </cell>
        </row>
        <row r="2701">
          <cell r="A2701" t="str">
            <v>603697.SH</v>
          </cell>
          <cell r="B2701" t="str">
            <v>有友食品</v>
          </cell>
          <cell r="C2701">
            <v>41.3</v>
          </cell>
          <cell r="D2701">
            <v>41.6</v>
          </cell>
          <cell r="E2701">
            <v>13.51</v>
          </cell>
          <cell r="F2701">
            <v>1.27</v>
          </cell>
        </row>
        <row r="2702">
          <cell r="A2702" t="str">
            <v>003042.SZ</v>
          </cell>
          <cell r="B2702" t="str">
            <v>中农联合</v>
          </cell>
          <cell r="C2702">
            <v>17.3</v>
          </cell>
          <cell r="D2702">
            <v>36.3</v>
          </cell>
          <cell r="E2702">
            <v>25.47</v>
          </cell>
          <cell r="F2702">
            <v>1.27</v>
          </cell>
        </row>
        <row r="2703">
          <cell r="A2703" t="str">
            <v>300111.SZ</v>
          </cell>
          <cell r="B2703" t="str">
            <v>向日葵</v>
          </cell>
          <cell r="C2703">
            <v>44.6</v>
          </cell>
          <cell r="D2703">
            <v>51.2</v>
          </cell>
          <cell r="E2703">
            <v>3.98</v>
          </cell>
          <cell r="F2703">
            <v>1.27</v>
          </cell>
        </row>
        <row r="2704">
          <cell r="A2704" t="str">
            <v>603377.SH</v>
          </cell>
          <cell r="B2704" t="str">
            <v>东方时尚</v>
          </cell>
          <cell r="C2704">
            <v>57.5</v>
          </cell>
          <cell r="D2704">
            <v>57.5</v>
          </cell>
          <cell r="E2704">
            <v>7.98</v>
          </cell>
          <cell r="F2704">
            <v>1.27</v>
          </cell>
        </row>
        <row r="2705">
          <cell r="A2705" t="str">
            <v>301277.SZ</v>
          </cell>
          <cell r="B2705" t="str">
            <v>新天地</v>
          </cell>
          <cell r="C2705">
            <v>9.1</v>
          </cell>
          <cell r="D2705">
            <v>38.4</v>
          </cell>
          <cell r="E2705">
            <v>28.79</v>
          </cell>
          <cell r="F2705">
            <v>1.27</v>
          </cell>
        </row>
        <row r="2706">
          <cell r="A2706" t="str">
            <v>603926.SH</v>
          </cell>
          <cell r="B2706" t="str">
            <v>铁流股份</v>
          </cell>
          <cell r="C2706">
            <v>20</v>
          </cell>
          <cell r="D2706">
            <v>22</v>
          </cell>
          <cell r="E2706">
            <v>9.6</v>
          </cell>
          <cell r="F2706">
            <v>1.27</v>
          </cell>
        </row>
        <row r="2707">
          <cell r="A2707" t="str">
            <v>000040.SZ</v>
          </cell>
          <cell r="B2707" t="str">
            <v>东旭蓝天</v>
          </cell>
          <cell r="C2707">
            <v>42.5</v>
          </cell>
          <cell r="D2707">
            <v>59.6</v>
          </cell>
          <cell r="E2707">
            <v>4.01</v>
          </cell>
          <cell r="F2707">
            <v>1.26</v>
          </cell>
        </row>
        <row r="2708">
          <cell r="A2708" t="str">
            <v>301327.SZ</v>
          </cell>
          <cell r="B2708" t="str">
            <v>华宝新能</v>
          </cell>
          <cell r="C2708">
            <v>35.3</v>
          </cell>
          <cell r="D2708">
            <v>138</v>
          </cell>
          <cell r="E2708">
            <v>143.77</v>
          </cell>
          <cell r="F2708">
            <v>1.26</v>
          </cell>
        </row>
        <row r="2709">
          <cell r="A2709" t="str">
            <v>600114.SH</v>
          </cell>
          <cell r="B2709" t="str">
            <v>东睦股份</v>
          </cell>
          <cell r="C2709">
            <v>59.4</v>
          </cell>
          <cell r="D2709">
            <v>59.4</v>
          </cell>
          <cell r="E2709">
            <v>9.64</v>
          </cell>
          <cell r="F2709">
            <v>1.26</v>
          </cell>
        </row>
        <row r="2710">
          <cell r="A2710" t="str">
            <v>300176.SZ</v>
          </cell>
          <cell r="B2710" t="str">
            <v>派生科技</v>
          </cell>
          <cell r="C2710">
            <v>24.8</v>
          </cell>
          <cell r="D2710">
            <v>24.9</v>
          </cell>
          <cell r="E2710">
            <v>6.43</v>
          </cell>
          <cell r="F2710">
            <v>1.26</v>
          </cell>
        </row>
        <row r="2711">
          <cell r="A2711" t="str">
            <v>000038.SZ</v>
          </cell>
          <cell r="B2711" t="str">
            <v>*ST大通</v>
          </cell>
          <cell r="C2711">
            <v>10.1</v>
          </cell>
          <cell r="D2711">
            <v>21</v>
          </cell>
          <cell r="E2711">
            <v>4.02</v>
          </cell>
          <cell r="F2711">
            <v>1.26</v>
          </cell>
        </row>
        <row r="2712">
          <cell r="A2712" t="str">
            <v>002345.SZ</v>
          </cell>
          <cell r="B2712" t="str">
            <v>潮宏基</v>
          </cell>
          <cell r="C2712">
            <v>62.8</v>
          </cell>
          <cell r="D2712">
            <v>64.3</v>
          </cell>
          <cell r="E2712">
            <v>7.24</v>
          </cell>
          <cell r="F2712">
            <v>1.26</v>
          </cell>
        </row>
        <row r="2713">
          <cell r="A2713" t="str">
            <v>605567.SH</v>
          </cell>
          <cell r="B2713" t="str">
            <v>春雪食品</v>
          </cell>
          <cell r="C2713">
            <v>17.9</v>
          </cell>
          <cell r="D2713">
            <v>29</v>
          </cell>
          <cell r="E2713">
            <v>14.49</v>
          </cell>
          <cell r="F2713">
            <v>1.26</v>
          </cell>
        </row>
        <row r="2714">
          <cell r="A2714" t="str">
            <v>300902.SZ</v>
          </cell>
          <cell r="B2714" t="str">
            <v>国安达</v>
          </cell>
          <cell r="C2714">
            <v>18.3</v>
          </cell>
          <cell r="D2714">
            <v>45.3</v>
          </cell>
          <cell r="E2714">
            <v>35.42</v>
          </cell>
          <cell r="F2714">
            <v>1.26</v>
          </cell>
        </row>
        <row r="2715">
          <cell r="A2715" t="str">
            <v>688396.SH</v>
          </cell>
          <cell r="B2715" t="str">
            <v>华润微</v>
          </cell>
          <cell r="C2715">
            <v>798.3</v>
          </cell>
          <cell r="D2715">
            <v>798.3</v>
          </cell>
          <cell r="E2715">
            <v>60.47</v>
          </cell>
          <cell r="F2715">
            <v>1.26</v>
          </cell>
        </row>
        <row r="2716">
          <cell r="A2716" t="str">
            <v>600272.SH</v>
          </cell>
          <cell r="B2716" t="str">
            <v>开开实业</v>
          </cell>
          <cell r="C2716">
            <v>15.5</v>
          </cell>
          <cell r="D2716">
            <v>23.5</v>
          </cell>
          <cell r="E2716">
            <v>9.68</v>
          </cell>
          <cell r="F2716">
            <v>1.26</v>
          </cell>
        </row>
        <row r="2717">
          <cell r="A2717" t="str">
            <v>603669.SH</v>
          </cell>
          <cell r="B2717" t="str">
            <v>灵康药业</v>
          </cell>
          <cell r="C2717">
            <v>40.2</v>
          </cell>
          <cell r="D2717">
            <v>40.7</v>
          </cell>
          <cell r="E2717">
            <v>5.65</v>
          </cell>
          <cell r="F2717">
            <v>1.25</v>
          </cell>
        </row>
        <row r="2718">
          <cell r="A2718" t="str">
            <v>300486.SZ</v>
          </cell>
          <cell r="B2718" t="str">
            <v>东杰智能</v>
          </cell>
          <cell r="C2718">
            <v>34.1</v>
          </cell>
          <cell r="D2718">
            <v>36.1</v>
          </cell>
          <cell r="E2718">
            <v>8.88</v>
          </cell>
          <cell r="F2718">
            <v>1.25</v>
          </cell>
        </row>
        <row r="2719">
          <cell r="A2719" t="str">
            <v>603757.SH</v>
          </cell>
          <cell r="B2719" t="str">
            <v>大元泵业</v>
          </cell>
          <cell r="C2719">
            <v>42.8</v>
          </cell>
          <cell r="D2719">
            <v>43.1</v>
          </cell>
          <cell r="E2719">
            <v>25.85</v>
          </cell>
          <cell r="F2719">
            <v>1.25</v>
          </cell>
        </row>
        <row r="2720">
          <cell r="A2720" t="str">
            <v>002539.SZ</v>
          </cell>
          <cell r="B2720" t="str">
            <v>云图控股</v>
          </cell>
          <cell r="C2720">
            <v>77.8</v>
          </cell>
          <cell r="D2720">
            <v>136.6</v>
          </cell>
          <cell r="E2720">
            <v>11.31</v>
          </cell>
          <cell r="F2720">
            <v>1.25</v>
          </cell>
        </row>
        <row r="2721">
          <cell r="A2721" t="str">
            <v>002393.SZ</v>
          </cell>
          <cell r="B2721" t="str">
            <v>力生制药</v>
          </cell>
          <cell r="C2721">
            <v>42.8</v>
          </cell>
          <cell r="D2721">
            <v>43.1</v>
          </cell>
          <cell r="E2721">
            <v>23.44</v>
          </cell>
          <cell r="F2721">
            <v>1.25</v>
          </cell>
        </row>
        <row r="2722">
          <cell r="A2722" t="str">
            <v>603508.SH</v>
          </cell>
          <cell r="B2722" t="str">
            <v>思维列控</v>
          </cell>
          <cell r="C2722">
            <v>61.7</v>
          </cell>
          <cell r="D2722">
            <v>61.7</v>
          </cell>
          <cell r="E2722">
            <v>16.17</v>
          </cell>
          <cell r="F2722">
            <v>1.25</v>
          </cell>
        </row>
        <row r="2723">
          <cell r="A2723" t="str">
            <v>688259.SH</v>
          </cell>
          <cell r="B2723" t="str">
            <v>创耀科技</v>
          </cell>
          <cell r="C2723">
            <v>43.4</v>
          </cell>
          <cell r="D2723">
            <v>60.8</v>
          </cell>
          <cell r="E2723">
            <v>76.03</v>
          </cell>
          <cell r="F2723">
            <v>1.25</v>
          </cell>
        </row>
        <row r="2724">
          <cell r="A2724" t="str">
            <v>688112.SH</v>
          </cell>
          <cell r="B2724" t="str">
            <v>鼎阳科技</v>
          </cell>
          <cell r="C2724">
            <v>23.8</v>
          </cell>
          <cell r="D2724">
            <v>85.7</v>
          </cell>
          <cell r="E2724">
            <v>80.33</v>
          </cell>
          <cell r="F2724">
            <v>1.25</v>
          </cell>
        </row>
        <row r="2725">
          <cell r="A2725" t="str">
            <v>300966.SZ</v>
          </cell>
          <cell r="B2725" t="str">
            <v>共同药业</v>
          </cell>
          <cell r="C2725">
            <v>15.4</v>
          </cell>
          <cell r="D2725">
            <v>29.9</v>
          </cell>
          <cell r="E2725">
            <v>25.98</v>
          </cell>
          <cell r="F2725">
            <v>1.25</v>
          </cell>
        </row>
        <row r="2726">
          <cell r="A2726" t="str">
            <v>002809.SZ</v>
          </cell>
          <cell r="B2726" t="str">
            <v>红墙股份</v>
          </cell>
          <cell r="C2726">
            <v>14.4</v>
          </cell>
          <cell r="D2726">
            <v>22.1</v>
          </cell>
          <cell r="E2726">
            <v>10.56</v>
          </cell>
          <cell r="F2726">
            <v>1.25</v>
          </cell>
        </row>
        <row r="2727">
          <cell r="A2727" t="str">
            <v>603338.SH</v>
          </cell>
          <cell r="B2727" t="str">
            <v>浙江鼎力</v>
          </cell>
          <cell r="C2727">
            <v>280</v>
          </cell>
          <cell r="D2727">
            <v>280</v>
          </cell>
          <cell r="E2727">
            <v>55.29</v>
          </cell>
          <cell r="F2727">
            <v>1.25</v>
          </cell>
        </row>
        <row r="2728">
          <cell r="A2728" t="str">
            <v>600549.SH</v>
          </cell>
          <cell r="B2728" t="str">
            <v>厦门钨业</v>
          </cell>
          <cell r="C2728">
            <v>286.9</v>
          </cell>
          <cell r="D2728">
            <v>288.4</v>
          </cell>
          <cell r="E2728">
            <v>20.33</v>
          </cell>
          <cell r="F2728">
            <v>1.25</v>
          </cell>
        </row>
        <row r="2729">
          <cell r="A2729" t="str">
            <v>300383.SZ</v>
          </cell>
          <cell r="B2729" t="str">
            <v>光环新网</v>
          </cell>
          <cell r="C2729">
            <v>188.4</v>
          </cell>
          <cell r="D2729">
            <v>190.2</v>
          </cell>
          <cell r="E2729">
            <v>10.58</v>
          </cell>
          <cell r="F2729">
            <v>1.24</v>
          </cell>
        </row>
        <row r="2730">
          <cell r="A2730" t="str">
            <v>300272.SZ</v>
          </cell>
          <cell r="B2730" t="str">
            <v>开能健康</v>
          </cell>
          <cell r="C2730">
            <v>23.4</v>
          </cell>
          <cell r="D2730">
            <v>32.9</v>
          </cell>
          <cell r="E2730">
            <v>5.7</v>
          </cell>
          <cell r="F2730">
            <v>1.24</v>
          </cell>
        </row>
        <row r="2731">
          <cell r="A2731" t="str">
            <v>601089.SH</v>
          </cell>
          <cell r="B2731" t="str">
            <v>福元医药</v>
          </cell>
          <cell r="C2731">
            <v>19.6</v>
          </cell>
          <cell r="D2731">
            <v>78.2</v>
          </cell>
          <cell r="E2731">
            <v>16.3</v>
          </cell>
          <cell r="F2731">
            <v>1.24</v>
          </cell>
        </row>
        <row r="2732">
          <cell r="A2732" t="str">
            <v>000004.SZ</v>
          </cell>
          <cell r="B2732" t="str">
            <v>ST国华</v>
          </cell>
          <cell r="C2732">
            <v>11.6</v>
          </cell>
          <cell r="D2732">
            <v>13</v>
          </cell>
          <cell r="E2732">
            <v>9.78</v>
          </cell>
          <cell r="F2732">
            <v>1.24</v>
          </cell>
        </row>
        <row r="2733">
          <cell r="A2733" t="str">
            <v>688517.SH</v>
          </cell>
          <cell r="B2733" t="str">
            <v>金冠电气</v>
          </cell>
          <cell r="C2733">
            <v>17.8</v>
          </cell>
          <cell r="D2733">
            <v>28.9</v>
          </cell>
          <cell r="E2733">
            <v>21.2</v>
          </cell>
          <cell r="F2733">
            <v>1.24</v>
          </cell>
        </row>
        <row r="2734">
          <cell r="A2734" t="str">
            <v>001256.SZ</v>
          </cell>
          <cell r="B2734" t="str">
            <v>炜冈科技</v>
          </cell>
          <cell r="C2734">
            <v>7.3</v>
          </cell>
          <cell r="D2734">
            <v>29.1</v>
          </cell>
          <cell r="E2734">
            <v>20.4</v>
          </cell>
          <cell r="F2734">
            <v>1.24</v>
          </cell>
        </row>
        <row r="2735">
          <cell r="A2735" t="str">
            <v>603321.SH</v>
          </cell>
          <cell r="B2735" t="str">
            <v>梅轮电梯</v>
          </cell>
          <cell r="C2735">
            <v>22.6</v>
          </cell>
          <cell r="D2735">
            <v>22.6</v>
          </cell>
          <cell r="E2735">
            <v>7.35</v>
          </cell>
          <cell r="F2735">
            <v>1.24</v>
          </cell>
        </row>
        <row r="2736">
          <cell r="A2736" t="str">
            <v>300370.SZ</v>
          </cell>
          <cell r="B2736" t="str">
            <v>*ST安控</v>
          </cell>
          <cell r="C2736">
            <v>27.5</v>
          </cell>
          <cell r="D2736">
            <v>38.6</v>
          </cell>
          <cell r="E2736">
            <v>2.45</v>
          </cell>
          <cell r="F2736">
            <v>1.24</v>
          </cell>
        </row>
        <row r="2737">
          <cell r="A2737" t="str">
            <v>002799.SZ</v>
          </cell>
          <cell r="B2737" t="str">
            <v>环球印务</v>
          </cell>
          <cell r="C2737">
            <v>32.9</v>
          </cell>
          <cell r="D2737">
            <v>41.8</v>
          </cell>
          <cell r="E2737">
            <v>13.07</v>
          </cell>
          <cell r="F2737">
            <v>1.24</v>
          </cell>
        </row>
        <row r="2738">
          <cell r="A2738" t="str">
            <v>600448.SH</v>
          </cell>
          <cell r="B2738" t="str">
            <v>华纺股份</v>
          </cell>
          <cell r="C2738">
            <v>20.6</v>
          </cell>
          <cell r="D2738">
            <v>20.6</v>
          </cell>
          <cell r="E2738">
            <v>3.27</v>
          </cell>
          <cell r="F2738">
            <v>1.24</v>
          </cell>
        </row>
        <row r="2739">
          <cell r="A2739" t="str">
            <v>002968.SZ</v>
          </cell>
          <cell r="B2739" t="str">
            <v>新大正</v>
          </cell>
          <cell r="C2739">
            <v>50.7</v>
          </cell>
          <cell r="D2739">
            <v>52.4</v>
          </cell>
          <cell r="E2739">
            <v>22.89</v>
          </cell>
          <cell r="F2739">
            <v>1.24</v>
          </cell>
        </row>
        <row r="2740">
          <cell r="A2740" t="str">
            <v>002453.SZ</v>
          </cell>
          <cell r="B2740" t="str">
            <v>华软科技</v>
          </cell>
          <cell r="C2740">
            <v>66.5</v>
          </cell>
          <cell r="D2740">
            <v>93.9</v>
          </cell>
          <cell r="E2740">
            <v>10.63</v>
          </cell>
          <cell r="F2740">
            <v>1.24</v>
          </cell>
        </row>
        <row r="2741">
          <cell r="A2741" t="str">
            <v>300434.SZ</v>
          </cell>
          <cell r="B2741" t="str">
            <v>金石亚药</v>
          </cell>
          <cell r="C2741">
            <v>38.1</v>
          </cell>
          <cell r="D2741">
            <v>46</v>
          </cell>
          <cell r="E2741">
            <v>11.46</v>
          </cell>
          <cell r="F2741">
            <v>1.24</v>
          </cell>
        </row>
        <row r="2742">
          <cell r="A2742" t="str">
            <v>001218.SZ</v>
          </cell>
          <cell r="B2742" t="str">
            <v>丽臣实业</v>
          </cell>
          <cell r="C2742">
            <v>15.5</v>
          </cell>
          <cell r="D2742">
            <v>27.9</v>
          </cell>
          <cell r="E2742">
            <v>22.11</v>
          </cell>
          <cell r="F2742">
            <v>1.24</v>
          </cell>
        </row>
        <row r="2743">
          <cell r="A2743" t="str">
            <v>002274.SZ</v>
          </cell>
          <cell r="B2743" t="str">
            <v>华昌化工</v>
          </cell>
          <cell r="C2743">
            <v>76.8</v>
          </cell>
          <cell r="D2743">
            <v>78</v>
          </cell>
          <cell r="E2743">
            <v>8.19</v>
          </cell>
          <cell r="F2743">
            <v>1.24</v>
          </cell>
        </row>
        <row r="2744">
          <cell r="A2744" t="str">
            <v>300172.SZ</v>
          </cell>
          <cell r="B2744" t="str">
            <v>中电环保</v>
          </cell>
          <cell r="C2744">
            <v>24.5</v>
          </cell>
          <cell r="D2744">
            <v>33.3</v>
          </cell>
          <cell r="E2744">
            <v>4.92</v>
          </cell>
          <cell r="F2744">
            <v>1.23</v>
          </cell>
        </row>
        <row r="2745">
          <cell r="A2745" t="str">
            <v>002526.SZ</v>
          </cell>
          <cell r="B2745" t="str">
            <v>山东矿机</v>
          </cell>
          <cell r="C2745">
            <v>43.3</v>
          </cell>
          <cell r="D2745">
            <v>43.9</v>
          </cell>
          <cell r="E2745">
            <v>2.46</v>
          </cell>
          <cell r="F2745">
            <v>1.23</v>
          </cell>
        </row>
        <row r="2746">
          <cell r="A2746" t="str">
            <v>002500.SZ</v>
          </cell>
          <cell r="B2746" t="str">
            <v>山西证券</v>
          </cell>
          <cell r="C2746">
            <v>206.1</v>
          </cell>
          <cell r="D2746">
            <v>206.1</v>
          </cell>
          <cell r="E2746">
            <v>5.74</v>
          </cell>
          <cell r="F2746">
            <v>1.23</v>
          </cell>
        </row>
        <row r="2747">
          <cell r="A2747" t="str">
            <v>002224.SZ</v>
          </cell>
          <cell r="B2747" t="str">
            <v>三力士</v>
          </cell>
          <cell r="C2747">
            <v>26.7</v>
          </cell>
          <cell r="D2747">
            <v>35.9</v>
          </cell>
          <cell r="E2747">
            <v>4.92</v>
          </cell>
          <cell r="F2747">
            <v>1.23</v>
          </cell>
        </row>
        <row r="2748">
          <cell r="A2748" t="str">
            <v>002157.SZ</v>
          </cell>
          <cell r="B2748" t="str">
            <v>正邦科技</v>
          </cell>
          <cell r="C2748">
            <v>79.8</v>
          </cell>
          <cell r="D2748">
            <v>104.5</v>
          </cell>
          <cell r="E2748">
            <v>3.28</v>
          </cell>
          <cell r="F2748">
            <v>1.23</v>
          </cell>
        </row>
        <row r="2749">
          <cell r="A2749" t="str">
            <v>002978.SZ</v>
          </cell>
          <cell r="B2749" t="str">
            <v>安宁股份</v>
          </cell>
          <cell r="C2749">
            <v>35.9</v>
          </cell>
          <cell r="D2749">
            <v>151.4</v>
          </cell>
          <cell r="E2749">
            <v>37.76</v>
          </cell>
          <cell r="F2749">
            <v>1.23</v>
          </cell>
        </row>
        <row r="2750">
          <cell r="A2750" t="str">
            <v>002976.SZ</v>
          </cell>
          <cell r="B2750" t="str">
            <v>瑞玛精密</v>
          </cell>
          <cell r="C2750">
            <v>29.6</v>
          </cell>
          <cell r="D2750">
            <v>29.6</v>
          </cell>
          <cell r="E2750">
            <v>24.63</v>
          </cell>
          <cell r="F2750">
            <v>1.23</v>
          </cell>
        </row>
        <row r="2751">
          <cell r="A2751" t="str">
            <v>002573.SZ</v>
          </cell>
          <cell r="B2751" t="str">
            <v>清新环境</v>
          </cell>
          <cell r="C2751">
            <v>62.1</v>
          </cell>
          <cell r="D2751">
            <v>82.5</v>
          </cell>
          <cell r="E2751">
            <v>5.75</v>
          </cell>
          <cell r="F2751">
            <v>1.23</v>
          </cell>
        </row>
        <row r="2752">
          <cell r="A2752" t="str">
            <v>002676.SZ</v>
          </cell>
          <cell r="B2752" t="str">
            <v>顺威股份</v>
          </cell>
          <cell r="C2752">
            <v>29.6</v>
          </cell>
          <cell r="D2752">
            <v>29.6</v>
          </cell>
          <cell r="E2752">
            <v>4.11</v>
          </cell>
          <cell r="F2752">
            <v>1.23</v>
          </cell>
        </row>
        <row r="2753">
          <cell r="A2753" t="str">
            <v>605599.SH</v>
          </cell>
          <cell r="B2753" t="str">
            <v>菜百股份</v>
          </cell>
          <cell r="C2753">
            <v>62.7</v>
          </cell>
          <cell r="D2753">
            <v>83.1</v>
          </cell>
          <cell r="E2753">
            <v>10.69</v>
          </cell>
          <cell r="F2753">
            <v>1.23</v>
          </cell>
        </row>
        <row r="2754">
          <cell r="A2754" t="str">
            <v>600267.SH</v>
          </cell>
          <cell r="B2754" t="str">
            <v>海正药业</v>
          </cell>
          <cell r="C2754">
            <v>116.8</v>
          </cell>
          <cell r="D2754">
            <v>126.2</v>
          </cell>
          <cell r="E2754">
            <v>10.69</v>
          </cell>
          <cell r="F2754">
            <v>1.23</v>
          </cell>
        </row>
        <row r="2755">
          <cell r="A2755" t="str">
            <v>831278.BJ</v>
          </cell>
          <cell r="B2755" t="str">
            <v>泰德股份</v>
          </cell>
          <cell r="C2755">
            <v>2</v>
          </cell>
          <cell r="D2755">
            <v>4.7</v>
          </cell>
          <cell r="E2755">
            <v>3.29</v>
          </cell>
          <cell r="F2755">
            <v>1.23</v>
          </cell>
        </row>
        <row r="2756">
          <cell r="A2756" t="str">
            <v>600601.SH</v>
          </cell>
          <cell r="B2756" t="str">
            <v>*ST方科</v>
          </cell>
          <cell r="C2756">
            <v>103</v>
          </cell>
          <cell r="D2756">
            <v>103</v>
          </cell>
          <cell r="E2756">
            <v>2.47</v>
          </cell>
          <cell r="F2756">
            <v>1.23</v>
          </cell>
        </row>
        <row r="2757">
          <cell r="A2757" t="str">
            <v>301359.SZ</v>
          </cell>
          <cell r="B2757" t="str">
            <v>东南电子</v>
          </cell>
          <cell r="C2757">
            <v>4.9</v>
          </cell>
          <cell r="D2757">
            <v>20.5</v>
          </cell>
          <cell r="E2757">
            <v>23.88</v>
          </cell>
          <cell r="F2757">
            <v>1.23</v>
          </cell>
        </row>
        <row r="2758">
          <cell r="A2758" t="str">
            <v>001216.SZ</v>
          </cell>
          <cell r="B2758" t="str">
            <v>华瓷股份</v>
          </cell>
          <cell r="C2758">
            <v>8.8</v>
          </cell>
          <cell r="D2758">
            <v>35.3</v>
          </cell>
          <cell r="E2758">
            <v>14.01</v>
          </cell>
          <cell r="F2758">
            <v>1.23</v>
          </cell>
        </row>
        <row r="2759">
          <cell r="A2759" t="str">
            <v>873223.BJ</v>
          </cell>
          <cell r="B2759" t="str">
            <v>荣亿精密</v>
          </cell>
          <cell r="C2759">
            <v>1.6</v>
          </cell>
          <cell r="D2759">
            <v>5.2</v>
          </cell>
          <cell r="E2759">
            <v>3.3</v>
          </cell>
          <cell r="F2759">
            <v>1.23</v>
          </cell>
        </row>
        <row r="2760">
          <cell r="A2760" t="str">
            <v>000422.SZ</v>
          </cell>
          <cell r="B2760" t="str">
            <v>湖北宜化</v>
          </cell>
          <cell r="C2760">
            <v>133.3</v>
          </cell>
          <cell r="D2760">
            <v>133.3</v>
          </cell>
          <cell r="E2760">
            <v>14.85</v>
          </cell>
          <cell r="F2760">
            <v>1.23</v>
          </cell>
        </row>
        <row r="2761">
          <cell r="A2761" t="str">
            <v>300005.SZ</v>
          </cell>
          <cell r="B2761" t="str">
            <v>探路者</v>
          </cell>
          <cell r="C2761">
            <v>73</v>
          </cell>
          <cell r="D2761">
            <v>73</v>
          </cell>
          <cell r="E2761">
            <v>8.26</v>
          </cell>
          <cell r="F2761">
            <v>1.23</v>
          </cell>
        </row>
        <row r="2762">
          <cell r="A2762" t="str">
            <v>832000.BJ</v>
          </cell>
          <cell r="B2762" t="str">
            <v>安徽凤凰</v>
          </cell>
          <cell r="C2762">
            <v>1.6</v>
          </cell>
          <cell r="D2762">
            <v>4.7</v>
          </cell>
          <cell r="E2762">
            <v>4.96</v>
          </cell>
          <cell r="F2762">
            <v>1.22</v>
          </cell>
        </row>
        <row r="2763">
          <cell r="A2763" t="str">
            <v>605196.SH</v>
          </cell>
          <cell r="B2763" t="str">
            <v>华通线缆</v>
          </cell>
          <cell r="C2763">
            <v>24.1</v>
          </cell>
          <cell r="D2763">
            <v>38.1</v>
          </cell>
          <cell r="E2763">
            <v>7.44</v>
          </cell>
          <cell r="F2763">
            <v>1.22</v>
          </cell>
        </row>
        <row r="2764">
          <cell r="A2764" t="str">
            <v>600198.SH</v>
          </cell>
          <cell r="B2764" t="str">
            <v>大唐电信</v>
          </cell>
          <cell r="C2764">
            <v>65.5</v>
          </cell>
          <cell r="D2764">
            <v>97.7</v>
          </cell>
          <cell r="E2764">
            <v>7.44</v>
          </cell>
          <cell r="F2764">
            <v>1.22</v>
          </cell>
        </row>
        <row r="2765">
          <cell r="A2765" t="str">
            <v>600103.SH</v>
          </cell>
          <cell r="B2765" t="str">
            <v>青山纸业</v>
          </cell>
          <cell r="C2765">
            <v>57.2</v>
          </cell>
          <cell r="D2765">
            <v>57.2</v>
          </cell>
          <cell r="E2765">
            <v>2.48</v>
          </cell>
          <cell r="F2765">
            <v>1.22</v>
          </cell>
        </row>
        <row r="2766">
          <cell r="A2766" t="str">
            <v>301123.SZ</v>
          </cell>
          <cell r="B2766" t="str">
            <v>奕东电子</v>
          </cell>
          <cell r="C2766">
            <v>19</v>
          </cell>
          <cell r="D2766">
            <v>57.9</v>
          </cell>
          <cell r="E2766">
            <v>24.8</v>
          </cell>
          <cell r="F2766">
            <v>1.22</v>
          </cell>
        </row>
        <row r="2767">
          <cell r="A2767" t="str">
            <v>603038.SH</v>
          </cell>
          <cell r="B2767" t="str">
            <v>华立股份</v>
          </cell>
          <cell r="C2767">
            <v>17.1</v>
          </cell>
          <cell r="D2767">
            <v>17.1</v>
          </cell>
          <cell r="E2767">
            <v>8.27</v>
          </cell>
          <cell r="F2767">
            <v>1.22</v>
          </cell>
        </row>
        <row r="2768">
          <cell r="A2768" t="str">
            <v>002481.SZ</v>
          </cell>
          <cell r="B2768" t="str">
            <v>双塔食品</v>
          </cell>
          <cell r="C2768">
            <v>63.7</v>
          </cell>
          <cell r="D2768">
            <v>71.4</v>
          </cell>
          <cell r="E2768">
            <v>5.79</v>
          </cell>
          <cell r="F2768">
            <v>1.22</v>
          </cell>
        </row>
        <row r="2769">
          <cell r="A2769" t="str">
            <v>688033.SH</v>
          </cell>
          <cell r="B2769" t="str">
            <v>天宜上佳</v>
          </cell>
          <cell r="C2769">
            <v>89.4</v>
          </cell>
          <cell r="D2769">
            <v>111.6</v>
          </cell>
          <cell r="E2769">
            <v>19.88</v>
          </cell>
          <cell r="F2769">
            <v>1.22</v>
          </cell>
        </row>
        <row r="2770">
          <cell r="A2770" t="str">
            <v>000501.SZ</v>
          </cell>
          <cell r="B2770" t="str">
            <v>武商集团</v>
          </cell>
          <cell r="C2770">
            <v>89.1</v>
          </cell>
          <cell r="D2770">
            <v>89.2</v>
          </cell>
          <cell r="E2770">
            <v>11.6</v>
          </cell>
          <cell r="F2770">
            <v>1.22</v>
          </cell>
        </row>
        <row r="2771">
          <cell r="A2771" t="str">
            <v>300816.SZ</v>
          </cell>
          <cell r="B2771" t="str">
            <v>艾可蓝</v>
          </cell>
          <cell r="C2771">
            <v>22.6</v>
          </cell>
          <cell r="D2771">
            <v>25.3</v>
          </cell>
          <cell r="E2771">
            <v>31.52</v>
          </cell>
          <cell r="F2771">
            <v>1.22</v>
          </cell>
        </row>
        <row r="2772">
          <cell r="A2772" t="str">
            <v>002312.SZ</v>
          </cell>
          <cell r="B2772" t="str">
            <v>川发龙蟒</v>
          </cell>
          <cell r="C2772">
            <v>145.4</v>
          </cell>
          <cell r="D2772">
            <v>204.2</v>
          </cell>
          <cell r="E2772">
            <v>10.79</v>
          </cell>
          <cell r="F2772">
            <v>1.22</v>
          </cell>
        </row>
        <row r="2773">
          <cell r="A2773" t="str">
            <v>002131.SZ</v>
          </cell>
          <cell r="B2773" t="str">
            <v>利欧股份</v>
          </cell>
          <cell r="C2773">
            <v>145.3</v>
          </cell>
          <cell r="D2773">
            <v>168.2</v>
          </cell>
          <cell r="E2773">
            <v>2.49</v>
          </cell>
          <cell r="F2773">
            <v>1.22</v>
          </cell>
        </row>
        <row r="2774">
          <cell r="A2774" t="str">
            <v>002475.SZ</v>
          </cell>
          <cell r="B2774" t="str">
            <v>立讯精密</v>
          </cell>
          <cell r="C2774">
            <v>2008.2</v>
          </cell>
          <cell r="D2774">
            <v>2011.5</v>
          </cell>
          <cell r="E2774">
            <v>28.24</v>
          </cell>
          <cell r="F2774">
            <v>1.22</v>
          </cell>
        </row>
        <row r="2775">
          <cell r="A2775" t="str">
            <v>603067.SH</v>
          </cell>
          <cell r="B2775" t="str">
            <v>振华股份</v>
          </cell>
          <cell r="C2775">
            <v>71.1</v>
          </cell>
          <cell r="D2775">
            <v>72</v>
          </cell>
          <cell r="E2775">
            <v>14.15</v>
          </cell>
          <cell r="F2775">
            <v>1.22</v>
          </cell>
        </row>
        <row r="2776">
          <cell r="A2776" t="str">
            <v>688257.SH</v>
          </cell>
          <cell r="B2776" t="str">
            <v>新锐股份</v>
          </cell>
          <cell r="C2776">
            <v>22.7</v>
          </cell>
          <cell r="D2776">
            <v>37.9</v>
          </cell>
          <cell r="E2776">
            <v>40.81</v>
          </cell>
          <cell r="F2776">
            <v>1.22</v>
          </cell>
        </row>
        <row r="2777">
          <cell r="A2777" t="str">
            <v>600077.SH</v>
          </cell>
          <cell r="B2777" t="str">
            <v>宋都股份</v>
          </cell>
          <cell r="C2777">
            <v>33.5</v>
          </cell>
          <cell r="D2777">
            <v>33.5</v>
          </cell>
          <cell r="E2777">
            <v>2.5</v>
          </cell>
          <cell r="F2777">
            <v>1.21</v>
          </cell>
        </row>
        <row r="2778">
          <cell r="A2778" t="str">
            <v>301078.SZ</v>
          </cell>
          <cell r="B2778" t="str">
            <v>孩子王</v>
          </cell>
          <cell r="C2778">
            <v>77.6</v>
          </cell>
          <cell r="D2778">
            <v>139</v>
          </cell>
          <cell r="E2778">
            <v>12.5</v>
          </cell>
          <cell r="F2778">
            <v>1.21</v>
          </cell>
        </row>
        <row r="2779">
          <cell r="A2779" t="str">
            <v>002982.SZ</v>
          </cell>
          <cell r="B2779" t="str">
            <v>湘佳股份</v>
          </cell>
          <cell r="C2779">
            <v>19.7</v>
          </cell>
          <cell r="D2779">
            <v>43.3</v>
          </cell>
          <cell r="E2779">
            <v>42.52</v>
          </cell>
          <cell r="F2779">
            <v>1.21</v>
          </cell>
        </row>
        <row r="2780">
          <cell r="A2780" t="str">
            <v>605138.SH</v>
          </cell>
          <cell r="B2780" t="str">
            <v>盛泰集团</v>
          </cell>
          <cell r="C2780">
            <v>29.8</v>
          </cell>
          <cell r="D2780">
            <v>55.6</v>
          </cell>
          <cell r="E2780">
            <v>10.01</v>
          </cell>
          <cell r="F2780">
            <v>1.21</v>
          </cell>
        </row>
        <row r="2781">
          <cell r="A2781" t="str">
            <v>300113.SZ</v>
          </cell>
          <cell r="B2781" t="str">
            <v>顺网科技</v>
          </cell>
          <cell r="C2781">
            <v>70.7</v>
          </cell>
          <cell r="D2781">
            <v>110.1</v>
          </cell>
          <cell r="E2781">
            <v>15.86</v>
          </cell>
          <cell r="F2781">
            <v>1.21</v>
          </cell>
        </row>
        <row r="2782">
          <cell r="A2782" t="str">
            <v>601199.SH</v>
          </cell>
          <cell r="B2782" t="str">
            <v>江南水务</v>
          </cell>
          <cell r="C2782">
            <v>78.1</v>
          </cell>
          <cell r="D2782">
            <v>78.1</v>
          </cell>
          <cell r="E2782">
            <v>8.35</v>
          </cell>
          <cell r="F2782">
            <v>1.21</v>
          </cell>
        </row>
        <row r="2783">
          <cell r="A2783" t="str">
            <v>600373.SH</v>
          </cell>
          <cell r="B2783" t="str">
            <v>中文传媒</v>
          </cell>
          <cell r="C2783">
            <v>158.4</v>
          </cell>
          <cell r="D2783">
            <v>158.4</v>
          </cell>
          <cell r="E2783">
            <v>11.69</v>
          </cell>
          <cell r="F2783">
            <v>1.21</v>
          </cell>
        </row>
        <row r="2784">
          <cell r="A2784" t="str">
            <v>000656.SZ</v>
          </cell>
          <cell r="B2784" t="str">
            <v>金科股份</v>
          </cell>
          <cell r="C2784">
            <v>88.7</v>
          </cell>
          <cell r="D2784">
            <v>89.2</v>
          </cell>
          <cell r="E2784">
            <v>1.67</v>
          </cell>
          <cell r="F2784">
            <v>1.21</v>
          </cell>
        </row>
        <row r="2785">
          <cell r="A2785" t="str">
            <v>301201.SZ</v>
          </cell>
          <cell r="B2785" t="str">
            <v>诚达药业</v>
          </cell>
          <cell r="C2785">
            <v>24.1</v>
          </cell>
          <cell r="D2785">
            <v>44.5</v>
          </cell>
          <cell r="E2785">
            <v>45.99</v>
          </cell>
          <cell r="F2785">
            <v>1.21</v>
          </cell>
        </row>
        <row r="2786">
          <cell r="A2786" t="str">
            <v>600841.SH</v>
          </cell>
          <cell r="B2786" t="str">
            <v>动力新科</v>
          </cell>
          <cell r="C2786">
            <v>33.7</v>
          </cell>
          <cell r="D2786">
            <v>109.1</v>
          </cell>
          <cell r="E2786">
            <v>6.69</v>
          </cell>
          <cell r="F2786">
            <v>1.21</v>
          </cell>
        </row>
        <row r="2787">
          <cell r="A2787" t="str">
            <v>600662.SH</v>
          </cell>
          <cell r="B2787" t="str">
            <v>外服控股</v>
          </cell>
          <cell r="C2787">
            <v>61.7</v>
          </cell>
          <cell r="D2787">
            <v>133.9</v>
          </cell>
          <cell r="E2787">
            <v>5.86</v>
          </cell>
          <cell r="F2787">
            <v>1.21</v>
          </cell>
        </row>
        <row r="2788">
          <cell r="A2788" t="str">
            <v>002279.SZ</v>
          </cell>
          <cell r="B2788" t="str">
            <v>久其软件</v>
          </cell>
          <cell r="C2788">
            <v>66</v>
          </cell>
          <cell r="D2788">
            <v>72.6</v>
          </cell>
          <cell r="E2788">
            <v>8.38</v>
          </cell>
          <cell r="F2788">
            <v>1.21</v>
          </cell>
        </row>
        <row r="2789">
          <cell r="A2789" t="str">
            <v>300013.SZ</v>
          </cell>
          <cell r="B2789" t="str">
            <v>新宁物流</v>
          </cell>
          <cell r="C2789">
            <v>18.7</v>
          </cell>
          <cell r="D2789">
            <v>18.8</v>
          </cell>
          <cell r="E2789">
            <v>4.2</v>
          </cell>
          <cell r="F2789">
            <v>1.2</v>
          </cell>
        </row>
        <row r="2790">
          <cell r="A2790" t="str">
            <v>605077.SH</v>
          </cell>
          <cell r="B2790" t="str">
            <v>华康股份</v>
          </cell>
          <cell r="C2790">
            <v>43.5</v>
          </cell>
          <cell r="D2790">
            <v>65.3</v>
          </cell>
          <cell r="E2790">
            <v>28.58</v>
          </cell>
          <cell r="F2790">
            <v>1.2</v>
          </cell>
        </row>
        <row r="2791">
          <cell r="A2791" t="str">
            <v>688663.SH</v>
          </cell>
          <cell r="B2791" t="str">
            <v>新风光</v>
          </cell>
          <cell r="C2791">
            <v>32.7</v>
          </cell>
          <cell r="D2791">
            <v>53</v>
          </cell>
          <cell r="E2791">
            <v>37.85</v>
          </cell>
          <cell r="F2791">
            <v>1.2</v>
          </cell>
        </row>
        <row r="2792">
          <cell r="A2792" t="str">
            <v>000421.SZ</v>
          </cell>
          <cell r="B2792" t="str">
            <v>南京公用</v>
          </cell>
          <cell r="C2792">
            <v>28.9</v>
          </cell>
          <cell r="D2792">
            <v>29.2</v>
          </cell>
          <cell r="E2792">
            <v>5.05</v>
          </cell>
          <cell r="F2792">
            <v>1.2</v>
          </cell>
        </row>
        <row r="2793">
          <cell r="A2793" t="str">
            <v>603383.SH</v>
          </cell>
          <cell r="B2793" t="str">
            <v>顶点软件</v>
          </cell>
          <cell r="C2793">
            <v>84.1</v>
          </cell>
          <cell r="D2793">
            <v>85.3</v>
          </cell>
          <cell r="E2793">
            <v>49.82</v>
          </cell>
          <cell r="F2793">
            <v>1.2</v>
          </cell>
        </row>
        <row r="2794">
          <cell r="A2794" t="str">
            <v>000559.SZ</v>
          </cell>
          <cell r="B2794" t="str">
            <v>万向钱潮</v>
          </cell>
          <cell r="C2794">
            <v>139.6</v>
          </cell>
          <cell r="D2794">
            <v>167.5</v>
          </cell>
          <cell r="E2794">
            <v>5.07</v>
          </cell>
          <cell r="F2794">
            <v>1.2</v>
          </cell>
        </row>
        <row r="2795">
          <cell r="A2795" t="str">
            <v>301331.SZ</v>
          </cell>
          <cell r="B2795" t="str">
            <v>恩威医药</v>
          </cell>
          <cell r="C2795">
            <v>7</v>
          </cell>
          <cell r="D2795">
            <v>27.9</v>
          </cell>
          <cell r="E2795">
            <v>39.74</v>
          </cell>
          <cell r="F2795">
            <v>1.2</v>
          </cell>
        </row>
        <row r="2796">
          <cell r="A2796" t="str">
            <v>688579.SH</v>
          </cell>
          <cell r="B2796" t="str">
            <v>山大地纬</v>
          </cell>
          <cell r="C2796">
            <v>40.5</v>
          </cell>
          <cell r="D2796">
            <v>57.6</v>
          </cell>
          <cell r="E2796">
            <v>14.39</v>
          </cell>
          <cell r="F2796">
            <v>1.2</v>
          </cell>
        </row>
        <row r="2797">
          <cell r="A2797" t="str">
            <v>600180.SH</v>
          </cell>
          <cell r="B2797" t="str">
            <v>瑞茂通</v>
          </cell>
          <cell r="C2797">
            <v>62.4</v>
          </cell>
          <cell r="D2797">
            <v>62.4</v>
          </cell>
          <cell r="E2797">
            <v>5.93</v>
          </cell>
          <cell r="F2797">
            <v>1.19</v>
          </cell>
        </row>
        <row r="2798">
          <cell r="A2798" t="str">
            <v>002213.SZ</v>
          </cell>
          <cell r="B2798" t="str">
            <v>大为股份</v>
          </cell>
          <cell r="C2798">
            <v>29.7</v>
          </cell>
          <cell r="D2798">
            <v>34</v>
          </cell>
          <cell r="E2798">
            <v>14.41</v>
          </cell>
          <cell r="F2798">
            <v>1.19</v>
          </cell>
        </row>
        <row r="2799">
          <cell r="A2799" t="str">
            <v>300287.SZ</v>
          </cell>
          <cell r="B2799" t="str">
            <v>飞利信</v>
          </cell>
          <cell r="C2799">
            <v>54.5</v>
          </cell>
          <cell r="D2799">
            <v>60.9</v>
          </cell>
          <cell r="E2799">
            <v>4.24</v>
          </cell>
          <cell r="F2799">
            <v>1.19</v>
          </cell>
        </row>
        <row r="2800">
          <cell r="A2800" t="str">
            <v>688166.SH</v>
          </cell>
          <cell r="B2800" t="str">
            <v>博瑞医药</v>
          </cell>
          <cell r="C2800">
            <v>93.9</v>
          </cell>
          <cell r="D2800">
            <v>96.8</v>
          </cell>
          <cell r="E2800">
            <v>22.91</v>
          </cell>
          <cell r="F2800">
            <v>1.19</v>
          </cell>
        </row>
        <row r="2801">
          <cell r="A2801" t="str">
            <v>603015.SH</v>
          </cell>
          <cell r="B2801" t="str">
            <v>弘讯科技</v>
          </cell>
          <cell r="C2801">
            <v>30.9</v>
          </cell>
          <cell r="D2801">
            <v>30.9</v>
          </cell>
          <cell r="E2801">
            <v>7.65</v>
          </cell>
          <cell r="F2801">
            <v>1.19</v>
          </cell>
        </row>
        <row r="2802">
          <cell r="A2802" t="str">
            <v>600736.SH</v>
          </cell>
          <cell r="B2802" t="str">
            <v>苏州高新</v>
          </cell>
          <cell r="C2802">
            <v>58.8</v>
          </cell>
          <cell r="D2802">
            <v>58.8</v>
          </cell>
          <cell r="E2802">
            <v>5.11</v>
          </cell>
          <cell r="F2802">
            <v>1.19</v>
          </cell>
        </row>
        <row r="2803">
          <cell r="A2803" t="str">
            <v>002516.SZ</v>
          </cell>
          <cell r="B2803" t="str">
            <v>旷达科技</v>
          </cell>
          <cell r="C2803">
            <v>48.7</v>
          </cell>
          <cell r="D2803">
            <v>75.2</v>
          </cell>
          <cell r="E2803">
            <v>5.11</v>
          </cell>
          <cell r="F2803">
            <v>1.19</v>
          </cell>
        </row>
        <row r="2804">
          <cell r="A2804" t="str">
            <v>002109.SZ</v>
          </cell>
          <cell r="B2804" t="str">
            <v>兴化股份</v>
          </cell>
          <cell r="C2804">
            <v>53.8</v>
          </cell>
          <cell r="D2804">
            <v>53.8</v>
          </cell>
          <cell r="E2804">
            <v>5.11</v>
          </cell>
          <cell r="F2804">
            <v>1.19</v>
          </cell>
        </row>
        <row r="2805">
          <cell r="A2805" t="str">
            <v>002735.SZ</v>
          </cell>
          <cell r="B2805" t="str">
            <v>王子新材</v>
          </cell>
          <cell r="C2805">
            <v>32.6</v>
          </cell>
          <cell r="D2805">
            <v>50.6</v>
          </cell>
          <cell r="E2805">
            <v>23.86</v>
          </cell>
          <cell r="F2805">
            <v>1.19</v>
          </cell>
        </row>
        <row r="2806">
          <cell r="A2806" t="str">
            <v>000952.SZ</v>
          </cell>
          <cell r="B2806" t="str">
            <v>广济药业</v>
          </cell>
          <cell r="C2806">
            <v>23.5</v>
          </cell>
          <cell r="D2806">
            <v>27.1</v>
          </cell>
          <cell r="E2806">
            <v>7.67</v>
          </cell>
          <cell r="F2806">
            <v>1.19</v>
          </cell>
        </row>
        <row r="2807">
          <cell r="A2807" t="str">
            <v>000797.SZ</v>
          </cell>
          <cell r="B2807" t="str">
            <v>中国武夷</v>
          </cell>
          <cell r="C2807">
            <v>53.5</v>
          </cell>
          <cell r="D2807">
            <v>53.6</v>
          </cell>
          <cell r="E2807">
            <v>3.41</v>
          </cell>
          <cell r="F2807">
            <v>1.19</v>
          </cell>
        </row>
        <row r="2808">
          <cell r="A2808" t="str">
            <v>300550.SZ</v>
          </cell>
          <cell r="B2808" t="str">
            <v>和仁科技</v>
          </cell>
          <cell r="C2808">
            <v>42.4</v>
          </cell>
          <cell r="D2808">
            <v>42.6</v>
          </cell>
          <cell r="E2808">
            <v>16.21</v>
          </cell>
          <cell r="F2808">
            <v>1.19</v>
          </cell>
        </row>
        <row r="2809">
          <cell r="A2809" t="str">
            <v>002496.SZ</v>
          </cell>
          <cell r="B2809" t="str">
            <v>辉丰股份</v>
          </cell>
          <cell r="C2809">
            <v>29.2</v>
          </cell>
          <cell r="D2809">
            <v>38.6</v>
          </cell>
          <cell r="E2809">
            <v>2.56</v>
          </cell>
          <cell r="F2809">
            <v>1.19</v>
          </cell>
        </row>
        <row r="2810">
          <cell r="A2810" t="str">
            <v>301135.SZ</v>
          </cell>
          <cell r="B2810" t="str">
            <v>瑞德智能</v>
          </cell>
          <cell r="C2810">
            <v>6.4</v>
          </cell>
          <cell r="D2810">
            <v>27.3</v>
          </cell>
          <cell r="E2810">
            <v>26.46</v>
          </cell>
          <cell r="F2810">
            <v>1.19</v>
          </cell>
        </row>
        <row r="2811">
          <cell r="A2811" t="str">
            <v>831768.BJ</v>
          </cell>
          <cell r="B2811" t="str">
            <v>拾比佰</v>
          </cell>
          <cell r="C2811">
            <v>3.9</v>
          </cell>
          <cell r="D2811">
            <v>5.7</v>
          </cell>
          <cell r="E2811">
            <v>5.13</v>
          </cell>
          <cell r="F2811">
            <v>1.18</v>
          </cell>
        </row>
        <row r="2812">
          <cell r="A2812" t="str">
            <v>000629.SZ</v>
          </cell>
          <cell r="B2812" t="str">
            <v>钒钛股份</v>
          </cell>
          <cell r="C2812">
            <v>440.6</v>
          </cell>
          <cell r="D2812">
            <v>441.3</v>
          </cell>
          <cell r="E2812">
            <v>5.13</v>
          </cell>
          <cell r="F2812">
            <v>1.18</v>
          </cell>
        </row>
        <row r="2813">
          <cell r="A2813" t="str">
            <v>000792.SZ</v>
          </cell>
          <cell r="B2813" t="str">
            <v>盐湖股份</v>
          </cell>
          <cell r="C2813">
            <v>1255</v>
          </cell>
          <cell r="D2813">
            <v>1255</v>
          </cell>
          <cell r="E2813">
            <v>23.1</v>
          </cell>
          <cell r="F2813">
            <v>1.18</v>
          </cell>
        </row>
        <row r="2814">
          <cell r="A2814" t="str">
            <v>000100.SZ</v>
          </cell>
          <cell r="B2814" t="str">
            <v>TCL科技</v>
          </cell>
          <cell r="C2814">
            <v>584.3</v>
          </cell>
          <cell r="D2814">
            <v>730.7</v>
          </cell>
          <cell r="E2814">
            <v>4.28</v>
          </cell>
          <cell r="F2814">
            <v>1.18</v>
          </cell>
        </row>
        <row r="2815">
          <cell r="A2815" t="str">
            <v>600467.SH</v>
          </cell>
          <cell r="B2815" t="str">
            <v>好当家</v>
          </cell>
          <cell r="C2815">
            <v>37.5</v>
          </cell>
          <cell r="D2815">
            <v>37.5</v>
          </cell>
          <cell r="E2815">
            <v>2.57</v>
          </cell>
          <cell r="F2815">
            <v>1.18</v>
          </cell>
        </row>
        <row r="2816">
          <cell r="A2816" t="str">
            <v>600082.SH</v>
          </cell>
          <cell r="B2816" t="str">
            <v>海泰发展</v>
          </cell>
          <cell r="C2816">
            <v>21.8</v>
          </cell>
          <cell r="D2816">
            <v>22.2</v>
          </cell>
          <cell r="E2816">
            <v>3.43</v>
          </cell>
          <cell r="F2816">
            <v>1.18</v>
          </cell>
        </row>
        <row r="2817">
          <cell r="A2817" t="str">
            <v>000520.SZ</v>
          </cell>
          <cell r="B2817" t="str">
            <v>长航凤凰</v>
          </cell>
          <cell r="C2817">
            <v>34.7</v>
          </cell>
          <cell r="D2817">
            <v>34.7</v>
          </cell>
          <cell r="E2817">
            <v>3.43</v>
          </cell>
          <cell r="F2817">
            <v>1.18</v>
          </cell>
        </row>
        <row r="2818">
          <cell r="A2818" t="str">
            <v>002917.SZ</v>
          </cell>
          <cell r="B2818" t="str">
            <v>金奥博</v>
          </cell>
          <cell r="C2818">
            <v>28.6</v>
          </cell>
          <cell r="D2818">
            <v>38.8</v>
          </cell>
          <cell r="E2818">
            <v>11.15</v>
          </cell>
          <cell r="F2818">
            <v>1.18</v>
          </cell>
        </row>
        <row r="2819">
          <cell r="A2819" t="str">
            <v>301373.SZ</v>
          </cell>
          <cell r="B2819" t="str">
            <v>凌玮科技</v>
          </cell>
          <cell r="C2819">
            <v>8.9</v>
          </cell>
          <cell r="D2819">
            <v>38.1</v>
          </cell>
          <cell r="E2819">
            <v>35.17</v>
          </cell>
          <cell r="F2819">
            <v>1.18</v>
          </cell>
        </row>
        <row r="2820">
          <cell r="A2820" t="str">
            <v>002455.SZ</v>
          </cell>
          <cell r="B2820" t="str">
            <v>百川股份</v>
          </cell>
          <cell r="C2820">
            <v>47</v>
          </cell>
          <cell r="D2820">
            <v>56</v>
          </cell>
          <cell r="E2820">
            <v>9.44</v>
          </cell>
          <cell r="F2820">
            <v>1.18</v>
          </cell>
        </row>
        <row r="2821">
          <cell r="A2821" t="str">
            <v>300239.SZ</v>
          </cell>
          <cell r="B2821" t="str">
            <v>东宝生物</v>
          </cell>
          <cell r="C2821">
            <v>35.3</v>
          </cell>
          <cell r="D2821">
            <v>40.8</v>
          </cell>
          <cell r="E2821">
            <v>6.87</v>
          </cell>
          <cell r="F2821">
            <v>1.18</v>
          </cell>
        </row>
        <row r="2822">
          <cell r="A2822" t="str">
            <v>873339.BJ</v>
          </cell>
          <cell r="B2822" t="str">
            <v>恒太照明</v>
          </cell>
          <cell r="C2822">
            <v>2.9</v>
          </cell>
          <cell r="D2822">
            <v>11.4</v>
          </cell>
          <cell r="E2822">
            <v>5.16</v>
          </cell>
          <cell r="F2822">
            <v>1.18</v>
          </cell>
        </row>
        <row r="2823">
          <cell r="A2823" t="str">
            <v>603001.SH</v>
          </cell>
          <cell r="B2823" t="str">
            <v>奥康国际</v>
          </cell>
          <cell r="C2823">
            <v>27.6</v>
          </cell>
          <cell r="D2823">
            <v>27.6</v>
          </cell>
          <cell r="E2823">
            <v>6.88</v>
          </cell>
          <cell r="F2823">
            <v>1.18</v>
          </cell>
        </row>
        <row r="2824">
          <cell r="A2824" t="str">
            <v>601609.SH</v>
          </cell>
          <cell r="B2824" t="str">
            <v>金田股份</v>
          </cell>
          <cell r="C2824">
            <v>41.7</v>
          </cell>
          <cell r="D2824">
            <v>101.8</v>
          </cell>
          <cell r="E2824">
            <v>6.88</v>
          </cell>
          <cell r="F2824">
            <v>1.18</v>
          </cell>
        </row>
        <row r="2825">
          <cell r="A2825" t="str">
            <v>000779.SZ</v>
          </cell>
          <cell r="B2825" t="str">
            <v>甘咨询</v>
          </cell>
          <cell r="C2825">
            <v>45.3</v>
          </cell>
          <cell r="D2825">
            <v>45.8</v>
          </cell>
          <cell r="E2825">
            <v>12.05</v>
          </cell>
          <cell r="F2825">
            <v>1.18</v>
          </cell>
        </row>
        <row r="2826">
          <cell r="A2826" t="str">
            <v>833580.BJ</v>
          </cell>
          <cell r="B2826" t="str">
            <v>科创新材</v>
          </cell>
          <cell r="C2826">
            <v>1</v>
          </cell>
          <cell r="D2826">
            <v>3.7</v>
          </cell>
          <cell r="E2826">
            <v>4.31</v>
          </cell>
          <cell r="F2826">
            <v>1.17</v>
          </cell>
        </row>
        <row r="2827">
          <cell r="A2827" t="str">
            <v>301178.SZ</v>
          </cell>
          <cell r="B2827" t="str">
            <v>天亿马</v>
          </cell>
          <cell r="C2827">
            <v>15</v>
          </cell>
          <cell r="D2827">
            <v>22.7</v>
          </cell>
          <cell r="E2827">
            <v>34.48</v>
          </cell>
          <cell r="F2827">
            <v>1.17</v>
          </cell>
        </row>
        <row r="2828">
          <cell r="A2828" t="str">
            <v>300558.SZ</v>
          </cell>
          <cell r="B2828" t="str">
            <v>贝达药业</v>
          </cell>
          <cell r="C2828">
            <v>218.9</v>
          </cell>
          <cell r="D2828">
            <v>219.6</v>
          </cell>
          <cell r="E2828">
            <v>52.6</v>
          </cell>
          <cell r="F2828">
            <v>1.17</v>
          </cell>
        </row>
        <row r="2829">
          <cell r="A2829" t="str">
            <v>002229.SZ</v>
          </cell>
          <cell r="B2829" t="str">
            <v>鸿博股份</v>
          </cell>
          <cell r="C2829">
            <v>63.8</v>
          </cell>
          <cell r="D2829">
            <v>64.5</v>
          </cell>
          <cell r="E2829">
            <v>12.94</v>
          </cell>
          <cell r="F2829">
            <v>1.17</v>
          </cell>
        </row>
        <row r="2830">
          <cell r="A2830" t="str">
            <v>600222.SH</v>
          </cell>
          <cell r="B2830" t="str">
            <v>太龙药业</v>
          </cell>
          <cell r="C2830">
            <v>34.7</v>
          </cell>
          <cell r="D2830">
            <v>34.7</v>
          </cell>
          <cell r="E2830">
            <v>6.04</v>
          </cell>
          <cell r="F2830">
            <v>1.17</v>
          </cell>
        </row>
        <row r="2831">
          <cell r="A2831" t="str">
            <v>300602.SZ</v>
          </cell>
          <cell r="B2831" t="str">
            <v>飞荣达</v>
          </cell>
          <cell r="C2831">
            <v>51.6</v>
          </cell>
          <cell r="D2831">
            <v>83.3</v>
          </cell>
          <cell r="E2831">
            <v>16.4</v>
          </cell>
          <cell r="F2831">
            <v>1.17</v>
          </cell>
        </row>
        <row r="2832">
          <cell r="A2832" t="str">
            <v>603629.SH</v>
          </cell>
          <cell r="B2832" t="str">
            <v>利通电子</v>
          </cell>
          <cell r="C2832">
            <v>31.4</v>
          </cell>
          <cell r="D2832">
            <v>31.4</v>
          </cell>
          <cell r="E2832">
            <v>17.27</v>
          </cell>
          <cell r="F2832">
            <v>1.17</v>
          </cell>
        </row>
        <row r="2833">
          <cell r="A2833" t="str">
            <v>000777.SZ</v>
          </cell>
          <cell r="B2833" t="str">
            <v>中核科技</v>
          </cell>
          <cell r="C2833">
            <v>46.4</v>
          </cell>
          <cell r="D2833">
            <v>46.6</v>
          </cell>
          <cell r="E2833">
            <v>12.1</v>
          </cell>
          <cell r="F2833">
            <v>1.17</v>
          </cell>
        </row>
        <row r="2834">
          <cell r="A2834" t="str">
            <v>000756.SZ</v>
          </cell>
          <cell r="B2834" t="str">
            <v>新华制药</v>
          </cell>
          <cell r="C2834">
            <v>114.3</v>
          </cell>
          <cell r="D2834">
            <v>174.8</v>
          </cell>
          <cell r="E2834">
            <v>25.94</v>
          </cell>
          <cell r="F2834">
            <v>1.17</v>
          </cell>
        </row>
        <row r="2835">
          <cell r="A2835" t="str">
            <v>600623.SH</v>
          </cell>
          <cell r="B2835" t="str">
            <v>华谊集团</v>
          </cell>
          <cell r="C2835">
            <v>128.9</v>
          </cell>
          <cell r="D2835">
            <v>147.5</v>
          </cell>
          <cell r="E2835">
            <v>6.92</v>
          </cell>
          <cell r="F2835">
            <v>1.17</v>
          </cell>
        </row>
        <row r="2836">
          <cell r="A2836" t="str">
            <v>300328.SZ</v>
          </cell>
          <cell r="B2836" t="str">
            <v>宜安科技</v>
          </cell>
          <cell r="C2836">
            <v>47.2</v>
          </cell>
          <cell r="D2836">
            <v>47.8</v>
          </cell>
          <cell r="E2836">
            <v>6.92</v>
          </cell>
          <cell r="F2836">
            <v>1.17</v>
          </cell>
        </row>
        <row r="2837">
          <cell r="A2837" t="str">
            <v>300132.SZ</v>
          </cell>
          <cell r="B2837" t="str">
            <v>青松股份</v>
          </cell>
          <cell r="C2837">
            <v>34</v>
          </cell>
          <cell r="D2837">
            <v>35.7</v>
          </cell>
          <cell r="E2837">
            <v>6.92</v>
          </cell>
          <cell r="F2837">
            <v>1.17</v>
          </cell>
        </row>
        <row r="2838">
          <cell r="A2838" t="str">
            <v>000619.SZ</v>
          </cell>
          <cell r="B2838" t="str">
            <v>海螺新材</v>
          </cell>
          <cell r="C2838">
            <v>24.9</v>
          </cell>
          <cell r="D2838">
            <v>24.9</v>
          </cell>
          <cell r="E2838">
            <v>6.92</v>
          </cell>
          <cell r="F2838">
            <v>1.17</v>
          </cell>
        </row>
        <row r="2839">
          <cell r="A2839" t="str">
            <v>603759.SH</v>
          </cell>
          <cell r="B2839" t="str">
            <v>海天股份</v>
          </cell>
          <cell r="C2839">
            <v>18.6</v>
          </cell>
          <cell r="D2839">
            <v>44</v>
          </cell>
          <cell r="E2839">
            <v>9.52</v>
          </cell>
          <cell r="F2839">
            <v>1.17</v>
          </cell>
        </row>
        <row r="2840">
          <cell r="A2840" t="str">
            <v>600691.SH</v>
          </cell>
          <cell r="B2840" t="str">
            <v>阳煤化工</v>
          </cell>
          <cell r="C2840">
            <v>82.4</v>
          </cell>
          <cell r="D2840">
            <v>82.4</v>
          </cell>
          <cell r="E2840">
            <v>3.47</v>
          </cell>
          <cell r="F2840">
            <v>1.17</v>
          </cell>
        </row>
        <row r="2841">
          <cell r="A2841" t="str">
            <v>603959.SH</v>
          </cell>
          <cell r="B2841" t="str">
            <v>百利科技</v>
          </cell>
          <cell r="C2841">
            <v>46.9</v>
          </cell>
          <cell r="D2841">
            <v>46.9</v>
          </cell>
          <cell r="E2841">
            <v>9.57</v>
          </cell>
          <cell r="F2841">
            <v>1.16</v>
          </cell>
        </row>
        <row r="2842">
          <cell r="A2842" t="str">
            <v>002360.SZ</v>
          </cell>
          <cell r="B2842" t="str">
            <v>同德化工</v>
          </cell>
          <cell r="C2842">
            <v>25.2</v>
          </cell>
          <cell r="D2842">
            <v>31.5</v>
          </cell>
          <cell r="E2842">
            <v>7.84</v>
          </cell>
          <cell r="F2842">
            <v>1.16</v>
          </cell>
        </row>
        <row r="2843">
          <cell r="A2843" t="str">
            <v>600596.SH</v>
          </cell>
          <cell r="B2843" t="str">
            <v>新安股份</v>
          </cell>
          <cell r="C2843">
            <v>161.5</v>
          </cell>
          <cell r="D2843">
            <v>179.8</v>
          </cell>
          <cell r="E2843">
            <v>15.69</v>
          </cell>
          <cell r="F2843">
            <v>1.16</v>
          </cell>
        </row>
        <row r="2844">
          <cell r="A2844" t="str">
            <v>600537.SH</v>
          </cell>
          <cell r="B2844" t="str">
            <v>亿晶光电</v>
          </cell>
          <cell r="C2844">
            <v>82.1</v>
          </cell>
          <cell r="D2844">
            <v>83.3</v>
          </cell>
          <cell r="E2844">
            <v>6.98</v>
          </cell>
          <cell r="F2844">
            <v>1.16</v>
          </cell>
        </row>
        <row r="2845">
          <cell r="A2845" t="str">
            <v>300220.SZ</v>
          </cell>
          <cell r="B2845" t="str">
            <v>金运激光</v>
          </cell>
          <cell r="C2845">
            <v>18.5</v>
          </cell>
          <cell r="D2845">
            <v>18.5</v>
          </cell>
          <cell r="E2845">
            <v>12.22</v>
          </cell>
          <cell r="F2845">
            <v>1.16</v>
          </cell>
        </row>
        <row r="2846">
          <cell r="A2846" t="str">
            <v>000712.SZ</v>
          </cell>
          <cell r="B2846" t="str">
            <v>锦龙股份</v>
          </cell>
          <cell r="C2846">
            <v>125.2</v>
          </cell>
          <cell r="D2846">
            <v>125.4</v>
          </cell>
          <cell r="E2846">
            <v>13.99</v>
          </cell>
          <cell r="F2846">
            <v>1.16</v>
          </cell>
        </row>
        <row r="2847">
          <cell r="A2847" t="str">
            <v>600824.SH</v>
          </cell>
          <cell r="B2847" t="str">
            <v>益民集团</v>
          </cell>
          <cell r="C2847">
            <v>36.9</v>
          </cell>
          <cell r="D2847">
            <v>36.9</v>
          </cell>
          <cell r="E2847">
            <v>3.5</v>
          </cell>
          <cell r="F2847">
            <v>1.16</v>
          </cell>
        </row>
        <row r="2848">
          <cell r="A2848" t="str">
            <v>000062.SZ</v>
          </cell>
          <cell r="B2848" t="str">
            <v>深圳华强</v>
          </cell>
          <cell r="C2848">
            <v>137.1</v>
          </cell>
          <cell r="D2848">
            <v>137.3</v>
          </cell>
          <cell r="E2848">
            <v>13.13</v>
          </cell>
          <cell r="F2848">
            <v>1.16</v>
          </cell>
        </row>
        <row r="2849">
          <cell r="A2849" t="str">
            <v>603933.SH</v>
          </cell>
          <cell r="B2849" t="str">
            <v>睿能科技</v>
          </cell>
          <cell r="C2849">
            <v>25.1</v>
          </cell>
          <cell r="D2849">
            <v>25.8</v>
          </cell>
          <cell r="E2849">
            <v>12.26</v>
          </cell>
          <cell r="F2849">
            <v>1.16</v>
          </cell>
        </row>
        <row r="2850">
          <cell r="A2850" t="str">
            <v>603353.SH</v>
          </cell>
          <cell r="B2850" t="str">
            <v>和顺石油</v>
          </cell>
          <cell r="C2850">
            <v>10.8</v>
          </cell>
          <cell r="D2850">
            <v>30.4</v>
          </cell>
          <cell r="E2850">
            <v>17.55</v>
          </cell>
          <cell r="F2850">
            <v>1.15</v>
          </cell>
        </row>
        <row r="2851">
          <cell r="A2851" t="str">
            <v>600105.SH</v>
          </cell>
          <cell r="B2851" t="str">
            <v>永鼎股份</v>
          </cell>
          <cell r="C2851">
            <v>60.6</v>
          </cell>
          <cell r="D2851">
            <v>61.7</v>
          </cell>
          <cell r="E2851">
            <v>4.39</v>
          </cell>
          <cell r="F2851">
            <v>1.15</v>
          </cell>
        </row>
        <row r="2852">
          <cell r="A2852" t="str">
            <v>000812.SZ</v>
          </cell>
          <cell r="B2852" t="str">
            <v>陕西金叶</v>
          </cell>
          <cell r="C2852">
            <v>47.2</v>
          </cell>
          <cell r="D2852">
            <v>47.3</v>
          </cell>
          <cell r="E2852">
            <v>6.15</v>
          </cell>
          <cell r="F2852">
            <v>1.15</v>
          </cell>
        </row>
        <row r="2853">
          <cell r="A2853" t="str">
            <v>300029.SZ</v>
          </cell>
          <cell r="B2853" t="str">
            <v>ST天龙</v>
          </cell>
          <cell r="C2853">
            <v>15.9</v>
          </cell>
          <cell r="D2853">
            <v>15.9</v>
          </cell>
          <cell r="E2853">
            <v>7.91</v>
          </cell>
          <cell r="F2853">
            <v>1.15</v>
          </cell>
        </row>
        <row r="2854">
          <cell r="A2854" t="str">
            <v>603010.SH</v>
          </cell>
          <cell r="B2854" t="str">
            <v>万盛股份</v>
          </cell>
          <cell r="C2854">
            <v>64.1</v>
          </cell>
          <cell r="D2854">
            <v>77.9</v>
          </cell>
          <cell r="E2854">
            <v>13.21</v>
          </cell>
          <cell r="F2854">
            <v>1.15</v>
          </cell>
        </row>
        <row r="2855">
          <cell r="A2855" t="str">
            <v>002837.SZ</v>
          </cell>
          <cell r="B2855" t="str">
            <v>英维克</v>
          </cell>
          <cell r="C2855">
            <v>103.1</v>
          </cell>
          <cell r="D2855">
            <v>126.4</v>
          </cell>
          <cell r="E2855">
            <v>29.08</v>
          </cell>
          <cell r="F2855">
            <v>1.15</v>
          </cell>
        </row>
        <row r="2856">
          <cell r="A2856" t="str">
            <v>600433.SH</v>
          </cell>
          <cell r="B2856" t="str">
            <v>冠豪高新</v>
          </cell>
          <cell r="C2856">
            <v>63.5</v>
          </cell>
          <cell r="D2856">
            <v>81.5</v>
          </cell>
          <cell r="E2856">
            <v>4.41</v>
          </cell>
          <cell r="F2856">
            <v>1.15</v>
          </cell>
        </row>
        <row r="2857">
          <cell r="A2857" t="str">
            <v>300746.SZ</v>
          </cell>
          <cell r="B2857" t="str">
            <v>汉嘉设计</v>
          </cell>
          <cell r="C2857">
            <v>23.4</v>
          </cell>
          <cell r="D2857">
            <v>23.9</v>
          </cell>
          <cell r="E2857">
            <v>10.6</v>
          </cell>
          <cell r="F2857">
            <v>1.15</v>
          </cell>
        </row>
        <row r="2858">
          <cell r="A2858" t="str">
            <v>002758.SZ</v>
          </cell>
          <cell r="B2858" t="str">
            <v>浙农股份</v>
          </cell>
          <cell r="C2858">
            <v>30.1</v>
          </cell>
          <cell r="D2858">
            <v>73.9</v>
          </cell>
          <cell r="E2858">
            <v>14.15</v>
          </cell>
          <cell r="F2858">
            <v>1.14</v>
          </cell>
        </row>
        <row r="2859">
          <cell r="A2859" t="str">
            <v>000019.SZ</v>
          </cell>
          <cell r="B2859" t="str">
            <v>深粮控股</v>
          </cell>
          <cell r="C2859">
            <v>33.1</v>
          </cell>
          <cell r="D2859">
            <v>91.7</v>
          </cell>
          <cell r="E2859">
            <v>7.96</v>
          </cell>
          <cell r="F2859">
            <v>1.14</v>
          </cell>
        </row>
        <row r="2860">
          <cell r="A2860" t="str">
            <v>601011.SH</v>
          </cell>
          <cell r="B2860" t="str">
            <v>宝泰隆</v>
          </cell>
          <cell r="C2860">
            <v>67.8</v>
          </cell>
          <cell r="D2860">
            <v>67.8</v>
          </cell>
          <cell r="E2860">
            <v>3.54</v>
          </cell>
          <cell r="F2860">
            <v>1.14</v>
          </cell>
        </row>
        <row r="2861">
          <cell r="A2861" t="str">
            <v>000545.SZ</v>
          </cell>
          <cell r="B2861" t="str">
            <v>金浦钛业</v>
          </cell>
          <cell r="C2861">
            <v>34.9</v>
          </cell>
          <cell r="D2861">
            <v>34.9</v>
          </cell>
          <cell r="E2861">
            <v>3.54</v>
          </cell>
          <cell r="F2861">
            <v>1.14</v>
          </cell>
        </row>
        <row r="2862">
          <cell r="A2862" t="str">
            <v>300946.SZ</v>
          </cell>
          <cell r="B2862" t="str">
            <v>恒而达</v>
          </cell>
          <cell r="C2862">
            <v>11.2</v>
          </cell>
          <cell r="D2862">
            <v>39.3</v>
          </cell>
          <cell r="E2862">
            <v>32.76</v>
          </cell>
          <cell r="F2862">
            <v>1.14</v>
          </cell>
        </row>
        <row r="2863">
          <cell r="A2863" t="str">
            <v>600187.SH</v>
          </cell>
          <cell r="B2863" t="str">
            <v>国中水务</v>
          </cell>
          <cell r="C2863">
            <v>42.9</v>
          </cell>
          <cell r="D2863">
            <v>42.9</v>
          </cell>
          <cell r="E2863">
            <v>2.66</v>
          </cell>
          <cell r="F2863">
            <v>1.14</v>
          </cell>
        </row>
        <row r="2864">
          <cell r="A2864" t="str">
            <v>603916.SH</v>
          </cell>
          <cell r="B2864" t="str">
            <v>苏博特</v>
          </cell>
          <cell r="C2864">
            <v>70.8</v>
          </cell>
          <cell r="D2864">
            <v>70.8</v>
          </cell>
          <cell r="E2864">
            <v>16.85</v>
          </cell>
          <cell r="F2864">
            <v>1.14</v>
          </cell>
        </row>
        <row r="2865">
          <cell r="A2865" t="str">
            <v>002164.SZ</v>
          </cell>
          <cell r="B2865" t="str">
            <v>宁波东力</v>
          </cell>
          <cell r="C2865">
            <v>29.9</v>
          </cell>
          <cell r="D2865">
            <v>33</v>
          </cell>
          <cell r="E2865">
            <v>6.21</v>
          </cell>
          <cell r="F2865">
            <v>1.14</v>
          </cell>
        </row>
        <row r="2866">
          <cell r="A2866" t="str">
            <v>300033.SZ</v>
          </cell>
          <cell r="B2866" t="str">
            <v>同花顺</v>
          </cell>
          <cell r="C2866">
            <v>385.6</v>
          </cell>
          <cell r="D2866">
            <v>763.4</v>
          </cell>
          <cell r="E2866">
            <v>142</v>
          </cell>
          <cell r="F2866">
            <v>1.14</v>
          </cell>
        </row>
        <row r="2867">
          <cell r="A2867" t="str">
            <v>002611.SZ</v>
          </cell>
          <cell r="B2867" t="str">
            <v>东方精工</v>
          </cell>
          <cell r="C2867">
            <v>44.8</v>
          </cell>
          <cell r="D2867">
            <v>55.1</v>
          </cell>
          <cell r="E2867">
            <v>4.44</v>
          </cell>
          <cell r="F2867">
            <v>1.14</v>
          </cell>
        </row>
        <row r="2868">
          <cell r="A2868" t="str">
            <v>600621.SH</v>
          </cell>
          <cell r="B2868" t="str">
            <v>华鑫股份</v>
          </cell>
          <cell r="C2868">
            <v>122.9</v>
          </cell>
          <cell r="D2868">
            <v>122.9</v>
          </cell>
          <cell r="E2868">
            <v>11.58</v>
          </cell>
          <cell r="F2868">
            <v>1.14</v>
          </cell>
        </row>
        <row r="2869">
          <cell r="A2869" t="str">
            <v>002276.SZ</v>
          </cell>
          <cell r="B2869" t="str">
            <v>万马股份</v>
          </cell>
          <cell r="C2869">
            <v>101.5</v>
          </cell>
          <cell r="D2869">
            <v>101.5</v>
          </cell>
          <cell r="E2869">
            <v>9.8</v>
          </cell>
          <cell r="F2869">
            <v>1.14</v>
          </cell>
        </row>
        <row r="2870">
          <cell r="A2870" t="str">
            <v>605499.SH</v>
          </cell>
          <cell r="B2870" t="str">
            <v>东鹏饮料</v>
          </cell>
          <cell r="C2870">
            <v>146.3</v>
          </cell>
          <cell r="D2870">
            <v>770.2</v>
          </cell>
          <cell r="E2870">
            <v>192.54</v>
          </cell>
          <cell r="F2870">
            <v>1.13</v>
          </cell>
        </row>
        <row r="2871">
          <cell r="A2871" t="str">
            <v>603577.SH</v>
          </cell>
          <cell r="B2871" t="str">
            <v>汇金通</v>
          </cell>
          <cell r="C2871">
            <v>30.8</v>
          </cell>
          <cell r="D2871">
            <v>36.3</v>
          </cell>
          <cell r="E2871">
            <v>10.7</v>
          </cell>
          <cell r="F2871">
            <v>1.13</v>
          </cell>
        </row>
        <row r="2872">
          <cell r="A2872" t="str">
            <v>001255.SZ</v>
          </cell>
          <cell r="B2872" t="str">
            <v>博菲电气</v>
          </cell>
          <cell r="C2872">
            <v>10.2</v>
          </cell>
          <cell r="D2872">
            <v>40.7</v>
          </cell>
          <cell r="E2872">
            <v>50.88</v>
          </cell>
          <cell r="F2872">
            <v>1.13</v>
          </cell>
        </row>
        <row r="2873">
          <cell r="A2873" t="str">
            <v>002428.SZ</v>
          </cell>
          <cell r="B2873" t="str">
            <v>云南锗业</v>
          </cell>
          <cell r="C2873">
            <v>69.1</v>
          </cell>
          <cell r="D2873">
            <v>70</v>
          </cell>
          <cell r="E2873">
            <v>10.72</v>
          </cell>
          <cell r="F2873">
            <v>1.13</v>
          </cell>
        </row>
        <row r="2874">
          <cell r="A2874" t="str">
            <v>001208.SZ</v>
          </cell>
          <cell r="B2874" t="str">
            <v>华菱线缆</v>
          </cell>
          <cell r="C2874">
            <v>26.8</v>
          </cell>
          <cell r="D2874">
            <v>57.3</v>
          </cell>
          <cell r="E2874">
            <v>10.73</v>
          </cell>
          <cell r="F2874">
            <v>1.13</v>
          </cell>
        </row>
        <row r="2875">
          <cell r="A2875" t="str">
            <v>600066.SH</v>
          </cell>
          <cell r="B2875" t="str">
            <v>宇通客车</v>
          </cell>
          <cell r="C2875">
            <v>217.9</v>
          </cell>
          <cell r="D2875">
            <v>217.9</v>
          </cell>
          <cell r="E2875">
            <v>9.84</v>
          </cell>
          <cell r="F2875">
            <v>1.13</v>
          </cell>
        </row>
        <row r="2876">
          <cell r="A2876" t="str">
            <v>603699.SH</v>
          </cell>
          <cell r="B2876" t="str">
            <v>纽威股份</v>
          </cell>
          <cell r="C2876">
            <v>100.5</v>
          </cell>
          <cell r="D2876">
            <v>100.5</v>
          </cell>
          <cell r="E2876">
            <v>13.42</v>
          </cell>
          <cell r="F2876">
            <v>1.13</v>
          </cell>
        </row>
        <row r="2877">
          <cell r="A2877" t="str">
            <v>600218.SH</v>
          </cell>
          <cell r="B2877" t="str">
            <v>全柴动力</v>
          </cell>
          <cell r="C2877">
            <v>36.9</v>
          </cell>
          <cell r="D2877">
            <v>39</v>
          </cell>
          <cell r="E2877">
            <v>8.95</v>
          </cell>
          <cell r="F2877">
            <v>1.13</v>
          </cell>
        </row>
        <row r="2878">
          <cell r="A2878" t="str">
            <v>600897.SH</v>
          </cell>
          <cell r="B2878" t="str">
            <v>厦门空港</v>
          </cell>
          <cell r="C2878">
            <v>50.7</v>
          </cell>
          <cell r="D2878">
            <v>50.7</v>
          </cell>
          <cell r="E2878">
            <v>17.01</v>
          </cell>
          <cell r="F2878">
            <v>1.13</v>
          </cell>
        </row>
        <row r="2879">
          <cell r="A2879" t="str">
            <v>600470.SH</v>
          </cell>
          <cell r="B2879" t="str">
            <v>六国化工</v>
          </cell>
          <cell r="C2879">
            <v>32.8</v>
          </cell>
          <cell r="D2879">
            <v>32.8</v>
          </cell>
          <cell r="E2879">
            <v>6.28</v>
          </cell>
          <cell r="F2879">
            <v>1.13</v>
          </cell>
        </row>
        <row r="2880">
          <cell r="A2880" t="str">
            <v>688798.SH</v>
          </cell>
          <cell r="B2880" t="str">
            <v>艾为电子</v>
          </cell>
          <cell r="C2880">
            <v>117.9</v>
          </cell>
          <cell r="D2880">
            <v>205.6</v>
          </cell>
          <cell r="E2880">
            <v>123.88</v>
          </cell>
          <cell r="F2880">
            <v>1.13</v>
          </cell>
        </row>
        <row r="2881">
          <cell r="A2881" t="str">
            <v>601127.SH</v>
          </cell>
          <cell r="B2881" t="str">
            <v>赛力斯</v>
          </cell>
          <cell r="C2881">
            <v>483.3</v>
          </cell>
          <cell r="D2881">
            <v>618.5</v>
          </cell>
          <cell r="E2881">
            <v>41.31</v>
          </cell>
          <cell r="F2881">
            <v>1.13</v>
          </cell>
        </row>
        <row r="2882">
          <cell r="A2882" t="str">
            <v>300538.SZ</v>
          </cell>
          <cell r="B2882" t="str">
            <v>同益股份</v>
          </cell>
          <cell r="C2882">
            <v>16.1</v>
          </cell>
          <cell r="D2882">
            <v>26.1</v>
          </cell>
          <cell r="E2882">
            <v>14.37</v>
          </cell>
          <cell r="F2882">
            <v>1.13</v>
          </cell>
        </row>
        <row r="2883">
          <cell r="A2883" t="str">
            <v>002081.SZ</v>
          </cell>
          <cell r="B2883" t="str">
            <v>金螳螂</v>
          </cell>
          <cell r="C2883">
            <v>142.1</v>
          </cell>
          <cell r="D2883">
            <v>143.1</v>
          </cell>
          <cell r="E2883">
            <v>5.39</v>
          </cell>
          <cell r="F2883">
            <v>1.13</v>
          </cell>
        </row>
        <row r="2884">
          <cell r="A2884" t="str">
            <v>002926.SZ</v>
          </cell>
          <cell r="B2884" t="str">
            <v>华西证券</v>
          </cell>
          <cell r="C2884">
            <v>212.4</v>
          </cell>
          <cell r="D2884">
            <v>212.4</v>
          </cell>
          <cell r="E2884">
            <v>8.09</v>
          </cell>
          <cell r="F2884">
            <v>1.13</v>
          </cell>
        </row>
        <row r="2885">
          <cell r="A2885" t="str">
            <v>600220.SH</v>
          </cell>
          <cell r="B2885" t="str">
            <v>江苏阳光</v>
          </cell>
          <cell r="C2885">
            <v>48.2</v>
          </cell>
          <cell r="D2885">
            <v>48.2</v>
          </cell>
          <cell r="E2885">
            <v>2.7</v>
          </cell>
          <cell r="F2885">
            <v>1.12</v>
          </cell>
        </row>
        <row r="2886">
          <cell r="A2886" t="str">
            <v>000828.SZ</v>
          </cell>
          <cell r="B2886" t="str">
            <v>东莞控股</v>
          </cell>
          <cell r="C2886">
            <v>102.9</v>
          </cell>
          <cell r="D2886">
            <v>102.9</v>
          </cell>
          <cell r="E2886">
            <v>9.9</v>
          </cell>
          <cell r="F2886">
            <v>1.12</v>
          </cell>
        </row>
        <row r="2887">
          <cell r="A2887" t="str">
            <v>600438.SH</v>
          </cell>
          <cell r="B2887" t="str">
            <v>通威股份</v>
          </cell>
          <cell r="C2887">
            <v>1742.7</v>
          </cell>
          <cell r="D2887">
            <v>1742.7</v>
          </cell>
          <cell r="E2887">
            <v>38.71</v>
          </cell>
          <cell r="F2887">
            <v>1.12</v>
          </cell>
        </row>
        <row r="2888">
          <cell r="A2888" t="str">
            <v>000990.SZ</v>
          </cell>
          <cell r="B2888" t="str">
            <v>诚志股份</v>
          </cell>
          <cell r="C2888">
            <v>109.5</v>
          </cell>
          <cell r="D2888">
            <v>109.5</v>
          </cell>
          <cell r="E2888">
            <v>9.01</v>
          </cell>
          <cell r="F2888">
            <v>1.12</v>
          </cell>
        </row>
        <row r="2889">
          <cell r="A2889" t="str">
            <v>600207.SH</v>
          </cell>
          <cell r="B2889" t="str">
            <v>安彩高科</v>
          </cell>
          <cell r="C2889">
            <v>54.5</v>
          </cell>
          <cell r="D2889">
            <v>68.7</v>
          </cell>
          <cell r="E2889">
            <v>6.31</v>
          </cell>
          <cell r="F2889">
            <v>1.12</v>
          </cell>
        </row>
        <row r="2890">
          <cell r="A2890" t="str">
            <v>300867.SZ</v>
          </cell>
          <cell r="B2890" t="str">
            <v>圣元环保</v>
          </cell>
          <cell r="C2890">
            <v>27.9</v>
          </cell>
          <cell r="D2890">
            <v>49.1</v>
          </cell>
          <cell r="E2890">
            <v>18.08</v>
          </cell>
          <cell r="F2890">
            <v>1.12</v>
          </cell>
        </row>
        <row r="2891">
          <cell r="A2891" t="str">
            <v>301129.SZ</v>
          </cell>
          <cell r="B2891" t="str">
            <v>瑞纳智能</v>
          </cell>
          <cell r="C2891">
            <v>14.8</v>
          </cell>
          <cell r="D2891">
            <v>60</v>
          </cell>
          <cell r="E2891">
            <v>80.6</v>
          </cell>
          <cell r="F2891">
            <v>1.12</v>
          </cell>
        </row>
        <row r="2892">
          <cell r="A2892" t="str">
            <v>301217.SZ</v>
          </cell>
          <cell r="B2892" t="str">
            <v>铜冠铜箔</v>
          </cell>
          <cell r="C2892">
            <v>31.1</v>
          </cell>
          <cell r="D2892">
            <v>112.7</v>
          </cell>
          <cell r="E2892">
            <v>13.59</v>
          </cell>
          <cell r="F2892">
            <v>1.12</v>
          </cell>
        </row>
        <row r="2893">
          <cell r="A2893" t="str">
            <v>600461.SH</v>
          </cell>
          <cell r="B2893" t="str">
            <v>洪城环境</v>
          </cell>
          <cell r="C2893">
            <v>69</v>
          </cell>
          <cell r="D2893">
            <v>79</v>
          </cell>
          <cell r="E2893">
            <v>7.25</v>
          </cell>
          <cell r="F2893">
            <v>1.12</v>
          </cell>
        </row>
        <row r="2894">
          <cell r="A2894" t="str">
            <v>003006.SZ</v>
          </cell>
          <cell r="B2894" t="str">
            <v>百亚股份</v>
          </cell>
          <cell r="C2894">
            <v>39.1</v>
          </cell>
          <cell r="D2894">
            <v>78.1</v>
          </cell>
          <cell r="E2894">
            <v>18.14</v>
          </cell>
          <cell r="F2894">
            <v>1.11</v>
          </cell>
        </row>
        <row r="2895">
          <cell r="A2895" t="str">
            <v>873001.BJ</v>
          </cell>
          <cell r="B2895" t="str">
            <v>纬达光电</v>
          </cell>
          <cell r="C2895">
            <v>2.2</v>
          </cell>
          <cell r="D2895">
            <v>11.2</v>
          </cell>
          <cell r="E2895">
            <v>7.26</v>
          </cell>
          <cell r="F2895">
            <v>1.11</v>
          </cell>
        </row>
        <row r="2896">
          <cell r="A2896" t="str">
            <v>600530.SH</v>
          </cell>
          <cell r="B2896" t="str">
            <v>交大昂立</v>
          </cell>
          <cell r="C2896">
            <v>28.1</v>
          </cell>
          <cell r="D2896">
            <v>28.1</v>
          </cell>
          <cell r="E2896">
            <v>3.63</v>
          </cell>
          <cell r="F2896">
            <v>1.11</v>
          </cell>
        </row>
        <row r="2897">
          <cell r="A2897" t="str">
            <v>002255.SZ</v>
          </cell>
          <cell r="B2897" t="str">
            <v>海陆重工</v>
          </cell>
          <cell r="C2897">
            <v>35</v>
          </cell>
          <cell r="D2897">
            <v>45.9</v>
          </cell>
          <cell r="E2897">
            <v>5.45</v>
          </cell>
          <cell r="F2897">
            <v>1.11</v>
          </cell>
        </row>
        <row r="2898">
          <cell r="A2898" t="str">
            <v>600358.SH</v>
          </cell>
          <cell r="B2898" t="str">
            <v>国旅联合</v>
          </cell>
          <cell r="C2898">
            <v>32.1</v>
          </cell>
          <cell r="D2898">
            <v>32.1</v>
          </cell>
          <cell r="E2898">
            <v>6.36</v>
          </cell>
          <cell r="F2898">
            <v>1.11</v>
          </cell>
        </row>
        <row r="2899">
          <cell r="A2899" t="str">
            <v>603680.SH</v>
          </cell>
          <cell r="B2899" t="str">
            <v>今创集团</v>
          </cell>
          <cell r="C2899">
            <v>71.3</v>
          </cell>
          <cell r="D2899">
            <v>71.3</v>
          </cell>
          <cell r="E2899">
            <v>9.1</v>
          </cell>
          <cell r="F2899">
            <v>1.11</v>
          </cell>
        </row>
        <row r="2900">
          <cell r="A2900" t="str">
            <v>600257.SH</v>
          </cell>
          <cell r="B2900" t="str">
            <v>大湖股份</v>
          </cell>
          <cell r="C2900">
            <v>26.3</v>
          </cell>
          <cell r="D2900">
            <v>26.3</v>
          </cell>
          <cell r="E2900">
            <v>5.46</v>
          </cell>
          <cell r="F2900">
            <v>1.11</v>
          </cell>
        </row>
        <row r="2901">
          <cell r="A2901" t="str">
            <v>600088.SH</v>
          </cell>
          <cell r="B2901" t="str">
            <v>中视传媒</v>
          </cell>
          <cell r="C2901">
            <v>43.4</v>
          </cell>
          <cell r="D2901">
            <v>43.4</v>
          </cell>
          <cell r="E2901">
            <v>10.92</v>
          </cell>
          <cell r="F2901">
            <v>1.11</v>
          </cell>
        </row>
        <row r="2902">
          <cell r="A2902" t="str">
            <v>300048.SZ</v>
          </cell>
          <cell r="B2902" t="str">
            <v>合康新能</v>
          </cell>
          <cell r="C2902">
            <v>60.4</v>
          </cell>
          <cell r="D2902">
            <v>60.5</v>
          </cell>
          <cell r="E2902">
            <v>5.46</v>
          </cell>
          <cell r="F2902">
            <v>1.11</v>
          </cell>
        </row>
        <row r="2903">
          <cell r="A2903" t="str">
            <v>002374.SZ</v>
          </cell>
          <cell r="B2903" t="str">
            <v>中锐股份</v>
          </cell>
          <cell r="C2903">
            <v>48.5</v>
          </cell>
          <cell r="D2903">
            <v>49.5</v>
          </cell>
          <cell r="E2903">
            <v>4.55</v>
          </cell>
          <cell r="F2903">
            <v>1.11</v>
          </cell>
        </row>
        <row r="2904">
          <cell r="A2904" t="str">
            <v>002108.SZ</v>
          </cell>
          <cell r="B2904" t="str">
            <v>沧州明珠</v>
          </cell>
          <cell r="C2904">
            <v>76.1</v>
          </cell>
          <cell r="D2904">
            <v>76.1</v>
          </cell>
          <cell r="E2904">
            <v>4.55</v>
          </cell>
          <cell r="F2904">
            <v>1.11</v>
          </cell>
        </row>
        <row r="2905">
          <cell r="A2905" t="str">
            <v>600405.SH</v>
          </cell>
          <cell r="B2905" t="str">
            <v>动力源</v>
          </cell>
          <cell r="C2905">
            <v>35.3</v>
          </cell>
          <cell r="D2905">
            <v>35.3</v>
          </cell>
          <cell r="E2905">
            <v>6.38</v>
          </cell>
          <cell r="F2905">
            <v>1.11</v>
          </cell>
        </row>
        <row r="2906">
          <cell r="A2906" t="str">
            <v>002283.SZ</v>
          </cell>
          <cell r="B2906" t="str">
            <v>天润工业</v>
          </cell>
          <cell r="C2906">
            <v>54.4</v>
          </cell>
          <cell r="D2906">
            <v>62.4</v>
          </cell>
          <cell r="E2906">
            <v>5.48</v>
          </cell>
          <cell r="F2906">
            <v>1.11</v>
          </cell>
        </row>
        <row r="2907">
          <cell r="A2907" t="str">
            <v>831906.BJ</v>
          </cell>
          <cell r="B2907" t="str">
            <v>舜宇精工</v>
          </cell>
          <cell r="C2907">
            <v>2.2</v>
          </cell>
          <cell r="D2907">
            <v>7.6</v>
          </cell>
          <cell r="E2907">
            <v>11.88</v>
          </cell>
          <cell r="F2907">
            <v>1.11</v>
          </cell>
        </row>
        <row r="2908">
          <cell r="A2908" t="str">
            <v>600556.SH</v>
          </cell>
          <cell r="B2908" t="str">
            <v>天下秀</v>
          </cell>
          <cell r="C2908">
            <v>149</v>
          </cell>
          <cell r="D2908">
            <v>149</v>
          </cell>
          <cell r="E2908">
            <v>8.24</v>
          </cell>
          <cell r="F2908">
            <v>1.1</v>
          </cell>
        </row>
        <row r="2909">
          <cell r="A2909" t="str">
            <v>000538.SZ</v>
          </cell>
          <cell r="B2909" t="str">
            <v>云南白药</v>
          </cell>
          <cell r="C2909">
            <v>894.9</v>
          </cell>
          <cell r="D2909">
            <v>954.5</v>
          </cell>
          <cell r="E2909">
            <v>53.12</v>
          </cell>
          <cell r="F2909">
            <v>1.1</v>
          </cell>
        </row>
        <row r="2910">
          <cell r="A2910" t="str">
            <v>688625.SH</v>
          </cell>
          <cell r="B2910" t="str">
            <v>呈和科技</v>
          </cell>
          <cell r="C2910">
            <v>39.9</v>
          </cell>
          <cell r="D2910">
            <v>66</v>
          </cell>
          <cell r="E2910">
            <v>49.49</v>
          </cell>
          <cell r="F2910">
            <v>1.1</v>
          </cell>
        </row>
        <row r="2911">
          <cell r="A2911" t="str">
            <v>838810.BJ</v>
          </cell>
          <cell r="B2911" t="str">
            <v>春光药装</v>
          </cell>
          <cell r="C2911">
            <v>1.9</v>
          </cell>
          <cell r="D2911">
            <v>5.7</v>
          </cell>
          <cell r="E2911">
            <v>8.25</v>
          </cell>
          <cell r="F2911">
            <v>1.1</v>
          </cell>
        </row>
        <row r="2912">
          <cell r="A2912" t="str">
            <v>688069.SH</v>
          </cell>
          <cell r="B2912" t="str">
            <v>德林海</v>
          </cell>
          <cell r="C2912">
            <v>14.5</v>
          </cell>
          <cell r="D2912">
            <v>23.7</v>
          </cell>
          <cell r="E2912">
            <v>28.45</v>
          </cell>
          <cell r="F2912">
            <v>1.1</v>
          </cell>
        </row>
        <row r="2913">
          <cell r="A2913" t="str">
            <v>000683.SZ</v>
          </cell>
          <cell r="B2913" t="str">
            <v>远兴能源</v>
          </cell>
          <cell r="C2913">
            <v>301.1</v>
          </cell>
          <cell r="D2913">
            <v>332.8</v>
          </cell>
          <cell r="E2913">
            <v>9.19</v>
          </cell>
          <cell r="F2913">
            <v>1.1</v>
          </cell>
        </row>
        <row r="2914">
          <cell r="A2914" t="str">
            <v>601616.SH</v>
          </cell>
          <cell r="B2914" t="str">
            <v>广电电气</v>
          </cell>
          <cell r="C2914">
            <v>34.4</v>
          </cell>
          <cell r="D2914">
            <v>34.4</v>
          </cell>
          <cell r="E2914">
            <v>3.68</v>
          </cell>
          <cell r="F2914">
            <v>1.1</v>
          </cell>
        </row>
        <row r="2915">
          <cell r="A2915" t="str">
            <v>600321.SH</v>
          </cell>
          <cell r="B2915" t="str">
            <v>正源股份</v>
          </cell>
          <cell r="C2915">
            <v>27.8</v>
          </cell>
          <cell r="D2915">
            <v>27.8</v>
          </cell>
          <cell r="E2915">
            <v>1.84</v>
          </cell>
          <cell r="F2915">
            <v>1.1</v>
          </cell>
        </row>
        <row r="2916">
          <cell r="A2916" t="str">
            <v>688309.SH</v>
          </cell>
          <cell r="B2916" t="str">
            <v>*ST恒誉</v>
          </cell>
          <cell r="C2916">
            <v>9.5</v>
          </cell>
          <cell r="D2916">
            <v>17</v>
          </cell>
          <cell r="E2916">
            <v>21.19</v>
          </cell>
          <cell r="F2916">
            <v>1.1</v>
          </cell>
        </row>
        <row r="2917">
          <cell r="A2917" t="str">
            <v>002015.SZ</v>
          </cell>
          <cell r="B2917" t="str">
            <v>协鑫能科</v>
          </cell>
          <cell r="C2917">
            <v>164.6</v>
          </cell>
          <cell r="D2917">
            <v>164.6</v>
          </cell>
          <cell r="E2917">
            <v>10.14</v>
          </cell>
          <cell r="F2917">
            <v>1.1</v>
          </cell>
        </row>
        <row r="2918">
          <cell r="A2918" t="str">
            <v>002397.SZ</v>
          </cell>
          <cell r="B2918" t="str">
            <v>梦洁股份</v>
          </cell>
          <cell r="C2918">
            <v>26.5</v>
          </cell>
          <cell r="D2918">
            <v>34.7</v>
          </cell>
          <cell r="E2918">
            <v>4.61</v>
          </cell>
          <cell r="F2918">
            <v>1.1</v>
          </cell>
        </row>
        <row r="2919">
          <cell r="A2919" t="str">
            <v>001896.SZ</v>
          </cell>
          <cell r="B2919" t="str">
            <v>豫能控股</v>
          </cell>
          <cell r="C2919">
            <v>60.9</v>
          </cell>
          <cell r="D2919">
            <v>70.3</v>
          </cell>
          <cell r="E2919">
            <v>4.61</v>
          </cell>
          <cell r="F2919">
            <v>1.1</v>
          </cell>
        </row>
        <row r="2920">
          <cell r="A2920" t="str">
            <v>000566.SZ</v>
          </cell>
          <cell r="B2920" t="str">
            <v>海南海药</v>
          </cell>
          <cell r="C2920">
            <v>53.8</v>
          </cell>
          <cell r="D2920">
            <v>59.9</v>
          </cell>
          <cell r="E2920">
            <v>4.62</v>
          </cell>
          <cell r="F2920">
            <v>1.09</v>
          </cell>
        </row>
        <row r="2921">
          <cell r="A2921" t="str">
            <v>688211.SH</v>
          </cell>
          <cell r="B2921" t="str">
            <v>中科微至</v>
          </cell>
          <cell r="C2921">
            <v>27.2</v>
          </cell>
          <cell r="D2921">
            <v>55.9</v>
          </cell>
          <cell r="E2921">
            <v>42.51</v>
          </cell>
          <cell r="F2921">
            <v>1.09</v>
          </cell>
        </row>
        <row r="2922">
          <cell r="A2922" t="str">
            <v>601208.SH</v>
          </cell>
          <cell r="B2922" t="str">
            <v>东材科技</v>
          </cell>
          <cell r="C2922">
            <v>115</v>
          </cell>
          <cell r="D2922">
            <v>118.6</v>
          </cell>
          <cell r="E2922">
            <v>12.94</v>
          </cell>
          <cell r="F2922">
            <v>1.09</v>
          </cell>
        </row>
        <row r="2923">
          <cell r="A2923" t="str">
            <v>600538.SH</v>
          </cell>
          <cell r="B2923" t="str">
            <v>国发股份</v>
          </cell>
          <cell r="C2923">
            <v>23.6</v>
          </cell>
          <cell r="D2923">
            <v>24.3</v>
          </cell>
          <cell r="E2923">
            <v>4.63</v>
          </cell>
          <cell r="F2923">
            <v>1.09</v>
          </cell>
        </row>
        <row r="2924">
          <cell r="A2924" t="str">
            <v>601700.SH</v>
          </cell>
          <cell r="B2924" t="str">
            <v>风范股份</v>
          </cell>
          <cell r="C2924">
            <v>63.5</v>
          </cell>
          <cell r="D2924">
            <v>63.5</v>
          </cell>
          <cell r="E2924">
            <v>5.56</v>
          </cell>
          <cell r="F2924">
            <v>1.09</v>
          </cell>
        </row>
        <row r="2925">
          <cell r="A2925" t="str">
            <v>605122.SH</v>
          </cell>
          <cell r="B2925" t="str">
            <v>四方新材</v>
          </cell>
          <cell r="C2925">
            <v>9.2</v>
          </cell>
          <cell r="D2925">
            <v>27.2</v>
          </cell>
          <cell r="E2925">
            <v>15.76</v>
          </cell>
          <cell r="F2925">
            <v>1.09</v>
          </cell>
        </row>
        <row r="2926">
          <cell r="A2926" t="str">
            <v>603719.SH</v>
          </cell>
          <cell r="B2926" t="str">
            <v>良品铺子</v>
          </cell>
          <cell r="C2926">
            <v>145</v>
          </cell>
          <cell r="D2926">
            <v>145</v>
          </cell>
          <cell r="E2926">
            <v>36.16</v>
          </cell>
          <cell r="F2926">
            <v>1.09</v>
          </cell>
        </row>
        <row r="2927">
          <cell r="A2927" t="str">
            <v>688097.SH</v>
          </cell>
          <cell r="B2927" t="str">
            <v>博众精工</v>
          </cell>
          <cell r="C2927">
            <v>14.6</v>
          </cell>
          <cell r="D2927">
            <v>127.8</v>
          </cell>
          <cell r="E2927">
            <v>28.77</v>
          </cell>
          <cell r="F2927">
            <v>1.09</v>
          </cell>
        </row>
        <row r="2928">
          <cell r="A2928" t="str">
            <v>300102.SZ</v>
          </cell>
          <cell r="B2928" t="str">
            <v>乾照光电</v>
          </cell>
          <cell r="C2928">
            <v>67</v>
          </cell>
          <cell r="D2928">
            <v>67.1</v>
          </cell>
          <cell r="E2928">
            <v>7.43</v>
          </cell>
          <cell r="F2928">
            <v>1.09</v>
          </cell>
        </row>
        <row r="2929">
          <cell r="A2929" t="str">
            <v>603173.SH</v>
          </cell>
          <cell r="B2929" t="str">
            <v>福斯达</v>
          </cell>
          <cell r="C2929">
            <v>10.8</v>
          </cell>
          <cell r="D2929">
            <v>43.1</v>
          </cell>
          <cell r="E2929">
            <v>26.96</v>
          </cell>
          <cell r="F2929">
            <v>1.09</v>
          </cell>
        </row>
        <row r="2930">
          <cell r="A2930" t="str">
            <v>300732.SZ</v>
          </cell>
          <cell r="B2930" t="str">
            <v>设研院</v>
          </cell>
          <cell r="C2930">
            <v>33</v>
          </cell>
          <cell r="D2930">
            <v>33.2</v>
          </cell>
          <cell r="E2930">
            <v>10.23</v>
          </cell>
          <cell r="F2930">
            <v>1.09</v>
          </cell>
        </row>
        <row r="2931">
          <cell r="A2931" t="str">
            <v>002811.SZ</v>
          </cell>
          <cell r="B2931" t="str">
            <v>郑中设计</v>
          </cell>
          <cell r="C2931">
            <v>20.7</v>
          </cell>
          <cell r="D2931">
            <v>22.8</v>
          </cell>
          <cell r="E2931">
            <v>8.37</v>
          </cell>
          <cell r="F2931">
            <v>1.09</v>
          </cell>
        </row>
        <row r="2932">
          <cell r="A2932" t="str">
            <v>000541.SZ</v>
          </cell>
          <cell r="B2932" t="str">
            <v>佛山照明</v>
          </cell>
          <cell r="C2932">
            <v>59</v>
          </cell>
          <cell r="D2932">
            <v>76</v>
          </cell>
          <cell r="E2932">
            <v>5.58</v>
          </cell>
          <cell r="F2932">
            <v>1.09</v>
          </cell>
        </row>
        <row r="2933">
          <cell r="A2933" t="str">
            <v>603223.SH</v>
          </cell>
          <cell r="B2933" t="str">
            <v>恒通股份</v>
          </cell>
          <cell r="C2933">
            <v>84.6</v>
          </cell>
          <cell r="D2933">
            <v>109.2</v>
          </cell>
          <cell r="E2933">
            <v>21.41</v>
          </cell>
          <cell r="F2933">
            <v>1.09</v>
          </cell>
        </row>
        <row r="2934">
          <cell r="A2934" t="str">
            <v>830946.BJ</v>
          </cell>
          <cell r="B2934" t="str">
            <v>森萱医药</v>
          </cell>
          <cell r="C2934">
            <v>35.8</v>
          </cell>
          <cell r="D2934">
            <v>35.8</v>
          </cell>
          <cell r="E2934">
            <v>8.38</v>
          </cell>
          <cell r="F2934">
            <v>1.09</v>
          </cell>
        </row>
        <row r="2935">
          <cell r="A2935" t="str">
            <v>600969.SH</v>
          </cell>
          <cell r="B2935" t="str">
            <v>郴电国际</v>
          </cell>
          <cell r="C2935">
            <v>27.6</v>
          </cell>
          <cell r="D2935">
            <v>27.6</v>
          </cell>
          <cell r="E2935">
            <v>7.45</v>
          </cell>
          <cell r="F2935">
            <v>1.09</v>
          </cell>
        </row>
        <row r="2936">
          <cell r="A2936" t="str">
            <v>002191.SZ</v>
          </cell>
          <cell r="B2936" t="str">
            <v>劲嘉股份</v>
          </cell>
          <cell r="C2936">
            <v>106.5</v>
          </cell>
          <cell r="D2936">
            <v>109.6</v>
          </cell>
          <cell r="E2936">
            <v>7.45</v>
          </cell>
          <cell r="F2936">
            <v>1.09</v>
          </cell>
        </row>
        <row r="2937">
          <cell r="A2937" t="str">
            <v>601908.SH</v>
          </cell>
          <cell r="B2937" t="str">
            <v>京运通</v>
          </cell>
          <cell r="C2937">
            <v>157.4</v>
          </cell>
          <cell r="D2937">
            <v>157.4</v>
          </cell>
          <cell r="E2937">
            <v>6.52</v>
          </cell>
          <cell r="F2937">
            <v>1.09</v>
          </cell>
        </row>
        <row r="2938">
          <cell r="A2938" t="str">
            <v>002107.SZ</v>
          </cell>
          <cell r="B2938" t="str">
            <v>沃华医药</v>
          </cell>
          <cell r="C2938">
            <v>36.7</v>
          </cell>
          <cell r="D2938">
            <v>37.6</v>
          </cell>
          <cell r="E2938">
            <v>6.52</v>
          </cell>
          <cell r="F2938">
            <v>1.09</v>
          </cell>
        </row>
        <row r="2939">
          <cell r="A2939" t="str">
            <v>002452.SZ</v>
          </cell>
          <cell r="B2939" t="str">
            <v>长高电新</v>
          </cell>
          <cell r="C2939">
            <v>33.4</v>
          </cell>
          <cell r="D2939">
            <v>40.5</v>
          </cell>
          <cell r="E2939">
            <v>6.53</v>
          </cell>
          <cell r="F2939">
            <v>1.08</v>
          </cell>
        </row>
        <row r="2940">
          <cell r="A2940" t="str">
            <v>600159.SH</v>
          </cell>
          <cell r="B2940" t="str">
            <v>大龙地产</v>
          </cell>
          <cell r="C2940">
            <v>23.2</v>
          </cell>
          <cell r="D2940">
            <v>23.2</v>
          </cell>
          <cell r="E2940">
            <v>2.8</v>
          </cell>
          <cell r="F2940">
            <v>1.08</v>
          </cell>
        </row>
        <row r="2941">
          <cell r="A2941" t="str">
            <v>300173.SZ</v>
          </cell>
          <cell r="B2941" t="str">
            <v>福能东方</v>
          </cell>
          <cell r="C2941">
            <v>33.1</v>
          </cell>
          <cell r="D2941">
            <v>34.3</v>
          </cell>
          <cell r="E2941">
            <v>4.67</v>
          </cell>
          <cell r="F2941">
            <v>1.08</v>
          </cell>
        </row>
        <row r="2942">
          <cell r="A2942" t="str">
            <v>603319.SH</v>
          </cell>
          <cell r="B2942" t="str">
            <v>湘油泵</v>
          </cell>
          <cell r="C2942">
            <v>32.9</v>
          </cell>
          <cell r="D2942">
            <v>33.2</v>
          </cell>
          <cell r="E2942">
            <v>15.88</v>
          </cell>
          <cell r="F2942">
            <v>1.08</v>
          </cell>
        </row>
        <row r="2943">
          <cell r="A2943" t="str">
            <v>002750.SZ</v>
          </cell>
          <cell r="B2943" t="str">
            <v>龙津药业</v>
          </cell>
          <cell r="C2943">
            <v>44.6</v>
          </cell>
          <cell r="D2943">
            <v>44.9</v>
          </cell>
          <cell r="E2943">
            <v>11.21</v>
          </cell>
          <cell r="F2943">
            <v>1.08</v>
          </cell>
        </row>
        <row r="2944">
          <cell r="A2944" t="str">
            <v>600516.SH</v>
          </cell>
          <cell r="B2944" t="str">
            <v>方大炭素</v>
          </cell>
          <cell r="C2944">
            <v>263.3</v>
          </cell>
          <cell r="D2944">
            <v>263.3</v>
          </cell>
          <cell r="E2944">
            <v>6.54</v>
          </cell>
          <cell r="F2944">
            <v>1.08</v>
          </cell>
        </row>
        <row r="2945">
          <cell r="A2945" t="str">
            <v>002392.SZ</v>
          </cell>
          <cell r="B2945" t="str">
            <v>北京利尔</v>
          </cell>
          <cell r="C2945">
            <v>33.1</v>
          </cell>
          <cell r="D2945">
            <v>44.5</v>
          </cell>
          <cell r="E2945">
            <v>3.74</v>
          </cell>
          <cell r="F2945">
            <v>1.08</v>
          </cell>
        </row>
        <row r="2946">
          <cell r="A2946" t="str">
            <v>600729.SH</v>
          </cell>
          <cell r="B2946" t="str">
            <v>重庆百货</v>
          </cell>
          <cell r="C2946">
            <v>105.3</v>
          </cell>
          <cell r="D2946">
            <v>106.6</v>
          </cell>
          <cell r="E2946">
            <v>26.21</v>
          </cell>
          <cell r="F2946">
            <v>1.08</v>
          </cell>
        </row>
        <row r="2947">
          <cell r="A2947" t="str">
            <v>605169.SH</v>
          </cell>
          <cell r="B2947" t="str">
            <v>洪通燃气</v>
          </cell>
          <cell r="C2947">
            <v>8</v>
          </cell>
          <cell r="D2947">
            <v>31.9</v>
          </cell>
          <cell r="E2947">
            <v>11.27</v>
          </cell>
          <cell r="F2947">
            <v>1.08</v>
          </cell>
        </row>
        <row r="2948">
          <cell r="A2948" t="str">
            <v>688670.SH</v>
          </cell>
          <cell r="B2948" t="str">
            <v>金迪克</v>
          </cell>
          <cell r="C2948">
            <v>15.3</v>
          </cell>
          <cell r="D2948">
            <v>43.8</v>
          </cell>
          <cell r="E2948">
            <v>49.82</v>
          </cell>
          <cell r="F2948">
            <v>1.08</v>
          </cell>
        </row>
        <row r="2949">
          <cell r="A2949" t="str">
            <v>601233.SH</v>
          </cell>
          <cell r="B2949" t="str">
            <v>桐昆股份</v>
          </cell>
          <cell r="C2949">
            <v>322.5</v>
          </cell>
          <cell r="D2949">
            <v>340</v>
          </cell>
          <cell r="E2949">
            <v>14.1</v>
          </cell>
          <cell r="F2949">
            <v>1.08</v>
          </cell>
        </row>
        <row r="2950">
          <cell r="A2950" t="str">
            <v>600545.SH</v>
          </cell>
          <cell r="B2950" t="str">
            <v>卓郎智能</v>
          </cell>
          <cell r="C2950">
            <v>53.5</v>
          </cell>
          <cell r="D2950">
            <v>53.5</v>
          </cell>
          <cell r="E2950">
            <v>2.82</v>
          </cell>
          <cell r="F2950">
            <v>1.08</v>
          </cell>
        </row>
        <row r="2951">
          <cell r="A2951" t="str">
            <v>300177.SZ</v>
          </cell>
          <cell r="B2951" t="str">
            <v>中海达</v>
          </cell>
          <cell r="C2951">
            <v>45.6</v>
          </cell>
          <cell r="D2951">
            <v>56</v>
          </cell>
          <cell r="E2951">
            <v>7.52</v>
          </cell>
          <cell r="F2951">
            <v>1.08</v>
          </cell>
        </row>
        <row r="2952">
          <cell r="A2952" t="str">
            <v>002692.SZ</v>
          </cell>
          <cell r="B2952" t="str">
            <v>ST远程</v>
          </cell>
          <cell r="C2952">
            <v>26</v>
          </cell>
          <cell r="D2952">
            <v>27</v>
          </cell>
          <cell r="E2952">
            <v>3.76</v>
          </cell>
          <cell r="F2952">
            <v>1.08</v>
          </cell>
        </row>
        <row r="2953">
          <cell r="A2953" t="str">
            <v>002570.SZ</v>
          </cell>
          <cell r="B2953" t="str">
            <v>贝因美</v>
          </cell>
          <cell r="C2953">
            <v>50.8</v>
          </cell>
          <cell r="D2953">
            <v>50.8</v>
          </cell>
          <cell r="E2953">
            <v>4.7</v>
          </cell>
          <cell r="F2953">
            <v>1.08</v>
          </cell>
        </row>
        <row r="2954">
          <cell r="A2954" t="str">
            <v>000856.SZ</v>
          </cell>
          <cell r="B2954" t="str">
            <v>冀东装备</v>
          </cell>
          <cell r="C2954">
            <v>21.3</v>
          </cell>
          <cell r="D2954">
            <v>21.3</v>
          </cell>
          <cell r="E2954">
            <v>9.4</v>
          </cell>
          <cell r="F2954">
            <v>1.08</v>
          </cell>
        </row>
        <row r="2955">
          <cell r="A2955" t="str">
            <v>000554.SZ</v>
          </cell>
          <cell r="B2955" t="str">
            <v>泰山石油</v>
          </cell>
          <cell r="C2955">
            <v>20.5</v>
          </cell>
          <cell r="D2955">
            <v>27.1</v>
          </cell>
          <cell r="E2955">
            <v>5.64</v>
          </cell>
          <cell r="F2955">
            <v>1.08</v>
          </cell>
        </row>
        <row r="2956">
          <cell r="A2956" t="str">
            <v>830799.BJ</v>
          </cell>
          <cell r="B2956" t="str">
            <v>艾融软件</v>
          </cell>
          <cell r="C2956">
            <v>7.7</v>
          </cell>
          <cell r="D2956">
            <v>13.9</v>
          </cell>
          <cell r="E2956">
            <v>6.59</v>
          </cell>
          <cell r="F2956">
            <v>1.07</v>
          </cell>
        </row>
        <row r="2957">
          <cell r="A2957" t="str">
            <v>300555.SZ</v>
          </cell>
          <cell r="B2957" t="str">
            <v>ST路通</v>
          </cell>
          <cell r="C2957">
            <v>13</v>
          </cell>
          <cell r="D2957">
            <v>13.2</v>
          </cell>
          <cell r="E2957">
            <v>6.59</v>
          </cell>
          <cell r="F2957">
            <v>1.07</v>
          </cell>
        </row>
        <row r="2958">
          <cell r="A2958" t="str">
            <v>600251.SH</v>
          </cell>
          <cell r="B2958" t="str">
            <v>冠农股份</v>
          </cell>
          <cell r="C2958">
            <v>65.9</v>
          </cell>
          <cell r="D2958">
            <v>66.1</v>
          </cell>
          <cell r="E2958">
            <v>8.48</v>
          </cell>
          <cell r="F2958">
            <v>1.07</v>
          </cell>
        </row>
        <row r="2959">
          <cell r="A2959" t="str">
            <v>300809.SZ</v>
          </cell>
          <cell r="B2959" t="str">
            <v>华辰装备</v>
          </cell>
          <cell r="C2959">
            <v>27.9</v>
          </cell>
          <cell r="D2959">
            <v>59.4</v>
          </cell>
          <cell r="E2959">
            <v>23.56</v>
          </cell>
          <cell r="F2959">
            <v>1.07</v>
          </cell>
        </row>
        <row r="2960">
          <cell r="A2960" t="str">
            <v>603233.SH</v>
          </cell>
          <cell r="B2960" t="str">
            <v>大参林</v>
          </cell>
          <cell r="C2960">
            <v>348.5</v>
          </cell>
          <cell r="D2960">
            <v>349</v>
          </cell>
          <cell r="E2960">
            <v>36.77</v>
          </cell>
          <cell r="F2960">
            <v>1.07</v>
          </cell>
        </row>
        <row r="2961">
          <cell r="A2961" t="str">
            <v>605488.SH</v>
          </cell>
          <cell r="B2961" t="str">
            <v>福莱新材</v>
          </cell>
          <cell r="C2961">
            <v>6.2</v>
          </cell>
          <cell r="D2961">
            <v>25</v>
          </cell>
          <cell r="E2961">
            <v>14.15</v>
          </cell>
          <cell r="F2961">
            <v>1.07</v>
          </cell>
        </row>
        <row r="2962">
          <cell r="A2962" t="str">
            <v>002674.SZ</v>
          </cell>
          <cell r="B2962" t="str">
            <v>兴业科技</v>
          </cell>
          <cell r="C2962">
            <v>32.8</v>
          </cell>
          <cell r="D2962">
            <v>33.1</v>
          </cell>
          <cell r="E2962">
            <v>11.34</v>
          </cell>
          <cell r="F2962">
            <v>1.07</v>
          </cell>
        </row>
        <row r="2963">
          <cell r="A2963" t="str">
            <v>000655.SZ</v>
          </cell>
          <cell r="B2963" t="str">
            <v>金岭矿业</v>
          </cell>
          <cell r="C2963">
            <v>45</v>
          </cell>
          <cell r="D2963">
            <v>45</v>
          </cell>
          <cell r="E2963">
            <v>7.56</v>
          </cell>
          <cell r="F2963">
            <v>1.07</v>
          </cell>
        </row>
        <row r="2964">
          <cell r="A2964" t="str">
            <v>600056.SH</v>
          </cell>
          <cell r="B2964" t="str">
            <v>中国医药</v>
          </cell>
          <cell r="C2964">
            <v>212</v>
          </cell>
          <cell r="D2964">
            <v>212.1</v>
          </cell>
          <cell r="E2964">
            <v>14.18</v>
          </cell>
          <cell r="F2964">
            <v>1.07</v>
          </cell>
        </row>
        <row r="2965">
          <cell r="A2965" t="str">
            <v>688662.SH</v>
          </cell>
          <cell r="B2965" t="str">
            <v>富信科技</v>
          </cell>
          <cell r="C2965">
            <v>15.6</v>
          </cell>
          <cell r="D2965">
            <v>25.9</v>
          </cell>
          <cell r="E2965">
            <v>29.32</v>
          </cell>
          <cell r="F2965">
            <v>1.07</v>
          </cell>
        </row>
        <row r="2966">
          <cell r="A2966" t="str">
            <v>600956.SH</v>
          </cell>
          <cell r="B2966" t="str">
            <v>新天绿能</v>
          </cell>
          <cell r="C2966">
            <v>27.4</v>
          </cell>
          <cell r="D2966">
            <v>396.1</v>
          </cell>
          <cell r="E2966">
            <v>9.46</v>
          </cell>
          <cell r="F2966">
            <v>1.07</v>
          </cell>
        </row>
        <row r="2967">
          <cell r="A2967" t="str">
            <v>002479.SZ</v>
          </cell>
          <cell r="B2967" t="str">
            <v>富春环保</v>
          </cell>
          <cell r="C2967">
            <v>40.7</v>
          </cell>
          <cell r="D2967">
            <v>40.9</v>
          </cell>
          <cell r="E2967">
            <v>4.73</v>
          </cell>
          <cell r="F2967">
            <v>1.07</v>
          </cell>
        </row>
        <row r="2968">
          <cell r="A2968" t="str">
            <v>833914.BJ</v>
          </cell>
          <cell r="B2968" t="str">
            <v>远航精密</v>
          </cell>
          <cell r="C2968">
            <v>5.8</v>
          </cell>
          <cell r="D2968">
            <v>10.4</v>
          </cell>
          <cell r="E2968">
            <v>10.42</v>
          </cell>
          <cell r="F2968">
            <v>1.07</v>
          </cell>
        </row>
        <row r="2969">
          <cell r="A2969" t="str">
            <v>301127.SZ</v>
          </cell>
          <cell r="B2969" t="str">
            <v>天源环保</v>
          </cell>
          <cell r="C2969">
            <v>25.5</v>
          </cell>
          <cell r="D2969">
            <v>43.6</v>
          </cell>
          <cell r="E2969">
            <v>10.42</v>
          </cell>
          <cell r="F2969">
            <v>1.07</v>
          </cell>
        </row>
        <row r="2970">
          <cell r="A2970" t="str">
            <v>001201.SZ</v>
          </cell>
          <cell r="B2970" t="str">
            <v>东瑞股份</v>
          </cell>
          <cell r="C2970">
            <v>30.9</v>
          </cell>
          <cell r="D2970">
            <v>62.5</v>
          </cell>
          <cell r="E2970">
            <v>29.37</v>
          </cell>
          <cell r="F2970">
            <v>1.07</v>
          </cell>
        </row>
        <row r="2971">
          <cell r="A2971" t="str">
            <v>688575.SH</v>
          </cell>
          <cell r="B2971" t="str">
            <v>亚辉龙</v>
          </cell>
          <cell r="C2971">
            <v>50.4</v>
          </cell>
          <cell r="D2971">
            <v>107.4</v>
          </cell>
          <cell r="E2971">
            <v>18.95</v>
          </cell>
          <cell r="F2971">
            <v>1.07</v>
          </cell>
        </row>
        <row r="2972">
          <cell r="A2972" t="str">
            <v>002787.SZ</v>
          </cell>
          <cell r="B2972" t="str">
            <v>华源控股</v>
          </cell>
          <cell r="C2972">
            <v>18.8</v>
          </cell>
          <cell r="D2972">
            <v>27</v>
          </cell>
          <cell r="E2972">
            <v>8.53</v>
          </cell>
          <cell r="F2972">
            <v>1.07</v>
          </cell>
        </row>
        <row r="2973">
          <cell r="A2973" t="str">
            <v>603871.SH</v>
          </cell>
          <cell r="B2973" t="str">
            <v>嘉友国际</v>
          </cell>
          <cell r="C2973">
            <v>137.5</v>
          </cell>
          <cell r="D2973">
            <v>137.5</v>
          </cell>
          <cell r="E2973">
            <v>27.5</v>
          </cell>
          <cell r="F2973">
            <v>1.07</v>
          </cell>
        </row>
        <row r="2974">
          <cell r="A2974" t="str">
            <v>603619.SH</v>
          </cell>
          <cell r="B2974" t="str">
            <v>中曼石油</v>
          </cell>
          <cell r="C2974">
            <v>68.3</v>
          </cell>
          <cell r="D2974">
            <v>68.3</v>
          </cell>
          <cell r="E2974">
            <v>17.08</v>
          </cell>
          <cell r="F2974">
            <v>1.07</v>
          </cell>
        </row>
        <row r="2975">
          <cell r="A2975" t="str">
            <v>836675.BJ</v>
          </cell>
          <cell r="B2975" t="str">
            <v>秉扬科技</v>
          </cell>
          <cell r="C2975">
            <v>3.7</v>
          </cell>
          <cell r="D2975">
            <v>8.2</v>
          </cell>
          <cell r="E2975">
            <v>4.75</v>
          </cell>
          <cell r="F2975">
            <v>1.06</v>
          </cell>
        </row>
        <row r="2976">
          <cell r="A2976" t="str">
            <v>688038.SH</v>
          </cell>
          <cell r="B2976" t="str">
            <v>中科通达</v>
          </cell>
          <cell r="C2976">
            <v>12.9</v>
          </cell>
          <cell r="D2976">
            <v>18.8</v>
          </cell>
          <cell r="E2976">
            <v>16.15</v>
          </cell>
          <cell r="F2976">
            <v>1.06</v>
          </cell>
        </row>
        <row r="2977">
          <cell r="A2977" t="str">
            <v>300808.SZ</v>
          </cell>
          <cell r="B2977" t="str">
            <v>久量股份</v>
          </cell>
          <cell r="C2977">
            <v>24.3</v>
          </cell>
          <cell r="D2977">
            <v>24.3</v>
          </cell>
          <cell r="E2977">
            <v>15.2</v>
          </cell>
          <cell r="F2977">
            <v>1.06</v>
          </cell>
        </row>
        <row r="2978">
          <cell r="A2978" t="str">
            <v>300262.SZ</v>
          </cell>
          <cell r="B2978" t="str">
            <v>巴安水务</v>
          </cell>
          <cell r="C2978">
            <v>15</v>
          </cell>
          <cell r="D2978">
            <v>19.1</v>
          </cell>
          <cell r="E2978">
            <v>2.85</v>
          </cell>
          <cell r="F2978">
            <v>1.06</v>
          </cell>
        </row>
        <row r="2979">
          <cell r="A2979" t="str">
            <v>002802.SZ</v>
          </cell>
          <cell r="B2979" t="str">
            <v>洪汇新材</v>
          </cell>
          <cell r="C2979">
            <v>21.2</v>
          </cell>
          <cell r="D2979">
            <v>21.4</v>
          </cell>
          <cell r="E2979">
            <v>15.23</v>
          </cell>
          <cell r="F2979">
            <v>1.06</v>
          </cell>
        </row>
        <row r="2980">
          <cell r="A2980" t="str">
            <v>600327.SH</v>
          </cell>
          <cell r="B2980" t="str">
            <v>大东方</v>
          </cell>
          <cell r="C2980">
            <v>42.1</v>
          </cell>
          <cell r="D2980">
            <v>42.1</v>
          </cell>
          <cell r="E2980">
            <v>4.76</v>
          </cell>
          <cell r="F2980">
            <v>1.06</v>
          </cell>
        </row>
        <row r="2981">
          <cell r="A2981" t="str">
            <v>301008.SZ</v>
          </cell>
          <cell r="B2981" t="str">
            <v>宏昌科技</v>
          </cell>
          <cell r="C2981">
            <v>6.6</v>
          </cell>
          <cell r="D2981">
            <v>21.3</v>
          </cell>
          <cell r="E2981">
            <v>26.66</v>
          </cell>
          <cell r="F2981">
            <v>1.06</v>
          </cell>
        </row>
        <row r="2982">
          <cell r="A2982" t="str">
            <v>688319.SH</v>
          </cell>
          <cell r="B2982" t="str">
            <v>欧林生物</v>
          </cell>
          <cell r="C2982">
            <v>62.6</v>
          </cell>
          <cell r="D2982">
            <v>88.8</v>
          </cell>
          <cell r="E2982">
            <v>21.9</v>
          </cell>
          <cell r="F2982">
            <v>1.06</v>
          </cell>
        </row>
        <row r="2983">
          <cell r="A2983" t="str">
            <v>605365.SH</v>
          </cell>
          <cell r="B2983" t="str">
            <v>立达信</v>
          </cell>
          <cell r="C2983">
            <v>9.8</v>
          </cell>
          <cell r="D2983">
            <v>86.3</v>
          </cell>
          <cell r="E2983">
            <v>17.14</v>
          </cell>
          <cell r="F2983">
            <v>1.06</v>
          </cell>
        </row>
        <row r="2984">
          <cell r="A2984" t="str">
            <v>002665.SZ</v>
          </cell>
          <cell r="B2984" t="str">
            <v>首航高科</v>
          </cell>
          <cell r="C2984">
            <v>93.8</v>
          </cell>
          <cell r="D2984">
            <v>95.4</v>
          </cell>
          <cell r="E2984">
            <v>3.81</v>
          </cell>
          <cell r="F2984">
            <v>1.06</v>
          </cell>
        </row>
        <row r="2985">
          <cell r="A2985" t="str">
            <v>301151.SZ</v>
          </cell>
          <cell r="B2985" t="str">
            <v>冠龙节能</v>
          </cell>
          <cell r="C2985">
            <v>7.6</v>
          </cell>
          <cell r="D2985">
            <v>30.4</v>
          </cell>
          <cell r="E2985">
            <v>18.12</v>
          </cell>
          <cell r="F2985">
            <v>1.06</v>
          </cell>
        </row>
        <row r="2986">
          <cell r="A2986" t="str">
            <v>300985.SZ</v>
          </cell>
          <cell r="B2986" t="str">
            <v>致远新能</v>
          </cell>
          <cell r="C2986">
            <v>8.3</v>
          </cell>
          <cell r="D2986">
            <v>30.5</v>
          </cell>
          <cell r="E2986">
            <v>22.89</v>
          </cell>
          <cell r="F2986">
            <v>1.06</v>
          </cell>
        </row>
        <row r="2987">
          <cell r="A2987" t="str">
            <v>603368.SH</v>
          </cell>
          <cell r="B2987" t="str">
            <v>柳药集团</v>
          </cell>
          <cell r="C2987">
            <v>86.4</v>
          </cell>
          <cell r="D2987">
            <v>86.4</v>
          </cell>
          <cell r="E2987">
            <v>23.85</v>
          </cell>
          <cell r="F2987">
            <v>1.06</v>
          </cell>
        </row>
        <row r="2988">
          <cell r="A2988" t="str">
            <v>300690.SZ</v>
          </cell>
          <cell r="B2988" t="str">
            <v>双一科技</v>
          </cell>
          <cell r="C2988">
            <v>18.8</v>
          </cell>
          <cell r="D2988">
            <v>28.4</v>
          </cell>
          <cell r="E2988">
            <v>17.19</v>
          </cell>
          <cell r="F2988">
            <v>1.06</v>
          </cell>
        </row>
        <row r="2989">
          <cell r="A2989" t="str">
            <v>605399.SH</v>
          </cell>
          <cell r="B2989" t="str">
            <v>晨光新材</v>
          </cell>
          <cell r="C2989">
            <v>30.1</v>
          </cell>
          <cell r="D2989">
            <v>85</v>
          </cell>
          <cell r="E2989">
            <v>35.36</v>
          </cell>
          <cell r="F2989">
            <v>1.06</v>
          </cell>
        </row>
        <row r="2990">
          <cell r="A2990" t="str">
            <v>002201.SZ</v>
          </cell>
          <cell r="B2990" t="str">
            <v>正威新材</v>
          </cell>
          <cell r="C2990">
            <v>74.6</v>
          </cell>
          <cell r="D2990">
            <v>74.8</v>
          </cell>
          <cell r="E2990">
            <v>11.48</v>
          </cell>
          <cell r="F2990">
            <v>1.06</v>
          </cell>
        </row>
        <row r="2991">
          <cell r="A2991" t="str">
            <v>600376.SH</v>
          </cell>
          <cell r="B2991" t="str">
            <v>首开股份</v>
          </cell>
          <cell r="C2991">
            <v>123.6</v>
          </cell>
          <cell r="D2991">
            <v>123.6</v>
          </cell>
          <cell r="E2991">
            <v>4.79</v>
          </cell>
          <cell r="F2991">
            <v>1.05</v>
          </cell>
        </row>
        <row r="2992">
          <cell r="A2992" t="str">
            <v>600802.SH</v>
          </cell>
          <cell r="B2992" t="str">
            <v>福建水泥</v>
          </cell>
          <cell r="C2992">
            <v>26.3</v>
          </cell>
          <cell r="D2992">
            <v>26.3</v>
          </cell>
          <cell r="E2992">
            <v>5.75</v>
          </cell>
          <cell r="F2992">
            <v>1.05</v>
          </cell>
        </row>
        <row r="2993">
          <cell r="A2993" t="str">
            <v>688439.SH</v>
          </cell>
          <cell r="B2993" t="str">
            <v>振华风光</v>
          </cell>
          <cell r="C2993">
            <v>46</v>
          </cell>
          <cell r="D2993">
            <v>205.3</v>
          </cell>
          <cell r="E2993">
            <v>102.67</v>
          </cell>
          <cell r="F2993">
            <v>1.05</v>
          </cell>
        </row>
        <row r="2994">
          <cell r="A2994" t="str">
            <v>603876.SH</v>
          </cell>
          <cell r="B2994" t="str">
            <v>鼎胜新材</v>
          </cell>
          <cell r="C2994">
            <v>196.5</v>
          </cell>
          <cell r="D2994">
            <v>198</v>
          </cell>
          <cell r="E2994">
            <v>40.38</v>
          </cell>
          <cell r="F2994">
            <v>1.05</v>
          </cell>
        </row>
        <row r="2995">
          <cell r="A2995" t="str">
            <v>000728.SZ</v>
          </cell>
          <cell r="B2995" t="str">
            <v>国元证券</v>
          </cell>
          <cell r="C2995">
            <v>293.7</v>
          </cell>
          <cell r="D2995">
            <v>293.7</v>
          </cell>
          <cell r="E2995">
            <v>6.73</v>
          </cell>
          <cell r="F2995">
            <v>1.05</v>
          </cell>
        </row>
        <row r="2996">
          <cell r="A2996" t="str">
            <v>688013.SH</v>
          </cell>
          <cell r="B2996" t="str">
            <v>天臣医疗</v>
          </cell>
          <cell r="C2996">
            <v>9.4</v>
          </cell>
          <cell r="D2996">
            <v>19.5</v>
          </cell>
          <cell r="E2996">
            <v>24.04</v>
          </cell>
          <cell r="F2996">
            <v>1.05</v>
          </cell>
        </row>
        <row r="2997">
          <cell r="A2997" t="str">
            <v>002743.SZ</v>
          </cell>
          <cell r="B2997" t="str">
            <v>富煌钢构</v>
          </cell>
          <cell r="C2997">
            <v>25.1</v>
          </cell>
          <cell r="D2997">
            <v>25.1</v>
          </cell>
          <cell r="E2997">
            <v>5.77</v>
          </cell>
          <cell r="F2997">
            <v>1.05</v>
          </cell>
        </row>
        <row r="2998">
          <cell r="A2998" t="str">
            <v>002897.SZ</v>
          </cell>
          <cell r="B2998" t="str">
            <v>意华股份</v>
          </cell>
          <cell r="C2998">
            <v>74.7</v>
          </cell>
          <cell r="D2998">
            <v>80.5</v>
          </cell>
          <cell r="E2998">
            <v>47.16</v>
          </cell>
          <cell r="F2998">
            <v>1.05</v>
          </cell>
        </row>
        <row r="2999">
          <cell r="A2999" t="str">
            <v>301163.SZ</v>
          </cell>
          <cell r="B2999" t="str">
            <v>宏德股份</v>
          </cell>
          <cell r="C2999">
            <v>6.3</v>
          </cell>
          <cell r="D2999">
            <v>25.1</v>
          </cell>
          <cell r="E2999">
            <v>30.8</v>
          </cell>
          <cell r="F2999">
            <v>1.05</v>
          </cell>
        </row>
        <row r="3000">
          <cell r="A3000" t="str">
            <v>600727.SH</v>
          </cell>
          <cell r="B3000" t="str">
            <v>鲁北化工</v>
          </cell>
          <cell r="C3000">
            <v>29.6</v>
          </cell>
          <cell r="D3000">
            <v>35.6</v>
          </cell>
          <cell r="E3000">
            <v>6.74</v>
          </cell>
          <cell r="F3000">
            <v>1.05</v>
          </cell>
        </row>
        <row r="3001">
          <cell r="A3001" t="str">
            <v>300318.SZ</v>
          </cell>
          <cell r="B3001" t="str">
            <v>博晖创新</v>
          </cell>
          <cell r="C3001">
            <v>46</v>
          </cell>
          <cell r="D3001">
            <v>47.2</v>
          </cell>
          <cell r="E3001">
            <v>5.78</v>
          </cell>
          <cell r="F3001">
            <v>1.05</v>
          </cell>
        </row>
        <row r="3002">
          <cell r="A3002" t="str">
            <v>000815.SZ</v>
          </cell>
          <cell r="B3002" t="str">
            <v>美利云</v>
          </cell>
          <cell r="C3002">
            <v>100.5</v>
          </cell>
          <cell r="D3002">
            <v>100.5</v>
          </cell>
          <cell r="E3002">
            <v>14.45</v>
          </cell>
          <cell r="F3002">
            <v>1.05</v>
          </cell>
        </row>
        <row r="3003">
          <cell r="A3003" t="str">
            <v>603983.SH</v>
          </cell>
          <cell r="B3003" t="str">
            <v>丸美股份</v>
          </cell>
          <cell r="C3003">
            <v>154.6</v>
          </cell>
          <cell r="D3003">
            <v>154.8</v>
          </cell>
          <cell r="E3003">
            <v>38.55</v>
          </cell>
          <cell r="F3003">
            <v>1.05</v>
          </cell>
        </row>
        <row r="3004">
          <cell r="A3004" t="str">
            <v>300101.SZ</v>
          </cell>
          <cell r="B3004" t="str">
            <v>振芯科技</v>
          </cell>
          <cell r="C3004">
            <v>168.2</v>
          </cell>
          <cell r="D3004">
            <v>168.9</v>
          </cell>
          <cell r="E3004">
            <v>29.91</v>
          </cell>
          <cell r="F3004">
            <v>1.05</v>
          </cell>
        </row>
        <row r="3005">
          <cell r="A3005" t="str">
            <v>834415.BJ</v>
          </cell>
          <cell r="B3005" t="str">
            <v>恒拓开源</v>
          </cell>
          <cell r="C3005">
            <v>3.2</v>
          </cell>
          <cell r="D3005">
            <v>5.4</v>
          </cell>
          <cell r="E3005">
            <v>3.86</v>
          </cell>
          <cell r="F3005">
            <v>1.05</v>
          </cell>
        </row>
        <row r="3006">
          <cell r="A3006" t="str">
            <v>000889.SZ</v>
          </cell>
          <cell r="B3006" t="str">
            <v>ST中嘉</v>
          </cell>
          <cell r="C3006">
            <v>16.8</v>
          </cell>
          <cell r="D3006">
            <v>18.1</v>
          </cell>
          <cell r="E3006">
            <v>1.93</v>
          </cell>
          <cell r="F3006">
            <v>1.05</v>
          </cell>
        </row>
        <row r="3007">
          <cell r="A3007" t="str">
            <v>603336.SH</v>
          </cell>
          <cell r="B3007" t="str">
            <v>宏辉果蔬</v>
          </cell>
          <cell r="C3007">
            <v>29.7</v>
          </cell>
          <cell r="D3007">
            <v>29.7</v>
          </cell>
          <cell r="E3007">
            <v>6.76</v>
          </cell>
          <cell r="F3007">
            <v>1.05</v>
          </cell>
        </row>
        <row r="3008">
          <cell r="A3008" t="str">
            <v>600560.SH</v>
          </cell>
          <cell r="B3008" t="str">
            <v>金自天正</v>
          </cell>
          <cell r="C3008">
            <v>25.9</v>
          </cell>
          <cell r="D3008">
            <v>25.9</v>
          </cell>
          <cell r="E3008">
            <v>11.59</v>
          </cell>
          <cell r="F3008">
            <v>1.05</v>
          </cell>
        </row>
        <row r="3009">
          <cell r="A3009" t="str">
            <v>000795.SZ</v>
          </cell>
          <cell r="B3009" t="str">
            <v>英洛华</v>
          </cell>
          <cell r="C3009">
            <v>76.8</v>
          </cell>
          <cell r="D3009">
            <v>76.8</v>
          </cell>
          <cell r="E3009">
            <v>6.77</v>
          </cell>
          <cell r="F3009">
            <v>1.04</v>
          </cell>
        </row>
        <row r="3010">
          <cell r="A3010" t="str">
            <v>605100.SH</v>
          </cell>
          <cell r="B3010" t="str">
            <v>华丰股份</v>
          </cell>
          <cell r="C3010">
            <v>11.2</v>
          </cell>
          <cell r="D3010">
            <v>24.7</v>
          </cell>
          <cell r="E3010">
            <v>14.52</v>
          </cell>
          <cell r="F3010">
            <v>1.04</v>
          </cell>
        </row>
        <row r="3011">
          <cell r="A3011" t="str">
            <v>605198.SH</v>
          </cell>
          <cell r="B3011" t="str">
            <v>安德利</v>
          </cell>
          <cell r="C3011">
            <v>16.2</v>
          </cell>
          <cell r="D3011">
            <v>69.4</v>
          </cell>
          <cell r="E3011">
            <v>19.4</v>
          </cell>
          <cell r="F3011">
            <v>1.04</v>
          </cell>
        </row>
        <row r="3012">
          <cell r="A3012" t="str">
            <v>300258.SZ</v>
          </cell>
          <cell r="B3012" t="str">
            <v>精锻科技</v>
          </cell>
          <cell r="C3012">
            <v>49.5</v>
          </cell>
          <cell r="D3012">
            <v>51.4</v>
          </cell>
          <cell r="E3012">
            <v>10.67</v>
          </cell>
          <cell r="F3012">
            <v>1.04</v>
          </cell>
        </row>
        <row r="3013">
          <cell r="A3013" t="str">
            <v>002405.SZ</v>
          </cell>
          <cell r="B3013" t="str">
            <v>四维图新</v>
          </cell>
          <cell r="C3013">
            <v>312.3</v>
          </cell>
          <cell r="D3013">
            <v>323.2</v>
          </cell>
          <cell r="E3013">
            <v>13.58</v>
          </cell>
          <cell r="F3013">
            <v>1.04</v>
          </cell>
        </row>
        <row r="3014">
          <cell r="A3014" t="str">
            <v>002263.SZ</v>
          </cell>
          <cell r="B3014" t="str">
            <v>大东南</v>
          </cell>
          <cell r="C3014">
            <v>54.7</v>
          </cell>
          <cell r="D3014">
            <v>54.7</v>
          </cell>
          <cell r="E3014">
            <v>2.91</v>
          </cell>
          <cell r="F3014">
            <v>1.04</v>
          </cell>
        </row>
        <row r="3015">
          <cell r="A3015" t="str">
            <v>600436.SH</v>
          </cell>
          <cell r="B3015" t="str">
            <v>片仔癀</v>
          </cell>
          <cell r="C3015">
            <v>1697.7</v>
          </cell>
          <cell r="D3015">
            <v>1697.7</v>
          </cell>
          <cell r="E3015">
            <v>281.4</v>
          </cell>
          <cell r="F3015">
            <v>1.04</v>
          </cell>
        </row>
        <row r="3016">
          <cell r="A3016" t="str">
            <v>002299.SZ</v>
          </cell>
          <cell r="B3016" t="str">
            <v>圣农发展</v>
          </cell>
          <cell r="C3016">
            <v>286.7</v>
          </cell>
          <cell r="D3016">
            <v>289.6</v>
          </cell>
          <cell r="E3016">
            <v>23.29</v>
          </cell>
          <cell r="F3016">
            <v>1.04</v>
          </cell>
        </row>
        <row r="3017">
          <cell r="A3017" t="str">
            <v>688199.SH</v>
          </cell>
          <cell r="B3017" t="str">
            <v>久日新材</v>
          </cell>
          <cell r="C3017">
            <v>32.5</v>
          </cell>
          <cell r="D3017">
            <v>41</v>
          </cell>
          <cell r="E3017">
            <v>36.88</v>
          </cell>
          <cell r="F3017">
            <v>1.04</v>
          </cell>
        </row>
        <row r="3018">
          <cell r="A3018" t="str">
            <v>600160.SH</v>
          </cell>
          <cell r="B3018" t="str">
            <v>巨化股份</v>
          </cell>
          <cell r="C3018">
            <v>472.7</v>
          </cell>
          <cell r="D3018">
            <v>472.7</v>
          </cell>
          <cell r="E3018">
            <v>17.51</v>
          </cell>
          <cell r="F3018">
            <v>1.04</v>
          </cell>
        </row>
        <row r="3019">
          <cell r="A3019" t="str">
            <v>605589.SH</v>
          </cell>
          <cell r="B3019" t="str">
            <v>圣泉集团</v>
          </cell>
          <cell r="C3019">
            <v>125.7</v>
          </cell>
          <cell r="D3019">
            <v>159.9</v>
          </cell>
          <cell r="E3019">
            <v>20.43</v>
          </cell>
          <cell r="F3019">
            <v>1.04</v>
          </cell>
        </row>
        <row r="3020">
          <cell r="A3020" t="str">
            <v>300256.SZ</v>
          </cell>
          <cell r="B3020" t="str">
            <v>ST星星</v>
          </cell>
          <cell r="C3020">
            <v>43.6</v>
          </cell>
          <cell r="D3020">
            <v>66.2</v>
          </cell>
          <cell r="E3020">
            <v>2.92</v>
          </cell>
          <cell r="F3020">
            <v>1.04</v>
          </cell>
        </row>
        <row r="3021">
          <cell r="A3021" t="str">
            <v>000597.SZ</v>
          </cell>
          <cell r="B3021" t="str">
            <v>东北制药</v>
          </cell>
          <cell r="C3021">
            <v>78.1</v>
          </cell>
          <cell r="D3021">
            <v>83.8</v>
          </cell>
          <cell r="E3021">
            <v>5.84</v>
          </cell>
          <cell r="F3021">
            <v>1.04</v>
          </cell>
        </row>
        <row r="3022">
          <cell r="A3022" t="str">
            <v>688147.SH</v>
          </cell>
          <cell r="B3022" t="str">
            <v>微导纳米</v>
          </cell>
          <cell r="C3022">
            <v>12.4</v>
          </cell>
          <cell r="D3022">
            <v>150.5</v>
          </cell>
          <cell r="E3022">
            <v>33.11</v>
          </cell>
          <cell r="F3022">
            <v>1.04</v>
          </cell>
        </row>
        <row r="3023">
          <cell r="A3023" t="str">
            <v>000966.SZ</v>
          </cell>
          <cell r="B3023" t="str">
            <v>长源电力</v>
          </cell>
          <cell r="C3023">
            <v>63.7</v>
          </cell>
          <cell r="D3023">
            <v>133.9</v>
          </cell>
          <cell r="E3023">
            <v>4.87</v>
          </cell>
          <cell r="F3023">
            <v>1.04</v>
          </cell>
        </row>
        <row r="3024">
          <cell r="A3024" t="str">
            <v>300147.SZ</v>
          </cell>
          <cell r="B3024" t="str">
            <v>香雪制药</v>
          </cell>
          <cell r="C3024">
            <v>38.4</v>
          </cell>
          <cell r="D3024">
            <v>38.7</v>
          </cell>
          <cell r="E3024">
            <v>5.85</v>
          </cell>
          <cell r="F3024">
            <v>1.04</v>
          </cell>
        </row>
        <row r="3025">
          <cell r="A3025" t="str">
            <v>603097.SH</v>
          </cell>
          <cell r="B3025" t="str">
            <v>江苏华辰</v>
          </cell>
          <cell r="C3025">
            <v>7.8</v>
          </cell>
          <cell r="D3025">
            <v>31.2</v>
          </cell>
          <cell r="E3025">
            <v>19.53</v>
          </cell>
          <cell r="F3025">
            <v>1.03</v>
          </cell>
        </row>
        <row r="3026">
          <cell r="A3026" t="str">
            <v>000001.SZ</v>
          </cell>
          <cell r="B3026" t="str">
            <v>平安银行</v>
          </cell>
          <cell r="C3026">
            <v>2464.5</v>
          </cell>
          <cell r="D3026">
            <v>2464.6</v>
          </cell>
          <cell r="E3026">
            <v>12.7</v>
          </cell>
          <cell r="F3026">
            <v>1.03</v>
          </cell>
        </row>
        <row r="3027">
          <cell r="A3027" t="str">
            <v>688162.SH</v>
          </cell>
          <cell r="B3027" t="str">
            <v>巨一科技</v>
          </cell>
          <cell r="C3027">
            <v>21.4</v>
          </cell>
          <cell r="D3027">
            <v>61.8</v>
          </cell>
          <cell r="E3027">
            <v>44.96</v>
          </cell>
          <cell r="F3027">
            <v>1.03</v>
          </cell>
        </row>
        <row r="3028">
          <cell r="A3028" t="str">
            <v>301206.SZ</v>
          </cell>
          <cell r="B3028" t="str">
            <v>三元生物</v>
          </cell>
          <cell r="C3028">
            <v>35.9</v>
          </cell>
          <cell r="D3028">
            <v>71.2</v>
          </cell>
          <cell r="E3028">
            <v>35.19</v>
          </cell>
          <cell r="F3028">
            <v>1.03</v>
          </cell>
        </row>
        <row r="3029">
          <cell r="A3029" t="str">
            <v>301038.SZ</v>
          </cell>
          <cell r="B3029" t="str">
            <v>深水规院</v>
          </cell>
          <cell r="C3029">
            <v>7.1</v>
          </cell>
          <cell r="D3029">
            <v>28.5</v>
          </cell>
          <cell r="E3029">
            <v>16.62</v>
          </cell>
          <cell r="F3029">
            <v>1.03</v>
          </cell>
        </row>
        <row r="3030">
          <cell r="A3030" t="str">
            <v>600299.SH</v>
          </cell>
          <cell r="B3030" t="str">
            <v>安迪苏</v>
          </cell>
          <cell r="C3030">
            <v>236</v>
          </cell>
          <cell r="D3030">
            <v>236</v>
          </cell>
          <cell r="E3030">
            <v>8.8</v>
          </cell>
          <cell r="F3030">
            <v>1.03</v>
          </cell>
        </row>
        <row r="3031">
          <cell r="A3031" t="str">
            <v>300265.SZ</v>
          </cell>
          <cell r="B3031" t="str">
            <v>通光线缆</v>
          </cell>
          <cell r="C3031">
            <v>35.7</v>
          </cell>
          <cell r="D3031">
            <v>35.7</v>
          </cell>
          <cell r="E3031">
            <v>9.78</v>
          </cell>
          <cell r="F3031">
            <v>1.03</v>
          </cell>
        </row>
        <row r="3032">
          <cell r="A3032" t="str">
            <v>871245.BJ</v>
          </cell>
          <cell r="B3032" t="str">
            <v>威博液压</v>
          </cell>
          <cell r="C3032">
            <v>2.2</v>
          </cell>
          <cell r="D3032">
            <v>4.8</v>
          </cell>
          <cell r="E3032">
            <v>9.79</v>
          </cell>
          <cell r="F3032">
            <v>1.03</v>
          </cell>
        </row>
        <row r="3033">
          <cell r="A3033" t="str">
            <v>603020.SH</v>
          </cell>
          <cell r="B3033" t="str">
            <v>爱普股份</v>
          </cell>
          <cell r="C3033">
            <v>37.1</v>
          </cell>
          <cell r="D3033">
            <v>37.5</v>
          </cell>
          <cell r="E3033">
            <v>9.79</v>
          </cell>
          <cell r="F3033">
            <v>1.03</v>
          </cell>
        </row>
        <row r="3034">
          <cell r="A3034" t="str">
            <v>300919.SZ</v>
          </cell>
          <cell r="B3034" t="str">
            <v>中伟股份</v>
          </cell>
          <cell r="C3034">
            <v>161.2</v>
          </cell>
          <cell r="D3034">
            <v>472.9</v>
          </cell>
          <cell r="E3034">
            <v>70.52</v>
          </cell>
          <cell r="F3034">
            <v>1.03</v>
          </cell>
        </row>
        <row r="3035">
          <cell r="A3035" t="str">
            <v>300778.SZ</v>
          </cell>
          <cell r="B3035" t="str">
            <v>新城市</v>
          </cell>
          <cell r="C3035">
            <v>29.4</v>
          </cell>
          <cell r="D3035">
            <v>29.6</v>
          </cell>
          <cell r="E3035">
            <v>19.59</v>
          </cell>
          <cell r="F3035">
            <v>1.03</v>
          </cell>
        </row>
        <row r="3036">
          <cell r="A3036" t="str">
            <v>001229.SZ</v>
          </cell>
          <cell r="B3036" t="str">
            <v>魅视科技</v>
          </cell>
          <cell r="C3036">
            <v>8.6</v>
          </cell>
          <cell r="D3036">
            <v>34.3</v>
          </cell>
          <cell r="E3036">
            <v>34.3</v>
          </cell>
          <cell r="F3036">
            <v>1.03</v>
          </cell>
        </row>
        <row r="3037">
          <cell r="A3037" t="str">
            <v>601238.SH</v>
          </cell>
          <cell r="B3037" t="str">
            <v>广汽集团</v>
          </cell>
          <cell r="C3037">
            <v>791.4</v>
          </cell>
          <cell r="D3037">
            <v>1132.2</v>
          </cell>
          <cell r="E3037">
            <v>10.8</v>
          </cell>
          <cell r="F3037">
            <v>1.03</v>
          </cell>
        </row>
        <row r="3038">
          <cell r="A3038" t="str">
            <v>835174.BJ</v>
          </cell>
          <cell r="B3038" t="str">
            <v>五新隧装</v>
          </cell>
          <cell r="C3038">
            <v>4.2</v>
          </cell>
          <cell r="D3038">
            <v>7.1</v>
          </cell>
          <cell r="E3038">
            <v>7.86</v>
          </cell>
          <cell r="F3038">
            <v>1.03</v>
          </cell>
        </row>
        <row r="3039">
          <cell r="A3039" t="str">
            <v>300194.SZ</v>
          </cell>
          <cell r="B3039" t="str">
            <v>福安药业</v>
          </cell>
          <cell r="C3039">
            <v>38</v>
          </cell>
          <cell r="D3039">
            <v>46.8</v>
          </cell>
          <cell r="E3039">
            <v>3.93</v>
          </cell>
          <cell r="F3039">
            <v>1.03</v>
          </cell>
        </row>
        <row r="3040">
          <cell r="A3040" t="str">
            <v>600789.SH</v>
          </cell>
          <cell r="B3040" t="str">
            <v>鲁抗医药</v>
          </cell>
          <cell r="C3040">
            <v>61.1</v>
          </cell>
          <cell r="D3040">
            <v>61.1</v>
          </cell>
          <cell r="E3040">
            <v>6.89</v>
          </cell>
          <cell r="F3040">
            <v>1.03</v>
          </cell>
        </row>
        <row r="3041">
          <cell r="A3041" t="str">
            <v>603315.SH</v>
          </cell>
          <cell r="B3041" t="str">
            <v>福鞍股份</v>
          </cell>
          <cell r="C3041">
            <v>48.4</v>
          </cell>
          <cell r="D3041">
            <v>48.4</v>
          </cell>
          <cell r="E3041">
            <v>15.76</v>
          </cell>
          <cell r="F3041">
            <v>1.03</v>
          </cell>
        </row>
        <row r="3042">
          <cell r="A3042" t="str">
            <v>600898.SH</v>
          </cell>
          <cell r="B3042" t="str">
            <v>国美通讯</v>
          </cell>
          <cell r="C3042">
            <v>14.9</v>
          </cell>
          <cell r="D3042">
            <v>16.9</v>
          </cell>
          <cell r="E3042">
            <v>5.91</v>
          </cell>
          <cell r="F3042">
            <v>1.03</v>
          </cell>
        </row>
        <row r="3043">
          <cell r="A3043" t="str">
            <v>000009.SZ</v>
          </cell>
          <cell r="B3043" t="str">
            <v>中国宝安</v>
          </cell>
          <cell r="C3043">
            <v>302.1</v>
          </cell>
          <cell r="D3043">
            <v>305.4</v>
          </cell>
          <cell r="E3043">
            <v>11.84</v>
          </cell>
          <cell r="F3043">
            <v>1.02</v>
          </cell>
        </row>
        <row r="3044">
          <cell r="A3044" t="str">
            <v>002922.SZ</v>
          </cell>
          <cell r="B3044" t="str">
            <v>伊戈尔</v>
          </cell>
          <cell r="C3044">
            <v>47.3</v>
          </cell>
          <cell r="D3044">
            <v>50.7</v>
          </cell>
          <cell r="E3044">
            <v>16.78</v>
          </cell>
          <cell r="F3044">
            <v>1.02</v>
          </cell>
        </row>
        <row r="3045">
          <cell r="A3045" t="str">
            <v>688095.SH</v>
          </cell>
          <cell r="B3045" t="str">
            <v>福昕软件</v>
          </cell>
          <cell r="C3045">
            <v>45.3</v>
          </cell>
          <cell r="D3045">
            <v>75.2</v>
          </cell>
          <cell r="E3045">
            <v>113.65</v>
          </cell>
          <cell r="F3045">
            <v>1.02</v>
          </cell>
        </row>
        <row r="3046">
          <cell r="A3046" t="str">
            <v>002966.SZ</v>
          </cell>
          <cell r="B3046" t="str">
            <v>苏州银行</v>
          </cell>
          <cell r="C3046">
            <v>245.1</v>
          </cell>
          <cell r="D3046">
            <v>253.7</v>
          </cell>
          <cell r="E3046">
            <v>6.92</v>
          </cell>
          <cell r="F3046">
            <v>1.02</v>
          </cell>
        </row>
        <row r="3047">
          <cell r="A3047" t="str">
            <v>301148.SZ</v>
          </cell>
          <cell r="B3047" t="str">
            <v>嘉戎技术</v>
          </cell>
          <cell r="C3047">
            <v>5.7</v>
          </cell>
          <cell r="D3047">
            <v>26.7</v>
          </cell>
          <cell r="E3047">
            <v>22.95</v>
          </cell>
          <cell r="F3047">
            <v>1.01</v>
          </cell>
        </row>
        <row r="3048">
          <cell r="A3048" t="str">
            <v>603206.SH</v>
          </cell>
          <cell r="B3048" t="str">
            <v>嘉环科技</v>
          </cell>
          <cell r="C3048">
            <v>13.7</v>
          </cell>
          <cell r="D3048">
            <v>55</v>
          </cell>
          <cell r="E3048">
            <v>18.01</v>
          </cell>
          <cell r="F3048">
            <v>1.01</v>
          </cell>
        </row>
        <row r="3049">
          <cell r="A3049" t="str">
            <v>830839.BJ</v>
          </cell>
          <cell r="B3049" t="str">
            <v>万通液压</v>
          </cell>
          <cell r="C3049">
            <v>4.5</v>
          </cell>
          <cell r="D3049">
            <v>8.4</v>
          </cell>
          <cell r="E3049">
            <v>7.03</v>
          </cell>
          <cell r="F3049">
            <v>1.01</v>
          </cell>
        </row>
        <row r="3050">
          <cell r="A3050" t="str">
            <v>688180.SH</v>
          </cell>
          <cell r="B3050" t="str">
            <v>君实生物-U</v>
          </cell>
          <cell r="C3050">
            <v>217.3</v>
          </cell>
          <cell r="D3050">
            <v>495</v>
          </cell>
          <cell r="E3050">
            <v>50.22</v>
          </cell>
          <cell r="F3050">
            <v>1.01</v>
          </cell>
        </row>
        <row r="3051">
          <cell r="A3051" t="str">
            <v>002106.SZ</v>
          </cell>
          <cell r="B3051" t="str">
            <v>莱宝高科</v>
          </cell>
          <cell r="C3051">
            <v>63.7</v>
          </cell>
          <cell r="D3051">
            <v>63.8</v>
          </cell>
          <cell r="E3051">
            <v>9.04</v>
          </cell>
          <cell r="F3051">
            <v>1.01</v>
          </cell>
        </row>
        <row r="3052">
          <cell r="A3052" t="str">
            <v>300850.SZ</v>
          </cell>
          <cell r="B3052" t="str">
            <v>新强联</v>
          </cell>
          <cell r="C3052">
            <v>98</v>
          </cell>
          <cell r="D3052">
            <v>162.4</v>
          </cell>
          <cell r="E3052">
            <v>49.27</v>
          </cell>
          <cell r="F3052">
            <v>1</v>
          </cell>
        </row>
        <row r="3053">
          <cell r="A3053" t="str">
            <v>603557.SH</v>
          </cell>
          <cell r="B3053" t="str">
            <v>ST起步</v>
          </cell>
          <cell r="C3053">
            <v>14.9</v>
          </cell>
          <cell r="D3053">
            <v>14.9</v>
          </cell>
          <cell r="E3053">
            <v>3.02</v>
          </cell>
          <cell r="F3053">
            <v>1</v>
          </cell>
        </row>
        <row r="3054">
          <cell r="A3054" t="str">
            <v>600227.SH</v>
          </cell>
          <cell r="B3054" t="str">
            <v>圣济堂</v>
          </cell>
          <cell r="C3054">
            <v>38.6</v>
          </cell>
          <cell r="D3054">
            <v>51.1</v>
          </cell>
          <cell r="E3054">
            <v>3.02</v>
          </cell>
          <cell r="F3054">
            <v>1</v>
          </cell>
        </row>
        <row r="3055">
          <cell r="A3055" t="str">
            <v>601788.SH</v>
          </cell>
          <cell r="B3055" t="str">
            <v>光大证券</v>
          </cell>
          <cell r="C3055">
            <v>590.3</v>
          </cell>
          <cell r="D3055">
            <v>696.7</v>
          </cell>
          <cell r="E3055">
            <v>15.11</v>
          </cell>
          <cell r="F3055">
            <v>1</v>
          </cell>
        </row>
        <row r="3056">
          <cell r="A3056" t="str">
            <v>600320.SH</v>
          </cell>
          <cell r="B3056" t="str">
            <v>振华重工</v>
          </cell>
          <cell r="C3056">
            <v>133.9</v>
          </cell>
          <cell r="D3056">
            <v>212.3</v>
          </cell>
          <cell r="E3056">
            <v>4.03</v>
          </cell>
          <cell r="F3056">
            <v>1</v>
          </cell>
        </row>
        <row r="3057">
          <cell r="A3057" t="str">
            <v>002538.SZ</v>
          </cell>
          <cell r="B3057" t="str">
            <v>司尔特</v>
          </cell>
          <cell r="C3057">
            <v>66.7</v>
          </cell>
          <cell r="D3057">
            <v>68.8</v>
          </cell>
          <cell r="E3057">
            <v>8.06</v>
          </cell>
          <cell r="F3057">
            <v>1</v>
          </cell>
        </row>
        <row r="3058">
          <cell r="A3058" t="str">
            <v>300059.SZ</v>
          </cell>
          <cell r="B3058" t="str">
            <v>东方财富</v>
          </cell>
          <cell r="C3058">
            <v>2237.7</v>
          </cell>
          <cell r="D3058">
            <v>2666.6</v>
          </cell>
          <cell r="E3058">
            <v>20.18</v>
          </cell>
          <cell r="F3058">
            <v>1</v>
          </cell>
        </row>
        <row r="3059">
          <cell r="A3059" t="str">
            <v>002921.SZ</v>
          </cell>
          <cell r="B3059" t="str">
            <v>联诚精密</v>
          </cell>
          <cell r="C3059">
            <v>15</v>
          </cell>
          <cell r="D3059">
            <v>18.6</v>
          </cell>
          <cell r="E3059">
            <v>14.13</v>
          </cell>
          <cell r="F3059">
            <v>1</v>
          </cell>
        </row>
        <row r="3060">
          <cell r="A3060" t="str">
            <v>002325.SZ</v>
          </cell>
          <cell r="B3060" t="str">
            <v>洪涛股份</v>
          </cell>
          <cell r="C3060">
            <v>28.9</v>
          </cell>
          <cell r="D3060">
            <v>35.5</v>
          </cell>
          <cell r="E3060">
            <v>2.02</v>
          </cell>
          <cell r="F3060">
            <v>1</v>
          </cell>
        </row>
        <row r="3061">
          <cell r="A3061" t="str">
            <v>002158.SZ</v>
          </cell>
          <cell r="B3061" t="str">
            <v>汉钟精机</v>
          </cell>
          <cell r="C3061">
            <v>134.8</v>
          </cell>
          <cell r="D3061">
            <v>135.2</v>
          </cell>
          <cell r="E3061">
            <v>25.28</v>
          </cell>
          <cell r="F3061">
            <v>1</v>
          </cell>
        </row>
        <row r="3062">
          <cell r="A3062" t="str">
            <v>603817.SH</v>
          </cell>
          <cell r="B3062" t="str">
            <v>海峡环保</v>
          </cell>
          <cell r="C3062">
            <v>31.4</v>
          </cell>
          <cell r="D3062">
            <v>32.4</v>
          </cell>
          <cell r="E3062">
            <v>6.07</v>
          </cell>
          <cell r="F3062">
            <v>1</v>
          </cell>
        </row>
        <row r="3063">
          <cell r="A3063" t="str">
            <v>605058.SH</v>
          </cell>
          <cell r="B3063" t="str">
            <v>澳弘电子</v>
          </cell>
          <cell r="C3063">
            <v>10</v>
          </cell>
          <cell r="D3063">
            <v>33.3</v>
          </cell>
          <cell r="E3063">
            <v>23.27</v>
          </cell>
          <cell r="F3063">
            <v>1</v>
          </cell>
        </row>
        <row r="3064">
          <cell r="A3064" t="str">
            <v>000042.SZ</v>
          </cell>
          <cell r="B3064" t="str">
            <v>中洲控股</v>
          </cell>
          <cell r="C3064">
            <v>53.8</v>
          </cell>
          <cell r="D3064">
            <v>53.9</v>
          </cell>
          <cell r="E3064">
            <v>8.1</v>
          </cell>
          <cell r="F3064">
            <v>1</v>
          </cell>
        </row>
        <row r="3065">
          <cell r="A3065" t="str">
            <v>002524.SZ</v>
          </cell>
          <cell r="B3065" t="str">
            <v>光正眼科</v>
          </cell>
          <cell r="C3065">
            <v>36.1</v>
          </cell>
          <cell r="D3065">
            <v>36.5</v>
          </cell>
          <cell r="E3065">
            <v>7.09</v>
          </cell>
          <cell r="F3065">
            <v>1</v>
          </cell>
        </row>
        <row r="3066">
          <cell r="A3066" t="str">
            <v>600739.SH</v>
          </cell>
          <cell r="B3066" t="str">
            <v>辽宁成大</v>
          </cell>
          <cell r="C3066">
            <v>202.1</v>
          </cell>
          <cell r="D3066">
            <v>202.1</v>
          </cell>
          <cell r="E3066">
            <v>13.21</v>
          </cell>
          <cell r="F3066">
            <v>0.99</v>
          </cell>
        </row>
        <row r="3067">
          <cell r="A3067" t="str">
            <v>601877.SH</v>
          </cell>
          <cell r="B3067" t="str">
            <v>正泰电器</v>
          </cell>
          <cell r="C3067">
            <v>590</v>
          </cell>
          <cell r="D3067">
            <v>590</v>
          </cell>
          <cell r="E3067">
            <v>27.44</v>
          </cell>
          <cell r="F3067">
            <v>0.99</v>
          </cell>
        </row>
        <row r="3068">
          <cell r="A3068" t="str">
            <v>603660.SH</v>
          </cell>
          <cell r="B3068" t="str">
            <v>苏州科达</v>
          </cell>
          <cell r="C3068">
            <v>35.2</v>
          </cell>
          <cell r="D3068">
            <v>35.2</v>
          </cell>
          <cell r="E3068">
            <v>7.12</v>
          </cell>
          <cell r="F3068">
            <v>0.99</v>
          </cell>
        </row>
        <row r="3069">
          <cell r="A3069" t="str">
            <v>603977.SH</v>
          </cell>
          <cell r="B3069" t="str">
            <v>国泰集团</v>
          </cell>
          <cell r="C3069">
            <v>57</v>
          </cell>
          <cell r="D3069">
            <v>57</v>
          </cell>
          <cell r="E3069">
            <v>9.17</v>
          </cell>
          <cell r="F3069">
            <v>0.99</v>
          </cell>
        </row>
        <row r="3070">
          <cell r="A3070" t="str">
            <v>600660.SH</v>
          </cell>
          <cell r="B3070" t="str">
            <v>福耀玻璃</v>
          </cell>
          <cell r="C3070">
            <v>694</v>
          </cell>
          <cell r="D3070">
            <v>904.3</v>
          </cell>
          <cell r="E3070">
            <v>34.65</v>
          </cell>
          <cell r="F3070">
            <v>0.99</v>
          </cell>
        </row>
        <row r="3071">
          <cell r="A3071" t="str">
            <v>300721.SZ</v>
          </cell>
          <cell r="B3071" t="str">
            <v>怡达股份</v>
          </cell>
          <cell r="C3071">
            <v>29.1</v>
          </cell>
          <cell r="D3071">
            <v>35</v>
          </cell>
          <cell r="E3071">
            <v>40.77</v>
          </cell>
          <cell r="F3071">
            <v>0.99</v>
          </cell>
        </row>
        <row r="3072">
          <cell r="A3072" t="str">
            <v>838030.BJ</v>
          </cell>
          <cell r="B3072" t="str">
            <v>德众汽车</v>
          </cell>
          <cell r="C3072">
            <v>2.9</v>
          </cell>
          <cell r="D3072">
            <v>5.5</v>
          </cell>
          <cell r="E3072">
            <v>3.06</v>
          </cell>
          <cell r="F3072">
            <v>0.99</v>
          </cell>
        </row>
        <row r="3073">
          <cell r="A3073" t="str">
            <v>688313.SH</v>
          </cell>
          <cell r="B3073" t="str">
            <v>仕佳光子</v>
          </cell>
          <cell r="C3073">
            <v>39.7</v>
          </cell>
          <cell r="D3073">
            <v>56.2</v>
          </cell>
          <cell r="E3073">
            <v>12.24</v>
          </cell>
          <cell r="F3073">
            <v>0.99</v>
          </cell>
        </row>
        <row r="3074">
          <cell r="A3074" t="str">
            <v>600099.SH</v>
          </cell>
          <cell r="B3074" t="str">
            <v>林海股份</v>
          </cell>
          <cell r="C3074">
            <v>20.1</v>
          </cell>
          <cell r="D3074">
            <v>20.1</v>
          </cell>
          <cell r="E3074">
            <v>9.18</v>
          </cell>
          <cell r="F3074">
            <v>0.99</v>
          </cell>
        </row>
        <row r="3075">
          <cell r="A3075" t="str">
            <v>300519.SZ</v>
          </cell>
          <cell r="B3075" t="str">
            <v>新光药业</v>
          </cell>
          <cell r="C3075">
            <v>19.8</v>
          </cell>
          <cell r="D3075">
            <v>27.7</v>
          </cell>
          <cell r="E3075">
            <v>17.34</v>
          </cell>
          <cell r="F3075">
            <v>0.99</v>
          </cell>
        </row>
        <row r="3076">
          <cell r="A3076" t="str">
            <v>002588.SZ</v>
          </cell>
          <cell r="B3076" t="str">
            <v>史丹利</v>
          </cell>
          <cell r="C3076">
            <v>48.8</v>
          </cell>
          <cell r="D3076">
            <v>70.9</v>
          </cell>
          <cell r="E3076">
            <v>6.13</v>
          </cell>
          <cell r="F3076">
            <v>0.99</v>
          </cell>
        </row>
        <row r="3077">
          <cell r="A3077" t="str">
            <v>600827.SH</v>
          </cell>
          <cell r="B3077" t="str">
            <v>百联股份</v>
          </cell>
          <cell r="C3077">
            <v>196.9</v>
          </cell>
          <cell r="D3077">
            <v>218.9</v>
          </cell>
          <cell r="E3077">
            <v>12.27</v>
          </cell>
          <cell r="F3077">
            <v>0.99</v>
          </cell>
        </row>
        <row r="3078">
          <cell r="A3078" t="str">
            <v>688084.SH</v>
          </cell>
          <cell r="B3078" t="str">
            <v>晶品特装</v>
          </cell>
          <cell r="C3078">
            <v>14.8</v>
          </cell>
          <cell r="D3078">
            <v>64.2</v>
          </cell>
          <cell r="E3078">
            <v>84.88</v>
          </cell>
          <cell r="F3078">
            <v>0.99</v>
          </cell>
        </row>
        <row r="3079">
          <cell r="A3079" t="str">
            <v>002037.SZ</v>
          </cell>
          <cell r="B3079" t="str">
            <v>保利联合</v>
          </cell>
          <cell r="C3079">
            <v>49.5</v>
          </cell>
          <cell r="D3079">
            <v>49.5</v>
          </cell>
          <cell r="E3079">
            <v>10.23</v>
          </cell>
          <cell r="F3079">
            <v>0.99</v>
          </cell>
        </row>
        <row r="3080">
          <cell r="A3080" t="str">
            <v>600929.SH</v>
          </cell>
          <cell r="B3080" t="str">
            <v>雪天盐业</v>
          </cell>
          <cell r="C3080">
            <v>87.2</v>
          </cell>
          <cell r="D3080">
            <v>120.8</v>
          </cell>
          <cell r="E3080">
            <v>8.19</v>
          </cell>
          <cell r="F3080">
            <v>0.99</v>
          </cell>
        </row>
        <row r="3081">
          <cell r="A3081" t="str">
            <v>000893.SZ</v>
          </cell>
          <cell r="B3081" t="str">
            <v>亚钾国际</v>
          </cell>
          <cell r="C3081">
            <v>224.1</v>
          </cell>
          <cell r="D3081">
            <v>257.1</v>
          </cell>
          <cell r="E3081">
            <v>27.67</v>
          </cell>
          <cell r="F3081">
            <v>0.99</v>
          </cell>
        </row>
        <row r="3082">
          <cell r="A3082" t="str">
            <v>002087.SZ</v>
          </cell>
          <cell r="B3082" t="str">
            <v>新野纺织</v>
          </cell>
          <cell r="C3082">
            <v>25.1</v>
          </cell>
          <cell r="D3082">
            <v>25.2</v>
          </cell>
          <cell r="E3082">
            <v>3.08</v>
          </cell>
          <cell r="F3082">
            <v>0.98</v>
          </cell>
        </row>
        <row r="3083">
          <cell r="A3083" t="str">
            <v>001278.SZ</v>
          </cell>
          <cell r="B3083" t="str">
            <v>一彬科技</v>
          </cell>
          <cell r="C3083">
            <v>7.3</v>
          </cell>
          <cell r="D3083">
            <v>29.3</v>
          </cell>
          <cell r="E3083">
            <v>23.64</v>
          </cell>
          <cell r="F3083">
            <v>0.98</v>
          </cell>
        </row>
        <row r="3084">
          <cell r="A3084" t="str">
            <v>301192.SZ</v>
          </cell>
          <cell r="B3084" t="str">
            <v>泰祥股份</v>
          </cell>
          <cell r="C3084">
            <v>4.9</v>
          </cell>
          <cell r="D3084">
            <v>19.5</v>
          </cell>
          <cell r="E3084">
            <v>19.53</v>
          </cell>
          <cell r="F3084">
            <v>0.98</v>
          </cell>
        </row>
        <row r="3085">
          <cell r="A3085" t="str">
            <v>600379.SH</v>
          </cell>
          <cell r="B3085" t="str">
            <v>宝光股份</v>
          </cell>
          <cell r="C3085">
            <v>37.4</v>
          </cell>
          <cell r="D3085">
            <v>37.4</v>
          </cell>
          <cell r="E3085">
            <v>11.32</v>
          </cell>
          <cell r="F3085">
            <v>0.98</v>
          </cell>
        </row>
        <row r="3086">
          <cell r="A3086" t="str">
            <v>301059.SZ</v>
          </cell>
          <cell r="B3086" t="str">
            <v>金三江</v>
          </cell>
          <cell r="C3086">
            <v>9.5</v>
          </cell>
          <cell r="D3086">
            <v>33.3</v>
          </cell>
          <cell r="E3086">
            <v>14.42</v>
          </cell>
          <cell r="F3086">
            <v>0.98</v>
          </cell>
        </row>
        <row r="3087">
          <cell r="A3087" t="str">
            <v>600694.SH</v>
          </cell>
          <cell r="B3087" t="str">
            <v>大商股份</v>
          </cell>
          <cell r="C3087">
            <v>54.5</v>
          </cell>
          <cell r="D3087">
            <v>54.5</v>
          </cell>
          <cell r="E3087">
            <v>18.56</v>
          </cell>
          <cell r="F3087">
            <v>0.98</v>
          </cell>
        </row>
        <row r="3088">
          <cell r="A3088" t="str">
            <v>002424.SZ</v>
          </cell>
          <cell r="B3088" t="str">
            <v>贵州百灵</v>
          </cell>
          <cell r="C3088">
            <v>99.1</v>
          </cell>
          <cell r="D3088">
            <v>116.4</v>
          </cell>
          <cell r="E3088">
            <v>8.25</v>
          </cell>
          <cell r="F3088">
            <v>0.98</v>
          </cell>
        </row>
        <row r="3089">
          <cell r="A3089" t="str">
            <v>000035.SZ</v>
          </cell>
          <cell r="B3089" t="str">
            <v>中国天楹</v>
          </cell>
          <cell r="C3089">
            <v>126.6</v>
          </cell>
          <cell r="D3089">
            <v>130.2</v>
          </cell>
          <cell r="E3089">
            <v>5.16</v>
          </cell>
          <cell r="F3089">
            <v>0.98</v>
          </cell>
        </row>
        <row r="3090">
          <cell r="A3090" t="str">
            <v>300999.SZ</v>
          </cell>
          <cell r="B3090" t="str">
            <v>金龙鱼</v>
          </cell>
          <cell r="C3090">
            <v>235.2</v>
          </cell>
          <cell r="D3090">
            <v>2350.3</v>
          </cell>
          <cell r="E3090">
            <v>43.35</v>
          </cell>
          <cell r="F3090">
            <v>0.98</v>
          </cell>
        </row>
        <row r="3091">
          <cell r="A3091" t="str">
            <v>600753.SH</v>
          </cell>
          <cell r="B3091" t="str">
            <v>庚星股份</v>
          </cell>
          <cell r="C3091">
            <v>28.9</v>
          </cell>
          <cell r="D3091">
            <v>30.9</v>
          </cell>
          <cell r="E3091">
            <v>13.42</v>
          </cell>
          <cell r="F3091">
            <v>0.98</v>
          </cell>
        </row>
        <row r="3092">
          <cell r="A3092" t="str">
            <v>002465.SZ</v>
          </cell>
          <cell r="B3092" t="str">
            <v>海格通信</v>
          </cell>
          <cell r="C3092">
            <v>234.2</v>
          </cell>
          <cell r="D3092">
            <v>238.3</v>
          </cell>
          <cell r="E3092">
            <v>10.34</v>
          </cell>
          <cell r="F3092">
            <v>0.98</v>
          </cell>
        </row>
        <row r="3093">
          <cell r="A3093" t="str">
            <v>835985.BJ</v>
          </cell>
          <cell r="B3093" t="str">
            <v>海泰新能</v>
          </cell>
          <cell r="C3093">
            <v>11.1</v>
          </cell>
          <cell r="D3093">
            <v>25.6</v>
          </cell>
          <cell r="E3093">
            <v>8.28</v>
          </cell>
          <cell r="F3093">
            <v>0.98</v>
          </cell>
        </row>
        <row r="3094">
          <cell r="A3094" t="str">
            <v>600609.SH</v>
          </cell>
          <cell r="B3094" t="str">
            <v>金杯汽车</v>
          </cell>
          <cell r="C3094">
            <v>45.2</v>
          </cell>
          <cell r="D3094">
            <v>54.3</v>
          </cell>
          <cell r="E3094">
            <v>4.14</v>
          </cell>
          <cell r="F3094">
            <v>0.98</v>
          </cell>
        </row>
        <row r="3095">
          <cell r="A3095" t="str">
            <v>002469.SZ</v>
          </cell>
          <cell r="B3095" t="str">
            <v>三维化学</v>
          </cell>
          <cell r="C3095">
            <v>38.4</v>
          </cell>
          <cell r="D3095">
            <v>40.3</v>
          </cell>
          <cell r="E3095">
            <v>6.21</v>
          </cell>
          <cell r="F3095">
            <v>0.98</v>
          </cell>
        </row>
        <row r="3096">
          <cell r="A3096" t="str">
            <v>688739.SH</v>
          </cell>
          <cell r="B3096" t="str">
            <v>成大生物</v>
          </cell>
          <cell r="C3096">
            <v>58.4</v>
          </cell>
          <cell r="D3096">
            <v>138</v>
          </cell>
          <cell r="E3096">
            <v>33.14</v>
          </cell>
          <cell r="F3096">
            <v>0.98</v>
          </cell>
        </row>
        <row r="3097">
          <cell r="A3097" t="str">
            <v>600644.SH</v>
          </cell>
          <cell r="B3097" t="str">
            <v>乐山电力</v>
          </cell>
          <cell r="C3097">
            <v>39</v>
          </cell>
          <cell r="D3097">
            <v>39</v>
          </cell>
          <cell r="E3097">
            <v>7.25</v>
          </cell>
          <cell r="F3097">
            <v>0.97</v>
          </cell>
        </row>
        <row r="3098">
          <cell r="A3098" t="str">
            <v>000788.SZ</v>
          </cell>
          <cell r="B3098" t="str">
            <v>北大医药</v>
          </cell>
          <cell r="C3098">
            <v>43.3</v>
          </cell>
          <cell r="D3098">
            <v>43.3</v>
          </cell>
          <cell r="E3098">
            <v>7.26</v>
          </cell>
          <cell r="F3098">
            <v>0.97</v>
          </cell>
        </row>
        <row r="3099">
          <cell r="A3099" t="str">
            <v>834950.BJ</v>
          </cell>
          <cell r="B3099" t="str">
            <v>迅安科技</v>
          </cell>
          <cell r="C3099">
            <v>1.1</v>
          </cell>
          <cell r="D3099">
            <v>5.4</v>
          </cell>
          <cell r="E3099">
            <v>11.41</v>
          </cell>
          <cell r="F3099">
            <v>0.97</v>
          </cell>
        </row>
        <row r="3100">
          <cell r="A3100" t="str">
            <v>600746.SH</v>
          </cell>
          <cell r="B3100" t="str">
            <v>江苏索普</v>
          </cell>
          <cell r="C3100">
            <v>35.2</v>
          </cell>
          <cell r="D3100">
            <v>96.9</v>
          </cell>
          <cell r="E3100">
            <v>8.3</v>
          </cell>
          <cell r="F3100">
            <v>0.97</v>
          </cell>
        </row>
        <row r="3101">
          <cell r="A3101" t="str">
            <v>600617.SH</v>
          </cell>
          <cell r="B3101" t="str">
            <v>国新能源</v>
          </cell>
          <cell r="C3101">
            <v>40.5</v>
          </cell>
          <cell r="D3101">
            <v>57.2</v>
          </cell>
          <cell r="E3101">
            <v>4.15</v>
          </cell>
          <cell r="F3101">
            <v>0.97</v>
          </cell>
        </row>
        <row r="3102">
          <cell r="A3102" t="str">
            <v>300320.SZ</v>
          </cell>
          <cell r="B3102" t="str">
            <v>海达股份</v>
          </cell>
          <cell r="C3102">
            <v>46.3</v>
          </cell>
          <cell r="D3102">
            <v>56.2</v>
          </cell>
          <cell r="E3102">
            <v>9.34</v>
          </cell>
          <cell r="F3102">
            <v>0.97</v>
          </cell>
        </row>
        <row r="3103">
          <cell r="A3103" t="str">
            <v>300814.SZ</v>
          </cell>
          <cell r="B3103" t="str">
            <v>中富电路</v>
          </cell>
          <cell r="C3103">
            <v>10.5</v>
          </cell>
          <cell r="D3103">
            <v>36.5</v>
          </cell>
          <cell r="E3103">
            <v>20.76</v>
          </cell>
          <cell r="F3103">
            <v>0.97</v>
          </cell>
        </row>
        <row r="3104">
          <cell r="A3104" t="str">
            <v>300977.SZ</v>
          </cell>
          <cell r="B3104" t="str">
            <v>深圳瑞捷</v>
          </cell>
          <cell r="C3104">
            <v>5.8</v>
          </cell>
          <cell r="D3104">
            <v>23.3</v>
          </cell>
          <cell r="E3104">
            <v>22.84</v>
          </cell>
          <cell r="F3104">
            <v>0.97</v>
          </cell>
        </row>
        <row r="3105">
          <cell r="A3105" t="str">
            <v>430418.BJ</v>
          </cell>
          <cell r="B3105" t="str">
            <v>苏轴股份</v>
          </cell>
          <cell r="C3105">
            <v>5.3</v>
          </cell>
          <cell r="D3105">
            <v>10.1</v>
          </cell>
          <cell r="E3105">
            <v>10.4</v>
          </cell>
          <cell r="F3105">
            <v>0.97</v>
          </cell>
        </row>
        <row r="3106">
          <cell r="A3106" t="str">
            <v>002341.SZ</v>
          </cell>
          <cell r="B3106" t="str">
            <v>新纶新材</v>
          </cell>
          <cell r="C3106">
            <v>39.8</v>
          </cell>
          <cell r="D3106">
            <v>47.9</v>
          </cell>
          <cell r="E3106">
            <v>4.16</v>
          </cell>
          <cell r="F3106">
            <v>0.97</v>
          </cell>
        </row>
        <row r="3107">
          <cell r="A3107" t="str">
            <v>000961.SZ</v>
          </cell>
          <cell r="B3107" t="str">
            <v>中南建设</v>
          </cell>
          <cell r="C3107">
            <v>79.3</v>
          </cell>
          <cell r="D3107">
            <v>79.6</v>
          </cell>
          <cell r="E3107">
            <v>2.08</v>
          </cell>
          <cell r="F3107">
            <v>0.97</v>
          </cell>
        </row>
        <row r="3108">
          <cell r="A3108" t="str">
            <v>000150.SZ</v>
          </cell>
          <cell r="B3108" t="str">
            <v>*ST宜康</v>
          </cell>
          <cell r="C3108">
            <v>8.4</v>
          </cell>
          <cell r="D3108">
            <v>9.1</v>
          </cell>
          <cell r="E3108">
            <v>1.04</v>
          </cell>
          <cell r="F3108">
            <v>0.97</v>
          </cell>
        </row>
        <row r="3109">
          <cell r="A3109" t="str">
            <v>603477.SH</v>
          </cell>
          <cell r="B3109" t="str">
            <v>巨星农牧</v>
          </cell>
          <cell r="C3109">
            <v>115.3</v>
          </cell>
          <cell r="D3109">
            <v>121.2</v>
          </cell>
          <cell r="E3109">
            <v>23.94</v>
          </cell>
          <cell r="F3109">
            <v>0.97</v>
          </cell>
        </row>
        <row r="3110">
          <cell r="A3110" t="str">
            <v>301047.SZ</v>
          </cell>
          <cell r="B3110" t="str">
            <v>义翘神州</v>
          </cell>
          <cell r="C3110">
            <v>60.9</v>
          </cell>
          <cell r="D3110">
            <v>134.5</v>
          </cell>
          <cell r="E3110">
            <v>104.1</v>
          </cell>
          <cell r="F3110">
            <v>0.97</v>
          </cell>
        </row>
        <row r="3111">
          <cell r="A3111" t="str">
            <v>000166.SZ</v>
          </cell>
          <cell r="B3111" t="str">
            <v>申万宏源</v>
          </cell>
          <cell r="C3111">
            <v>939.7</v>
          </cell>
          <cell r="D3111">
            <v>1044.2</v>
          </cell>
          <cell r="E3111">
            <v>4.17</v>
          </cell>
          <cell r="F3111">
            <v>0.97</v>
          </cell>
        </row>
        <row r="3112">
          <cell r="A3112" t="str">
            <v>600309.SH</v>
          </cell>
          <cell r="B3112" t="str">
            <v>万华化学</v>
          </cell>
          <cell r="C3112">
            <v>3077.6</v>
          </cell>
          <cell r="D3112">
            <v>3077.6</v>
          </cell>
          <cell r="E3112">
            <v>98.02</v>
          </cell>
          <cell r="F3112">
            <v>0.97</v>
          </cell>
        </row>
        <row r="3113">
          <cell r="A3113" t="str">
            <v>600839.SH</v>
          </cell>
          <cell r="B3113" t="str">
            <v>四川长虹</v>
          </cell>
          <cell r="C3113">
            <v>144.4</v>
          </cell>
          <cell r="D3113">
            <v>144.5</v>
          </cell>
          <cell r="E3113">
            <v>3.13</v>
          </cell>
          <cell r="F3113">
            <v>0.97</v>
          </cell>
        </row>
        <row r="3114">
          <cell r="A3114" t="str">
            <v>002567.SZ</v>
          </cell>
          <cell r="B3114" t="str">
            <v>唐人神</v>
          </cell>
          <cell r="C3114">
            <v>88.5</v>
          </cell>
          <cell r="D3114">
            <v>101.4</v>
          </cell>
          <cell r="E3114">
            <v>7.31</v>
          </cell>
          <cell r="F3114">
            <v>0.97</v>
          </cell>
        </row>
        <row r="3115">
          <cell r="A3115" t="str">
            <v>600535.SH</v>
          </cell>
          <cell r="B3115" t="str">
            <v>天士力</v>
          </cell>
          <cell r="C3115">
            <v>219.4</v>
          </cell>
          <cell r="D3115">
            <v>219.4</v>
          </cell>
          <cell r="E3115">
            <v>14.63</v>
          </cell>
          <cell r="F3115">
            <v>0.97</v>
          </cell>
        </row>
        <row r="3116">
          <cell r="A3116" t="str">
            <v>001234.SZ</v>
          </cell>
          <cell r="B3116" t="str">
            <v>泰慕士</v>
          </cell>
          <cell r="C3116">
            <v>7</v>
          </cell>
          <cell r="D3116">
            <v>25.6</v>
          </cell>
          <cell r="E3116">
            <v>24.04</v>
          </cell>
          <cell r="F3116">
            <v>0.97</v>
          </cell>
        </row>
        <row r="3117">
          <cell r="A3117" t="str">
            <v>300307.SZ</v>
          </cell>
          <cell r="B3117" t="str">
            <v>慈星股份</v>
          </cell>
          <cell r="C3117">
            <v>48.5</v>
          </cell>
          <cell r="D3117">
            <v>49</v>
          </cell>
          <cell r="E3117">
            <v>6.28</v>
          </cell>
          <cell r="F3117">
            <v>0.96</v>
          </cell>
        </row>
        <row r="3118">
          <cell r="A3118" t="str">
            <v>001313.SZ</v>
          </cell>
          <cell r="B3118" t="str">
            <v>粤海饲料</v>
          </cell>
          <cell r="C3118">
            <v>20.5</v>
          </cell>
          <cell r="D3118">
            <v>65.9</v>
          </cell>
          <cell r="E3118">
            <v>9.42</v>
          </cell>
          <cell r="F3118">
            <v>0.96</v>
          </cell>
        </row>
        <row r="3119">
          <cell r="A3119" t="str">
            <v>000776.SZ</v>
          </cell>
          <cell r="B3119" t="str">
            <v>广发证券</v>
          </cell>
          <cell r="C3119">
            <v>929.9</v>
          </cell>
          <cell r="D3119">
            <v>1197.3</v>
          </cell>
          <cell r="E3119">
            <v>15.71</v>
          </cell>
          <cell r="F3119">
            <v>0.96</v>
          </cell>
        </row>
        <row r="3120">
          <cell r="A3120" t="str">
            <v>603693.SH</v>
          </cell>
          <cell r="B3120" t="str">
            <v>江苏新能</v>
          </cell>
          <cell r="C3120">
            <v>101.1</v>
          </cell>
          <cell r="D3120">
            <v>112.1</v>
          </cell>
          <cell r="E3120">
            <v>12.58</v>
          </cell>
          <cell r="F3120">
            <v>0.96</v>
          </cell>
        </row>
        <row r="3121">
          <cell r="A3121" t="str">
            <v>603898.SH</v>
          </cell>
          <cell r="B3121" t="str">
            <v>好莱客</v>
          </cell>
          <cell r="C3121">
            <v>39.2</v>
          </cell>
          <cell r="D3121">
            <v>39.2</v>
          </cell>
          <cell r="E3121">
            <v>12.6</v>
          </cell>
          <cell r="F3121">
            <v>0.96</v>
          </cell>
        </row>
        <row r="3122">
          <cell r="A3122" t="str">
            <v>603277.SH</v>
          </cell>
          <cell r="B3122" t="str">
            <v>银都股份</v>
          </cell>
          <cell r="C3122">
            <v>87</v>
          </cell>
          <cell r="D3122">
            <v>88.3</v>
          </cell>
          <cell r="E3122">
            <v>21</v>
          </cell>
          <cell r="F3122">
            <v>0.96</v>
          </cell>
        </row>
        <row r="3123">
          <cell r="A3123" t="str">
            <v>601279.SH</v>
          </cell>
          <cell r="B3123" t="str">
            <v>英利汽车</v>
          </cell>
          <cell r="C3123">
            <v>10.3</v>
          </cell>
          <cell r="D3123">
            <v>78.4</v>
          </cell>
          <cell r="E3123">
            <v>5.25</v>
          </cell>
          <cell r="F3123">
            <v>0.96</v>
          </cell>
        </row>
        <row r="3124">
          <cell r="A3124" t="str">
            <v>600518.SH</v>
          </cell>
          <cell r="B3124" t="str">
            <v>ST康美</v>
          </cell>
          <cell r="C3124">
            <v>285.9</v>
          </cell>
          <cell r="D3124">
            <v>291.1</v>
          </cell>
          <cell r="E3124">
            <v>2.1</v>
          </cell>
          <cell r="F3124">
            <v>0.96</v>
          </cell>
        </row>
        <row r="3125">
          <cell r="A3125" t="str">
            <v>600517.SH</v>
          </cell>
          <cell r="B3125" t="str">
            <v>国网英大</v>
          </cell>
          <cell r="C3125">
            <v>300.2</v>
          </cell>
          <cell r="D3125">
            <v>300.2</v>
          </cell>
          <cell r="E3125">
            <v>5.25</v>
          </cell>
          <cell r="F3125">
            <v>0.96</v>
          </cell>
        </row>
        <row r="3126">
          <cell r="A3126" t="str">
            <v>688007.SH</v>
          </cell>
          <cell r="B3126" t="str">
            <v>光峰科技</v>
          </cell>
          <cell r="C3126">
            <v>110.4</v>
          </cell>
          <cell r="D3126">
            <v>110.4</v>
          </cell>
          <cell r="E3126">
            <v>24.16</v>
          </cell>
          <cell r="F3126">
            <v>0.96</v>
          </cell>
        </row>
        <row r="3127">
          <cell r="A3127" t="str">
            <v>000027.SZ</v>
          </cell>
          <cell r="B3127" t="str">
            <v>深圳能源</v>
          </cell>
          <cell r="C3127">
            <v>300.2</v>
          </cell>
          <cell r="D3127">
            <v>300.2</v>
          </cell>
          <cell r="E3127">
            <v>6.31</v>
          </cell>
          <cell r="F3127">
            <v>0.96</v>
          </cell>
        </row>
        <row r="3128">
          <cell r="A3128" t="str">
            <v>301050.SZ</v>
          </cell>
          <cell r="B3128" t="str">
            <v>雷电微力</v>
          </cell>
          <cell r="C3128">
            <v>105.8</v>
          </cell>
          <cell r="D3128">
            <v>137.4</v>
          </cell>
          <cell r="E3128">
            <v>78.88</v>
          </cell>
          <cell r="F3128">
            <v>0.96</v>
          </cell>
        </row>
        <row r="3129">
          <cell r="A3129" t="str">
            <v>002759.SZ</v>
          </cell>
          <cell r="B3129" t="str">
            <v>天际股份</v>
          </cell>
          <cell r="C3129">
            <v>71.9</v>
          </cell>
          <cell r="D3129">
            <v>73</v>
          </cell>
          <cell r="E3129">
            <v>17.88</v>
          </cell>
          <cell r="F3129">
            <v>0.96</v>
          </cell>
        </row>
        <row r="3130">
          <cell r="A3130" t="str">
            <v>301027.SZ</v>
          </cell>
          <cell r="B3130" t="str">
            <v>华蓝集团</v>
          </cell>
          <cell r="C3130">
            <v>14.9</v>
          </cell>
          <cell r="D3130">
            <v>21.9</v>
          </cell>
          <cell r="E3130">
            <v>14.74</v>
          </cell>
          <cell r="F3130">
            <v>0.96</v>
          </cell>
        </row>
        <row r="3131">
          <cell r="A3131" t="str">
            <v>000488.SZ</v>
          </cell>
          <cell r="B3131" t="str">
            <v>晨鸣纸业</v>
          </cell>
          <cell r="C3131">
            <v>88.7</v>
          </cell>
          <cell r="D3131">
            <v>157</v>
          </cell>
          <cell r="E3131">
            <v>5.27</v>
          </cell>
          <cell r="F3131">
            <v>0.96</v>
          </cell>
        </row>
        <row r="3132">
          <cell r="A3132" t="str">
            <v>833429.BJ</v>
          </cell>
          <cell r="B3132" t="str">
            <v>康比特</v>
          </cell>
          <cell r="C3132">
            <v>3.5</v>
          </cell>
          <cell r="D3132">
            <v>9.2</v>
          </cell>
          <cell r="E3132">
            <v>7.39</v>
          </cell>
          <cell r="F3132">
            <v>0.96</v>
          </cell>
        </row>
        <row r="3133">
          <cell r="A3133" t="str">
            <v>600151.SH</v>
          </cell>
          <cell r="B3133" t="str">
            <v>航天机电</v>
          </cell>
          <cell r="C3133">
            <v>136.4</v>
          </cell>
          <cell r="D3133">
            <v>136.4</v>
          </cell>
          <cell r="E3133">
            <v>9.51</v>
          </cell>
          <cell r="F3133">
            <v>0.96</v>
          </cell>
        </row>
        <row r="3134">
          <cell r="A3134" t="str">
            <v>000659.SZ</v>
          </cell>
          <cell r="B3134" t="str">
            <v>珠海中富</v>
          </cell>
          <cell r="C3134">
            <v>40.8</v>
          </cell>
          <cell r="D3134">
            <v>40.8</v>
          </cell>
          <cell r="E3134">
            <v>3.17</v>
          </cell>
          <cell r="F3134">
            <v>0.96</v>
          </cell>
        </row>
        <row r="3135">
          <cell r="A3135" t="str">
            <v>688613.SH</v>
          </cell>
          <cell r="B3135" t="str">
            <v>奥精医疗</v>
          </cell>
          <cell r="C3135">
            <v>27.8</v>
          </cell>
          <cell r="D3135">
            <v>35.3</v>
          </cell>
          <cell r="E3135">
            <v>26.45</v>
          </cell>
          <cell r="F3135">
            <v>0.95</v>
          </cell>
        </row>
        <row r="3136">
          <cell r="A3136" t="str">
            <v>430718.BJ</v>
          </cell>
          <cell r="B3136" t="str">
            <v>合肥高科</v>
          </cell>
          <cell r="C3136">
            <v>1.1</v>
          </cell>
          <cell r="D3136">
            <v>4.8</v>
          </cell>
          <cell r="E3136">
            <v>5.3</v>
          </cell>
          <cell r="F3136">
            <v>0.95</v>
          </cell>
        </row>
        <row r="3137">
          <cell r="A3137" t="str">
            <v>603601.SH</v>
          </cell>
          <cell r="B3137" t="str">
            <v>再升科技</v>
          </cell>
          <cell r="C3137">
            <v>54.2</v>
          </cell>
          <cell r="D3137">
            <v>54.2</v>
          </cell>
          <cell r="E3137">
            <v>5.31</v>
          </cell>
          <cell r="F3137">
            <v>0.95</v>
          </cell>
        </row>
        <row r="3138">
          <cell r="A3138" t="str">
            <v>688333.SH</v>
          </cell>
          <cell r="B3138" t="str">
            <v>铂力特</v>
          </cell>
          <cell r="C3138">
            <v>160.3</v>
          </cell>
          <cell r="D3138">
            <v>160.3</v>
          </cell>
          <cell r="E3138">
            <v>140.4</v>
          </cell>
          <cell r="F3138">
            <v>0.95</v>
          </cell>
        </row>
        <row r="3139">
          <cell r="A3139" t="str">
            <v>688399.SH</v>
          </cell>
          <cell r="B3139" t="str">
            <v>硕世生物</v>
          </cell>
          <cell r="C3139">
            <v>51.2</v>
          </cell>
          <cell r="D3139">
            <v>51.2</v>
          </cell>
          <cell r="E3139">
            <v>87.27</v>
          </cell>
          <cell r="F3139">
            <v>0.95</v>
          </cell>
        </row>
        <row r="3140">
          <cell r="A3140" t="str">
            <v>603167.SH</v>
          </cell>
          <cell r="B3140" t="str">
            <v>渤海轮渡</v>
          </cell>
          <cell r="C3140">
            <v>35</v>
          </cell>
          <cell r="D3140">
            <v>35</v>
          </cell>
          <cell r="E3140">
            <v>7.45</v>
          </cell>
          <cell r="F3140">
            <v>0.95</v>
          </cell>
        </row>
        <row r="3141">
          <cell r="A3141" t="str">
            <v>002225.SZ</v>
          </cell>
          <cell r="B3141" t="str">
            <v>濮耐股份</v>
          </cell>
          <cell r="C3141">
            <v>35.2</v>
          </cell>
          <cell r="D3141">
            <v>43</v>
          </cell>
          <cell r="E3141">
            <v>4.26</v>
          </cell>
          <cell r="F3141">
            <v>0.95</v>
          </cell>
        </row>
        <row r="3142">
          <cell r="A3142" t="str">
            <v>000536.SZ</v>
          </cell>
          <cell r="B3142" t="str">
            <v>华映科技</v>
          </cell>
          <cell r="C3142">
            <v>58.9</v>
          </cell>
          <cell r="D3142">
            <v>58.9</v>
          </cell>
          <cell r="E3142">
            <v>2.13</v>
          </cell>
          <cell r="F3142">
            <v>0.95</v>
          </cell>
        </row>
        <row r="3143">
          <cell r="A3143" t="str">
            <v>430685.BJ</v>
          </cell>
          <cell r="B3143" t="str">
            <v>新芝生物</v>
          </cell>
          <cell r="C3143">
            <v>4.7</v>
          </cell>
          <cell r="D3143">
            <v>10.7</v>
          </cell>
          <cell r="E3143">
            <v>11.72</v>
          </cell>
          <cell r="F3143">
            <v>0.95</v>
          </cell>
        </row>
        <row r="3144">
          <cell r="A3144" t="str">
            <v>003015.SZ</v>
          </cell>
          <cell r="B3144" t="str">
            <v>日久光电</v>
          </cell>
          <cell r="C3144">
            <v>18.3</v>
          </cell>
          <cell r="D3144">
            <v>27</v>
          </cell>
          <cell r="E3144">
            <v>9.59</v>
          </cell>
          <cell r="F3144">
            <v>0.95</v>
          </cell>
        </row>
        <row r="3145">
          <cell r="A3145" t="str">
            <v>605033.SH</v>
          </cell>
          <cell r="B3145" t="str">
            <v>美邦股份</v>
          </cell>
          <cell r="C3145">
            <v>6.1</v>
          </cell>
          <cell r="D3145">
            <v>25</v>
          </cell>
          <cell r="E3145">
            <v>18.14</v>
          </cell>
          <cell r="F3145">
            <v>0.95</v>
          </cell>
        </row>
        <row r="3146">
          <cell r="A3146" t="str">
            <v>600713.SH</v>
          </cell>
          <cell r="B3146" t="str">
            <v>南京医药</v>
          </cell>
          <cell r="C3146">
            <v>55.6</v>
          </cell>
          <cell r="D3146">
            <v>70</v>
          </cell>
          <cell r="E3146">
            <v>5.34</v>
          </cell>
          <cell r="F3146">
            <v>0.95</v>
          </cell>
        </row>
        <row r="3147">
          <cell r="A3147" t="str">
            <v>301255.SZ</v>
          </cell>
          <cell r="B3147" t="str">
            <v>通力科技</v>
          </cell>
          <cell r="C3147">
            <v>6.4</v>
          </cell>
          <cell r="D3147">
            <v>25.4</v>
          </cell>
          <cell r="E3147">
            <v>37.42</v>
          </cell>
          <cell r="F3147">
            <v>0.94</v>
          </cell>
        </row>
        <row r="3148">
          <cell r="A3148" t="str">
            <v>688698.SH</v>
          </cell>
          <cell r="B3148" t="str">
            <v>伟创电气</v>
          </cell>
          <cell r="C3148">
            <v>10.1</v>
          </cell>
          <cell r="D3148">
            <v>40.4</v>
          </cell>
          <cell r="E3148">
            <v>22.47</v>
          </cell>
          <cell r="F3148">
            <v>0.94</v>
          </cell>
        </row>
        <row r="3149">
          <cell r="A3149" t="str">
            <v>603356.SH</v>
          </cell>
          <cell r="B3149" t="str">
            <v>华菱精工</v>
          </cell>
          <cell r="C3149">
            <v>18.5</v>
          </cell>
          <cell r="D3149">
            <v>18.5</v>
          </cell>
          <cell r="E3149">
            <v>13.91</v>
          </cell>
          <cell r="F3149">
            <v>0.94</v>
          </cell>
        </row>
        <row r="3150">
          <cell r="A3150" t="str">
            <v>601318.SH</v>
          </cell>
          <cell r="B3150" t="str">
            <v>中国平安</v>
          </cell>
          <cell r="C3150">
            <v>4984.1</v>
          </cell>
          <cell r="D3150">
            <v>8410.7</v>
          </cell>
          <cell r="E3150">
            <v>46.01</v>
          </cell>
          <cell r="F3150">
            <v>0.94</v>
          </cell>
        </row>
        <row r="3151">
          <cell r="A3151" t="str">
            <v>600757.SH</v>
          </cell>
          <cell r="B3151" t="str">
            <v>长江传媒</v>
          </cell>
          <cell r="C3151">
            <v>77.9</v>
          </cell>
          <cell r="D3151">
            <v>77.9</v>
          </cell>
          <cell r="E3151">
            <v>6.42</v>
          </cell>
          <cell r="F3151">
            <v>0.94</v>
          </cell>
        </row>
        <row r="3152">
          <cell r="A3152" t="str">
            <v>601136.SH</v>
          </cell>
          <cell r="B3152" t="str">
            <v>首创证券</v>
          </cell>
          <cell r="C3152">
            <v>41</v>
          </cell>
          <cell r="D3152">
            <v>410</v>
          </cell>
          <cell r="E3152">
            <v>15</v>
          </cell>
          <cell r="F3152">
            <v>0.94</v>
          </cell>
        </row>
        <row r="3153">
          <cell r="A3153" t="str">
            <v>833873.BJ</v>
          </cell>
          <cell r="B3153" t="str">
            <v>中设咨询</v>
          </cell>
          <cell r="C3153">
            <v>3.4</v>
          </cell>
          <cell r="D3153">
            <v>4.9</v>
          </cell>
          <cell r="E3153">
            <v>3.22</v>
          </cell>
          <cell r="F3153">
            <v>0.94</v>
          </cell>
        </row>
        <row r="3154">
          <cell r="A3154" t="str">
            <v>600622.SH</v>
          </cell>
          <cell r="B3154" t="str">
            <v>光大嘉宝</v>
          </cell>
          <cell r="C3154">
            <v>48.3</v>
          </cell>
          <cell r="D3154">
            <v>48.3</v>
          </cell>
          <cell r="E3154">
            <v>3.22</v>
          </cell>
          <cell r="F3154">
            <v>0.94</v>
          </cell>
        </row>
        <row r="3155">
          <cell r="A3155" t="str">
            <v>600728.SH</v>
          </cell>
          <cell r="B3155" t="str">
            <v>佳都科技</v>
          </cell>
          <cell r="C3155">
            <v>112.1</v>
          </cell>
          <cell r="D3155">
            <v>139</v>
          </cell>
          <cell r="E3155">
            <v>6.45</v>
          </cell>
          <cell r="F3155">
            <v>0.94</v>
          </cell>
        </row>
        <row r="3156">
          <cell r="A3156" t="str">
            <v>002753.SZ</v>
          </cell>
          <cell r="B3156" t="str">
            <v>永东股份</v>
          </cell>
          <cell r="C3156">
            <v>20.9</v>
          </cell>
          <cell r="D3156">
            <v>32.3</v>
          </cell>
          <cell r="E3156">
            <v>8.6</v>
          </cell>
          <cell r="F3156">
            <v>0.94</v>
          </cell>
        </row>
        <row r="3157">
          <cell r="A3157" t="str">
            <v>603488.SH</v>
          </cell>
          <cell r="B3157" t="str">
            <v>展鹏科技</v>
          </cell>
          <cell r="C3157">
            <v>22</v>
          </cell>
          <cell r="D3157">
            <v>22</v>
          </cell>
          <cell r="E3157">
            <v>7.53</v>
          </cell>
          <cell r="F3157">
            <v>0.94</v>
          </cell>
        </row>
        <row r="3158">
          <cell r="A3158" t="str">
            <v>836077.BJ</v>
          </cell>
          <cell r="B3158" t="str">
            <v>吉林碳谷</v>
          </cell>
          <cell r="C3158">
            <v>45.8</v>
          </cell>
          <cell r="D3158">
            <v>144</v>
          </cell>
          <cell r="E3158">
            <v>45.2</v>
          </cell>
          <cell r="F3158">
            <v>0.94</v>
          </cell>
        </row>
        <row r="3159">
          <cell r="A3159" t="str">
            <v>002746.SZ</v>
          </cell>
          <cell r="B3159" t="str">
            <v>仙坛股份</v>
          </cell>
          <cell r="C3159">
            <v>61.1</v>
          </cell>
          <cell r="D3159">
            <v>74.1</v>
          </cell>
          <cell r="E3159">
            <v>8.61</v>
          </cell>
          <cell r="F3159">
            <v>0.94</v>
          </cell>
        </row>
        <row r="3160">
          <cell r="A3160" t="str">
            <v>600084.SH</v>
          </cell>
          <cell r="B3160" t="str">
            <v>中葡股份</v>
          </cell>
          <cell r="C3160">
            <v>84.7</v>
          </cell>
          <cell r="D3160">
            <v>84.7</v>
          </cell>
          <cell r="E3160">
            <v>7.54</v>
          </cell>
          <cell r="F3160">
            <v>0.94</v>
          </cell>
        </row>
        <row r="3161">
          <cell r="A3161" t="str">
            <v>301366.SZ</v>
          </cell>
          <cell r="B3161" t="str">
            <v>一博科技</v>
          </cell>
          <cell r="C3161">
            <v>10.3</v>
          </cell>
          <cell r="D3161">
            <v>46.7</v>
          </cell>
          <cell r="E3161">
            <v>56.02</v>
          </cell>
          <cell r="F3161">
            <v>0.94</v>
          </cell>
        </row>
        <row r="3162">
          <cell r="A3162" t="str">
            <v>000014.SZ</v>
          </cell>
          <cell r="B3162" t="str">
            <v>沙河股份</v>
          </cell>
          <cell r="C3162">
            <v>23.5</v>
          </cell>
          <cell r="D3162">
            <v>23.5</v>
          </cell>
          <cell r="E3162">
            <v>9.7</v>
          </cell>
          <cell r="F3162">
            <v>0.94</v>
          </cell>
        </row>
        <row r="3163">
          <cell r="A3163" t="str">
            <v>600526.SH</v>
          </cell>
          <cell r="B3163" t="str">
            <v>菲达环保</v>
          </cell>
          <cell r="C3163">
            <v>38.4</v>
          </cell>
          <cell r="D3163">
            <v>46.6</v>
          </cell>
          <cell r="E3163">
            <v>5.39</v>
          </cell>
          <cell r="F3163">
            <v>0.94</v>
          </cell>
        </row>
        <row r="3164">
          <cell r="A3164" t="str">
            <v>600360.SH</v>
          </cell>
          <cell r="B3164" t="str">
            <v>华微电子</v>
          </cell>
          <cell r="C3164">
            <v>72.5</v>
          </cell>
          <cell r="D3164">
            <v>72.5</v>
          </cell>
          <cell r="E3164">
            <v>7.55</v>
          </cell>
          <cell r="F3164">
            <v>0.94</v>
          </cell>
        </row>
        <row r="3165">
          <cell r="A3165" t="str">
            <v>600719.SH</v>
          </cell>
          <cell r="B3165" t="str">
            <v>ST热电</v>
          </cell>
          <cell r="C3165">
            <v>21.9</v>
          </cell>
          <cell r="D3165">
            <v>21.9</v>
          </cell>
          <cell r="E3165">
            <v>5.41</v>
          </cell>
          <cell r="F3165">
            <v>0.93</v>
          </cell>
        </row>
        <row r="3166">
          <cell r="A3166" t="str">
            <v>300438.SZ</v>
          </cell>
          <cell r="B3166" t="str">
            <v>鹏辉能源</v>
          </cell>
          <cell r="C3166">
            <v>205.7</v>
          </cell>
          <cell r="D3166">
            <v>264.6</v>
          </cell>
          <cell r="E3166">
            <v>57.36</v>
          </cell>
          <cell r="F3166">
            <v>0.93</v>
          </cell>
        </row>
        <row r="3167">
          <cell r="A3167" t="str">
            <v>001226.SZ</v>
          </cell>
          <cell r="B3167" t="str">
            <v>拓山重工</v>
          </cell>
          <cell r="C3167">
            <v>5.7</v>
          </cell>
          <cell r="D3167">
            <v>22.6</v>
          </cell>
          <cell r="E3167">
            <v>30.31</v>
          </cell>
          <cell r="F3167">
            <v>0.93</v>
          </cell>
        </row>
        <row r="3168">
          <cell r="A3168" t="str">
            <v>000692.SZ</v>
          </cell>
          <cell r="B3168" t="str">
            <v>惠天热电</v>
          </cell>
          <cell r="C3168">
            <v>17.3</v>
          </cell>
          <cell r="D3168">
            <v>17.3</v>
          </cell>
          <cell r="E3168">
            <v>3.25</v>
          </cell>
          <cell r="F3168">
            <v>0.93</v>
          </cell>
        </row>
        <row r="3169">
          <cell r="A3169" t="str">
            <v>002340.SZ</v>
          </cell>
          <cell r="B3169" t="str">
            <v>格林美</v>
          </cell>
          <cell r="C3169">
            <v>385.7</v>
          </cell>
          <cell r="D3169">
            <v>390.3</v>
          </cell>
          <cell r="E3169">
            <v>7.6</v>
          </cell>
          <cell r="F3169">
            <v>0.93</v>
          </cell>
        </row>
        <row r="3170">
          <cell r="A3170" t="str">
            <v>003013.SZ</v>
          </cell>
          <cell r="B3170" t="str">
            <v>地铁设计</v>
          </cell>
          <cell r="C3170">
            <v>10.5</v>
          </cell>
          <cell r="D3170">
            <v>69.5</v>
          </cell>
          <cell r="E3170">
            <v>17.38</v>
          </cell>
          <cell r="F3170">
            <v>0.93</v>
          </cell>
        </row>
        <row r="3171">
          <cell r="A3171" t="str">
            <v>601718.SH</v>
          </cell>
          <cell r="B3171" t="str">
            <v>际华集团</v>
          </cell>
          <cell r="C3171">
            <v>143.2</v>
          </cell>
          <cell r="D3171">
            <v>143.2</v>
          </cell>
          <cell r="E3171">
            <v>3.26</v>
          </cell>
          <cell r="F3171">
            <v>0.93</v>
          </cell>
        </row>
        <row r="3172">
          <cell r="A3172" t="str">
            <v>603559.SH</v>
          </cell>
          <cell r="B3172" t="str">
            <v>中通国脉</v>
          </cell>
          <cell r="C3172">
            <v>18.7</v>
          </cell>
          <cell r="D3172">
            <v>18.7</v>
          </cell>
          <cell r="E3172">
            <v>13.08</v>
          </cell>
          <cell r="F3172">
            <v>0.93</v>
          </cell>
        </row>
        <row r="3173">
          <cell r="A3173" t="str">
            <v>603165.SH</v>
          </cell>
          <cell r="B3173" t="str">
            <v>荣晟环保</v>
          </cell>
          <cell r="C3173">
            <v>42.5</v>
          </cell>
          <cell r="D3173">
            <v>42.5</v>
          </cell>
          <cell r="E3173">
            <v>15.27</v>
          </cell>
          <cell r="F3173">
            <v>0.93</v>
          </cell>
        </row>
        <row r="3174">
          <cell r="A3174" t="str">
            <v>600571.SH</v>
          </cell>
          <cell r="B3174" t="str">
            <v>信雅达</v>
          </cell>
          <cell r="C3174">
            <v>48.6</v>
          </cell>
          <cell r="D3174">
            <v>52.4</v>
          </cell>
          <cell r="E3174">
            <v>10.91</v>
          </cell>
          <cell r="F3174">
            <v>0.93</v>
          </cell>
        </row>
        <row r="3175">
          <cell r="A3175" t="str">
            <v>300648.SZ</v>
          </cell>
          <cell r="B3175" t="str">
            <v>星云股份</v>
          </cell>
          <cell r="C3175">
            <v>35.1</v>
          </cell>
          <cell r="D3175">
            <v>54.9</v>
          </cell>
          <cell r="E3175">
            <v>37.17</v>
          </cell>
          <cell r="F3175">
            <v>0.92</v>
          </cell>
        </row>
        <row r="3176">
          <cell r="A3176" t="str">
            <v>603166.SH</v>
          </cell>
          <cell r="B3176" t="str">
            <v>福达股份</v>
          </cell>
          <cell r="C3176">
            <v>42.5</v>
          </cell>
          <cell r="D3176">
            <v>42.5</v>
          </cell>
          <cell r="E3176">
            <v>6.57</v>
          </cell>
          <cell r="F3176">
            <v>0.92</v>
          </cell>
        </row>
        <row r="3177">
          <cell r="A3177" t="str">
            <v>601216.SH</v>
          </cell>
          <cell r="B3177" t="str">
            <v>君正集团</v>
          </cell>
          <cell r="C3177">
            <v>369.6</v>
          </cell>
          <cell r="D3177">
            <v>369.6</v>
          </cell>
          <cell r="E3177">
            <v>4.38</v>
          </cell>
          <cell r="F3177">
            <v>0.92</v>
          </cell>
        </row>
        <row r="3178">
          <cell r="A3178" t="str">
            <v>600297.SH</v>
          </cell>
          <cell r="B3178" t="str">
            <v>广汇汽车</v>
          </cell>
          <cell r="C3178">
            <v>177.6</v>
          </cell>
          <cell r="D3178">
            <v>177.6</v>
          </cell>
          <cell r="E3178">
            <v>2.19</v>
          </cell>
          <cell r="F3178">
            <v>0.92</v>
          </cell>
        </row>
        <row r="3179">
          <cell r="A3179" t="str">
            <v>832225.BJ</v>
          </cell>
          <cell r="B3179" t="str">
            <v>利通科技</v>
          </cell>
          <cell r="C3179">
            <v>4.4</v>
          </cell>
          <cell r="D3179">
            <v>8.1</v>
          </cell>
          <cell r="E3179">
            <v>7.67</v>
          </cell>
          <cell r="F3179">
            <v>0.92</v>
          </cell>
        </row>
        <row r="3180">
          <cell r="A3180" t="str">
            <v>301024.SZ</v>
          </cell>
          <cell r="B3180" t="str">
            <v>霍普股份</v>
          </cell>
          <cell r="C3180">
            <v>4.5</v>
          </cell>
          <cell r="D3180">
            <v>16</v>
          </cell>
          <cell r="E3180">
            <v>25.21</v>
          </cell>
          <cell r="F3180">
            <v>0.92</v>
          </cell>
        </row>
        <row r="3181">
          <cell r="A3181" t="str">
            <v>600332.SH</v>
          </cell>
          <cell r="B3181" t="str">
            <v>白云山</v>
          </cell>
          <cell r="C3181">
            <v>447.1</v>
          </cell>
          <cell r="D3181">
            <v>517</v>
          </cell>
          <cell r="E3181">
            <v>31.8</v>
          </cell>
          <cell r="F3181">
            <v>0.92</v>
          </cell>
        </row>
        <row r="3182">
          <cell r="A3182" t="str">
            <v>603106.SH</v>
          </cell>
          <cell r="B3182" t="str">
            <v>恒银科技</v>
          </cell>
          <cell r="C3182">
            <v>34.3</v>
          </cell>
          <cell r="D3182">
            <v>34.3</v>
          </cell>
          <cell r="E3182">
            <v>6.58</v>
          </cell>
          <cell r="F3182">
            <v>0.92</v>
          </cell>
        </row>
        <row r="3183">
          <cell r="A3183" t="str">
            <v>600966.SH</v>
          </cell>
          <cell r="B3183" t="str">
            <v>博汇纸业</v>
          </cell>
          <cell r="C3183">
            <v>102.7</v>
          </cell>
          <cell r="D3183">
            <v>102.7</v>
          </cell>
          <cell r="E3183">
            <v>7.68</v>
          </cell>
          <cell r="F3183">
            <v>0.92</v>
          </cell>
        </row>
        <row r="3184">
          <cell r="A3184" t="str">
            <v>603218.SH</v>
          </cell>
          <cell r="B3184" t="str">
            <v>日月股份</v>
          </cell>
          <cell r="C3184">
            <v>212.4</v>
          </cell>
          <cell r="D3184">
            <v>226.3</v>
          </cell>
          <cell r="E3184">
            <v>21.95</v>
          </cell>
          <cell r="F3184">
            <v>0.92</v>
          </cell>
        </row>
        <row r="3185">
          <cell r="A3185" t="str">
            <v>688381.SH</v>
          </cell>
          <cell r="B3185" t="str">
            <v>帝奥微</v>
          </cell>
          <cell r="C3185">
            <v>23.6</v>
          </cell>
          <cell r="D3185">
            <v>99.7</v>
          </cell>
          <cell r="E3185">
            <v>39.52</v>
          </cell>
          <cell r="F3185">
            <v>0.92</v>
          </cell>
        </row>
        <row r="3186">
          <cell r="A3186" t="str">
            <v>001296.SZ</v>
          </cell>
          <cell r="B3186" t="str">
            <v>长江材料</v>
          </cell>
          <cell r="C3186">
            <v>7.5</v>
          </cell>
          <cell r="D3186">
            <v>21.1</v>
          </cell>
          <cell r="E3186">
            <v>19.77</v>
          </cell>
          <cell r="F3186">
            <v>0.92</v>
          </cell>
        </row>
        <row r="3187">
          <cell r="A3187" t="str">
            <v>600979.SH</v>
          </cell>
          <cell r="B3187" t="str">
            <v>广安爱众</v>
          </cell>
          <cell r="C3187">
            <v>40.7</v>
          </cell>
          <cell r="D3187">
            <v>40.7</v>
          </cell>
          <cell r="E3187">
            <v>3.3</v>
          </cell>
          <cell r="F3187">
            <v>0.92</v>
          </cell>
        </row>
        <row r="3188">
          <cell r="A3188" t="str">
            <v>002779.SZ</v>
          </cell>
          <cell r="B3188" t="str">
            <v>中坚科技</v>
          </cell>
          <cell r="C3188">
            <v>30</v>
          </cell>
          <cell r="D3188">
            <v>33.5</v>
          </cell>
          <cell r="E3188">
            <v>25.36</v>
          </cell>
          <cell r="F3188">
            <v>0.92</v>
          </cell>
        </row>
        <row r="3189">
          <cell r="A3189" t="str">
            <v>002202.SZ</v>
          </cell>
          <cell r="B3189" t="str">
            <v>金风科技</v>
          </cell>
          <cell r="C3189">
            <v>374.3</v>
          </cell>
          <cell r="D3189">
            <v>466</v>
          </cell>
          <cell r="E3189">
            <v>11.03</v>
          </cell>
          <cell r="F3189">
            <v>0.91</v>
          </cell>
        </row>
        <row r="3190">
          <cell r="A3190" t="str">
            <v>603160.SH</v>
          </cell>
          <cell r="B3190" t="str">
            <v>汇顶科技</v>
          </cell>
          <cell r="C3190">
            <v>257.9</v>
          </cell>
          <cell r="D3190">
            <v>257.9</v>
          </cell>
          <cell r="E3190">
            <v>56.31</v>
          </cell>
          <cell r="F3190">
            <v>0.91</v>
          </cell>
        </row>
        <row r="3191">
          <cell r="A3191" t="str">
            <v>000007.SZ</v>
          </cell>
          <cell r="B3191" t="str">
            <v>全新好</v>
          </cell>
          <cell r="C3191">
            <v>23.9</v>
          </cell>
          <cell r="D3191">
            <v>26.8</v>
          </cell>
          <cell r="E3191">
            <v>7.74</v>
          </cell>
          <cell r="F3191">
            <v>0.91</v>
          </cell>
        </row>
        <row r="3192">
          <cell r="A3192" t="str">
            <v>000627.SZ</v>
          </cell>
          <cell r="B3192" t="str">
            <v>天茂集团</v>
          </cell>
          <cell r="C3192">
            <v>151.1</v>
          </cell>
          <cell r="D3192">
            <v>164</v>
          </cell>
          <cell r="E3192">
            <v>3.32</v>
          </cell>
          <cell r="F3192">
            <v>0.91</v>
          </cell>
        </row>
        <row r="3193">
          <cell r="A3193" t="str">
            <v>603098.SH</v>
          </cell>
          <cell r="B3193" t="str">
            <v>森特股份</v>
          </cell>
          <cell r="C3193">
            <v>137.2</v>
          </cell>
          <cell r="D3193">
            <v>137.2</v>
          </cell>
          <cell r="E3193">
            <v>25.46</v>
          </cell>
          <cell r="F3193">
            <v>0.91</v>
          </cell>
        </row>
        <row r="3194">
          <cell r="A3194" t="str">
            <v>688272.SH</v>
          </cell>
          <cell r="B3194" t="str">
            <v>富吉瑞</v>
          </cell>
          <cell r="C3194">
            <v>5.9</v>
          </cell>
          <cell r="D3194">
            <v>18.5</v>
          </cell>
          <cell r="E3194">
            <v>24.36</v>
          </cell>
          <cell r="F3194">
            <v>0.91</v>
          </cell>
        </row>
        <row r="3195">
          <cell r="A3195" t="str">
            <v>301100.SZ</v>
          </cell>
          <cell r="B3195" t="str">
            <v>风光股份</v>
          </cell>
          <cell r="C3195">
            <v>11.1</v>
          </cell>
          <cell r="D3195">
            <v>44.3</v>
          </cell>
          <cell r="E3195">
            <v>22.15</v>
          </cell>
          <cell r="F3195">
            <v>0.91</v>
          </cell>
        </row>
        <row r="3196">
          <cell r="A3196" t="str">
            <v>603118.SH</v>
          </cell>
          <cell r="B3196" t="str">
            <v>共进股份</v>
          </cell>
          <cell r="C3196">
            <v>78</v>
          </cell>
          <cell r="D3196">
            <v>79</v>
          </cell>
          <cell r="E3196">
            <v>9.98</v>
          </cell>
          <cell r="F3196">
            <v>0.91</v>
          </cell>
        </row>
        <row r="3197">
          <cell r="A3197" t="str">
            <v>836957.BJ</v>
          </cell>
          <cell r="B3197" t="str">
            <v>汉维科技</v>
          </cell>
          <cell r="C3197">
            <v>1.3</v>
          </cell>
          <cell r="D3197">
            <v>6</v>
          </cell>
          <cell r="E3197">
            <v>5.55</v>
          </cell>
          <cell r="F3197">
            <v>0.91</v>
          </cell>
        </row>
        <row r="3198">
          <cell r="A3198" t="str">
            <v>002024.SZ</v>
          </cell>
          <cell r="B3198" t="str">
            <v>ST易购</v>
          </cell>
          <cell r="C3198">
            <v>175</v>
          </cell>
          <cell r="D3198">
            <v>206.7</v>
          </cell>
          <cell r="E3198">
            <v>2.22</v>
          </cell>
          <cell r="F3198">
            <v>0.91</v>
          </cell>
        </row>
        <row r="3199">
          <cell r="A3199" t="str">
            <v>000727.SZ</v>
          </cell>
          <cell r="B3199" t="str">
            <v>冠捷科技</v>
          </cell>
          <cell r="C3199">
            <v>75.9</v>
          </cell>
          <cell r="D3199">
            <v>100.6</v>
          </cell>
          <cell r="E3199">
            <v>2.22</v>
          </cell>
          <cell r="F3199">
            <v>0.91</v>
          </cell>
        </row>
        <row r="3200">
          <cell r="A3200" t="str">
            <v>000056.SZ</v>
          </cell>
          <cell r="B3200" t="str">
            <v>皇庭国际</v>
          </cell>
          <cell r="C3200">
            <v>40.1</v>
          </cell>
          <cell r="D3200">
            <v>52.1</v>
          </cell>
          <cell r="E3200">
            <v>4.44</v>
          </cell>
          <cell r="F3200">
            <v>0.91</v>
          </cell>
        </row>
        <row r="3201">
          <cell r="A3201" t="str">
            <v>600594.SH</v>
          </cell>
          <cell r="B3201" t="str">
            <v>益佰制药</v>
          </cell>
          <cell r="C3201">
            <v>44.1</v>
          </cell>
          <cell r="D3201">
            <v>44.1</v>
          </cell>
          <cell r="E3201">
            <v>5.57</v>
          </cell>
          <cell r="F3201">
            <v>0.91</v>
          </cell>
        </row>
        <row r="3202">
          <cell r="A3202" t="str">
            <v>300739.SZ</v>
          </cell>
          <cell r="B3202" t="str">
            <v>明阳电路</v>
          </cell>
          <cell r="C3202">
            <v>45.2</v>
          </cell>
          <cell r="D3202">
            <v>46.6</v>
          </cell>
          <cell r="E3202">
            <v>15.6</v>
          </cell>
          <cell r="F3202">
            <v>0.91</v>
          </cell>
        </row>
        <row r="3203">
          <cell r="A3203" t="str">
            <v>002273.SZ</v>
          </cell>
          <cell r="B3203" t="str">
            <v>水晶光电</v>
          </cell>
          <cell r="C3203">
            <v>181</v>
          </cell>
          <cell r="D3203">
            <v>186.1</v>
          </cell>
          <cell r="E3203">
            <v>13.38</v>
          </cell>
          <cell r="F3203">
            <v>0.9</v>
          </cell>
        </row>
        <row r="3204">
          <cell r="A3204" t="str">
            <v>603181.SH</v>
          </cell>
          <cell r="B3204" t="str">
            <v>皇马科技</v>
          </cell>
          <cell r="C3204">
            <v>85.4</v>
          </cell>
          <cell r="D3204">
            <v>85.4</v>
          </cell>
          <cell r="E3204">
            <v>14.5</v>
          </cell>
          <cell r="F3204">
            <v>0.9</v>
          </cell>
        </row>
        <row r="3205">
          <cell r="A3205" t="str">
            <v>002030.SZ</v>
          </cell>
          <cell r="B3205" t="str">
            <v>达安基因</v>
          </cell>
          <cell r="C3205">
            <v>212.6</v>
          </cell>
          <cell r="D3205">
            <v>219.2</v>
          </cell>
          <cell r="E3205">
            <v>15.62</v>
          </cell>
          <cell r="F3205">
            <v>0.9</v>
          </cell>
        </row>
        <row r="3206">
          <cell r="A3206" t="str">
            <v>605006.SH</v>
          </cell>
          <cell r="B3206" t="str">
            <v>山东玻纤</v>
          </cell>
          <cell r="C3206">
            <v>25.3</v>
          </cell>
          <cell r="D3206">
            <v>53.6</v>
          </cell>
          <cell r="E3206">
            <v>8.93</v>
          </cell>
          <cell r="F3206">
            <v>0.9</v>
          </cell>
        </row>
        <row r="3207">
          <cell r="A3207" t="str">
            <v>002548.SZ</v>
          </cell>
          <cell r="B3207" t="str">
            <v>金新农</v>
          </cell>
          <cell r="C3207">
            <v>30.5</v>
          </cell>
          <cell r="D3207">
            <v>45.1</v>
          </cell>
          <cell r="E3207">
            <v>5.59</v>
          </cell>
          <cell r="F3207">
            <v>0.9</v>
          </cell>
        </row>
        <row r="3208">
          <cell r="A3208" t="str">
            <v>000686.SZ</v>
          </cell>
          <cell r="B3208" t="str">
            <v>东北证券</v>
          </cell>
          <cell r="C3208">
            <v>157</v>
          </cell>
          <cell r="D3208">
            <v>157</v>
          </cell>
          <cell r="E3208">
            <v>6.71</v>
          </cell>
          <cell r="F3208">
            <v>0.9</v>
          </cell>
        </row>
        <row r="3209">
          <cell r="A3209" t="str">
            <v>000046.SZ</v>
          </cell>
          <cell r="B3209" t="str">
            <v>泛海控股</v>
          </cell>
          <cell r="C3209">
            <v>58.2</v>
          </cell>
          <cell r="D3209">
            <v>58.2</v>
          </cell>
          <cell r="E3209">
            <v>1.12</v>
          </cell>
          <cell r="F3209">
            <v>0.9</v>
          </cell>
        </row>
        <row r="3210">
          <cell r="A3210" t="str">
            <v>688526.SH</v>
          </cell>
          <cell r="B3210" t="str">
            <v>科前生物</v>
          </cell>
          <cell r="C3210">
            <v>33.6</v>
          </cell>
          <cell r="D3210">
            <v>125.4</v>
          </cell>
          <cell r="E3210">
            <v>26.89</v>
          </cell>
          <cell r="F3210">
            <v>0.9</v>
          </cell>
        </row>
        <row r="3211">
          <cell r="A3211" t="str">
            <v>002166.SZ</v>
          </cell>
          <cell r="B3211" t="str">
            <v>莱茵生物</v>
          </cell>
          <cell r="C3211">
            <v>47.1</v>
          </cell>
          <cell r="D3211">
            <v>74.9</v>
          </cell>
          <cell r="E3211">
            <v>10.09</v>
          </cell>
          <cell r="F3211">
            <v>0.9</v>
          </cell>
        </row>
        <row r="3212">
          <cell r="A3212" t="str">
            <v>600638.SH</v>
          </cell>
          <cell r="B3212" t="str">
            <v>新黄浦</v>
          </cell>
          <cell r="C3212">
            <v>37.8</v>
          </cell>
          <cell r="D3212">
            <v>37.8</v>
          </cell>
          <cell r="E3212">
            <v>5.61</v>
          </cell>
          <cell r="F3212">
            <v>0.9</v>
          </cell>
        </row>
        <row r="3213">
          <cell r="A3213" t="str">
            <v>600179.SH</v>
          </cell>
          <cell r="B3213" t="str">
            <v>安通控股</v>
          </cell>
          <cell r="C3213">
            <v>123.4</v>
          </cell>
          <cell r="D3213">
            <v>142.6</v>
          </cell>
          <cell r="E3213">
            <v>3.37</v>
          </cell>
          <cell r="F3213">
            <v>0.9</v>
          </cell>
        </row>
        <row r="3214">
          <cell r="A3214" t="str">
            <v>430564.BJ</v>
          </cell>
          <cell r="B3214" t="str">
            <v>天润科技</v>
          </cell>
          <cell r="C3214">
            <v>1.3</v>
          </cell>
          <cell r="D3214">
            <v>5</v>
          </cell>
          <cell r="E3214">
            <v>6.74</v>
          </cell>
          <cell r="F3214">
            <v>0.9</v>
          </cell>
        </row>
        <row r="3215">
          <cell r="A3215" t="str">
            <v>688312.SH</v>
          </cell>
          <cell r="B3215" t="str">
            <v>燕麦科技</v>
          </cell>
          <cell r="C3215">
            <v>12.5</v>
          </cell>
          <cell r="D3215">
            <v>26.1</v>
          </cell>
          <cell r="E3215">
            <v>18</v>
          </cell>
          <cell r="F3215">
            <v>0.9</v>
          </cell>
        </row>
        <row r="3216">
          <cell r="A3216" t="str">
            <v>000733.SZ</v>
          </cell>
          <cell r="B3216" t="str">
            <v>振华科技</v>
          </cell>
          <cell r="C3216">
            <v>491.7</v>
          </cell>
          <cell r="D3216">
            <v>492</v>
          </cell>
          <cell r="E3216">
            <v>94.54</v>
          </cell>
          <cell r="F3216">
            <v>0.9</v>
          </cell>
        </row>
        <row r="3217">
          <cell r="A3217" t="str">
            <v>688297.SH</v>
          </cell>
          <cell r="B3217" t="str">
            <v>中无人机</v>
          </cell>
          <cell r="C3217">
            <v>72.8</v>
          </cell>
          <cell r="D3217">
            <v>372.5</v>
          </cell>
          <cell r="E3217">
            <v>55.19</v>
          </cell>
          <cell r="F3217">
            <v>0.9</v>
          </cell>
        </row>
        <row r="3218">
          <cell r="A3218" t="str">
            <v>300355.SZ</v>
          </cell>
          <cell r="B3218" t="str">
            <v>蒙草生态</v>
          </cell>
          <cell r="C3218">
            <v>44.6</v>
          </cell>
          <cell r="D3218">
            <v>54.2</v>
          </cell>
          <cell r="E3218">
            <v>3.38</v>
          </cell>
          <cell r="F3218">
            <v>0.9</v>
          </cell>
        </row>
        <row r="3219">
          <cell r="A3219" t="str">
            <v>603308.SH</v>
          </cell>
          <cell r="B3219" t="str">
            <v>应流股份</v>
          </cell>
          <cell r="C3219">
            <v>138.6</v>
          </cell>
          <cell r="D3219">
            <v>138.6</v>
          </cell>
          <cell r="E3219">
            <v>20.29</v>
          </cell>
          <cell r="F3219">
            <v>0.9</v>
          </cell>
        </row>
        <row r="3220">
          <cell r="A3220" t="str">
            <v>600480.SH</v>
          </cell>
          <cell r="B3220" t="str">
            <v>凌云股份</v>
          </cell>
          <cell r="C3220">
            <v>68</v>
          </cell>
          <cell r="D3220">
            <v>72.4</v>
          </cell>
          <cell r="E3220">
            <v>7.9</v>
          </cell>
          <cell r="F3220">
            <v>0.89</v>
          </cell>
        </row>
        <row r="3221">
          <cell r="A3221" t="str">
            <v>000037.SZ</v>
          </cell>
          <cell r="B3221" t="str">
            <v>深南电A</v>
          </cell>
          <cell r="C3221">
            <v>26.8</v>
          </cell>
          <cell r="D3221">
            <v>47.6</v>
          </cell>
          <cell r="E3221">
            <v>7.9</v>
          </cell>
          <cell r="F3221">
            <v>0.89</v>
          </cell>
        </row>
        <row r="3222">
          <cell r="A3222" t="str">
            <v>300763.SZ</v>
          </cell>
          <cell r="B3222" t="str">
            <v>锦浪科技</v>
          </cell>
          <cell r="C3222">
            <v>416.6</v>
          </cell>
          <cell r="D3222">
            <v>550.8</v>
          </cell>
          <cell r="E3222">
            <v>138.85</v>
          </cell>
          <cell r="F3222">
            <v>0.89</v>
          </cell>
        </row>
        <row r="3223">
          <cell r="A3223" t="str">
            <v>603682.SH</v>
          </cell>
          <cell r="B3223" t="str">
            <v>锦和商管</v>
          </cell>
          <cell r="C3223">
            <v>10.1</v>
          </cell>
          <cell r="D3223">
            <v>26.7</v>
          </cell>
          <cell r="E3223">
            <v>5.65</v>
          </cell>
          <cell r="F3223">
            <v>0.89</v>
          </cell>
        </row>
        <row r="3224">
          <cell r="A3224" t="str">
            <v>601231.SH</v>
          </cell>
          <cell r="B3224" t="str">
            <v>环旭电子</v>
          </cell>
          <cell r="C3224">
            <v>345.2</v>
          </cell>
          <cell r="D3224">
            <v>349.3</v>
          </cell>
          <cell r="E3224">
            <v>15.83</v>
          </cell>
          <cell r="F3224">
            <v>0.89</v>
          </cell>
        </row>
        <row r="3225">
          <cell r="A3225" t="str">
            <v>430478.BJ</v>
          </cell>
          <cell r="B3225" t="str">
            <v>峆一药业</v>
          </cell>
          <cell r="C3225">
            <v>3.6</v>
          </cell>
          <cell r="D3225">
            <v>7.9</v>
          </cell>
          <cell r="E3225">
            <v>20.37</v>
          </cell>
          <cell r="F3225">
            <v>0.89</v>
          </cell>
        </row>
        <row r="3226">
          <cell r="A3226" t="str">
            <v>601366.SH</v>
          </cell>
          <cell r="B3226" t="str">
            <v>利群股份</v>
          </cell>
          <cell r="C3226">
            <v>47.2</v>
          </cell>
          <cell r="D3226">
            <v>48.1</v>
          </cell>
          <cell r="E3226">
            <v>5.66</v>
          </cell>
          <cell r="F3226">
            <v>0.89</v>
          </cell>
        </row>
        <row r="3227">
          <cell r="A3227" t="str">
            <v>600618.SH</v>
          </cell>
          <cell r="B3227" t="str">
            <v>氯碱化工</v>
          </cell>
          <cell r="C3227">
            <v>76.4</v>
          </cell>
          <cell r="D3227">
            <v>117.8</v>
          </cell>
          <cell r="E3227">
            <v>10.19</v>
          </cell>
          <cell r="F3227">
            <v>0.89</v>
          </cell>
        </row>
        <row r="3228">
          <cell r="A3228" t="str">
            <v>600021.SH</v>
          </cell>
          <cell r="B3228" t="str">
            <v>上海电力</v>
          </cell>
          <cell r="C3228">
            <v>266.7</v>
          </cell>
          <cell r="D3228">
            <v>287</v>
          </cell>
          <cell r="E3228">
            <v>10.19</v>
          </cell>
          <cell r="F3228">
            <v>0.89</v>
          </cell>
        </row>
        <row r="3229">
          <cell r="A3229" t="str">
            <v>603163.SH</v>
          </cell>
          <cell r="B3229" t="str">
            <v>圣晖集成</v>
          </cell>
          <cell r="C3229">
            <v>7</v>
          </cell>
          <cell r="D3229">
            <v>28.1</v>
          </cell>
          <cell r="E3229">
            <v>35.1</v>
          </cell>
          <cell r="F3229">
            <v>0.89</v>
          </cell>
        </row>
        <row r="3230">
          <cell r="A3230" t="str">
            <v>601222.SH</v>
          </cell>
          <cell r="B3230" t="str">
            <v>林洋能源</v>
          </cell>
          <cell r="C3230">
            <v>163.4</v>
          </cell>
          <cell r="D3230">
            <v>163.4</v>
          </cell>
          <cell r="E3230">
            <v>7.93</v>
          </cell>
          <cell r="F3230">
            <v>0.89</v>
          </cell>
        </row>
        <row r="3231">
          <cell r="A3231" t="str">
            <v>603069.SH</v>
          </cell>
          <cell r="B3231" t="str">
            <v>海汽集团</v>
          </cell>
          <cell r="C3231">
            <v>86.1</v>
          </cell>
          <cell r="D3231">
            <v>86.1</v>
          </cell>
          <cell r="E3231">
            <v>27.26</v>
          </cell>
          <cell r="F3231">
            <v>0.89</v>
          </cell>
        </row>
        <row r="3232">
          <cell r="A3232" t="str">
            <v>688103.SH</v>
          </cell>
          <cell r="B3232" t="str">
            <v>国力股份</v>
          </cell>
          <cell r="C3232">
            <v>37.9</v>
          </cell>
          <cell r="D3232">
            <v>58.6</v>
          </cell>
          <cell r="E3232">
            <v>61.39</v>
          </cell>
          <cell r="F3232">
            <v>0.89</v>
          </cell>
        </row>
        <row r="3233">
          <cell r="A3233" t="str">
            <v>603279.SH</v>
          </cell>
          <cell r="B3233" t="str">
            <v>景津装备</v>
          </cell>
          <cell r="C3233">
            <v>167.1</v>
          </cell>
          <cell r="D3233">
            <v>170.5</v>
          </cell>
          <cell r="E3233">
            <v>29.56</v>
          </cell>
          <cell r="F3233">
            <v>0.89</v>
          </cell>
        </row>
        <row r="3234">
          <cell r="A3234" t="str">
            <v>603689.SH</v>
          </cell>
          <cell r="B3234" t="str">
            <v>皖天然气</v>
          </cell>
          <cell r="C3234">
            <v>37.4</v>
          </cell>
          <cell r="D3234">
            <v>38.1</v>
          </cell>
          <cell r="E3234">
            <v>7.96</v>
          </cell>
          <cell r="F3234">
            <v>0.89</v>
          </cell>
        </row>
        <row r="3235">
          <cell r="A3235" t="str">
            <v>300506.SZ</v>
          </cell>
          <cell r="B3235" t="str">
            <v>名家汇</v>
          </cell>
          <cell r="C3235">
            <v>39.1</v>
          </cell>
          <cell r="D3235">
            <v>47.5</v>
          </cell>
          <cell r="E3235">
            <v>6.83</v>
          </cell>
          <cell r="F3235">
            <v>0.89</v>
          </cell>
        </row>
        <row r="3236">
          <cell r="A3236" t="str">
            <v>601388.SH</v>
          </cell>
          <cell r="B3236" t="str">
            <v>怡球资源</v>
          </cell>
          <cell r="C3236">
            <v>69.1</v>
          </cell>
          <cell r="D3236">
            <v>75.3</v>
          </cell>
          <cell r="E3236">
            <v>3.42</v>
          </cell>
          <cell r="F3236">
            <v>0.88</v>
          </cell>
        </row>
        <row r="3237">
          <cell r="A3237" t="str">
            <v>002210.SZ</v>
          </cell>
          <cell r="B3237" t="str">
            <v>飞马国际</v>
          </cell>
          <cell r="C3237">
            <v>60.6</v>
          </cell>
          <cell r="D3237">
            <v>60.7</v>
          </cell>
          <cell r="E3237">
            <v>2.28</v>
          </cell>
          <cell r="F3237">
            <v>0.88</v>
          </cell>
        </row>
        <row r="3238">
          <cell r="A3238" t="str">
            <v>000969.SZ</v>
          </cell>
          <cell r="B3238" t="str">
            <v>安泰科技</v>
          </cell>
          <cell r="C3238">
            <v>93.5</v>
          </cell>
          <cell r="D3238">
            <v>93.6</v>
          </cell>
          <cell r="E3238">
            <v>9.12</v>
          </cell>
          <cell r="F3238">
            <v>0.88</v>
          </cell>
        </row>
        <row r="3239">
          <cell r="A3239" t="str">
            <v>002886.SZ</v>
          </cell>
          <cell r="B3239" t="str">
            <v>沃特股份</v>
          </cell>
          <cell r="C3239">
            <v>31.3</v>
          </cell>
          <cell r="D3239">
            <v>41.3</v>
          </cell>
          <cell r="E3239">
            <v>18.25</v>
          </cell>
          <cell r="F3239">
            <v>0.88</v>
          </cell>
        </row>
        <row r="3240">
          <cell r="A3240" t="str">
            <v>603555.SH</v>
          </cell>
          <cell r="B3240" t="str">
            <v>贵人鸟</v>
          </cell>
          <cell r="C3240">
            <v>53.9</v>
          </cell>
          <cell r="D3240">
            <v>53.9</v>
          </cell>
          <cell r="E3240">
            <v>3.43</v>
          </cell>
          <cell r="F3240">
            <v>0.88</v>
          </cell>
        </row>
        <row r="3241">
          <cell r="A3241" t="str">
            <v>000750.SZ</v>
          </cell>
          <cell r="B3241" t="str">
            <v>国海证券</v>
          </cell>
          <cell r="C3241">
            <v>186.7</v>
          </cell>
          <cell r="D3241">
            <v>186.7</v>
          </cell>
          <cell r="E3241">
            <v>3.43</v>
          </cell>
          <cell r="F3241">
            <v>0.88</v>
          </cell>
        </row>
        <row r="3242">
          <cell r="A3242" t="str">
            <v>603506.SH</v>
          </cell>
          <cell r="B3242" t="str">
            <v>南都物业</v>
          </cell>
          <cell r="C3242">
            <v>23.7</v>
          </cell>
          <cell r="D3242">
            <v>23.7</v>
          </cell>
          <cell r="E3242">
            <v>12.61</v>
          </cell>
          <cell r="F3242">
            <v>0.88</v>
          </cell>
        </row>
        <row r="3243">
          <cell r="A3243" t="str">
            <v>002149.SZ</v>
          </cell>
          <cell r="B3243" t="str">
            <v>西部材料</v>
          </cell>
          <cell r="C3243">
            <v>78.3</v>
          </cell>
          <cell r="D3243">
            <v>78.4</v>
          </cell>
          <cell r="E3243">
            <v>16.05</v>
          </cell>
          <cell r="F3243">
            <v>0.88</v>
          </cell>
        </row>
        <row r="3244">
          <cell r="A3244" t="str">
            <v>601555.SH</v>
          </cell>
          <cell r="B3244" t="str">
            <v>东吴证券</v>
          </cell>
          <cell r="C3244">
            <v>344.5</v>
          </cell>
          <cell r="D3244">
            <v>344.5</v>
          </cell>
          <cell r="E3244">
            <v>6.88</v>
          </cell>
          <cell r="F3244">
            <v>0.88</v>
          </cell>
        </row>
        <row r="3245">
          <cell r="A3245" t="str">
            <v>600821.SH</v>
          </cell>
          <cell r="B3245" t="str">
            <v>金开新能</v>
          </cell>
          <cell r="C3245">
            <v>88.1</v>
          </cell>
          <cell r="D3245">
            <v>137.4</v>
          </cell>
          <cell r="E3245">
            <v>6.88</v>
          </cell>
          <cell r="F3245">
            <v>0.88</v>
          </cell>
        </row>
        <row r="3246">
          <cell r="A3246" t="str">
            <v>300267.SZ</v>
          </cell>
          <cell r="B3246" t="str">
            <v>尔康制药</v>
          </cell>
          <cell r="C3246">
            <v>48.9</v>
          </cell>
          <cell r="D3246">
            <v>71</v>
          </cell>
          <cell r="E3246">
            <v>3.44</v>
          </cell>
          <cell r="F3246">
            <v>0.88</v>
          </cell>
        </row>
        <row r="3247">
          <cell r="A3247" t="str">
            <v>603887.SH</v>
          </cell>
          <cell r="B3247" t="str">
            <v>城地香江</v>
          </cell>
          <cell r="C3247">
            <v>36.2</v>
          </cell>
          <cell r="D3247">
            <v>36.2</v>
          </cell>
          <cell r="E3247">
            <v>8.03</v>
          </cell>
          <cell r="F3247">
            <v>0.88</v>
          </cell>
        </row>
        <row r="3248">
          <cell r="A3248" t="str">
            <v>688667.SH</v>
          </cell>
          <cell r="B3248" t="str">
            <v>菱电电控</v>
          </cell>
          <cell r="C3248">
            <v>20.4</v>
          </cell>
          <cell r="D3248">
            <v>45.2</v>
          </cell>
          <cell r="E3248">
            <v>87.2</v>
          </cell>
          <cell r="F3248">
            <v>0.88</v>
          </cell>
        </row>
        <row r="3249">
          <cell r="A3249" t="str">
            <v>000968.SZ</v>
          </cell>
          <cell r="B3249" t="str">
            <v>蓝焰控股</v>
          </cell>
          <cell r="C3249">
            <v>77.8</v>
          </cell>
          <cell r="D3249">
            <v>77.8</v>
          </cell>
          <cell r="E3249">
            <v>8.04</v>
          </cell>
          <cell r="F3249">
            <v>0.88</v>
          </cell>
        </row>
        <row r="3250">
          <cell r="A3250" t="str">
            <v>301111.SZ</v>
          </cell>
          <cell r="B3250" t="str">
            <v>粤万年青</v>
          </cell>
          <cell r="C3250">
            <v>14.5</v>
          </cell>
          <cell r="D3250">
            <v>33.1</v>
          </cell>
          <cell r="E3250">
            <v>20.68</v>
          </cell>
          <cell r="F3250">
            <v>0.88</v>
          </cell>
        </row>
        <row r="3251">
          <cell r="A3251" t="str">
            <v>300196.SZ</v>
          </cell>
          <cell r="B3251" t="str">
            <v>长海股份</v>
          </cell>
          <cell r="C3251">
            <v>39.7</v>
          </cell>
          <cell r="D3251">
            <v>65.8</v>
          </cell>
          <cell r="E3251">
            <v>16.1</v>
          </cell>
          <cell r="F3251">
            <v>0.88</v>
          </cell>
        </row>
        <row r="3252">
          <cell r="A3252" t="str">
            <v>002503.SZ</v>
          </cell>
          <cell r="B3252" t="str">
            <v>搜于特</v>
          </cell>
          <cell r="C3252">
            <v>29.9</v>
          </cell>
          <cell r="D3252">
            <v>35.1</v>
          </cell>
          <cell r="E3252">
            <v>1.15</v>
          </cell>
          <cell r="F3252">
            <v>0.88</v>
          </cell>
        </row>
        <row r="3253">
          <cell r="A3253" t="str">
            <v>002443.SZ</v>
          </cell>
          <cell r="B3253" t="str">
            <v>金洲管道</v>
          </cell>
          <cell r="C3253">
            <v>35.9</v>
          </cell>
          <cell r="D3253">
            <v>36</v>
          </cell>
          <cell r="E3253">
            <v>6.91</v>
          </cell>
          <cell r="F3253">
            <v>0.88</v>
          </cell>
        </row>
        <row r="3254">
          <cell r="A3254" t="str">
            <v>603133.SH</v>
          </cell>
          <cell r="B3254" t="str">
            <v>碳元科技</v>
          </cell>
          <cell r="C3254">
            <v>24.1</v>
          </cell>
          <cell r="D3254">
            <v>24.1</v>
          </cell>
          <cell r="E3254">
            <v>11.52</v>
          </cell>
          <cell r="F3254">
            <v>0.88</v>
          </cell>
        </row>
        <row r="3255">
          <cell r="A3255" t="str">
            <v>300080.SZ</v>
          </cell>
          <cell r="B3255" t="str">
            <v>易成新能</v>
          </cell>
          <cell r="C3255">
            <v>70.4</v>
          </cell>
          <cell r="D3255">
            <v>125.3</v>
          </cell>
          <cell r="E3255">
            <v>5.76</v>
          </cell>
          <cell r="F3255">
            <v>0.88</v>
          </cell>
        </row>
        <row r="3256">
          <cell r="A3256" t="str">
            <v>605199.SH</v>
          </cell>
          <cell r="B3256" t="str">
            <v>葫芦娃</v>
          </cell>
          <cell r="C3256">
            <v>15.1</v>
          </cell>
          <cell r="D3256">
            <v>64.6</v>
          </cell>
          <cell r="E3256">
            <v>16.14</v>
          </cell>
          <cell r="F3256">
            <v>0.88</v>
          </cell>
        </row>
        <row r="3257">
          <cell r="A3257" t="str">
            <v>002314.SZ</v>
          </cell>
          <cell r="B3257" t="str">
            <v>南山控股</v>
          </cell>
          <cell r="C3257">
            <v>46.3</v>
          </cell>
          <cell r="D3257">
            <v>93.7</v>
          </cell>
          <cell r="E3257">
            <v>3.46</v>
          </cell>
          <cell r="F3257">
            <v>0.87</v>
          </cell>
        </row>
        <row r="3258">
          <cell r="A3258" t="str">
            <v>600155.SH</v>
          </cell>
          <cell r="B3258" t="str">
            <v>华创阳安</v>
          </cell>
          <cell r="C3258">
            <v>120.7</v>
          </cell>
          <cell r="D3258">
            <v>156.9</v>
          </cell>
          <cell r="E3258">
            <v>6.94</v>
          </cell>
          <cell r="F3258">
            <v>0.87</v>
          </cell>
        </row>
        <row r="3259">
          <cell r="A3259" t="str">
            <v>600382.SH</v>
          </cell>
          <cell r="B3259" t="str">
            <v>ST广珠</v>
          </cell>
          <cell r="C3259">
            <v>36.5</v>
          </cell>
          <cell r="D3259">
            <v>36.5</v>
          </cell>
          <cell r="E3259">
            <v>4.63</v>
          </cell>
          <cell r="F3259">
            <v>0.87</v>
          </cell>
        </row>
        <row r="3260">
          <cell r="A3260" t="str">
            <v>600456.SH</v>
          </cell>
          <cell r="B3260" t="str">
            <v>宝钛股份</v>
          </cell>
          <cell r="C3260">
            <v>193.7</v>
          </cell>
          <cell r="D3260">
            <v>193.7</v>
          </cell>
          <cell r="E3260">
            <v>40.55</v>
          </cell>
          <cell r="F3260">
            <v>0.87</v>
          </cell>
        </row>
        <row r="3261">
          <cell r="A3261" t="str">
            <v>600558.SH</v>
          </cell>
          <cell r="B3261" t="str">
            <v>大西洋</v>
          </cell>
          <cell r="C3261">
            <v>31.2</v>
          </cell>
          <cell r="D3261">
            <v>31.2</v>
          </cell>
          <cell r="E3261">
            <v>3.48</v>
          </cell>
          <cell r="F3261">
            <v>0.87</v>
          </cell>
        </row>
        <row r="3262">
          <cell r="A3262" t="str">
            <v>300356.SZ</v>
          </cell>
          <cell r="B3262" t="str">
            <v>*ST光一</v>
          </cell>
          <cell r="C3262">
            <v>18.2</v>
          </cell>
          <cell r="D3262">
            <v>18.9</v>
          </cell>
          <cell r="E3262">
            <v>4.64</v>
          </cell>
          <cell r="F3262">
            <v>0.87</v>
          </cell>
        </row>
        <row r="3263">
          <cell r="A3263" t="str">
            <v>300322.SZ</v>
          </cell>
          <cell r="B3263" t="str">
            <v>硕贝德</v>
          </cell>
          <cell r="C3263">
            <v>40.8</v>
          </cell>
          <cell r="D3263">
            <v>43.2</v>
          </cell>
          <cell r="E3263">
            <v>9.28</v>
          </cell>
          <cell r="F3263">
            <v>0.87</v>
          </cell>
        </row>
        <row r="3264">
          <cell r="A3264" t="str">
            <v>003022.SZ</v>
          </cell>
          <cell r="B3264" t="str">
            <v>联泓新科</v>
          </cell>
          <cell r="C3264">
            <v>92.5</v>
          </cell>
          <cell r="D3264">
            <v>402.8</v>
          </cell>
          <cell r="E3264">
            <v>30.16</v>
          </cell>
          <cell r="F3264">
            <v>0.87</v>
          </cell>
        </row>
        <row r="3265">
          <cell r="A3265" t="str">
            <v>000540.SZ</v>
          </cell>
          <cell r="B3265" t="str">
            <v>中天金融</v>
          </cell>
          <cell r="C3265">
            <v>80.8</v>
          </cell>
          <cell r="D3265">
            <v>81.3</v>
          </cell>
          <cell r="E3265">
            <v>1.16</v>
          </cell>
          <cell r="F3265">
            <v>0.87</v>
          </cell>
        </row>
        <row r="3266">
          <cell r="A3266" t="str">
            <v>603585.SH</v>
          </cell>
          <cell r="B3266" t="str">
            <v>苏利股份</v>
          </cell>
          <cell r="C3266">
            <v>33.4</v>
          </cell>
          <cell r="D3266">
            <v>33.4</v>
          </cell>
          <cell r="E3266">
            <v>18.58</v>
          </cell>
          <cell r="F3266">
            <v>0.87</v>
          </cell>
        </row>
        <row r="3267">
          <cell r="A3267" t="str">
            <v>002370.SZ</v>
          </cell>
          <cell r="B3267" t="str">
            <v>亚太药业</v>
          </cell>
          <cell r="C3267">
            <v>25</v>
          </cell>
          <cell r="D3267">
            <v>25</v>
          </cell>
          <cell r="E3267">
            <v>4.65</v>
          </cell>
          <cell r="F3267">
            <v>0.87</v>
          </cell>
        </row>
        <row r="3268">
          <cell r="A3268" t="str">
            <v>300603.SZ</v>
          </cell>
          <cell r="B3268" t="str">
            <v>立昂技术</v>
          </cell>
          <cell r="C3268">
            <v>35.4</v>
          </cell>
          <cell r="D3268">
            <v>65</v>
          </cell>
          <cell r="E3268">
            <v>13.97</v>
          </cell>
          <cell r="F3268">
            <v>0.87</v>
          </cell>
        </row>
        <row r="3269">
          <cell r="A3269" t="str">
            <v>000826.SZ</v>
          </cell>
          <cell r="B3269" t="str">
            <v>启迪环境</v>
          </cell>
          <cell r="C3269">
            <v>49.9</v>
          </cell>
          <cell r="D3269">
            <v>49.9</v>
          </cell>
          <cell r="E3269">
            <v>3.5</v>
          </cell>
          <cell r="F3269">
            <v>0.86</v>
          </cell>
        </row>
        <row r="3270">
          <cell r="A3270" t="str">
            <v>688560.SH</v>
          </cell>
          <cell r="B3270" t="str">
            <v>明冠新材</v>
          </cell>
          <cell r="C3270">
            <v>30.6</v>
          </cell>
          <cell r="D3270">
            <v>68.2</v>
          </cell>
          <cell r="E3270">
            <v>33.86</v>
          </cell>
          <cell r="F3270">
            <v>0.86</v>
          </cell>
        </row>
        <row r="3271">
          <cell r="A3271" t="str">
            <v>000525.SZ</v>
          </cell>
          <cell r="B3271" t="str">
            <v>ST红太阳</v>
          </cell>
          <cell r="C3271">
            <v>53.7</v>
          </cell>
          <cell r="D3271">
            <v>54.3</v>
          </cell>
          <cell r="E3271">
            <v>9.35</v>
          </cell>
          <cell r="F3271">
            <v>0.86</v>
          </cell>
        </row>
        <row r="3272">
          <cell r="A3272" t="str">
            <v>603900.SH</v>
          </cell>
          <cell r="B3272" t="str">
            <v>莱绅通灵</v>
          </cell>
          <cell r="C3272">
            <v>23.9</v>
          </cell>
          <cell r="D3272">
            <v>24.2</v>
          </cell>
          <cell r="E3272">
            <v>7.02</v>
          </cell>
          <cell r="F3272">
            <v>0.86</v>
          </cell>
        </row>
        <row r="3273">
          <cell r="A3273" t="str">
            <v>601566.SH</v>
          </cell>
          <cell r="B3273" t="str">
            <v>九牧王</v>
          </cell>
          <cell r="C3273">
            <v>60.6</v>
          </cell>
          <cell r="D3273">
            <v>60.6</v>
          </cell>
          <cell r="E3273">
            <v>10.55</v>
          </cell>
          <cell r="F3273">
            <v>0.86</v>
          </cell>
        </row>
        <row r="3274">
          <cell r="A3274" t="str">
            <v>601568.SH</v>
          </cell>
          <cell r="B3274" t="str">
            <v>北元集团</v>
          </cell>
          <cell r="C3274">
            <v>149.4</v>
          </cell>
          <cell r="D3274">
            <v>233.2</v>
          </cell>
          <cell r="E3274">
            <v>5.87</v>
          </cell>
          <cell r="F3274">
            <v>0.86</v>
          </cell>
        </row>
        <row r="3275">
          <cell r="A3275" t="str">
            <v>003041.SZ</v>
          </cell>
          <cell r="B3275" t="str">
            <v>真爱美家</v>
          </cell>
          <cell r="C3275">
            <v>7.6</v>
          </cell>
          <cell r="D3275">
            <v>24</v>
          </cell>
          <cell r="E3275">
            <v>19.96</v>
          </cell>
          <cell r="F3275">
            <v>0.86</v>
          </cell>
        </row>
        <row r="3276">
          <cell r="A3276" t="str">
            <v>838971.BJ</v>
          </cell>
          <cell r="B3276" t="str">
            <v>天马新材</v>
          </cell>
          <cell r="C3276">
            <v>2.5</v>
          </cell>
          <cell r="D3276">
            <v>9.5</v>
          </cell>
          <cell r="E3276">
            <v>16.45</v>
          </cell>
          <cell r="F3276">
            <v>0.86</v>
          </cell>
        </row>
        <row r="3277">
          <cell r="A3277" t="str">
            <v>603021.SH</v>
          </cell>
          <cell r="B3277" t="str">
            <v>山东华鹏</v>
          </cell>
          <cell r="C3277">
            <v>18.8</v>
          </cell>
          <cell r="D3277">
            <v>18.8</v>
          </cell>
          <cell r="E3277">
            <v>5.88</v>
          </cell>
          <cell r="F3277">
            <v>0.86</v>
          </cell>
        </row>
        <row r="3278">
          <cell r="A3278" t="str">
            <v>688119.SH</v>
          </cell>
          <cell r="B3278" t="str">
            <v>中钢洛耐</v>
          </cell>
          <cell r="C3278">
            <v>11.1</v>
          </cell>
          <cell r="D3278">
            <v>79.4</v>
          </cell>
          <cell r="E3278">
            <v>7.06</v>
          </cell>
          <cell r="F3278">
            <v>0.86</v>
          </cell>
        </row>
        <row r="3279">
          <cell r="A3279" t="str">
            <v>001258.SZ</v>
          </cell>
          <cell r="B3279" t="str">
            <v>立新能源</v>
          </cell>
          <cell r="C3279">
            <v>24.8</v>
          </cell>
          <cell r="D3279">
            <v>99</v>
          </cell>
          <cell r="E3279">
            <v>10.61</v>
          </cell>
          <cell r="F3279">
            <v>0.86</v>
          </cell>
        </row>
        <row r="3280">
          <cell r="A3280" t="str">
            <v>600336.SH</v>
          </cell>
          <cell r="B3280" t="str">
            <v>澳柯玛</v>
          </cell>
          <cell r="C3280">
            <v>47.1</v>
          </cell>
          <cell r="D3280">
            <v>47.1</v>
          </cell>
          <cell r="E3280">
            <v>5.9</v>
          </cell>
          <cell r="F3280">
            <v>0.85</v>
          </cell>
        </row>
        <row r="3281">
          <cell r="A3281" t="str">
            <v>002797.SZ</v>
          </cell>
          <cell r="B3281" t="str">
            <v>第一创业</v>
          </cell>
          <cell r="C3281">
            <v>243.8</v>
          </cell>
          <cell r="D3281">
            <v>247.9</v>
          </cell>
          <cell r="E3281">
            <v>5.9</v>
          </cell>
          <cell r="F3281">
            <v>0.85</v>
          </cell>
        </row>
        <row r="3282">
          <cell r="A3282" t="str">
            <v>603991.SH</v>
          </cell>
          <cell r="B3282" t="str">
            <v>至正股份</v>
          </cell>
          <cell r="C3282">
            <v>28.2</v>
          </cell>
          <cell r="D3282">
            <v>28.2</v>
          </cell>
          <cell r="E3282">
            <v>37.77</v>
          </cell>
          <cell r="F3282">
            <v>0.85</v>
          </cell>
        </row>
        <row r="3283">
          <cell r="A3283" t="str">
            <v>600058.SH</v>
          </cell>
          <cell r="B3283" t="str">
            <v>五矿发展</v>
          </cell>
          <cell r="C3283">
            <v>101.3</v>
          </cell>
          <cell r="D3283">
            <v>101.3</v>
          </cell>
          <cell r="E3283">
            <v>9.45</v>
          </cell>
          <cell r="F3283">
            <v>0.85</v>
          </cell>
        </row>
        <row r="3284">
          <cell r="A3284" t="str">
            <v>603811.SH</v>
          </cell>
          <cell r="B3284" t="str">
            <v>诚意药业</v>
          </cell>
          <cell r="C3284">
            <v>44.2</v>
          </cell>
          <cell r="D3284">
            <v>44.2</v>
          </cell>
          <cell r="E3284">
            <v>18.92</v>
          </cell>
          <cell r="F3284">
            <v>0.85</v>
          </cell>
        </row>
        <row r="3285">
          <cell r="A3285" t="str">
            <v>600807.SH</v>
          </cell>
          <cell r="B3285" t="str">
            <v>济南高新</v>
          </cell>
          <cell r="C3285">
            <v>27.9</v>
          </cell>
          <cell r="D3285">
            <v>31.4</v>
          </cell>
          <cell r="E3285">
            <v>3.55</v>
          </cell>
          <cell r="F3285">
            <v>0.85</v>
          </cell>
        </row>
        <row r="3286">
          <cell r="A3286" t="str">
            <v>603057.SH</v>
          </cell>
          <cell r="B3286" t="str">
            <v>紫燕食品</v>
          </cell>
          <cell r="C3286">
            <v>11.4</v>
          </cell>
          <cell r="D3286">
            <v>112.1</v>
          </cell>
          <cell r="E3286">
            <v>27.22</v>
          </cell>
          <cell r="F3286">
            <v>0.85</v>
          </cell>
        </row>
        <row r="3287">
          <cell r="A3287" t="str">
            <v>688687.SH</v>
          </cell>
          <cell r="B3287" t="str">
            <v>凯因科技</v>
          </cell>
          <cell r="C3287">
            <v>32.3</v>
          </cell>
          <cell r="D3287">
            <v>46.7</v>
          </cell>
          <cell r="E3287">
            <v>27.3</v>
          </cell>
          <cell r="F3287">
            <v>0.85</v>
          </cell>
        </row>
        <row r="3288">
          <cell r="A3288" t="str">
            <v>300422.SZ</v>
          </cell>
          <cell r="B3288" t="str">
            <v>博世科</v>
          </cell>
          <cell r="C3288">
            <v>22.8</v>
          </cell>
          <cell r="D3288">
            <v>30</v>
          </cell>
          <cell r="E3288">
            <v>5.94</v>
          </cell>
          <cell r="F3288">
            <v>0.85</v>
          </cell>
        </row>
        <row r="3289">
          <cell r="A3289" t="str">
            <v>300593.SZ</v>
          </cell>
          <cell r="B3289" t="str">
            <v>新雷能</v>
          </cell>
          <cell r="C3289">
            <v>101.3</v>
          </cell>
          <cell r="D3289">
            <v>137.7</v>
          </cell>
          <cell r="E3289">
            <v>33.27</v>
          </cell>
          <cell r="F3289">
            <v>0.85</v>
          </cell>
        </row>
        <row r="3290">
          <cell r="A3290" t="str">
            <v>000919.SZ</v>
          </cell>
          <cell r="B3290" t="str">
            <v>金陵药业</v>
          </cell>
          <cell r="C3290">
            <v>41.9</v>
          </cell>
          <cell r="D3290">
            <v>42.5</v>
          </cell>
          <cell r="E3290">
            <v>8.32</v>
          </cell>
          <cell r="F3290">
            <v>0.85</v>
          </cell>
        </row>
        <row r="3291">
          <cell r="A3291" t="str">
            <v>600963.SH</v>
          </cell>
          <cell r="B3291" t="str">
            <v>岳阳林纸</v>
          </cell>
          <cell r="C3291">
            <v>126</v>
          </cell>
          <cell r="D3291">
            <v>128.8</v>
          </cell>
          <cell r="E3291">
            <v>7.14</v>
          </cell>
          <cell r="F3291">
            <v>0.85</v>
          </cell>
        </row>
        <row r="3292">
          <cell r="A3292" t="str">
            <v>600901.SH</v>
          </cell>
          <cell r="B3292" t="str">
            <v>江苏金租</v>
          </cell>
          <cell r="C3292">
            <v>176.6</v>
          </cell>
          <cell r="D3292">
            <v>177.7</v>
          </cell>
          <cell r="E3292">
            <v>5.95</v>
          </cell>
          <cell r="F3292">
            <v>0.85</v>
          </cell>
        </row>
        <row r="3293">
          <cell r="A3293" t="str">
            <v>000912.SZ</v>
          </cell>
          <cell r="B3293" t="str">
            <v>泸天化</v>
          </cell>
          <cell r="C3293">
            <v>74.8</v>
          </cell>
          <cell r="D3293">
            <v>74.8</v>
          </cell>
          <cell r="E3293">
            <v>4.77</v>
          </cell>
          <cell r="F3293">
            <v>0.85</v>
          </cell>
        </row>
        <row r="3294">
          <cell r="A3294" t="str">
            <v>002100.SZ</v>
          </cell>
          <cell r="B3294" t="str">
            <v>天康生物</v>
          </cell>
          <cell r="C3294">
            <v>113.4</v>
          </cell>
          <cell r="D3294">
            <v>113.4</v>
          </cell>
          <cell r="E3294">
            <v>8.37</v>
          </cell>
          <cell r="F3294">
            <v>0.84</v>
          </cell>
        </row>
        <row r="3295">
          <cell r="A3295" t="str">
            <v>601015.SH</v>
          </cell>
          <cell r="B3295" t="str">
            <v>陕西黑猫</v>
          </cell>
          <cell r="C3295">
            <v>97.8</v>
          </cell>
          <cell r="D3295">
            <v>97.8</v>
          </cell>
          <cell r="E3295">
            <v>4.79</v>
          </cell>
          <cell r="F3295">
            <v>0.84</v>
          </cell>
        </row>
        <row r="3296">
          <cell r="A3296" t="str">
            <v>001333.SZ</v>
          </cell>
          <cell r="B3296" t="str">
            <v>光华股份</v>
          </cell>
          <cell r="C3296">
            <v>9.2</v>
          </cell>
          <cell r="D3296">
            <v>36.8</v>
          </cell>
          <cell r="E3296">
            <v>28.74</v>
          </cell>
          <cell r="F3296">
            <v>0.84</v>
          </cell>
        </row>
        <row r="3297">
          <cell r="A3297" t="str">
            <v>601952.SH</v>
          </cell>
          <cell r="B3297" t="str">
            <v>苏垦农发</v>
          </cell>
          <cell r="C3297">
            <v>165.1</v>
          </cell>
          <cell r="D3297">
            <v>165.1</v>
          </cell>
          <cell r="E3297">
            <v>11.98</v>
          </cell>
          <cell r="F3297">
            <v>0.84</v>
          </cell>
        </row>
        <row r="3298">
          <cell r="A3298" t="str">
            <v>601198.SH</v>
          </cell>
          <cell r="B3298" t="str">
            <v>东兴证券</v>
          </cell>
          <cell r="C3298">
            <v>271.5</v>
          </cell>
          <cell r="D3298">
            <v>271.5</v>
          </cell>
          <cell r="E3298">
            <v>8.4</v>
          </cell>
          <cell r="F3298">
            <v>0.84</v>
          </cell>
        </row>
        <row r="3299">
          <cell r="A3299" t="str">
            <v>600182.SH</v>
          </cell>
          <cell r="B3299" t="str">
            <v>S*ST佳通</v>
          </cell>
          <cell r="C3299">
            <v>22.5</v>
          </cell>
          <cell r="D3299">
            <v>44.9</v>
          </cell>
          <cell r="E3299">
            <v>13.22</v>
          </cell>
          <cell r="F3299">
            <v>0.84</v>
          </cell>
        </row>
        <row r="3300">
          <cell r="A3300" t="str">
            <v>601002.SH</v>
          </cell>
          <cell r="B3300" t="str">
            <v>晋亿实业</v>
          </cell>
          <cell r="C3300">
            <v>41</v>
          </cell>
          <cell r="D3300">
            <v>46.1</v>
          </cell>
          <cell r="E3300">
            <v>4.81</v>
          </cell>
          <cell r="F3300">
            <v>0.84</v>
          </cell>
        </row>
        <row r="3301">
          <cell r="A3301" t="str">
            <v>600835.SH</v>
          </cell>
          <cell r="B3301" t="str">
            <v>上海机电</v>
          </cell>
          <cell r="C3301">
            <v>106.8</v>
          </cell>
          <cell r="D3301">
            <v>135.4</v>
          </cell>
          <cell r="E3301">
            <v>13.24</v>
          </cell>
          <cell r="F3301">
            <v>0.84</v>
          </cell>
        </row>
        <row r="3302">
          <cell r="A3302" t="str">
            <v>600608.SH</v>
          </cell>
          <cell r="B3302" t="str">
            <v>ST沪科</v>
          </cell>
          <cell r="C3302">
            <v>15.3</v>
          </cell>
          <cell r="D3302">
            <v>15.9</v>
          </cell>
          <cell r="E3302">
            <v>4.82</v>
          </cell>
          <cell r="F3302">
            <v>0.84</v>
          </cell>
        </row>
        <row r="3303">
          <cell r="A3303" t="str">
            <v>600354.SH</v>
          </cell>
          <cell r="B3303" t="str">
            <v>敦煌种业</v>
          </cell>
          <cell r="C3303">
            <v>38.3</v>
          </cell>
          <cell r="D3303">
            <v>38.3</v>
          </cell>
          <cell r="E3303">
            <v>7.25</v>
          </cell>
          <cell r="F3303">
            <v>0.83</v>
          </cell>
        </row>
        <row r="3304">
          <cell r="A3304" t="str">
            <v>002960.SZ</v>
          </cell>
          <cell r="B3304" t="str">
            <v>青鸟消防</v>
          </cell>
          <cell r="C3304">
            <v>122</v>
          </cell>
          <cell r="D3304">
            <v>156.9</v>
          </cell>
          <cell r="E3304">
            <v>27.81</v>
          </cell>
          <cell r="F3304">
            <v>0.83</v>
          </cell>
        </row>
        <row r="3305">
          <cell r="A3305" t="str">
            <v>600773.SH</v>
          </cell>
          <cell r="B3305" t="str">
            <v>西藏城投</v>
          </cell>
          <cell r="C3305">
            <v>129.1</v>
          </cell>
          <cell r="D3305">
            <v>129.1</v>
          </cell>
          <cell r="E3305">
            <v>15.75</v>
          </cell>
          <cell r="F3305">
            <v>0.83</v>
          </cell>
        </row>
        <row r="3306">
          <cell r="A3306" t="str">
            <v>000622.SZ</v>
          </cell>
          <cell r="B3306" t="str">
            <v>恒立实业</v>
          </cell>
          <cell r="C3306">
            <v>20.6</v>
          </cell>
          <cell r="D3306">
            <v>20.6</v>
          </cell>
          <cell r="E3306">
            <v>4.85</v>
          </cell>
          <cell r="F3306">
            <v>0.83</v>
          </cell>
        </row>
        <row r="3307">
          <cell r="A3307" t="str">
            <v>600894.SH</v>
          </cell>
          <cell r="B3307" t="str">
            <v>广日股份</v>
          </cell>
          <cell r="C3307">
            <v>62.6</v>
          </cell>
          <cell r="D3307">
            <v>62.6</v>
          </cell>
          <cell r="E3307">
            <v>7.28</v>
          </cell>
          <cell r="F3307">
            <v>0.83</v>
          </cell>
        </row>
        <row r="3308">
          <cell r="A3308" t="str">
            <v>836422.BJ</v>
          </cell>
          <cell r="B3308" t="str">
            <v>润普食品</v>
          </cell>
          <cell r="C3308">
            <v>2.5</v>
          </cell>
          <cell r="D3308">
            <v>7.5</v>
          </cell>
          <cell r="E3308">
            <v>8.5</v>
          </cell>
          <cell r="F3308">
            <v>0.83</v>
          </cell>
        </row>
        <row r="3309">
          <cell r="A3309" t="str">
            <v>000008.SZ</v>
          </cell>
          <cell r="B3309" t="str">
            <v>神州高铁</v>
          </cell>
          <cell r="C3309">
            <v>63.9</v>
          </cell>
          <cell r="D3309">
            <v>66</v>
          </cell>
          <cell r="E3309">
            <v>2.43</v>
          </cell>
          <cell r="F3309">
            <v>0.83</v>
          </cell>
        </row>
        <row r="3310">
          <cell r="A3310" t="str">
            <v>301216.SZ</v>
          </cell>
          <cell r="B3310" t="str">
            <v>万凯新材</v>
          </cell>
          <cell r="C3310">
            <v>22.1</v>
          </cell>
          <cell r="D3310">
            <v>100.2</v>
          </cell>
          <cell r="E3310">
            <v>29.18</v>
          </cell>
          <cell r="F3310">
            <v>0.83</v>
          </cell>
        </row>
        <row r="3311">
          <cell r="A3311" t="str">
            <v>603060.SH</v>
          </cell>
          <cell r="B3311" t="str">
            <v>国检集团</v>
          </cell>
          <cell r="C3311">
            <v>97.7</v>
          </cell>
          <cell r="D3311">
            <v>97.7</v>
          </cell>
          <cell r="E3311">
            <v>13.4</v>
          </cell>
          <cell r="F3311">
            <v>0.83</v>
          </cell>
        </row>
        <row r="3312">
          <cell r="A3312" t="str">
            <v>603130.SH</v>
          </cell>
          <cell r="B3312" t="str">
            <v>云中马</v>
          </cell>
          <cell r="C3312">
            <v>9</v>
          </cell>
          <cell r="D3312">
            <v>35.9</v>
          </cell>
          <cell r="E3312">
            <v>25.62</v>
          </cell>
          <cell r="F3312">
            <v>0.83</v>
          </cell>
        </row>
        <row r="3313">
          <cell r="A3313" t="str">
            <v>301298.SZ</v>
          </cell>
          <cell r="B3313" t="str">
            <v>东利机械</v>
          </cell>
          <cell r="C3313">
            <v>6.3</v>
          </cell>
          <cell r="D3313">
            <v>25.1</v>
          </cell>
          <cell r="E3313">
            <v>17.08</v>
          </cell>
          <cell r="F3313">
            <v>0.83</v>
          </cell>
        </row>
        <row r="3314">
          <cell r="A3314" t="str">
            <v>002829.SZ</v>
          </cell>
          <cell r="B3314" t="str">
            <v>星网宇达</v>
          </cell>
          <cell r="C3314">
            <v>40.1</v>
          </cell>
          <cell r="D3314">
            <v>61</v>
          </cell>
          <cell r="E3314">
            <v>39.04</v>
          </cell>
          <cell r="F3314">
            <v>0.83</v>
          </cell>
        </row>
        <row r="3315">
          <cell r="A3315" t="str">
            <v>002662.SZ</v>
          </cell>
          <cell r="B3315" t="str">
            <v>京威股份</v>
          </cell>
          <cell r="C3315">
            <v>54.9</v>
          </cell>
          <cell r="D3315">
            <v>54.9</v>
          </cell>
          <cell r="E3315">
            <v>3.66</v>
          </cell>
          <cell r="F3315">
            <v>0.83</v>
          </cell>
        </row>
        <row r="3316">
          <cell r="A3316" t="str">
            <v>002540.SZ</v>
          </cell>
          <cell r="B3316" t="str">
            <v>亚太科技</v>
          </cell>
          <cell r="C3316">
            <v>53.4</v>
          </cell>
          <cell r="D3316">
            <v>76.3</v>
          </cell>
          <cell r="E3316">
            <v>6.1</v>
          </cell>
          <cell r="F3316">
            <v>0.83</v>
          </cell>
        </row>
        <row r="3317">
          <cell r="A3317" t="str">
            <v>002328.SZ</v>
          </cell>
          <cell r="B3317" t="str">
            <v>新朋股份</v>
          </cell>
          <cell r="C3317">
            <v>34.5</v>
          </cell>
          <cell r="D3317">
            <v>47.1</v>
          </cell>
          <cell r="E3317">
            <v>6.1</v>
          </cell>
          <cell r="F3317">
            <v>0.83</v>
          </cell>
        </row>
        <row r="3318">
          <cell r="A3318" t="str">
            <v>601377.SH</v>
          </cell>
          <cell r="B3318" t="str">
            <v>兴业证券</v>
          </cell>
          <cell r="C3318">
            <v>527.7</v>
          </cell>
          <cell r="D3318">
            <v>527.7</v>
          </cell>
          <cell r="E3318">
            <v>6.11</v>
          </cell>
          <cell r="F3318">
            <v>0.83</v>
          </cell>
        </row>
        <row r="3319">
          <cell r="A3319" t="str">
            <v>836871.BJ</v>
          </cell>
          <cell r="B3319" t="str">
            <v>派特尔</v>
          </cell>
          <cell r="C3319">
            <v>1.1</v>
          </cell>
          <cell r="D3319">
            <v>3.6</v>
          </cell>
          <cell r="E3319">
            <v>4.89</v>
          </cell>
          <cell r="F3319">
            <v>0.82</v>
          </cell>
        </row>
        <row r="3320">
          <cell r="A3320" t="str">
            <v>300052.SZ</v>
          </cell>
          <cell r="B3320" t="str">
            <v>中青宝</v>
          </cell>
          <cell r="C3320">
            <v>57.6</v>
          </cell>
          <cell r="D3320">
            <v>57.7</v>
          </cell>
          <cell r="E3320">
            <v>22.04</v>
          </cell>
          <cell r="F3320">
            <v>0.82</v>
          </cell>
        </row>
        <row r="3321">
          <cell r="A3321" t="str">
            <v>688566.SH</v>
          </cell>
          <cell r="B3321" t="str">
            <v>吉贝尔</v>
          </cell>
          <cell r="C3321">
            <v>23.7</v>
          </cell>
          <cell r="D3321">
            <v>54.9</v>
          </cell>
          <cell r="E3321">
            <v>29.39</v>
          </cell>
          <cell r="F3321">
            <v>0.82</v>
          </cell>
        </row>
        <row r="3322">
          <cell r="A3322" t="str">
            <v>688231.SH</v>
          </cell>
          <cell r="B3322" t="str">
            <v>隆达股份</v>
          </cell>
          <cell r="C3322">
            <v>16.9</v>
          </cell>
          <cell r="D3322">
            <v>78.8</v>
          </cell>
          <cell r="E3322">
            <v>31.92</v>
          </cell>
          <cell r="F3322">
            <v>0.82</v>
          </cell>
        </row>
        <row r="3323">
          <cell r="A3323" t="str">
            <v>301278.SZ</v>
          </cell>
          <cell r="B3323" t="str">
            <v>快可电子</v>
          </cell>
          <cell r="C3323">
            <v>14.1</v>
          </cell>
          <cell r="D3323">
            <v>56.6</v>
          </cell>
          <cell r="E3323">
            <v>88.4</v>
          </cell>
          <cell r="F3323">
            <v>0.82</v>
          </cell>
        </row>
        <row r="3324">
          <cell r="A3324" t="str">
            <v>603803.SH</v>
          </cell>
          <cell r="B3324" t="str">
            <v>瑞斯康达</v>
          </cell>
          <cell r="C3324">
            <v>36.2</v>
          </cell>
          <cell r="D3324">
            <v>37.3</v>
          </cell>
          <cell r="E3324">
            <v>8.6</v>
          </cell>
          <cell r="F3324">
            <v>0.82</v>
          </cell>
        </row>
        <row r="3325">
          <cell r="A3325" t="str">
            <v>300021.SZ</v>
          </cell>
          <cell r="B3325" t="str">
            <v>大禹节水</v>
          </cell>
          <cell r="C3325">
            <v>34.5</v>
          </cell>
          <cell r="D3325">
            <v>42.4</v>
          </cell>
          <cell r="E3325">
            <v>4.92</v>
          </cell>
          <cell r="F3325">
            <v>0.82</v>
          </cell>
        </row>
        <row r="3326">
          <cell r="A3326" t="str">
            <v>600958.SH</v>
          </cell>
          <cell r="B3326" t="str">
            <v>东方证券</v>
          </cell>
          <cell r="C3326">
            <v>735.7</v>
          </cell>
          <cell r="D3326">
            <v>836.9</v>
          </cell>
          <cell r="E3326">
            <v>9.85</v>
          </cell>
          <cell r="F3326">
            <v>0.82</v>
          </cell>
        </row>
        <row r="3327">
          <cell r="A3327" t="str">
            <v>300758.SZ</v>
          </cell>
          <cell r="B3327" t="str">
            <v>七彩化学</v>
          </cell>
          <cell r="C3327">
            <v>39</v>
          </cell>
          <cell r="D3327">
            <v>50.5</v>
          </cell>
          <cell r="E3327">
            <v>12.32</v>
          </cell>
          <cell r="F3327">
            <v>0.82</v>
          </cell>
        </row>
        <row r="3328">
          <cell r="A3328" t="str">
            <v>600704.SH</v>
          </cell>
          <cell r="B3328" t="str">
            <v>物产中大</v>
          </cell>
          <cell r="C3328">
            <v>249.6</v>
          </cell>
          <cell r="D3328">
            <v>256.1</v>
          </cell>
          <cell r="E3328">
            <v>4.93</v>
          </cell>
          <cell r="F3328">
            <v>0.82</v>
          </cell>
        </row>
        <row r="3329">
          <cell r="A3329" t="str">
            <v>600333.SH</v>
          </cell>
          <cell r="B3329" t="str">
            <v>长春燃气</v>
          </cell>
          <cell r="C3329">
            <v>30</v>
          </cell>
          <cell r="D3329">
            <v>30</v>
          </cell>
          <cell r="E3329">
            <v>4.93</v>
          </cell>
          <cell r="F3329">
            <v>0.82</v>
          </cell>
        </row>
        <row r="3330">
          <cell r="A3330" t="str">
            <v>600348.SH</v>
          </cell>
          <cell r="B3330" t="str">
            <v>华阳股份</v>
          </cell>
          <cell r="C3330">
            <v>326.4</v>
          </cell>
          <cell r="D3330">
            <v>326.4</v>
          </cell>
          <cell r="E3330">
            <v>13.57</v>
          </cell>
          <cell r="F3330">
            <v>0.82</v>
          </cell>
        </row>
        <row r="3331">
          <cell r="A3331" t="str">
            <v>831087.BJ</v>
          </cell>
          <cell r="B3331" t="str">
            <v>秋乐种业</v>
          </cell>
          <cell r="C3331">
            <v>4.4</v>
          </cell>
          <cell r="D3331">
            <v>10.2</v>
          </cell>
          <cell r="E3331">
            <v>6.19</v>
          </cell>
          <cell r="F3331">
            <v>0.81</v>
          </cell>
        </row>
        <row r="3332">
          <cell r="A3332" t="str">
            <v>603212.SH</v>
          </cell>
          <cell r="B3332" t="str">
            <v>赛伍技术</v>
          </cell>
          <cell r="C3332">
            <v>76.1</v>
          </cell>
          <cell r="D3332">
            <v>114.5</v>
          </cell>
          <cell r="E3332">
            <v>26</v>
          </cell>
          <cell r="F3332">
            <v>0.81</v>
          </cell>
        </row>
        <row r="3333">
          <cell r="A3333" t="str">
            <v>002649.SZ</v>
          </cell>
          <cell r="B3333" t="str">
            <v>博彦科技</v>
          </cell>
          <cell r="C3333">
            <v>84.4</v>
          </cell>
          <cell r="D3333">
            <v>95.3</v>
          </cell>
          <cell r="E3333">
            <v>16.1</v>
          </cell>
          <cell r="F3333">
            <v>0.81</v>
          </cell>
        </row>
        <row r="3334">
          <cell r="A3334" t="str">
            <v>300213.SZ</v>
          </cell>
          <cell r="B3334" t="str">
            <v>佳讯飞鸿</v>
          </cell>
          <cell r="C3334">
            <v>34.2</v>
          </cell>
          <cell r="D3334">
            <v>36.9</v>
          </cell>
          <cell r="E3334">
            <v>6.21</v>
          </cell>
          <cell r="F3334">
            <v>0.81</v>
          </cell>
        </row>
        <row r="3335">
          <cell r="A3335" t="str">
            <v>605287.SH</v>
          </cell>
          <cell r="B3335" t="str">
            <v>德才股份</v>
          </cell>
          <cell r="C3335">
            <v>15.6</v>
          </cell>
          <cell r="D3335">
            <v>24.9</v>
          </cell>
          <cell r="E3335">
            <v>24.86</v>
          </cell>
          <cell r="F3335">
            <v>0.81</v>
          </cell>
        </row>
        <row r="3336">
          <cell r="A3336" t="str">
            <v>002054.SZ</v>
          </cell>
          <cell r="B3336" t="str">
            <v>德美化工</v>
          </cell>
          <cell r="C3336">
            <v>28.1</v>
          </cell>
          <cell r="D3336">
            <v>36</v>
          </cell>
          <cell r="E3336">
            <v>7.46</v>
          </cell>
          <cell r="F3336">
            <v>0.81</v>
          </cell>
        </row>
        <row r="3337">
          <cell r="A3337" t="str">
            <v>300821.SZ</v>
          </cell>
          <cell r="B3337" t="str">
            <v>东岳硅材</v>
          </cell>
          <cell r="C3337">
            <v>149.3</v>
          </cell>
          <cell r="D3337">
            <v>149.3</v>
          </cell>
          <cell r="E3337">
            <v>12.44</v>
          </cell>
          <cell r="F3337">
            <v>0.81</v>
          </cell>
        </row>
        <row r="3338">
          <cell r="A3338" t="str">
            <v>603826.SH</v>
          </cell>
          <cell r="B3338" t="str">
            <v>坤彩科技</v>
          </cell>
          <cell r="C3338">
            <v>262</v>
          </cell>
          <cell r="D3338">
            <v>262</v>
          </cell>
          <cell r="E3338">
            <v>55.99</v>
          </cell>
          <cell r="F3338">
            <v>0.81</v>
          </cell>
        </row>
        <row r="3339">
          <cell r="A3339" t="str">
            <v>300853.SZ</v>
          </cell>
          <cell r="B3339" t="str">
            <v>申昊科技</v>
          </cell>
          <cell r="C3339">
            <v>25.4</v>
          </cell>
          <cell r="D3339">
            <v>40.2</v>
          </cell>
          <cell r="E3339">
            <v>27.39</v>
          </cell>
          <cell r="F3339">
            <v>0.81</v>
          </cell>
        </row>
        <row r="3340">
          <cell r="A3340" t="str">
            <v>002313.SZ</v>
          </cell>
          <cell r="B3340" t="str">
            <v>*ST日海</v>
          </cell>
          <cell r="C3340">
            <v>23.3</v>
          </cell>
          <cell r="D3340">
            <v>23.3</v>
          </cell>
          <cell r="E3340">
            <v>6.23</v>
          </cell>
          <cell r="F3340">
            <v>0.81</v>
          </cell>
        </row>
        <row r="3341">
          <cell r="A3341" t="str">
            <v>600132.SH</v>
          </cell>
          <cell r="B3341" t="str">
            <v>重庆啤酒</v>
          </cell>
          <cell r="C3341">
            <v>567.7</v>
          </cell>
          <cell r="D3341">
            <v>567.7</v>
          </cell>
          <cell r="E3341">
            <v>117.3</v>
          </cell>
          <cell r="F3341">
            <v>0.81</v>
          </cell>
        </row>
        <row r="3342">
          <cell r="A3342" t="str">
            <v>301220.SZ</v>
          </cell>
          <cell r="B3342" t="str">
            <v>亚香股份</v>
          </cell>
          <cell r="C3342">
            <v>7.9</v>
          </cell>
          <cell r="D3342">
            <v>33.3</v>
          </cell>
          <cell r="E3342">
            <v>41.19</v>
          </cell>
          <cell r="F3342">
            <v>0.81</v>
          </cell>
        </row>
        <row r="3343">
          <cell r="A3343" t="str">
            <v>603937.SH</v>
          </cell>
          <cell r="B3343" t="str">
            <v>丽岛新材</v>
          </cell>
          <cell r="C3343">
            <v>26.1</v>
          </cell>
          <cell r="D3343">
            <v>26.1</v>
          </cell>
          <cell r="E3343">
            <v>12.49</v>
          </cell>
          <cell r="F3343">
            <v>0.81</v>
          </cell>
        </row>
        <row r="3344">
          <cell r="A3344" t="str">
            <v>300873.SZ</v>
          </cell>
          <cell r="B3344" t="str">
            <v>海晨股份</v>
          </cell>
          <cell r="C3344">
            <v>30.9</v>
          </cell>
          <cell r="D3344">
            <v>66.4</v>
          </cell>
          <cell r="E3344">
            <v>28.79</v>
          </cell>
          <cell r="F3344">
            <v>0.81</v>
          </cell>
        </row>
        <row r="3345">
          <cell r="A3345" t="str">
            <v>300964.SZ</v>
          </cell>
          <cell r="B3345" t="str">
            <v>本川智能</v>
          </cell>
          <cell r="C3345">
            <v>17.3</v>
          </cell>
          <cell r="D3345">
            <v>40.7</v>
          </cell>
          <cell r="E3345">
            <v>52.65</v>
          </cell>
          <cell r="F3345">
            <v>0.8</v>
          </cell>
        </row>
        <row r="3346">
          <cell r="A3346" t="str">
            <v>600976.SH</v>
          </cell>
          <cell r="B3346" t="str">
            <v>健民集团</v>
          </cell>
          <cell r="C3346">
            <v>110.8</v>
          </cell>
          <cell r="D3346">
            <v>111.5</v>
          </cell>
          <cell r="E3346">
            <v>72.71</v>
          </cell>
          <cell r="F3346">
            <v>0.8</v>
          </cell>
        </row>
        <row r="3347">
          <cell r="A3347" t="str">
            <v>301280.SZ</v>
          </cell>
          <cell r="B3347" t="str">
            <v>珠城科技</v>
          </cell>
          <cell r="C3347">
            <v>7.6</v>
          </cell>
          <cell r="D3347">
            <v>33.5</v>
          </cell>
          <cell r="E3347">
            <v>51.5</v>
          </cell>
          <cell r="F3347">
            <v>0.8</v>
          </cell>
        </row>
        <row r="3348">
          <cell r="A3348" t="str">
            <v>688270.SH</v>
          </cell>
          <cell r="B3348" t="str">
            <v>臻镭科技</v>
          </cell>
          <cell r="C3348">
            <v>58.3</v>
          </cell>
          <cell r="D3348">
            <v>102.9</v>
          </cell>
          <cell r="E3348">
            <v>94.25</v>
          </cell>
          <cell r="F3348">
            <v>0.8</v>
          </cell>
        </row>
        <row r="3349">
          <cell r="A3349" t="str">
            <v>002457.SZ</v>
          </cell>
          <cell r="B3349" t="str">
            <v>青龙管业</v>
          </cell>
          <cell r="C3349">
            <v>29.5</v>
          </cell>
          <cell r="D3349">
            <v>29.5</v>
          </cell>
          <cell r="E3349">
            <v>8.8</v>
          </cell>
          <cell r="F3349">
            <v>0.8</v>
          </cell>
        </row>
        <row r="3350">
          <cell r="A3350" t="str">
            <v>600962.SH</v>
          </cell>
          <cell r="B3350" t="str">
            <v>国投中鲁</v>
          </cell>
          <cell r="C3350">
            <v>36.3</v>
          </cell>
          <cell r="D3350">
            <v>36.3</v>
          </cell>
          <cell r="E3350">
            <v>13.83</v>
          </cell>
          <cell r="F3350">
            <v>0.8</v>
          </cell>
        </row>
        <row r="3351">
          <cell r="A3351" t="str">
            <v>300632.SZ</v>
          </cell>
          <cell r="B3351" t="str">
            <v>光莆股份</v>
          </cell>
          <cell r="C3351">
            <v>25.8</v>
          </cell>
          <cell r="D3351">
            <v>38.4</v>
          </cell>
          <cell r="E3351">
            <v>12.58</v>
          </cell>
          <cell r="F3351">
            <v>0.8</v>
          </cell>
        </row>
        <row r="3352">
          <cell r="A3352" t="str">
            <v>601375.SH</v>
          </cell>
          <cell r="B3352" t="str">
            <v>中原证券</v>
          </cell>
          <cell r="C3352">
            <v>130.3</v>
          </cell>
          <cell r="D3352">
            <v>175.5</v>
          </cell>
          <cell r="E3352">
            <v>3.78</v>
          </cell>
          <cell r="F3352">
            <v>0.8</v>
          </cell>
        </row>
        <row r="3353">
          <cell r="A3353" t="str">
            <v>600654.SH</v>
          </cell>
          <cell r="B3353" t="str">
            <v>*ST中安</v>
          </cell>
          <cell r="C3353">
            <v>57.5</v>
          </cell>
          <cell r="D3353">
            <v>70.8</v>
          </cell>
          <cell r="E3353">
            <v>2.52</v>
          </cell>
          <cell r="F3353">
            <v>0.8</v>
          </cell>
        </row>
        <row r="3354">
          <cell r="A3354" t="str">
            <v>300185.SZ</v>
          </cell>
          <cell r="B3354" t="str">
            <v>通裕重工</v>
          </cell>
          <cell r="C3354">
            <v>93.4</v>
          </cell>
          <cell r="D3354">
            <v>98.2</v>
          </cell>
          <cell r="E3354">
            <v>2.52</v>
          </cell>
          <cell r="F3354">
            <v>0.8</v>
          </cell>
        </row>
        <row r="3355">
          <cell r="A3355" t="str">
            <v>002198.SZ</v>
          </cell>
          <cell r="B3355" t="str">
            <v>嘉应制药</v>
          </cell>
          <cell r="C3355">
            <v>38.4</v>
          </cell>
          <cell r="D3355">
            <v>38.4</v>
          </cell>
          <cell r="E3355">
            <v>7.56</v>
          </cell>
          <cell r="F3355">
            <v>0.8</v>
          </cell>
        </row>
        <row r="3356">
          <cell r="A3356" t="str">
            <v>000816.SZ</v>
          </cell>
          <cell r="B3356" t="str">
            <v>智慧农业</v>
          </cell>
          <cell r="C3356">
            <v>51.1</v>
          </cell>
          <cell r="D3356">
            <v>54.4</v>
          </cell>
          <cell r="E3356">
            <v>3.78</v>
          </cell>
          <cell r="F3356">
            <v>0.8</v>
          </cell>
        </row>
        <row r="3357">
          <cell r="A3357" t="str">
            <v>300208.SZ</v>
          </cell>
          <cell r="B3357" t="str">
            <v>青岛中程</v>
          </cell>
          <cell r="C3357">
            <v>69.4</v>
          </cell>
          <cell r="D3357">
            <v>75.7</v>
          </cell>
          <cell r="E3357">
            <v>10.1</v>
          </cell>
          <cell r="F3357">
            <v>0.8</v>
          </cell>
        </row>
        <row r="3358">
          <cell r="A3358" t="str">
            <v>002456.SZ</v>
          </cell>
          <cell r="B3358" t="str">
            <v>欧菲光</v>
          </cell>
          <cell r="C3358">
            <v>145.7</v>
          </cell>
          <cell r="D3358">
            <v>164.5</v>
          </cell>
          <cell r="E3358">
            <v>5.05</v>
          </cell>
          <cell r="F3358">
            <v>0.8</v>
          </cell>
        </row>
        <row r="3359">
          <cell r="A3359" t="str">
            <v>600030.SH</v>
          </cell>
          <cell r="B3359" t="str">
            <v>中信证券</v>
          </cell>
          <cell r="C3359">
            <v>2297.2</v>
          </cell>
          <cell r="D3359">
            <v>2995.2</v>
          </cell>
          <cell r="E3359">
            <v>20.21</v>
          </cell>
          <cell r="F3359">
            <v>0.8</v>
          </cell>
        </row>
        <row r="3360">
          <cell r="A3360" t="str">
            <v>600626.SH</v>
          </cell>
          <cell r="B3360" t="str">
            <v>申达股份</v>
          </cell>
          <cell r="C3360">
            <v>32.3</v>
          </cell>
          <cell r="D3360">
            <v>42</v>
          </cell>
          <cell r="E3360">
            <v>3.79</v>
          </cell>
          <cell r="F3360">
            <v>0.8</v>
          </cell>
        </row>
        <row r="3361">
          <cell r="A3361" t="str">
            <v>300224.SZ</v>
          </cell>
          <cell r="B3361" t="str">
            <v>正海磁材</v>
          </cell>
          <cell r="C3361">
            <v>102.9</v>
          </cell>
          <cell r="D3361">
            <v>103.7</v>
          </cell>
          <cell r="E3361">
            <v>12.64</v>
          </cell>
          <cell r="F3361">
            <v>0.8</v>
          </cell>
        </row>
        <row r="3362">
          <cell r="A3362" t="str">
            <v>603155.SH</v>
          </cell>
          <cell r="B3362" t="str">
            <v>新亚强</v>
          </cell>
          <cell r="C3362">
            <v>15.7</v>
          </cell>
          <cell r="D3362">
            <v>62.8</v>
          </cell>
          <cell r="E3362">
            <v>27.85</v>
          </cell>
          <cell r="F3362">
            <v>0.8</v>
          </cell>
        </row>
        <row r="3363">
          <cell r="A3363" t="str">
            <v>688076.SH</v>
          </cell>
          <cell r="B3363" t="str">
            <v>诺泰生物</v>
          </cell>
          <cell r="C3363">
            <v>42.2</v>
          </cell>
          <cell r="D3363">
            <v>62.2</v>
          </cell>
          <cell r="E3363">
            <v>29.16</v>
          </cell>
          <cell r="F3363">
            <v>0.8</v>
          </cell>
        </row>
        <row r="3364">
          <cell r="A3364" t="str">
            <v>002673.SZ</v>
          </cell>
          <cell r="B3364" t="str">
            <v>西部证券</v>
          </cell>
          <cell r="C3364">
            <v>260.5</v>
          </cell>
          <cell r="D3364">
            <v>283.4</v>
          </cell>
          <cell r="E3364">
            <v>6.34</v>
          </cell>
          <cell r="F3364">
            <v>0.79</v>
          </cell>
        </row>
        <row r="3365">
          <cell r="A3365" t="str">
            <v>300590.SZ</v>
          </cell>
          <cell r="B3365" t="str">
            <v>移为通信</v>
          </cell>
          <cell r="C3365">
            <v>42.9</v>
          </cell>
          <cell r="D3365">
            <v>58.1</v>
          </cell>
          <cell r="E3365">
            <v>12.69</v>
          </cell>
          <cell r="F3365">
            <v>0.79</v>
          </cell>
        </row>
        <row r="3366">
          <cell r="A3366" t="str">
            <v>603095.SH</v>
          </cell>
          <cell r="B3366" t="str">
            <v>越剑智能</v>
          </cell>
          <cell r="C3366">
            <v>9.5</v>
          </cell>
          <cell r="D3366">
            <v>33.5</v>
          </cell>
          <cell r="E3366">
            <v>25.4</v>
          </cell>
          <cell r="F3366">
            <v>0.79</v>
          </cell>
        </row>
        <row r="3367">
          <cell r="A3367" t="str">
            <v>688306.SH</v>
          </cell>
          <cell r="B3367" t="str">
            <v>均普智能</v>
          </cell>
          <cell r="C3367">
            <v>14.5</v>
          </cell>
          <cell r="D3367">
            <v>62.5</v>
          </cell>
          <cell r="E3367">
            <v>5.09</v>
          </cell>
          <cell r="F3367">
            <v>0.79</v>
          </cell>
        </row>
        <row r="3368">
          <cell r="A3368" t="str">
            <v>871753.BJ</v>
          </cell>
          <cell r="B3368" t="str">
            <v>天纺标</v>
          </cell>
          <cell r="C3368">
            <v>1</v>
          </cell>
          <cell r="D3368">
            <v>6.2</v>
          </cell>
          <cell r="E3368">
            <v>7.64</v>
          </cell>
          <cell r="F3368">
            <v>0.79</v>
          </cell>
        </row>
        <row r="3369">
          <cell r="A3369" t="str">
            <v>603188.SH</v>
          </cell>
          <cell r="B3369" t="str">
            <v>亚邦股份</v>
          </cell>
          <cell r="C3369">
            <v>21.8</v>
          </cell>
          <cell r="D3369">
            <v>21.8</v>
          </cell>
          <cell r="E3369">
            <v>3.82</v>
          </cell>
          <cell r="F3369">
            <v>0.79</v>
          </cell>
        </row>
        <row r="3370">
          <cell r="A3370" t="str">
            <v>605368.SH</v>
          </cell>
          <cell r="B3370" t="str">
            <v>蓝天燃气</v>
          </cell>
          <cell r="C3370">
            <v>22.6</v>
          </cell>
          <cell r="D3370">
            <v>63.1</v>
          </cell>
          <cell r="E3370">
            <v>12.75</v>
          </cell>
          <cell r="F3370">
            <v>0.79</v>
          </cell>
        </row>
        <row r="3371">
          <cell r="A3371" t="str">
            <v>001914.SZ</v>
          </cell>
          <cell r="B3371" t="str">
            <v>招商积余</v>
          </cell>
          <cell r="C3371">
            <v>162.2</v>
          </cell>
          <cell r="D3371">
            <v>162.2</v>
          </cell>
          <cell r="E3371">
            <v>15.3</v>
          </cell>
          <cell r="F3371">
            <v>0.79</v>
          </cell>
        </row>
        <row r="3372">
          <cell r="A3372" t="str">
            <v>000905.SZ</v>
          </cell>
          <cell r="B3372" t="str">
            <v>厦门港务</v>
          </cell>
          <cell r="C3372">
            <v>56.7</v>
          </cell>
          <cell r="D3372">
            <v>56.7</v>
          </cell>
          <cell r="E3372">
            <v>7.65</v>
          </cell>
          <cell r="F3372">
            <v>0.79</v>
          </cell>
        </row>
        <row r="3373">
          <cell r="A3373" t="str">
            <v>600668.SH</v>
          </cell>
          <cell r="B3373" t="str">
            <v>尖峰集团</v>
          </cell>
          <cell r="C3373">
            <v>43.9</v>
          </cell>
          <cell r="D3373">
            <v>43.9</v>
          </cell>
          <cell r="E3373">
            <v>12.76</v>
          </cell>
          <cell r="F3373">
            <v>0.79</v>
          </cell>
        </row>
        <row r="3374">
          <cell r="A3374" t="str">
            <v>688307.SH</v>
          </cell>
          <cell r="B3374" t="str">
            <v>中润光学</v>
          </cell>
          <cell r="C3374">
            <v>7.2</v>
          </cell>
          <cell r="D3374">
            <v>34.9</v>
          </cell>
          <cell r="E3374">
            <v>39.64</v>
          </cell>
          <cell r="F3374">
            <v>0.79</v>
          </cell>
        </row>
        <row r="3375">
          <cell r="A3375" t="str">
            <v>688448.SH</v>
          </cell>
          <cell r="B3375" t="str">
            <v>磁谷科技</v>
          </cell>
          <cell r="C3375">
            <v>4.5</v>
          </cell>
          <cell r="D3375">
            <v>19.2</v>
          </cell>
          <cell r="E3375">
            <v>26.88</v>
          </cell>
          <cell r="F3375">
            <v>0.79</v>
          </cell>
        </row>
        <row r="3376">
          <cell r="A3376" t="str">
            <v>600567.SH</v>
          </cell>
          <cell r="B3376" t="str">
            <v>山鹰国际</v>
          </cell>
          <cell r="C3376">
            <v>118.2</v>
          </cell>
          <cell r="D3376">
            <v>118.2</v>
          </cell>
          <cell r="E3376">
            <v>2.56</v>
          </cell>
          <cell r="F3376">
            <v>0.79</v>
          </cell>
        </row>
        <row r="3377">
          <cell r="A3377" t="str">
            <v>603588.SH</v>
          </cell>
          <cell r="B3377" t="str">
            <v>高能环境</v>
          </cell>
          <cell r="C3377">
            <v>152.3</v>
          </cell>
          <cell r="D3377">
            <v>156.4</v>
          </cell>
          <cell r="E3377">
            <v>10.25</v>
          </cell>
          <cell r="F3377">
            <v>0.79</v>
          </cell>
        </row>
        <row r="3378">
          <cell r="A3378" t="str">
            <v>600313.SH</v>
          </cell>
          <cell r="B3378" t="str">
            <v>农发种业</v>
          </cell>
          <cell r="C3378">
            <v>109.5</v>
          </cell>
          <cell r="D3378">
            <v>111</v>
          </cell>
          <cell r="E3378">
            <v>10.26</v>
          </cell>
          <cell r="F3378">
            <v>0.79</v>
          </cell>
        </row>
        <row r="3379">
          <cell r="A3379" t="str">
            <v>600798.SH</v>
          </cell>
          <cell r="B3379" t="str">
            <v>宁波海运</v>
          </cell>
          <cell r="C3379">
            <v>46.5</v>
          </cell>
          <cell r="D3379">
            <v>46.5</v>
          </cell>
          <cell r="E3379">
            <v>3.85</v>
          </cell>
          <cell r="F3379">
            <v>0.79</v>
          </cell>
        </row>
        <row r="3380">
          <cell r="A3380" t="str">
            <v>300483.SZ</v>
          </cell>
          <cell r="B3380" t="str">
            <v>首华燃气</v>
          </cell>
          <cell r="C3380">
            <v>33.7</v>
          </cell>
          <cell r="D3380">
            <v>34.6</v>
          </cell>
          <cell r="E3380">
            <v>12.9</v>
          </cell>
          <cell r="F3380">
            <v>0.78</v>
          </cell>
        </row>
        <row r="3381">
          <cell r="A3381" t="str">
            <v>000903.SZ</v>
          </cell>
          <cell r="B3381" t="str">
            <v>云内动力</v>
          </cell>
          <cell r="C3381">
            <v>49.5</v>
          </cell>
          <cell r="D3381">
            <v>50.8</v>
          </cell>
          <cell r="E3381">
            <v>2.58</v>
          </cell>
          <cell r="F3381">
            <v>0.78</v>
          </cell>
        </row>
        <row r="3382">
          <cell r="A3382" t="str">
            <v>002243.SZ</v>
          </cell>
          <cell r="B3382" t="str">
            <v>力合科创</v>
          </cell>
          <cell r="C3382">
            <v>109.4</v>
          </cell>
          <cell r="D3382">
            <v>109.4</v>
          </cell>
          <cell r="E3382">
            <v>9.04</v>
          </cell>
          <cell r="F3382">
            <v>0.78</v>
          </cell>
        </row>
        <row r="3383">
          <cell r="A3383" t="str">
            <v>300140.SZ</v>
          </cell>
          <cell r="B3383" t="str">
            <v>中环装备</v>
          </cell>
          <cell r="C3383">
            <v>32.9</v>
          </cell>
          <cell r="D3383">
            <v>33.2</v>
          </cell>
          <cell r="E3383">
            <v>7.76</v>
          </cell>
          <cell r="F3383">
            <v>0.78</v>
          </cell>
        </row>
        <row r="3384">
          <cell r="A3384" t="str">
            <v>002971.SZ</v>
          </cell>
          <cell r="B3384" t="str">
            <v>和远气体</v>
          </cell>
          <cell r="C3384">
            <v>27.3</v>
          </cell>
          <cell r="D3384">
            <v>35.2</v>
          </cell>
          <cell r="E3384">
            <v>22</v>
          </cell>
          <cell r="F3384">
            <v>0.78</v>
          </cell>
        </row>
        <row r="3385">
          <cell r="A3385" t="str">
            <v>000670.SZ</v>
          </cell>
          <cell r="B3385" t="str">
            <v>盈方微</v>
          </cell>
          <cell r="C3385">
            <v>55.3</v>
          </cell>
          <cell r="D3385">
            <v>74</v>
          </cell>
          <cell r="E3385">
            <v>9.06</v>
          </cell>
          <cell r="F3385">
            <v>0.78</v>
          </cell>
        </row>
        <row r="3386">
          <cell r="A3386" t="str">
            <v>600185.SH</v>
          </cell>
          <cell r="B3386" t="str">
            <v>格力地产</v>
          </cell>
          <cell r="C3386">
            <v>171.2</v>
          </cell>
          <cell r="D3386">
            <v>171.2</v>
          </cell>
          <cell r="E3386">
            <v>9.08</v>
          </cell>
          <cell r="F3386">
            <v>0.78</v>
          </cell>
        </row>
        <row r="3387">
          <cell r="A3387" t="str">
            <v>600408.SH</v>
          </cell>
          <cell r="B3387" t="str">
            <v>安泰集团</v>
          </cell>
          <cell r="C3387">
            <v>26.2</v>
          </cell>
          <cell r="D3387">
            <v>26.2</v>
          </cell>
          <cell r="E3387">
            <v>2.6</v>
          </cell>
          <cell r="F3387">
            <v>0.78</v>
          </cell>
        </row>
        <row r="3388">
          <cell r="A3388" t="str">
            <v>002185.SZ</v>
          </cell>
          <cell r="B3388" t="str">
            <v>华天科技</v>
          </cell>
          <cell r="C3388">
            <v>334.5</v>
          </cell>
          <cell r="D3388">
            <v>334.5</v>
          </cell>
          <cell r="E3388">
            <v>10.44</v>
          </cell>
          <cell r="F3388">
            <v>0.77</v>
          </cell>
        </row>
        <row r="3389">
          <cell r="A3389" t="str">
            <v>002709.SZ</v>
          </cell>
          <cell r="B3389" t="str">
            <v>天赐材料</v>
          </cell>
          <cell r="C3389">
            <v>558.9</v>
          </cell>
          <cell r="D3389">
            <v>779.5</v>
          </cell>
          <cell r="E3389">
            <v>40.46</v>
          </cell>
          <cell r="F3389">
            <v>0.77</v>
          </cell>
        </row>
        <row r="3390">
          <cell r="A3390" t="str">
            <v>002590.SZ</v>
          </cell>
          <cell r="B3390" t="str">
            <v>万安科技</v>
          </cell>
          <cell r="C3390">
            <v>41.6</v>
          </cell>
          <cell r="D3390">
            <v>43.8</v>
          </cell>
          <cell r="E3390">
            <v>9.14</v>
          </cell>
          <cell r="F3390">
            <v>0.77</v>
          </cell>
        </row>
        <row r="3391">
          <cell r="A3391" t="str">
            <v>600400.SH</v>
          </cell>
          <cell r="B3391" t="str">
            <v>红豆股份</v>
          </cell>
          <cell r="C3391">
            <v>90.1</v>
          </cell>
          <cell r="D3391">
            <v>90.5</v>
          </cell>
          <cell r="E3391">
            <v>3.93</v>
          </cell>
          <cell r="F3391">
            <v>0.77</v>
          </cell>
        </row>
        <row r="3392">
          <cell r="A3392" t="str">
            <v>000667.SZ</v>
          </cell>
          <cell r="B3392" t="str">
            <v>美好置业</v>
          </cell>
          <cell r="C3392">
            <v>32</v>
          </cell>
          <cell r="D3392">
            <v>32.3</v>
          </cell>
          <cell r="E3392">
            <v>1.31</v>
          </cell>
          <cell r="F3392">
            <v>0.77</v>
          </cell>
        </row>
        <row r="3393">
          <cell r="A3393" t="str">
            <v>001225.SZ</v>
          </cell>
          <cell r="B3393" t="str">
            <v>和泰机电</v>
          </cell>
          <cell r="C3393">
            <v>8.7</v>
          </cell>
          <cell r="D3393">
            <v>34.8</v>
          </cell>
          <cell r="E3393">
            <v>53.81</v>
          </cell>
          <cell r="F3393">
            <v>0.77</v>
          </cell>
        </row>
        <row r="3394">
          <cell r="A3394" t="str">
            <v>688516.SH</v>
          </cell>
          <cell r="B3394" t="str">
            <v>奥特维</v>
          </cell>
          <cell r="C3394">
            <v>133.9</v>
          </cell>
          <cell r="D3394">
            <v>274</v>
          </cell>
          <cell r="E3394">
            <v>177.36</v>
          </cell>
          <cell r="F3394">
            <v>0.77</v>
          </cell>
        </row>
        <row r="3395">
          <cell r="A3395" t="str">
            <v>688191.SH</v>
          </cell>
          <cell r="B3395" t="str">
            <v>智洋创新</v>
          </cell>
          <cell r="C3395">
            <v>11.2</v>
          </cell>
          <cell r="D3395">
            <v>24.2</v>
          </cell>
          <cell r="E3395">
            <v>15.78</v>
          </cell>
          <cell r="F3395">
            <v>0.77</v>
          </cell>
        </row>
        <row r="3396">
          <cell r="A3396" t="str">
            <v>600536.SH</v>
          </cell>
          <cell r="B3396" t="str">
            <v>中国软件</v>
          </cell>
          <cell r="C3396">
            <v>431.4</v>
          </cell>
          <cell r="D3396">
            <v>444.1</v>
          </cell>
          <cell r="E3396">
            <v>67.1</v>
          </cell>
          <cell r="F3396">
            <v>0.77</v>
          </cell>
        </row>
        <row r="3397">
          <cell r="A3397" t="str">
            <v>000948.SZ</v>
          </cell>
          <cell r="B3397" t="str">
            <v>南天信息</v>
          </cell>
          <cell r="C3397">
            <v>74.8</v>
          </cell>
          <cell r="D3397">
            <v>88.2</v>
          </cell>
          <cell r="E3397">
            <v>22.37</v>
          </cell>
          <cell r="F3397">
            <v>0.77</v>
          </cell>
        </row>
        <row r="3398">
          <cell r="A3398" t="str">
            <v>603017.SH</v>
          </cell>
          <cell r="B3398" t="str">
            <v>中衡设计</v>
          </cell>
          <cell r="C3398">
            <v>29.1</v>
          </cell>
          <cell r="D3398">
            <v>29.1</v>
          </cell>
          <cell r="E3398">
            <v>10.53</v>
          </cell>
          <cell r="F3398">
            <v>0.77</v>
          </cell>
        </row>
        <row r="3399">
          <cell r="A3399" t="str">
            <v>688057.SH</v>
          </cell>
          <cell r="B3399" t="str">
            <v>金达莱</v>
          </cell>
          <cell r="C3399">
            <v>22.1</v>
          </cell>
          <cell r="D3399">
            <v>43.6</v>
          </cell>
          <cell r="E3399">
            <v>15.8</v>
          </cell>
          <cell r="F3399">
            <v>0.77</v>
          </cell>
        </row>
        <row r="3400">
          <cell r="A3400" t="str">
            <v>688220.SH</v>
          </cell>
          <cell r="B3400" t="str">
            <v>翱捷科技-U</v>
          </cell>
          <cell r="C3400">
            <v>153.4</v>
          </cell>
          <cell r="D3400">
            <v>286.7</v>
          </cell>
          <cell r="E3400">
            <v>68.55</v>
          </cell>
          <cell r="F3400">
            <v>0.76</v>
          </cell>
        </row>
        <row r="3401">
          <cell r="A3401" t="str">
            <v>002658.SZ</v>
          </cell>
          <cell r="B3401" t="str">
            <v>雪迪龙</v>
          </cell>
          <cell r="C3401">
            <v>31.8</v>
          </cell>
          <cell r="D3401">
            <v>58.2</v>
          </cell>
          <cell r="E3401">
            <v>9.23</v>
          </cell>
          <cell r="F3401">
            <v>0.76</v>
          </cell>
        </row>
        <row r="3402">
          <cell r="A3402" t="str">
            <v>601615.SH</v>
          </cell>
          <cell r="B3402" t="str">
            <v>明阳智能</v>
          </cell>
          <cell r="C3402">
            <v>472.8</v>
          </cell>
          <cell r="D3402">
            <v>509.4</v>
          </cell>
          <cell r="E3402">
            <v>22.42</v>
          </cell>
          <cell r="F3402">
            <v>0.76</v>
          </cell>
        </row>
        <row r="3403">
          <cell r="A3403" t="str">
            <v>600409.SH</v>
          </cell>
          <cell r="B3403" t="str">
            <v>三友化工</v>
          </cell>
          <cell r="C3403">
            <v>136.2</v>
          </cell>
          <cell r="D3403">
            <v>136.2</v>
          </cell>
          <cell r="E3403">
            <v>6.6</v>
          </cell>
          <cell r="F3403">
            <v>0.76</v>
          </cell>
        </row>
        <row r="3404">
          <cell r="A3404" t="str">
            <v>002167.SZ</v>
          </cell>
          <cell r="B3404" t="str">
            <v>东方锆业</v>
          </cell>
          <cell r="C3404">
            <v>54</v>
          </cell>
          <cell r="D3404">
            <v>61.5</v>
          </cell>
          <cell r="E3404">
            <v>7.93</v>
          </cell>
          <cell r="F3404">
            <v>0.76</v>
          </cell>
        </row>
        <row r="3405">
          <cell r="A3405" t="str">
            <v>603185.SH</v>
          </cell>
          <cell r="B3405" t="str">
            <v>上机数控</v>
          </cell>
          <cell r="C3405">
            <v>393.9</v>
          </cell>
          <cell r="D3405">
            <v>396.5</v>
          </cell>
          <cell r="E3405">
            <v>96.52</v>
          </cell>
          <cell r="F3405">
            <v>0.76</v>
          </cell>
        </row>
        <row r="3406">
          <cell r="A3406" t="str">
            <v>688389.SH</v>
          </cell>
          <cell r="B3406" t="str">
            <v>普门科技</v>
          </cell>
          <cell r="C3406">
            <v>111.7</v>
          </cell>
          <cell r="D3406">
            <v>111.7</v>
          </cell>
          <cell r="E3406">
            <v>26.46</v>
          </cell>
          <cell r="F3406">
            <v>0.76</v>
          </cell>
        </row>
        <row r="3407">
          <cell r="A3407" t="str">
            <v>600120.SH</v>
          </cell>
          <cell r="B3407" t="str">
            <v>浙江东方</v>
          </cell>
          <cell r="C3407">
            <v>135.6</v>
          </cell>
          <cell r="D3407">
            <v>135.6</v>
          </cell>
          <cell r="E3407">
            <v>3.97</v>
          </cell>
          <cell r="F3407">
            <v>0.76</v>
          </cell>
        </row>
        <row r="3408">
          <cell r="A3408" t="str">
            <v>000970.SZ</v>
          </cell>
          <cell r="B3408" t="str">
            <v>中科三环</v>
          </cell>
          <cell r="C3408">
            <v>161.3</v>
          </cell>
          <cell r="D3408">
            <v>161.3</v>
          </cell>
          <cell r="E3408">
            <v>13.27</v>
          </cell>
          <cell r="F3408">
            <v>0.76</v>
          </cell>
        </row>
        <row r="3409">
          <cell r="A3409" t="str">
            <v>301229.SZ</v>
          </cell>
          <cell r="B3409" t="str">
            <v>纽泰格</v>
          </cell>
          <cell r="C3409">
            <v>10</v>
          </cell>
          <cell r="D3409">
            <v>23.4</v>
          </cell>
          <cell r="E3409">
            <v>29.2</v>
          </cell>
          <cell r="F3409">
            <v>0.76</v>
          </cell>
        </row>
        <row r="3410">
          <cell r="A3410" t="str">
            <v>600115.SH</v>
          </cell>
          <cell r="B3410" t="str">
            <v>中国东航</v>
          </cell>
          <cell r="C3410">
            <v>594.9</v>
          </cell>
          <cell r="D3410">
            <v>1183.7</v>
          </cell>
          <cell r="E3410">
            <v>5.31</v>
          </cell>
          <cell r="F3410">
            <v>0.76</v>
          </cell>
        </row>
        <row r="3411">
          <cell r="A3411" t="str">
            <v>002244.SZ</v>
          </cell>
          <cell r="B3411" t="str">
            <v>滨江集团</v>
          </cell>
          <cell r="C3411">
            <v>249.5</v>
          </cell>
          <cell r="D3411">
            <v>289.4</v>
          </cell>
          <cell r="E3411">
            <v>9.3</v>
          </cell>
          <cell r="F3411">
            <v>0.76</v>
          </cell>
        </row>
        <row r="3412">
          <cell r="A3412" t="str">
            <v>600918.SH</v>
          </cell>
          <cell r="B3412" t="str">
            <v>中泰证券</v>
          </cell>
          <cell r="C3412">
            <v>173.5</v>
          </cell>
          <cell r="D3412">
            <v>463.4</v>
          </cell>
          <cell r="E3412">
            <v>6.65</v>
          </cell>
          <cell r="F3412">
            <v>0.76</v>
          </cell>
        </row>
        <row r="3413">
          <cell r="A3413" t="str">
            <v>600980.SH</v>
          </cell>
          <cell r="B3413" t="str">
            <v>北矿科技</v>
          </cell>
          <cell r="C3413">
            <v>24.9</v>
          </cell>
          <cell r="D3413">
            <v>30.2</v>
          </cell>
          <cell r="E3413">
            <v>15.97</v>
          </cell>
          <cell r="F3413">
            <v>0.76</v>
          </cell>
        </row>
        <row r="3414">
          <cell r="A3414" t="str">
            <v>873122.BJ</v>
          </cell>
          <cell r="B3414" t="str">
            <v>中纺标</v>
          </cell>
          <cell r="C3414">
            <v>1.1</v>
          </cell>
          <cell r="D3414">
            <v>11.1</v>
          </cell>
          <cell r="E3414">
            <v>12.02</v>
          </cell>
          <cell r="F3414">
            <v>0.75</v>
          </cell>
        </row>
        <row r="3415">
          <cell r="A3415" t="str">
            <v>300459.SZ</v>
          </cell>
          <cell r="B3415" t="str">
            <v>汤姆猫</v>
          </cell>
          <cell r="C3415">
            <v>200.5</v>
          </cell>
          <cell r="D3415">
            <v>234.9</v>
          </cell>
          <cell r="E3415">
            <v>6.68</v>
          </cell>
          <cell r="F3415">
            <v>0.75</v>
          </cell>
        </row>
        <row r="3416">
          <cell r="A3416" t="str">
            <v>600497.SH</v>
          </cell>
          <cell r="B3416" t="str">
            <v>驰宏锌锗</v>
          </cell>
          <cell r="C3416">
            <v>272.4</v>
          </cell>
          <cell r="D3416">
            <v>272.4</v>
          </cell>
          <cell r="E3416">
            <v>5.35</v>
          </cell>
          <cell r="F3416">
            <v>0.75</v>
          </cell>
        </row>
        <row r="3417">
          <cell r="A3417" t="str">
            <v>300702.SZ</v>
          </cell>
          <cell r="B3417" t="str">
            <v>天宇股份</v>
          </cell>
          <cell r="C3417">
            <v>50.4</v>
          </cell>
          <cell r="D3417">
            <v>83.8</v>
          </cell>
          <cell r="E3417">
            <v>24.08</v>
          </cell>
          <cell r="F3417">
            <v>0.75</v>
          </cell>
        </row>
        <row r="3418">
          <cell r="A3418" t="str">
            <v>600906.SH</v>
          </cell>
          <cell r="B3418" t="str">
            <v>财达证券</v>
          </cell>
          <cell r="C3418">
            <v>105.4</v>
          </cell>
          <cell r="D3418">
            <v>260.6</v>
          </cell>
          <cell r="E3418">
            <v>8.03</v>
          </cell>
          <cell r="F3418">
            <v>0.75</v>
          </cell>
        </row>
        <row r="3419">
          <cell r="A3419" t="str">
            <v>600993.SH</v>
          </cell>
          <cell r="B3419" t="str">
            <v>马应龙</v>
          </cell>
          <cell r="C3419">
            <v>115.3</v>
          </cell>
          <cell r="D3419">
            <v>115.5</v>
          </cell>
          <cell r="E3419">
            <v>26.79</v>
          </cell>
          <cell r="F3419">
            <v>0.75</v>
          </cell>
        </row>
        <row r="3420">
          <cell r="A3420" t="str">
            <v>600649.SH</v>
          </cell>
          <cell r="B3420" t="str">
            <v>城投控股</v>
          </cell>
          <cell r="C3420">
            <v>101.7</v>
          </cell>
          <cell r="D3420">
            <v>101.7</v>
          </cell>
          <cell r="E3420">
            <v>4.02</v>
          </cell>
          <cell r="F3420">
            <v>0.75</v>
          </cell>
        </row>
        <row r="3421">
          <cell r="A3421" t="str">
            <v>600506.SH</v>
          </cell>
          <cell r="B3421" t="str">
            <v>统一股份</v>
          </cell>
          <cell r="C3421">
            <v>17.8</v>
          </cell>
          <cell r="D3421">
            <v>23.2</v>
          </cell>
          <cell r="E3421">
            <v>12.06</v>
          </cell>
          <cell r="F3421">
            <v>0.75</v>
          </cell>
        </row>
        <row r="3422">
          <cell r="A3422" t="str">
            <v>300189.SZ</v>
          </cell>
          <cell r="B3422" t="str">
            <v>神农科技</v>
          </cell>
          <cell r="C3422">
            <v>38.7</v>
          </cell>
          <cell r="D3422">
            <v>41.2</v>
          </cell>
          <cell r="E3422">
            <v>4.02</v>
          </cell>
          <cell r="F3422">
            <v>0.75</v>
          </cell>
        </row>
        <row r="3423">
          <cell r="A3423" t="str">
            <v>601996.SH</v>
          </cell>
          <cell r="B3423" t="str">
            <v>丰林集团</v>
          </cell>
          <cell r="C3423">
            <v>30.8</v>
          </cell>
          <cell r="D3423">
            <v>30.8</v>
          </cell>
          <cell r="E3423">
            <v>2.69</v>
          </cell>
          <cell r="F3423">
            <v>0.75</v>
          </cell>
        </row>
        <row r="3424">
          <cell r="A3424" t="str">
            <v>601838.SH</v>
          </cell>
          <cell r="B3424" t="str">
            <v>成都银行</v>
          </cell>
          <cell r="C3424">
            <v>501.4</v>
          </cell>
          <cell r="D3424">
            <v>502.5</v>
          </cell>
          <cell r="E3424">
            <v>13.45</v>
          </cell>
          <cell r="F3424">
            <v>0.75</v>
          </cell>
        </row>
        <row r="3425">
          <cell r="A3425" t="str">
            <v>002840.SZ</v>
          </cell>
          <cell r="B3425" t="str">
            <v>华统股份</v>
          </cell>
          <cell r="C3425">
            <v>74.7</v>
          </cell>
          <cell r="D3425">
            <v>98.9</v>
          </cell>
          <cell r="E3425">
            <v>16.14</v>
          </cell>
          <cell r="F3425">
            <v>0.75</v>
          </cell>
        </row>
        <row r="3426">
          <cell r="A3426" t="str">
            <v>600529.SH</v>
          </cell>
          <cell r="B3426" t="str">
            <v>山东药玻</v>
          </cell>
          <cell r="C3426">
            <v>168.4</v>
          </cell>
          <cell r="D3426">
            <v>187.8</v>
          </cell>
          <cell r="E3426">
            <v>28.3</v>
          </cell>
          <cell r="F3426">
            <v>0.75</v>
          </cell>
        </row>
        <row r="3427">
          <cell r="A3427" t="str">
            <v>603359.SH</v>
          </cell>
          <cell r="B3427" t="str">
            <v>东珠生态</v>
          </cell>
          <cell r="C3427">
            <v>48.1</v>
          </cell>
          <cell r="D3427">
            <v>48.1</v>
          </cell>
          <cell r="E3427">
            <v>10.79</v>
          </cell>
          <cell r="F3427">
            <v>0.75</v>
          </cell>
        </row>
        <row r="3428">
          <cell r="A3428" t="str">
            <v>002778.SZ</v>
          </cell>
          <cell r="B3428" t="str">
            <v>中晟高科</v>
          </cell>
          <cell r="C3428">
            <v>18.5</v>
          </cell>
          <cell r="D3428">
            <v>18.5</v>
          </cell>
          <cell r="E3428">
            <v>14.85</v>
          </cell>
          <cell r="F3428">
            <v>0.75</v>
          </cell>
        </row>
        <row r="3429">
          <cell r="A3429" t="str">
            <v>002961.SZ</v>
          </cell>
          <cell r="B3429" t="str">
            <v>瑞达期货</v>
          </cell>
          <cell r="C3429">
            <v>72.2</v>
          </cell>
          <cell r="D3429">
            <v>72.2</v>
          </cell>
          <cell r="E3429">
            <v>16.23</v>
          </cell>
          <cell r="F3429">
            <v>0.74</v>
          </cell>
        </row>
        <row r="3430">
          <cell r="A3430" t="str">
            <v>601218.SH</v>
          </cell>
          <cell r="B3430" t="str">
            <v>吉鑫科技</v>
          </cell>
          <cell r="C3430">
            <v>39.6</v>
          </cell>
          <cell r="D3430">
            <v>39.7</v>
          </cell>
          <cell r="E3430">
            <v>4.06</v>
          </cell>
          <cell r="F3430">
            <v>0.74</v>
          </cell>
        </row>
        <row r="3431">
          <cell r="A3431" t="str">
            <v>600289.SH</v>
          </cell>
          <cell r="B3431" t="str">
            <v>ST信通</v>
          </cell>
          <cell r="C3431">
            <v>15.3</v>
          </cell>
          <cell r="D3431">
            <v>17.1</v>
          </cell>
          <cell r="E3431">
            <v>2.71</v>
          </cell>
          <cell r="F3431">
            <v>0.74</v>
          </cell>
        </row>
        <row r="3432">
          <cell r="A3432" t="str">
            <v>600495.SH</v>
          </cell>
          <cell r="B3432" t="str">
            <v>晋西车轴</v>
          </cell>
          <cell r="C3432">
            <v>49.2</v>
          </cell>
          <cell r="D3432">
            <v>49.2</v>
          </cell>
          <cell r="E3432">
            <v>4.07</v>
          </cell>
          <cell r="F3432">
            <v>0.74</v>
          </cell>
        </row>
        <row r="3433">
          <cell r="A3433" t="str">
            <v>000505.SZ</v>
          </cell>
          <cell r="B3433" t="str">
            <v>京粮控股</v>
          </cell>
          <cell r="C3433">
            <v>50.5</v>
          </cell>
          <cell r="D3433">
            <v>59.2</v>
          </cell>
          <cell r="E3433">
            <v>8.14</v>
          </cell>
          <cell r="F3433">
            <v>0.74</v>
          </cell>
        </row>
        <row r="3434">
          <cell r="A3434" t="str">
            <v>002446.SZ</v>
          </cell>
          <cell r="B3434" t="str">
            <v>盛路通信</v>
          </cell>
          <cell r="C3434">
            <v>91.6</v>
          </cell>
          <cell r="D3434">
            <v>99.2</v>
          </cell>
          <cell r="E3434">
            <v>10.86</v>
          </cell>
          <cell r="F3434">
            <v>0.74</v>
          </cell>
        </row>
        <row r="3435">
          <cell r="A3435" t="str">
            <v>605189.SH</v>
          </cell>
          <cell r="B3435" t="str">
            <v>富春染织</v>
          </cell>
          <cell r="C3435">
            <v>9.1</v>
          </cell>
          <cell r="D3435">
            <v>27.2</v>
          </cell>
          <cell r="E3435">
            <v>21.77</v>
          </cell>
          <cell r="F3435">
            <v>0.74</v>
          </cell>
        </row>
        <row r="3436">
          <cell r="A3436" t="str">
            <v>688385.SH</v>
          </cell>
          <cell r="B3436" t="str">
            <v>复旦微电</v>
          </cell>
          <cell r="C3436">
            <v>215.2</v>
          </cell>
          <cell r="D3436">
            <v>566.8</v>
          </cell>
          <cell r="E3436">
            <v>69.41</v>
          </cell>
          <cell r="F3436">
            <v>0.74</v>
          </cell>
        </row>
        <row r="3437">
          <cell r="A3437" t="str">
            <v>600734.SH</v>
          </cell>
          <cell r="B3437" t="str">
            <v>ST实达</v>
          </cell>
          <cell r="C3437">
            <v>85.5</v>
          </cell>
          <cell r="D3437">
            <v>89.1</v>
          </cell>
          <cell r="E3437">
            <v>4.09</v>
          </cell>
          <cell r="F3437">
            <v>0.74</v>
          </cell>
        </row>
        <row r="3438">
          <cell r="A3438" t="str">
            <v>002266.SZ</v>
          </cell>
          <cell r="B3438" t="str">
            <v>浙富控股</v>
          </cell>
          <cell r="C3438">
            <v>130.7</v>
          </cell>
          <cell r="D3438">
            <v>219.6</v>
          </cell>
          <cell r="E3438">
            <v>4.09</v>
          </cell>
          <cell r="F3438">
            <v>0.74</v>
          </cell>
        </row>
        <row r="3439">
          <cell r="A3439" t="str">
            <v>603053.SH</v>
          </cell>
          <cell r="B3439" t="str">
            <v>成都燃气</v>
          </cell>
          <cell r="C3439">
            <v>84.9</v>
          </cell>
          <cell r="D3439">
            <v>84.9</v>
          </cell>
          <cell r="E3439">
            <v>9.55</v>
          </cell>
          <cell r="F3439">
            <v>0.74</v>
          </cell>
        </row>
        <row r="3440">
          <cell r="A3440" t="str">
            <v>002616.SZ</v>
          </cell>
          <cell r="B3440" t="str">
            <v>长青集团</v>
          </cell>
          <cell r="C3440">
            <v>25.7</v>
          </cell>
          <cell r="D3440">
            <v>40.5</v>
          </cell>
          <cell r="E3440">
            <v>5.46</v>
          </cell>
          <cell r="F3440">
            <v>0.74</v>
          </cell>
        </row>
        <row r="3441">
          <cell r="A3441" t="str">
            <v>002169.SZ</v>
          </cell>
          <cell r="B3441" t="str">
            <v>智光电气</v>
          </cell>
          <cell r="C3441">
            <v>62.6</v>
          </cell>
          <cell r="D3441">
            <v>64.5</v>
          </cell>
          <cell r="E3441">
            <v>8.19</v>
          </cell>
          <cell r="F3441">
            <v>0.74</v>
          </cell>
        </row>
        <row r="3442">
          <cell r="A3442" t="str">
            <v>000711.SZ</v>
          </cell>
          <cell r="B3442" t="str">
            <v>京蓝科技</v>
          </cell>
          <cell r="C3442">
            <v>22.4</v>
          </cell>
          <cell r="D3442">
            <v>27.9</v>
          </cell>
          <cell r="E3442">
            <v>2.73</v>
          </cell>
          <cell r="F3442">
            <v>0.74</v>
          </cell>
        </row>
        <row r="3443">
          <cell r="A3443" t="str">
            <v>600089.SH</v>
          </cell>
          <cell r="B3443" t="str">
            <v>特变电工</v>
          </cell>
          <cell r="C3443">
            <v>849</v>
          </cell>
          <cell r="D3443">
            <v>849</v>
          </cell>
          <cell r="E3443">
            <v>21.85</v>
          </cell>
          <cell r="F3443">
            <v>0.74</v>
          </cell>
        </row>
        <row r="3444">
          <cell r="A3444" t="str">
            <v>300404.SZ</v>
          </cell>
          <cell r="B3444" t="str">
            <v>博济医药</v>
          </cell>
          <cell r="C3444">
            <v>29.5</v>
          </cell>
          <cell r="D3444">
            <v>40.3</v>
          </cell>
          <cell r="E3444">
            <v>10.93</v>
          </cell>
          <cell r="F3444">
            <v>0.74</v>
          </cell>
        </row>
        <row r="3445">
          <cell r="A3445" t="str">
            <v>600761.SH</v>
          </cell>
          <cell r="B3445" t="str">
            <v>安徽合力</v>
          </cell>
          <cell r="C3445">
            <v>131.5</v>
          </cell>
          <cell r="D3445">
            <v>131.5</v>
          </cell>
          <cell r="E3445">
            <v>17.77</v>
          </cell>
          <cell r="F3445">
            <v>0.74</v>
          </cell>
        </row>
        <row r="3446">
          <cell r="A3446" t="str">
            <v>301377.SZ</v>
          </cell>
          <cell r="B3446" t="str">
            <v>鼎泰高科</v>
          </cell>
          <cell r="C3446">
            <v>10.3</v>
          </cell>
          <cell r="D3446">
            <v>89.8</v>
          </cell>
          <cell r="E3446">
            <v>21.9</v>
          </cell>
          <cell r="F3446">
            <v>0.74</v>
          </cell>
        </row>
        <row r="3447">
          <cell r="A3447" t="str">
            <v>600525.SH</v>
          </cell>
          <cell r="B3447" t="str">
            <v>长园集团</v>
          </cell>
          <cell r="C3447">
            <v>71.6</v>
          </cell>
          <cell r="D3447">
            <v>72.1</v>
          </cell>
          <cell r="E3447">
            <v>5.48</v>
          </cell>
          <cell r="F3447">
            <v>0.74</v>
          </cell>
        </row>
        <row r="3448">
          <cell r="A3448" t="str">
            <v>600252.SH</v>
          </cell>
          <cell r="B3448" t="str">
            <v>中恒集团</v>
          </cell>
          <cell r="C3448">
            <v>94</v>
          </cell>
          <cell r="D3448">
            <v>95.2</v>
          </cell>
          <cell r="E3448">
            <v>2.74</v>
          </cell>
          <cell r="F3448">
            <v>0.74</v>
          </cell>
        </row>
        <row r="3449">
          <cell r="A3449" t="str">
            <v>300811.SZ</v>
          </cell>
          <cell r="B3449" t="str">
            <v>铂科新材</v>
          </cell>
          <cell r="C3449">
            <v>74.4</v>
          </cell>
          <cell r="D3449">
            <v>94.8</v>
          </cell>
          <cell r="E3449">
            <v>86.31</v>
          </cell>
          <cell r="F3449">
            <v>0.74</v>
          </cell>
        </row>
        <row r="3450">
          <cell r="A3450" t="str">
            <v>002256.SZ</v>
          </cell>
          <cell r="B3450" t="str">
            <v>兆新股份</v>
          </cell>
          <cell r="C3450">
            <v>38.3</v>
          </cell>
          <cell r="D3450">
            <v>51.6</v>
          </cell>
          <cell r="E3450">
            <v>2.74</v>
          </cell>
          <cell r="F3450">
            <v>0.74</v>
          </cell>
        </row>
        <row r="3451">
          <cell r="A3451" t="str">
            <v>000731.SZ</v>
          </cell>
          <cell r="B3451" t="str">
            <v>四川美丰</v>
          </cell>
          <cell r="C3451">
            <v>48.3</v>
          </cell>
          <cell r="D3451">
            <v>48.3</v>
          </cell>
          <cell r="E3451">
            <v>8.24</v>
          </cell>
          <cell r="F3451">
            <v>0.73</v>
          </cell>
        </row>
        <row r="3452">
          <cell r="A3452" t="str">
            <v>601236.SH</v>
          </cell>
          <cell r="B3452" t="str">
            <v>红塔证券</v>
          </cell>
          <cell r="C3452">
            <v>389.6</v>
          </cell>
          <cell r="D3452">
            <v>389.6</v>
          </cell>
          <cell r="E3452">
            <v>8.26</v>
          </cell>
          <cell r="F3452">
            <v>0.73</v>
          </cell>
        </row>
        <row r="3453">
          <cell r="A3453" t="str">
            <v>600758.SH</v>
          </cell>
          <cell r="B3453" t="str">
            <v>辽宁能源</v>
          </cell>
          <cell r="C3453">
            <v>54.5</v>
          </cell>
          <cell r="D3453">
            <v>54.6</v>
          </cell>
          <cell r="E3453">
            <v>4.13</v>
          </cell>
          <cell r="F3453">
            <v>0.73</v>
          </cell>
        </row>
        <row r="3454">
          <cell r="A3454" t="str">
            <v>600775.SH</v>
          </cell>
          <cell r="B3454" t="str">
            <v>南京熊猫</v>
          </cell>
          <cell r="C3454">
            <v>74</v>
          </cell>
          <cell r="D3454">
            <v>100.7</v>
          </cell>
          <cell r="E3454">
            <v>11.02</v>
          </cell>
          <cell r="F3454">
            <v>0.73</v>
          </cell>
        </row>
        <row r="3455">
          <cell r="A3455" t="str">
            <v>000783.SZ</v>
          </cell>
          <cell r="B3455" t="str">
            <v>长江证券</v>
          </cell>
          <cell r="C3455">
            <v>304.7</v>
          </cell>
          <cell r="D3455">
            <v>304.7</v>
          </cell>
          <cell r="E3455">
            <v>5.51</v>
          </cell>
          <cell r="F3455">
            <v>0.73</v>
          </cell>
        </row>
        <row r="3456">
          <cell r="A3456" t="str">
            <v>601156.SH</v>
          </cell>
          <cell r="B3456" t="str">
            <v>东航物流</v>
          </cell>
          <cell r="C3456">
            <v>121.5</v>
          </cell>
          <cell r="D3456">
            <v>240.7</v>
          </cell>
          <cell r="E3456">
            <v>15.16</v>
          </cell>
          <cell r="F3456">
            <v>0.73</v>
          </cell>
        </row>
        <row r="3457">
          <cell r="A3457" t="str">
            <v>600503.SH</v>
          </cell>
          <cell r="B3457" t="str">
            <v>华丽家族</v>
          </cell>
          <cell r="C3457">
            <v>44.2</v>
          </cell>
          <cell r="D3457">
            <v>44.2</v>
          </cell>
          <cell r="E3457">
            <v>2.76</v>
          </cell>
          <cell r="F3457">
            <v>0.73</v>
          </cell>
        </row>
        <row r="3458">
          <cell r="A3458" t="str">
            <v>002439.SZ</v>
          </cell>
          <cell r="B3458" t="str">
            <v>启明星辰</v>
          </cell>
          <cell r="C3458">
            <v>240</v>
          </cell>
          <cell r="D3458">
            <v>315.6</v>
          </cell>
          <cell r="E3458">
            <v>33.13</v>
          </cell>
          <cell r="F3458">
            <v>0.73</v>
          </cell>
        </row>
        <row r="3459">
          <cell r="A3459" t="str">
            <v>688351.SH</v>
          </cell>
          <cell r="B3459" t="str">
            <v>微电生理-U</v>
          </cell>
          <cell r="C3459">
            <v>15.5</v>
          </cell>
          <cell r="D3459">
            <v>110.4</v>
          </cell>
          <cell r="E3459">
            <v>23.47</v>
          </cell>
          <cell r="F3459">
            <v>0.73</v>
          </cell>
        </row>
        <row r="3460">
          <cell r="A3460" t="str">
            <v>600822.SH</v>
          </cell>
          <cell r="B3460" t="str">
            <v>上海物贸</v>
          </cell>
          <cell r="C3460">
            <v>32.9</v>
          </cell>
          <cell r="D3460">
            <v>41.2</v>
          </cell>
          <cell r="E3460">
            <v>8.31</v>
          </cell>
          <cell r="F3460">
            <v>0.73</v>
          </cell>
        </row>
        <row r="3461">
          <cell r="A3461" t="str">
            <v>001270.SZ</v>
          </cell>
          <cell r="B3461" t="str">
            <v>铖昌科技</v>
          </cell>
          <cell r="C3461">
            <v>33.7</v>
          </cell>
          <cell r="D3461">
            <v>134.8</v>
          </cell>
          <cell r="E3461">
            <v>120.58</v>
          </cell>
          <cell r="F3461">
            <v>0.73</v>
          </cell>
        </row>
        <row r="3462">
          <cell r="A3462" t="str">
            <v>688370.SH</v>
          </cell>
          <cell r="B3462" t="str">
            <v>丛麟科技</v>
          </cell>
          <cell r="C3462">
            <v>9.3</v>
          </cell>
          <cell r="D3462">
            <v>39.8</v>
          </cell>
          <cell r="E3462">
            <v>37.43</v>
          </cell>
          <cell r="F3462">
            <v>0.73</v>
          </cell>
        </row>
        <row r="3463">
          <cell r="A3463" t="str">
            <v>000416.SZ</v>
          </cell>
          <cell r="B3463" t="str">
            <v>民生控股</v>
          </cell>
          <cell r="C3463">
            <v>22.1</v>
          </cell>
          <cell r="D3463">
            <v>22.1</v>
          </cell>
          <cell r="E3463">
            <v>4.16</v>
          </cell>
          <cell r="F3463">
            <v>0.73</v>
          </cell>
        </row>
        <row r="3464">
          <cell r="A3464" t="str">
            <v>605008.SH</v>
          </cell>
          <cell r="B3464" t="str">
            <v>长鸿高科</v>
          </cell>
          <cell r="C3464">
            <v>31</v>
          </cell>
          <cell r="D3464">
            <v>98</v>
          </cell>
          <cell r="E3464">
            <v>15.26</v>
          </cell>
          <cell r="F3464">
            <v>0.73</v>
          </cell>
        </row>
        <row r="3465">
          <cell r="A3465" t="str">
            <v>001696.SZ</v>
          </cell>
          <cell r="B3465" t="str">
            <v>宗申动力</v>
          </cell>
          <cell r="C3465">
            <v>61</v>
          </cell>
          <cell r="D3465">
            <v>79.5</v>
          </cell>
          <cell r="E3465">
            <v>6.94</v>
          </cell>
          <cell r="F3465">
            <v>0.73</v>
          </cell>
        </row>
        <row r="3466">
          <cell r="A3466" t="str">
            <v>301288.SZ</v>
          </cell>
          <cell r="B3466" t="str">
            <v>清研环境</v>
          </cell>
          <cell r="C3466">
            <v>4.5</v>
          </cell>
          <cell r="D3466">
            <v>19.5</v>
          </cell>
          <cell r="E3466">
            <v>18.06</v>
          </cell>
          <cell r="F3466">
            <v>0.73</v>
          </cell>
        </row>
        <row r="3467">
          <cell r="A3467" t="str">
            <v>603843.SH</v>
          </cell>
          <cell r="B3467" t="str">
            <v>正平股份</v>
          </cell>
          <cell r="C3467">
            <v>29.2</v>
          </cell>
          <cell r="D3467">
            <v>29.2</v>
          </cell>
          <cell r="E3467">
            <v>4.17</v>
          </cell>
          <cell r="F3467">
            <v>0.72</v>
          </cell>
        </row>
        <row r="3468">
          <cell r="A3468" t="str">
            <v>000514.SZ</v>
          </cell>
          <cell r="B3468" t="str">
            <v>渝开发</v>
          </cell>
          <cell r="C3468">
            <v>35.2</v>
          </cell>
          <cell r="D3468">
            <v>35.2</v>
          </cell>
          <cell r="E3468">
            <v>4.17</v>
          </cell>
          <cell r="F3468">
            <v>0.72</v>
          </cell>
        </row>
        <row r="3469">
          <cell r="A3469" t="str">
            <v>002761.SZ</v>
          </cell>
          <cell r="B3469" t="str">
            <v>浙江建投</v>
          </cell>
          <cell r="C3469">
            <v>96</v>
          </cell>
          <cell r="D3469">
            <v>210.8</v>
          </cell>
          <cell r="E3469">
            <v>19.49</v>
          </cell>
          <cell r="F3469">
            <v>0.72</v>
          </cell>
        </row>
        <row r="3470">
          <cell r="A3470" t="str">
            <v>300122.SZ</v>
          </cell>
          <cell r="B3470" t="str">
            <v>智飞生物</v>
          </cell>
          <cell r="C3470">
            <v>837.6</v>
          </cell>
          <cell r="D3470">
            <v>1448.2</v>
          </cell>
          <cell r="E3470">
            <v>90.51</v>
          </cell>
          <cell r="F3470">
            <v>0.72</v>
          </cell>
        </row>
        <row r="3471">
          <cell r="A3471" t="str">
            <v>603861.SH</v>
          </cell>
          <cell r="B3471" t="str">
            <v>白云电器</v>
          </cell>
          <cell r="C3471">
            <v>35.5</v>
          </cell>
          <cell r="D3471">
            <v>36.5</v>
          </cell>
          <cell r="E3471">
            <v>8.37</v>
          </cell>
          <cell r="F3471">
            <v>0.72</v>
          </cell>
        </row>
        <row r="3472">
          <cell r="A3472" t="str">
            <v>601997.SH</v>
          </cell>
          <cell r="B3472" t="str">
            <v>贵阳银行</v>
          </cell>
          <cell r="C3472">
            <v>199.2</v>
          </cell>
          <cell r="D3472">
            <v>204</v>
          </cell>
          <cell r="E3472">
            <v>5.58</v>
          </cell>
          <cell r="F3472">
            <v>0.72</v>
          </cell>
        </row>
        <row r="3473">
          <cell r="A3473" t="str">
            <v>600582.SH</v>
          </cell>
          <cell r="B3473" t="str">
            <v>天地科技</v>
          </cell>
          <cell r="C3473">
            <v>230.9</v>
          </cell>
          <cell r="D3473">
            <v>230.9</v>
          </cell>
          <cell r="E3473">
            <v>5.58</v>
          </cell>
          <cell r="F3473">
            <v>0.72</v>
          </cell>
        </row>
        <row r="3474">
          <cell r="A3474" t="str">
            <v>002522.SZ</v>
          </cell>
          <cell r="B3474" t="str">
            <v>浙江众成</v>
          </cell>
          <cell r="C3474">
            <v>47.8</v>
          </cell>
          <cell r="D3474">
            <v>50.5</v>
          </cell>
          <cell r="E3474">
            <v>5.58</v>
          </cell>
          <cell r="F3474">
            <v>0.72</v>
          </cell>
        </row>
        <row r="3475">
          <cell r="A3475" t="str">
            <v>688001.SH</v>
          </cell>
          <cell r="B3475" t="str">
            <v>华兴源创</v>
          </cell>
          <cell r="C3475">
            <v>144</v>
          </cell>
          <cell r="D3475">
            <v>153.8</v>
          </cell>
          <cell r="E3475">
            <v>34.91</v>
          </cell>
          <cell r="F3475">
            <v>0.72</v>
          </cell>
        </row>
        <row r="3476">
          <cell r="A3476" t="str">
            <v>300502.SZ</v>
          </cell>
          <cell r="B3476" t="str">
            <v>新易盛</v>
          </cell>
          <cell r="C3476">
            <v>141</v>
          </cell>
          <cell r="D3476">
            <v>162.9</v>
          </cell>
          <cell r="E3476">
            <v>32.13</v>
          </cell>
          <cell r="F3476">
            <v>0.72</v>
          </cell>
        </row>
        <row r="3477">
          <cell r="A3477" t="str">
            <v>000758.SZ</v>
          </cell>
          <cell r="B3477" t="str">
            <v>中色股份</v>
          </cell>
          <cell r="C3477">
            <v>110.1</v>
          </cell>
          <cell r="D3477">
            <v>110.1</v>
          </cell>
          <cell r="E3477">
            <v>5.59</v>
          </cell>
          <cell r="F3477">
            <v>0.72</v>
          </cell>
        </row>
        <row r="3478">
          <cell r="A3478" t="str">
            <v>605158.SH</v>
          </cell>
          <cell r="B3478" t="str">
            <v>华达新材</v>
          </cell>
          <cell r="C3478">
            <v>10.1</v>
          </cell>
          <cell r="D3478">
            <v>35.8</v>
          </cell>
          <cell r="E3478">
            <v>7</v>
          </cell>
          <cell r="F3478">
            <v>0.72</v>
          </cell>
        </row>
        <row r="3479">
          <cell r="A3479" t="str">
            <v>002630.SZ</v>
          </cell>
          <cell r="B3479" t="str">
            <v>华西能源</v>
          </cell>
          <cell r="C3479">
            <v>27.2</v>
          </cell>
          <cell r="D3479">
            <v>33.1</v>
          </cell>
          <cell r="E3479">
            <v>2.8</v>
          </cell>
          <cell r="F3479">
            <v>0.72</v>
          </cell>
        </row>
        <row r="3480">
          <cell r="A3480" t="str">
            <v>600850.SH</v>
          </cell>
          <cell r="B3480" t="str">
            <v>电科数字</v>
          </cell>
          <cell r="C3480">
            <v>147.7</v>
          </cell>
          <cell r="D3480">
            <v>182.3</v>
          </cell>
          <cell r="E3480">
            <v>26.61</v>
          </cell>
          <cell r="F3480">
            <v>0.72</v>
          </cell>
        </row>
        <row r="3481">
          <cell r="A3481" t="str">
            <v>603896.SH</v>
          </cell>
          <cell r="B3481" t="str">
            <v>寿仙谷</v>
          </cell>
          <cell r="C3481">
            <v>102.4</v>
          </cell>
          <cell r="D3481">
            <v>102.4</v>
          </cell>
          <cell r="E3481">
            <v>51.94</v>
          </cell>
          <cell r="F3481">
            <v>0.72</v>
          </cell>
        </row>
        <row r="3482">
          <cell r="A3482" t="str">
            <v>000950.SZ</v>
          </cell>
          <cell r="B3482" t="str">
            <v>重药控股</v>
          </cell>
          <cell r="C3482">
            <v>97.1</v>
          </cell>
          <cell r="D3482">
            <v>98</v>
          </cell>
          <cell r="E3482">
            <v>5.62</v>
          </cell>
          <cell r="F3482">
            <v>0.72</v>
          </cell>
        </row>
        <row r="3483">
          <cell r="A3483" t="str">
            <v>301200.SZ</v>
          </cell>
          <cell r="B3483" t="str">
            <v>大族数控</v>
          </cell>
          <cell r="C3483">
            <v>18.3</v>
          </cell>
          <cell r="D3483">
            <v>183</v>
          </cell>
          <cell r="E3483">
            <v>43.57</v>
          </cell>
          <cell r="F3483">
            <v>0.72</v>
          </cell>
        </row>
        <row r="3484">
          <cell r="A3484" t="str">
            <v>002586.SZ</v>
          </cell>
          <cell r="B3484" t="str">
            <v>ST围海</v>
          </cell>
          <cell r="C3484">
            <v>37.7</v>
          </cell>
          <cell r="D3484">
            <v>48.3</v>
          </cell>
          <cell r="E3484">
            <v>4.22</v>
          </cell>
          <cell r="F3484">
            <v>0.72</v>
          </cell>
        </row>
        <row r="3485">
          <cell r="A3485" t="str">
            <v>688676.SH</v>
          </cell>
          <cell r="B3485" t="str">
            <v>金盘科技</v>
          </cell>
          <cell r="C3485">
            <v>70.3</v>
          </cell>
          <cell r="D3485">
            <v>156.3</v>
          </cell>
          <cell r="E3485">
            <v>36.6</v>
          </cell>
          <cell r="F3485">
            <v>0.72</v>
          </cell>
        </row>
        <row r="3486">
          <cell r="A3486" t="str">
            <v>831370.BJ</v>
          </cell>
          <cell r="B3486" t="str">
            <v>新安洁</v>
          </cell>
          <cell r="C3486">
            <v>7.5</v>
          </cell>
          <cell r="D3486">
            <v>8.6</v>
          </cell>
          <cell r="E3486">
            <v>2.82</v>
          </cell>
          <cell r="F3486">
            <v>0.71</v>
          </cell>
        </row>
        <row r="3487">
          <cell r="A3487" t="str">
            <v>002076.SZ</v>
          </cell>
          <cell r="B3487" t="str">
            <v>*ST雪莱</v>
          </cell>
          <cell r="C3487">
            <v>30.9</v>
          </cell>
          <cell r="D3487">
            <v>31.4</v>
          </cell>
          <cell r="E3487">
            <v>2.82</v>
          </cell>
          <cell r="F3487">
            <v>0.71</v>
          </cell>
        </row>
        <row r="3488">
          <cell r="A3488" t="str">
            <v>000902.SZ</v>
          </cell>
          <cell r="B3488" t="str">
            <v>新洋丰</v>
          </cell>
          <cell r="C3488">
            <v>133.7</v>
          </cell>
          <cell r="D3488">
            <v>147.2</v>
          </cell>
          <cell r="E3488">
            <v>11.28</v>
          </cell>
          <cell r="F3488">
            <v>0.71</v>
          </cell>
        </row>
        <row r="3489">
          <cell r="A3489" t="str">
            <v>000960.SZ</v>
          </cell>
          <cell r="B3489" t="str">
            <v>锡业股份</v>
          </cell>
          <cell r="C3489">
            <v>232.6</v>
          </cell>
          <cell r="D3489">
            <v>232.6</v>
          </cell>
          <cell r="E3489">
            <v>14.13</v>
          </cell>
          <cell r="F3489">
            <v>0.71</v>
          </cell>
        </row>
        <row r="3490">
          <cell r="A3490" t="str">
            <v>300682.SZ</v>
          </cell>
          <cell r="B3490" t="str">
            <v>朗新科技</v>
          </cell>
          <cell r="C3490">
            <v>291.1</v>
          </cell>
          <cell r="D3490">
            <v>300.9</v>
          </cell>
          <cell r="E3490">
            <v>28.36</v>
          </cell>
          <cell r="F3490">
            <v>0.71</v>
          </cell>
        </row>
        <row r="3491">
          <cell r="A3491" t="str">
            <v>002881.SZ</v>
          </cell>
          <cell r="B3491" t="str">
            <v>美格智能</v>
          </cell>
          <cell r="C3491">
            <v>48</v>
          </cell>
          <cell r="D3491">
            <v>77.7</v>
          </cell>
          <cell r="E3491">
            <v>29.78</v>
          </cell>
          <cell r="F3491">
            <v>0.71</v>
          </cell>
        </row>
        <row r="3492">
          <cell r="A3492" t="str">
            <v>600756.SH</v>
          </cell>
          <cell r="B3492" t="str">
            <v>浪潮软件</v>
          </cell>
          <cell r="C3492">
            <v>55.2</v>
          </cell>
          <cell r="D3492">
            <v>55.2</v>
          </cell>
          <cell r="E3492">
            <v>17.04</v>
          </cell>
          <cell r="F3492">
            <v>0.71</v>
          </cell>
        </row>
        <row r="3493">
          <cell r="A3493" t="str">
            <v>000722.SZ</v>
          </cell>
          <cell r="B3493" t="str">
            <v>湖南发展</v>
          </cell>
          <cell r="C3493">
            <v>59.5</v>
          </cell>
          <cell r="D3493">
            <v>59.5</v>
          </cell>
          <cell r="E3493">
            <v>12.81</v>
          </cell>
          <cell r="F3493">
            <v>0.71</v>
          </cell>
        </row>
        <row r="3494">
          <cell r="A3494" t="str">
            <v>001336.SZ</v>
          </cell>
          <cell r="B3494" t="str">
            <v>楚环科技</v>
          </cell>
          <cell r="C3494">
            <v>5.7</v>
          </cell>
          <cell r="D3494">
            <v>22.9</v>
          </cell>
          <cell r="E3494">
            <v>28.48</v>
          </cell>
          <cell r="F3494">
            <v>0.71</v>
          </cell>
        </row>
        <row r="3495">
          <cell r="A3495" t="str">
            <v>600283.SH</v>
          </cell>
          <cell r="B3495" t="str">
            <v>钱江水利</v>
          </cell>
          <cell r="C3495">
            <v>45.3</v>
          </cell>
          <cell r="D3495">
            <v>45.3</v>
          </cell>
          <cell r="E3495">
            <v>12.82</v>
          </cell>
          <cell r="F3495">
            <v>0.71</v>
          </cell>
        </row>
        <row r="3496">
          <cell r="A3496" t="str">
            <v>002889.SZ</v>
          </cell>
          <cell r="B3496" t="str">
            <v>东方嘉盛</v>
          </cell>
          <cell r="C3496">
            <v>23</v>
          </cell>
          <cell r="D3496">
            <v>35.4</v>
          </cell>
          <cell r="E3496">
            <v>25.64</v>
          </cell>
          <cell r="F3496">
            <v>0.71</v>
          </cell>
        </row>
        <row r="3497">
          <cell r="A3497" t="str">
            <v>001872.SZ</v>
          </cell>
          <cell r="B3497" t="str">
            <v>招商港口</v>
          </cell>
          <cell r="C3497">
            <v>273</v>
          </cell>
          <cell r="D3497">
            <v>391.6</v>
          </cell>
          <cell r="E3497">
            <v>15.67</v>
          </cell>
          <cell r="F3497">
            <v>0.71</v>
          </cell>
        </row>
        <row r="3498">
          <cell r="A3498" t="str">
            <v>000061.SZ</v>
          </cell>
          <cell r="B3498" t="str">
            <v>农产品</v>
          </cell>
          <cell r="C3498">
            <v>96.7</v>
          </cell>
          <cell r="D3498">
            <v>96.7</v>
          </cell>
          <cell r="E3498">
            <v>5.7</v>
          </cell>
          <cell r="F3498">
            <v>0.71</v>
          </cell>
        </row>
        <row r="3499">
          <cell r="A3499" t="str">
            <v>832171.BJ</v>
          </cell>
          <cell r="B3499" t="str">
            <v>志晟信息</v>
          </cell>
          <cell r="C3499">
            <v>2.9</v>
          </cell>
          <cell r="D3499">
            <v>4.3</v>
          </cell>
          <cell r="E3499">
            <v>4.28</v>
          </cell>
          <cell r="F3499">
            <v>0.71</v>
          </cell>
        </row>
        <row r="3500">
          <cell r="A3500" t="str">
            <v>600371.SH</v>
          </cell>
          <cell r="B3500" t="str">
            <v>万向德农</v>
          </cell>
          <cell r="C3500">
            <v>37.6</v>
          </cell>
          <cell r="D3500">
            <v>37.6</v>
          </cell>
          <cell r="E3500">
            <v>12.85</v>
          </cell>
          <cell r="F3500">
            <v>0.71</v>
          </cell>
        </row>
        <row r="3501">
          <cell r="A3501" t="str">
            <v>688606.SH</v>
          </cell>
          <cell r="B3501" t="str">
            <v>奥泰生物</v>
          </cell>
          <cell r="C3501">
            <v>26.3</v>
          </cell>
          <cell r="D3501">
            <v>56.2</v>
          </cell>
          <cell r="E3501">
            <v>104.24</v>
          </cell>
          <cell r="F3501">
            <v>0.71</v>
          </cell>
        </row>
        <row r="3502">
          <cell r="A3502" t="str">
            <v>603176.SH</v>
          </cell>
          <cell r="B3502" t="str">
            <v>汇通集团</v>
          </cell>
          <cell r="C3502">
            <v>10.7</v>
          </cell>
          <cell r="D3502">
            <v>33.3</v>
          </cell>
          <cell r="E3502">
            <v>7.14</v>
          </cell>
          <cell r="F3502">
            <v>0.71</v>
          </cell>
        </row>
        <row r="3503">
          <cell r="A3503" t="str">
            <v>000156.SZ</v>
          </cell>
          <cell r="B3503" t="str">
            <v>华数传媒</v>
          </cell>
          <cell r="C3503">
            <v>134.6</v>
          </cell>
          <cell r="D3503">
            <v>159.4</v>
          </cell>
          <cell r="E3503">
            <v>8.6</v>
          </cell>
          <cell r="F3503">
            <v>0.7</v>
          </cell>
        </row>
        <row r="3504">
          <cell r="A3504" t="str">
            <v>300231.SZ</v>
          </cell>
          <cell r="B3504" t="str">
            <v>银信科技</v>
          </cell>
          <cell r="C3504">
            <v>34.5</v>
          </cell>
          <cell r="D3504">
            <v>42.1</v>
          </cell>
          <cell r="E3504">
            <v>10.04</v>
          </cell>
          <cell r="F3504">
            <v>0.7</v>
          </cell>
        </row>
        <row r="3505">
          <cell r="A3505" t="str">
            <v>300822.SZ</v>
          </cell>
          <cell r="B3505" t="str">
            <v>贝仕达克</v>
          </cell>
          <cell r="C3505">
            <v>25.5</v>
          </cell>
          <cell r="D3505">
            <v>27.6</v>
          </cell>
          <cell r="E3505">
            <v>17.22</v>
          </cell>
          <cell r="F3505">
            <v>0.7</v>
          </cell>
        </row>
        <row r="3506">
          <cell r="A3506" t="str">
            <v>000620.SZ</v>
          </cell>
          <cell r="B3506" t="str">
            <v>新华联</v>
          </cell>
          <cell r="C3506">
            <v>54.4</v>
          </cell>
          <cell r="D3506">
            <v>54.4</v>
          </cell>
          <cell r="E3506">
            <v>2.87</v>
          </cell>
          <cell r="F3506">
            <v>0.7</v>
          </cell>
        </row>
        <row r="3507">
          <cell r="A3507" t="str">
            <v>300110.SZ</v>
          </cell>
          <cell r="B3507" t="str">
            <v>华仁药业</v>
          </cell>
          <cell r="C3507">
            <v>50.9</v>
          </cell>
          <cell r="D3507">
            <v>51</v>
          </cell>
          <cell r="E3507">
            <v>4.31</v>
          </cell>
          <cell r="F3507">
            <v>0.7</v>
          </cell>
        </row>
        <row r="3508">
          <cell r="A3508" t="str">
            <v>000989.SZ</v>
          </cell>
          <cell r="B3508" t="str">
            <v>九芝堂</v>
          </cell>
          <cell r="C3508">
            <v>75.7</v>
          </cell>
          <cell r="D3508">
            <v>98.4</v>
          </cell>
          <cell r="E3508">
            <v>11.5</v>
          </cell>
          <cell r="F3508">
            <v>0.7</v>
          </cell>
        </row>
        <row r="3509">
          <cell r="A3509" t="str">
            <v>688428.SH</v>
          </cell>
          <cell r="B3509" t="str">
            <v>诺诚健华-U</v>
          </cell>
          <cell r="C3509">
            <v>27.9</v>
          </cell>
          <cell r="D3509">
            <v>203.1</v>
          </cell>
          <cell r="E3509">
            <v>11.51</v>
          </cell>
          <cell r="F3509">
            <v>0.7</v>
          </cell>
        </row>
        <row r="3510">
          <cell r="A3510" t="str">
            <v>600815.SH</v>
          </cell>
          <cell r="B3510" t="str">
            <v>厦工股份</v>
          </cell>
          <cell r="C3510">
            <v>51.1</v>
          </cell>
          <cell r="D3510">
            <v>51.1</v>
          </cell>
          <cell r="E3510">
            <v>2.88</v>
          </cell>
          <cell r="F3510">
            <v>0.7</v>
          </cell>
        </row>
        <row r="3511">
          <cell r="A3511" t="str">
            <v>601878.SH</v>
          </cell>
          <cell r="B3511" t="str">
            <v>浙商证券</v>
          </cell>
          <cell r="C3511">
            <v>392.1</v>
          </cell>
          <cell r="D3511">
            <v>392.1</v>
          </cell>
          <cell r="E3511">
            <v>10.11</v>
          </cell>
          <cell r="F3511">
            <v>0.7</v>
          </cell>
        </row>
        <row r="3512">
          <cell r="A3512" t="str">
            <v>603568.SH</v>
          </cell>
          <cell r="B3512" t="str">
            <v>伟明环保</v>
          </cell>
          <cell r="C3512">
            <v>318.2</v>
          </cell>
          <cell r="D3512">
            <v>318.2</v>
          </cell>
          <cell r="E3512">
            <v>18.78</v>
          </cell>
          <cell r="F3512">
            <v>0.7</v>
          </cell>
        </row>
        <row r="3513">
          <cell r="A3513" t="str">
            <v>002545.SZ</v>
          </cell>
          <cell r="B3513" t="str">
            <v>东方铁塔</v>
          </cell>
          <cell r="C3513">
            <v>98.5</v>
          </cell>
          <cell r="D3513">
            <v>108.5</v>
          </cell>
          <cell r="E3513">
            <v>8.72</v>
          </cell>
          <cell r="F3513">
            <v>0.69</v>
          </cell>
        </row>
        <row r="3514">
          <cell r="A3514" t="str">
            <v>603566.SH</v>
          </cell>
          <cell r="B3514" t="str">
            <v>普莱柯</v>
          </cell>
          <cell r="C3514">
            <v>102.4</v>
          </cell>
          <cell r="D3514">
            <v>102.9</v>
          </cell>
          <cell r="E3514">
            <v>29.16</v>
          </cell>
          <cell r="F3514">
            <v>0.69</v>
          </cell>
        </row>
        <row r="3515">
          <cell r="A3515" t="str">
            <v>688626.SH</v>
          </cell>
          <cell r="B3515" t="str">
            <v>翔宇医疗</v>
          </cell>
          <cell r="C3515">
            <v>18.7</v>
          </cell>
          <cell r="D3515">
            <v>58.4</v>
          </cell>
          <cell r="E3515">
            <v>36.5</v>
          </cell>
          <cell r="F3515">
            <v>0.69</v>
          </cell>
        </row>
        <row r="3516">
          <cell r="A3516" t="str">
            <v>002010.SZ</v>
          </cell>
          <cell r="B3516" t="str">
            <v>传化智联</v>
          </cell>
          <cell r="C3516">
            <v>157.7</v>
          </cell>
          <cell r="D3516">
            <v>163.7</v>
          </cell>
          <cell r="E3516">
            <v>5.84</v>
          </cell>
          <cell r="F3516">
            <v>0.69</v>
          </cell>
        </row>
        <row r="3517">
          <cell r="A3517" t="str">
            <v>000965.SZ</v>
          </cell>
          <cell r="B3517" t="str">
            <v>天保基建</v>
          </cell>
          <cell r="C3517">
            <v>48.6</v>
          </cell>
          <cell r="D3517">
            <v>48.6</v>
          </cell>
          <cell r="E3517">
            <v>4.38</v>
          </cell>
          <cell r="F3517">
            <v>0.69</v>
          </cell>
        </row>
        <row r="3518">
          <cell r="A3518" t="str">
            <v>000410.SZ</v>
          </cell>
          <cell r="B3518" t="str">
            <v>*ST沈机</v>
          </cell>
          <cell r="C3518">
            <v>98.2</v>
          </cell>
          <cell r="D3518">
            <v>120.6</v>
          </cell>
          <cell r="E3518">
            <v>5.84</v>
          </cell>
          <cell r="F3518">
            <v>0.69</v>
          </cell>
        </row>
        <row r="3519">
          <cell r="A3519" t="str">
            <v>300855.SZ</v>
          </cell>
          <cell r="B3519" t="str">
            <v>图南股份</v>
          </cell>
          <cell r="C3519">
            <v>71.5</v>
          </cell>
          <cell r="D3519">
            <v>128.2</v>
          </cell>
          <cell r="E3519">
            <v>42.45</v>
          </cell>
          <cell r="F3519">
            <v>0.69</v>
          </cell>
        </row>
        <row r="3520">
          <cell r="A3520" t="str">
            <v>300027.SZ</v>
          </cell>
          <cell r="B3520" t="str">
            <v>华谊兄弟</v>
          </cell>
          <cell r="C3520">
            <v>67.5</v>
          </cell>
          <cell r="D3520">
            <v>81.3</v>
          </cell>
          <cell r="E3520">
            <v>2.93</v>
          </cell>
          <cell r="F3520">
            <v>0.69</v>
          </cell>
        </row>
        <row r="3521">
          <cell r="A3521" t="str">
            <v>002029.SZ</v>
          </cell>
          <cell r="B3521" t="str">
            <v>七匹狼</v>
          </cell>
          <cell r="C3521">
            <v>42.4</v>
          </cell>
          <cell r="D3521">
            <v>44.3</v>
          </cell>
          <cell r="E3521">
            <v>5.86</v>
          </cell>
          <cell r="F3521">
            <v>0.69</v>
          </cell>
        </row>
        <row r="3522">
          <cell r="A3522" t="str">
            <v>301211.SZ</v>
          </cell>
          <cell r="B3522" t="str">
            <v>亨迪药业</v>
          </cell>
          <cell r="C3522">
            <v>17.1</v>
          </cell>
          <cell r="D3522">
            <v>70.4</v>
          </cell>
          <cell r="E3522">
            <v>29.35</v>
          </cell>
          <cell r="F3522">
            <v>0.69</v>
          </cell>
        </row>
        <row r="3523">
          <cell r="A3523" t="str">
            <v>601162.SH</v>
          </cell>
          <cell r="B3523" t="str">
            <v>天风证券</v>
          </cell>
          <cell r="C3523">
            <v>254.8</v>
          </cell>
          <cell r="D3523">
            <v>254.8</v>
          </cell>
          <cell r="E3523">
            <v>2.94</v>
          </cell>
          <cell r="F3523">
            <v>0.68</v>
          </cell>
        </row>
        <row r="3524">
          <cell r="A3524" t="str">
            <v>000757.SZ</v>
          </cell>
          <cell r="B3524" t="str">
            <v>浩物股份</v>
          </cell>
          <cell r="C3524">
            <v>22.6</v>
          </cell>
          <cell r="D3524">
            <v>28.3</v>
          </cell>
          <cell r="E3524">
            <v>4.42</v>
          </cell>
          <cell r="F3524">
            <v>0.68</v>
          </cell>
        </row>
        <row r="3525">
          <cell r="A3525" t="str">
            <v>002140.SZ</v>
          </cell>
          <cell r="B3525" t="str">
            <v>东华科技</v>
          </cell>
          <cell r="C3525">
            <v>55.5</v>
          </cell>
          <cell r="D3525">
            <v>73.1</v>
          </cell>
          <cell r="E3525">
            <v>10.32</v>
          </cell>
          <cell r="F3525">
            <v>0.68</v>
          </cell>
        </row>
        <row r="3526">
          <cell r="A3526" t="str">
            <v>001268.SZ</v>
          </cell>
          <cell r="B3526" t="str">
            <v>联合精密</v>
          </cell>
          <cell r="C3526">
            <v>6.8</v>
          </cell>
          <cell r="D3526">
            <v>27.1</v>
          </cell>
          <cell r="E3526">
            <v>25.07</v>
          </cell>
          <cell r="F3526">
            <v>0.68</v>
          </cell>
        </row>
        <row r="3527">
          <cell r="A3527" t="str">
            <v>002196.SZ</v>
          </cell>
          <cell r="B3527" t="str">
            <v>方正电机</v>
          </cell>
          <cell r="C3527">
            <v>35.2</v>
          </cell>
          <cell r="D3527">
            <v>36.8</v>
          </cell>
          <cell r="E3527">
            <v>7.38</v>
          </cell>
          <cell r="F3527">
            <v>0.68</v>
          </cell>
        </row>
        <row r="3528">
          <cell r="A3528" t="str">
            <v>300380.SZ</v>
          </cell>
          <cell r="B3528" t="str">
            <v>安硕信息</v>
          </cell>
          <cell r="C3528">
            <v>24</v>
          </cell>
          <cell r="D3528">
            <v>26.8</v>
          </cell>
          <cell r="E3528">
            <v>19.19</v>
          </cell>
          <cell r="F3528">
            <v>0.68</v>
          </cell>
        </row>
        <row r="3529">
          <cell r="A3529" t="str">
            <v>300118.SZ</v>
          </cell>
          <cell r="B3529" t="str">
            <v>东方日升</v>
          </cell>
          <cell r="C3529">
            <v>194.6</v>
          </cell>
          <cell r="D3529">
            <v>320.3</v>
          </cell>
          <cell r="E3529">
            <v>28.1</v>
          </cell>
          <cell r="F3529">
            <v>0.68</v>
          </cell>
        </row>
        <row r="3530">
          <cell r="A3530" t="str">
            <v>002431.SZ</v>
          </cell>
          <cell r="B3530" t="str">
            <v>棕榈股份</v>
          </cell>
          <cell r="C3530">
            <v>43.2</v>
          </cell>
          <cell r="D3530">
            <v>53.7</v>
          </cell>
          <cell r="E3530">
            <v>2.96</v>
          </cell>
          <cell r="F3530">
            <v>0.68</v>
          </cell>
        </row>
        <row r="3531">
          <cell r="A3531" t="str">
            <v>300751.SZ</v>
          </cell>
          <cell r="B3531" t="str">
            <v>迈为股份</v>
          </cell>
          <cell r="C3531">
            <v>378.8</v>
          </cell>
          <cell r="D3531">
            <v>551.7</v>
          </cell>
          <cell r="E3531">
            <v>317</v>
          </cell>
          <cell r="F3531">
            <v>0.68</v>
          </cell>
        </row>
        <row r="3532">
          <cell r="A3532" t="str">
            <v>600711.SH</v>
          </cell>
          <cell r="B3532" t="str">
            <v>盛屯矿业</v>
          </cell>
          <cell r="C3532">
            <v>185.1</v>
          </cell>
          <cell r="D3532">
            <v>186.3</v>
          </cell>
          <cell r="E3532">
            <v>5.93</v>
          </cell>
          <cell r="F3532">
            <v>0.68</v>
          </cell>
        </row>
        <row r="3533">
          <cell r="A3533" t="str">
            <v>300613.SZ</v>
          </cell>
          <cell r="B3533" t="str">
            <v>富瀚微</v>
          </cell>
          <cell r="C3533">
            <v>151.5</v>
          </cell>
          <cell r="D3533">
            <v>160.7</v>
          </cell>
          <cell r="E3533">
            <v>70</v>
          </cell>
          <cell r="F3533">
            <v>0.68</v>
          </cell>
        </row>
        <row r="3534">
          <cell r="A3534" t="str">
            <v>601108.SH</v>
          </cell>
          <cell r="B3534" t="str">
            <v>财通证券</v>
          </cell>
          <cell r="C3534">
            <v>346</v>
          </cell>
          <cell r="D3534">
            <v>346</v>
          </cell>
          <cell r="E3534">
            <v>7.45</v>
          </cell>
          <cell r="F3534">
            <v>0.68</v>
          </cell>
        </row>
        <row r="3535">
          <cell r="A3535" t="str">
            <v>601019.SH</v>
          </cell>
          <cell r="B3535" t="str">
            <v>山东出版</v>
          </cell>
          <cell r="C3535">
            <v>155.5</v>
          </cell>
          <cell r="D3535">
            <v>155.5</v>
          </cell>
          <cell r="E3535">
            <v>7.45</v>
          </cell>
          <cell r="F3535">
            <v>0.68</v>
          </cell>
        </row>
        <row r="3536">
          <cell r="A3536" t="str">
            <v>002203.SZ</v>
          </cell>
          <cell r="B3536" t="str">
            <v>海亮股份</v>
          </cell>
          <cell r="C3536">
            <v>231.5</v>
          </cell>
          <cell r="D3536">
            <v>236.6</v>
          </cell>
          <cell r="E3536">
            <v>11.92</v>
          </cell>
          <cell r="F3536">
            <v>0.68</v>
          </cell>
        </row>
        <row r="3537">
          <cell r="A3537" t="str">
            <v>000703.SZ</v>
          </cell>
          <cell r="B3537" t="str">
            <v>恒逸石化</v>
          </cell>
          <cell r="C3537">
            <v>272.4</v>
          </cell>
          <cell r="D3537">
            <v>273.9</v>
          </cell>
          <cell r="E3537">
            <v>7.47</v>
          </cell>
          <cell r="F3537">
            <v>0.67</v>
          </cell>
        </row>
        <row r="3538">
          <cell r="A3538" t="str">
            <v>600420.SH</v>
          </cell>
          <cell r="B3538" t="str">
            <v>国药现代</v>
          </cell>
          <cell r="C3538">
            <v>107.6</v>
          </cell>
          <cell r="D3538">
            <v>122.8</v>
          </cell>
          <cell r="E3538">
            <v>10.48</v>
          </cell>
          <cell r="F3538">
            <v>0.67</v>
          </cell>
        </row>
        <row r="3539">
          <cell r="A3539" t="str">
            <v>688276.SH</v>
          </cell>
          <cell r="B3539" t="str">
            <v>百克生物</v>
          </cell>
          <cell r="C3539">
            <v>136.7</v>
          </cell>
          <cell r="D3539">
            <v>241.1</v>
          </cell>
          <cell r="E3539">
            <v>58.4</v>
          </cell>
          <cell r="F3539">
            <v>0.67</v>
          </cell>
        </row>
        <row r="3540">
          <cell r="A3540" t="str">
            <v>603602.SH</v>
          </cell>
          <cell r="B3540" t="str">
            <v>纵横通信</v>
          </cell>
          <cell r="C3540">
            <v>27.5</v>
          </cell>
          <cell r="D3540">
            <v>27.5</v>
          </cell>
          <cell r="E3540">
            <v>13.48</v>
          </cell>
          <cell r="F3540">
            <v>0.67</v>
          </cell>
        </row>
        <row r="3541">
          <cell r="A3541" t="str">
            <v>002869.SZ</v>
          </cell>
          <cell r="B3541" t="str">
            <v>金溢科技</v>
          </cell>
          <cell r="C3541">
            <v>36.2</v>
          </cell>
          <cell r="D3541">
            <v>43</v>
          </cell>
          <cell r="E3541">
            <v>23.97</v>
          </cell>
          <cell r="F3541">
            <v>0.67</v>
          </cell>
        </row>
        <row r="3542">
          <cell r="A3542" t="str">
            <v>600678.SH</v>
          </cell>
          <cell r="B3542" t="str">
            <v>四川金顶</v>
          </cell>
          <cell r="C3542">
            <v>20.9</v>
          </cell>
          <cell r="D3542">
            <v>20.9</v>
          </cell>
          <cell r="E3542">
            <v>6</v>
          </cell>
          <cell r="F3542">
            <v>0.67</v>
          </cell>
        </row>
        <row r="3543">
          <cell r="A3543" t="str">
            <v>000803.SZ</v>
          </cell>
          <cell r="B3543" t="str">
            <v>山高环能</v>
          </cell>
          <cell r="C3543">
            <v>34</v>
          </cell>
          <cell r="D3543">
            <v>42.2</v>
          </cell>
          <cell r="E3543">
            <v>12</v>
          </cell>
          <cell r="F3543">
            <v>0.67</v>
          </cell>
        </row>
        <row r="3544">
          <cell r="A3544" t="str">
            <v>603797.SH</v>
          </cell>
          <cell r="B3544" t="str">
            <v>联泰环保</v>
          </cell>
          <cell r="C3544">
            <v>35.1</v>
          </cell>
          <cell r="D3544">
            <v>35.1</v>
          </cell>
          <cell r="E3544">
            <v>6.01</v>
          </cell>
          <cell r="F3544">
            <v>0.67</v>
          </cell>
        </row>
        <row r="3545">
          <cell r="A3545" t="str">
            <v>600117.SH</v>
          </cell>
          <cell r="B3545" t="str">
            <v>西宁特钢</v>
          </cell>
          <cell r="C3545">
            <v>31.5</v>
          </cell>
          <cell r="D3545">
            <v>31.5</v>
          </cell>
          <cell r="E3545">
            <v>3.01</v>
          </cell>
          <cell r="F3545">
            <v>0.67</v>
          </cell>
        </row>
        <row r="3546">
          <cell r="A3546" t="str">
            <v>600109.SH</v>
          </cell>
          <cell r="B3546" t="str">
            <v>国金证券</v>
          </cell>
          <cell r="C3546">
            <v>290</v>
          </cell>
          <cell r="D3546">
            <v>336.3</v>
          </cell>
          <cell r="E3546">
            <v>9.03</v>
          </cell>
          <cell r="F3546">
            <v>0.67</v>
          </cell>
        </row>
        <row r="3547">
          <cell r="A3547" t="str">
            <v>002102.SZ</v>
          </cell>
          <cell r="B3547" t="str">
            <v>ST冠福</v>
          </cell>
          <cell r="C3547">
            <v>72.3</v>
          </cell>
          <cell r="D3547">
            <v>79.3</v>
          </cell>
          <cell r="E3547">
            <v>3.01</v>
          </cell>
          <cell r="F3547">
            <v>0.67</v>
          </cell>
        </row>
        <row r="3548">
          <cell r="A3548" t="str">
            <v>002602.SZ</v>
          </cell>
          <cell r="B3548" t="str">
            <v>世纪华通</v>
          </cell>
          <cell r="C3548">
            <v>310.9</v>
          </cell>
          <cell r="D3548">
            <v>336.9</v>
          </cell>
          <cell r="E3548">
            <v>4.52</v>
          </cell>
          <cell r="F3548">
            <v>0.67</v>
          </cell>
        </row>
        <row r="3549">
          <cell r="A3549" t="str">
            <v>600844.SH</v>
          </cell>
          <cell r="B3549" t="str">
            <v>丹化科技</v>
          </cell>
          <cell r="C3549">
            <v>24.8</v>
          </cell>
          <cell r="D3549">
            <v>30.7</v>
          </cell>
          <cell r="E3549">
            <v>3.02</v>
          </cell>
          <cell r="F3549">
            <v>0.67</v>
          </cell>
        </row>
        <row r="3550">
          <cell r="A3550" t="str">
            <v>600337.SH</v>
          </cell>
          <cell r="B3550" t="str">
            <v>美克家居</v>
          </cell>
          <cell r="C3550">
            <v>45.2</v>
          </cell>
          <cell r="D3550">
            <v>45.2</v>
          </cell>
          <cell r="E3550">
            <v>3.02</v>
          </cell>
          <cell r="F3550">
            <v>0.67</v>
          </cell>
        </row>
        <row r="3551">
          <cell r="A3551" t="str">
            <v>600203.SH</v>
          </cell>
          <cell r="B3551" t="str">
            <v>福日电子</v>
          </cell>
          <cell r="C3551">
            <v>34.2</v>
          </cell>
          <cell r="D3551">
            <v>35.9</v>
          </cell>
          <cell r="E3551">
            <v>6.05</v>
          </cell>
          <cell r="F3551">
            <v>0.67</v>
          </cell>
        </row>
        <row r="3552">
          <cell r="A3552" t="str">
            <v>603077.SH</v>
          </cell>
          <cell r="B3552" t="str">
            <v>和邦生物</v>
          </cell>
          <cell r="C3552">
            <v>267.6</v>
          </cell>
          <cell r="D3552">
            <v>267.6</v>
          </cell>
          <cell r="E3552">
            <v>3.03</v>
          </cell>
          <cell r="F3552">
            <v>0.66</v>
          </cell>
        </row>
        <row r="3553">
          <cell r="A3553" t="str">
            <v>600008.SH</v>
          </cell>
          <cell r="B3553" t="str">
            <v>首创环保</v>
          </cell>
          <cell r="C3553">
            <v>222.4</v>
          </cell>
          <cell r="D3553">
            <v>222.4</v>
          </cell>
          <cell r="E3553">
            <v>3.03</v>
          </cell>
          <cell r="F3553">
            <v>0.66</v>
          </cell>
        </row>
        <row r="3554">
          <cell r="A3554" t="str">
            <v>300284.SZ</v>
          </cell>
          <cell r="B3554" t="str">
            <v>苏交科</v>
          </cell>
          <cell r="C3554">
            <v>52.8</v>
          </cell>
          <cell r="D3554">
            <v>76.5</v>
          </cell>
          <cell r="E3554">
            <v>6.06</v>
          </cell>
          <cell r="F3554">
            <v>0.66</v>
          </cell>
        </row>
        <row r="3555">
          <cell r="A3555" t="str">
            <v>300573.SZ</v>
          </cell>
          <cell r="B3555" t="str">
            <v>兴齐眼药</v>
          </cell>
          <cell r="C3555">
            <v>87.7</v>
          </cell>
          <cell r="D3555">
            <v>114.2</v>
          </cell>
          <cell r="E3555">
            <v>128.91</v>
          </cell>
          <cell r="F3555">
            <v>0.66</v>
          </cell>
        </row>
        <row r="3556">
          <cell r="A3556" t="str">
            <v>000518.SZ</v>
          </cell>
          <cell r="B3556" t="str">
            <v>四环生物</v>
          </cell>
          <cell r="C3556">
            <v>31.3</v>
          </cell>
          <cell r="D3556">
            <v>31.3</v>
          </cell>
          <cell r="E3556">
            <v>3.04</v>
          </cell>
          <cell r="F3556">
            <v>0.66</v>
          </cell>
        </row>
        <row r="3557">
          <cell r="A3557" t="str">
            <v>601111.SH</v>
          </cell>
          <cell r="B3557" t="str">
            <v>中国国航</v>
          </cell>
          <cell r="C3557">
            <v>1061</v>
          </cell>
          <cell r="D3557">
            <v>1725.4</v>
          </cell>
          <cell r="E3557">
            <v>10.65</v>
          </cell>
          <cell r="F3557">
            <v>0.66</v>
          </cell>
        </row>
        <row r="3558">
          <cell r="A3558" t="str">
            <v>002066.SZ</v>
          </cell>
          <cell r="B3558" t="str">
            <v>瑞泰科技</v>
          </cell>
          <cell r="C3558">
            <v>28.1</v>
          </cell>
          <cell r="D3558">
            <v>28.1</v>
          </cell>
          <cell r="E3558">
            <v>12.18</v>
          </cell>
          <cell r="F3558">
            <v>0.66</v>
          </cell>
        </row>
        <row r="3559">
          <cell r="A3559" t="str">
            <v>688252.SH</v>
          </cell>
          <cell r="B3559" t="str">
            <v>天德钰</v>
          </cell>
          <cell r="C3559">
            <v>6.8</v>
          </cell>
          <cell r="D3559">
            <v>81</v>
          </cell>
          <cell r="E3559">
            <v>19.81</v>
          </cell>
          <cell r="F3559">
            <v>0.66</v>
          </cell>
        </row>
        <row r="3560">
          <cell r="A3560" t="str">
            <v>001309.SZ</v>
          </cell>
          <cell r="B3560" t="str">
            <v>德明利</v>
          </cell>
          <cell r="C3560">
            <v>13.4</v>
          </cell>
          <cell r="D3560">
            <v>53.8</v>
          </cell>
          <cell r="E3560">
            <v>67.09</v>
          </cell>
          <cell r="F3560">
            <v>0.66</v>
          </cell>
        </row>
        <row r="3561">
          <cell r="A3561" t="str">
            <v>600076.SH</v>
          </cell>
          <cell r="B3561" t="str">
            <v>康欣新材</v>
          </cell>
          <cell r="C3561">
            <v>31.5</v>
          </cell>
          <cell r="D3561">
            <v>41</v>
          </cell>
          <cell r="E3561">
            <v>3.05</v>
          </cell>
          <cell r="F3561">
            <v>0.66</v>
          </cell>
        </row>
        <row r="3562">
          <cell r="A3562" t="str">
            <v>000636.SZ</v>
          </cell>
          <cell r="B3562" t="str">
            <v>风华高科</v>
          </cell>
          <cell r="C3562">
            <v>181.1</v>
          </cell>
          <cell r="D3562">
            <v>194.3</v>
          </cell>
          <cell r="E3562">
            <v>16.79</v>
          </cell>
          <cell r="F3562">
            <v>0.66</v>
          </cell>
        </row>
        <row r="3563">
          <cell r="A3563" t="str">
            <v>600127.SH</v>
          </cell>
          <cell r="B3563" t="str">
            <v>金健米业</v>
          </cell>
          <cell r="C3563">
            <v>49.1</v>
          </cell>
          <cell r="D3563">
            <v>49.1</v>
          </cell>
          <cell r="E3563">
            <v>7.65</v>
          </cell>
          <cell r="F3563">
            <v>0.66</v>
          </cell>
        </row>
        <row r="3564">
          <cell r="A3564" t="str">
            <v>300222.SZ</v>
          </cell>
          <cell r="B3564" t="str">
            <v>科大智能</v>
          </cell>
          <cell r="C3564">
            <v>47.9</v>
          </cell>
          <cell r="D3564">
            <v>59.7</v>
          </cell>
          <cell r="E3564">
            <v>7.65</v>
          </cell>
          <cell r="F3564">
            <v>0.66</v>
          </cell>
        </row>
        <row r="3565">
          <cell r="A3565" t="str">
            <v>603963.SH</v>
          </cell>
          <cell r="B3565" t="str">
            <v>大理药业</v>
          </cell>
          <cell r="C3565">
            <v>27</v>
          </cell>
          <cell r="D3565">
            <v>27</v>
          </cell>
          <cell r="E3565">
            <v>12.28</v>
          </cell>
          <cell r="F3565">
            <v>0.66</v>
          </cell>
        </row>
        <row r="3566">
          <cell r="A3566" t="str">
            <v>601696.SH</v>
          </cell>
          <cell r="B3566" t="str">
            <v>中银证券</v>
          </cell>
          <cell r="C3566">
            <v>298.9</v>
          </cell>
          <cell r="D3566">
            <v>298.9</v>
          </cell>
          <cell r="E3566">
            <v>10.76</v>
          </cell>
          <cell r="F3566">
            <v>0.65</v>
          </cell>
        </row>
        <row r="3567">
          <cell r="A3567" t="str">
            <v>601766.SH</v>
          </cell>
          <cell r="B3567" t="str">
            <v>中国中车</v>
          </cell>
          <cell r="C3567">
            <v>1498.6</v>
          </cell>
          <cell r="D3567">
            <v>1767.9</v>
          </cell>
          <cell r="E3567">
            <v>6.16</v>
          </cell>
          <cell r="F3567">
            <v>0.65</v>
          </cell>
        </row>
        <row r="3568">
          <cell r="A3568" t="str">
            <v>002907.SZ</v>
          </cell>
          <cell r="B3568" t="str">
            <v>华森制药</v>
          </cell>
          <cell r="C3568">
            <v>55.9</v>
          </cell>
          <cell r="D3568">
            <v>77.3</v>
          </cell>
          <cell r="E3568">
            <v>18.5</v>
          </cell>
          <cell r="F3568">
            <v>0.65</v>
          </cell>
        </row>
        <row r="3569">
          <cell r="A3569" t="str">
            <v>002177.SZ</v>
          </cell>
          <cell r="B3569" t="str">
            <v>*ST御银</v>
          </cell>
          <cell r="C3569">
            <v>23.5</v>
          </cell>
          <cell r="D3569">
            <v>23.5</v>
          </cell>
          <cell r="E3569">
            <v>3.09</v>
          </cell>
          <cell r="F3569">
            <v>0.65</v>
          </cell>
        </row>
        <row r="3570">
          <cell r="A3570" t="str">
            <v>300115.SZ</v>
          </cell>
          <cell r="B3570" t="str">
            <v>长盈精密</v>
          </cell>
          <cell r="C3570">
            <v>148.2</v>
          </cell>
          <cell r="D3570">
            <v>148.8</v>
          </cell>
          <cell r="E3570">
            <v>12.39</v>
          </cell>
          <cell r="F3570">
            <v>0.65</v>
          </cell>
        </row>
        <row r="3571">
          <cell r="A3571" t="str">
            <v>600624.SH</v>
          </cell>
          <cell r="B3571" t="str">
            <v>复旦复华</v>
          </cell>
          <cell r="C3571">
            <v>42.5</v>
          </cell>
          <cell r="D3571">
            <v>42.5</v>
          </cell>
          <cell r="E3571">
            <v>6.2</v>
          </cell>
          <cell r="F3571">
            <v>0.65</v>
          </cell>
        </row>
        <row r="3572">
          <cell r="A3572" t="str">
            <v>000983.SZ</v>
          </cell>
          <cell r="B3572" t="str">
            <v>山西焦煤</v>
          </cell>
          <cell r="C3572">
            <v>444.9</v>
          </cell>
          <cell r="D3572">
            <v>565</v>
          </cell>
          <cell r="E3572">
            <v>10.86</v>
          </cell>
          <cell r="F3572">
            <v>0.65</v>
          </cell>
        </row>
        <row r="3573">
          <cell r="A3573" t="str">
            <v>002440.SZ</v>
          </cell>
          <cell r="B3573" t="str">
            <v>闰土股份</v>
          </cell>
          <cell r="C3573">
            <v>74.8</v>
          </cell>
          <cell r="D3573">
            <v>89.4</v>
          </cell>
          <cell r="E3573">
            <v>7.77</v>
          </cell>
          <cell r="F3573">
            <v>0.65</v>
          </cell>
        </row>
        <row r="3574">
          <cell r="A3574" t="str">
            <v>600733.SH</v>
          </cell>
          <cell r="B3574" t="str">
            <v>北汽蓝谷</v>
          </cell>
          <cell r="C3574">
            <v>243.3</v>
          </cell>
          <cell r="D3574">
            <v>266.7</v>
          </cell>
          <cell r="E3574">
            <v>6.22</v>
          </cell>
          <cell r="F3574">
            <v>0.65</v>
          </cell>
        </row>
        <row r="3575">
          <cell r="A3575" t="str">
            <v>600664.SH</v>
          </cell>
          <cell r="B3575" t="str">
            <v>哈药股份</v>
          </cell>
          <cell r="C3575">
            <v>78.3</v>
          </cell>
          <cell r="D3575">
            <v>78.6</v>
          </cell>
          <cell r="E3575">
            <v>3.11</v>
          </cell>
          <cell r="F3575">
            <v>0.65</v>
          </cell>
        </row>
        <row r="3576">
          <cell r="A3576" t="str">
            <v>002518.SZ</v>
          </cell>
          <cell r="B3576" t="str">
            <v>科士达</v>
          </cell>
          <cell r="C3576">
            <v>237.4</v>
          </cell>
          <cell r="D3576">
            <v>244.6</v>
          </cell>
          <cell r="E3576">
            <v>41.99</v>
          </cell>
          <cell r="F3576">
            <v>0.65</v>
          </cell>
        </row>
        <row r="3577">
          <cell r="A3577" t="str">
            <v>600370.SH</v>
          </cell>
          <cell r="B3577" t="str">
            <v>三房巷</v>
          </cell>
          <cell r="C3577">
            <v>36.4</v>
          </cell>
          <cell r="D3577">
            <v>121.6</v>
          </cell>
          <cell r="E3577">
            <v>3.12</v>
          </cell>
          <cell r="F3577">
            <v>0.65</v>
          </cell>
        </row>
        <row r="3578">
          <cell r="A3578" t="str">
            <v>601059.SH</v>
          </cell>
          <cell r="B3578" t="str">
            <v>信达证券</v>
          </cell>
          <cell r="C3578">
            <v>50.7</v>
          </cell>
          <cell r="D3578">
            <v>507.2</v>
          </cell>
          <cell r="E3578">
            <v>15.64</v>
          </cell>
          <cell r="F3578">
            <v>0.64</v>
          </cell>
        </row>
        <row r="3579">
          <cell r="A3579" t="str">
            <v>600611.SH</v>
          </cell>
          <cell r="B3579" t="str">
            <v>大众交通</v>
          </cell>
          <cell r="C3579">
            <v>48.9</v>
          </cell>
          <cell r="D3579">
            <v>74</v>
          </cell>
          <cell r="E3579">
            <v>3.13</v>
          </cell>
          <cell r="F3579">
            <v>0.64</v>
          </cell>
        </row>
        <row r="3580">
          <cell r="A3580" t="str">
            <v>600281.SH</v>
          </cell>
          <cell r="B3580" t="str">
            <v>华阳新材</v>
          </cell>
          <cell r="C3580">
            <v>24.2</v>
          </cell>
          <cell r="D3580">
            <v>24.2</v>
          </cell>
          <cell r="E3580">
            <v>4.7</v>
          </cell>
          <cell r="F3580">
            <v>0.64</v>
          </cell>
        </row>
        <row r="3581">
          <cell r="A3581" t="str">
            <v>300181.SZ</v>
          </cell>
          <cell r="B3581" t="str">
            <v>佐力药业</v>
          </cell>
          <cell r="C3581">
            <v>85.8</v>
          </cell>
          <cell r="D3581">
            <v>98.9</v>
          </cell>
          <cell r="E3581">
            <v>14.1</v>
          </cell>
          <cell r="F3581">
            <v>0.64</v>
          </cell>
        </row>
        <row r="3582">
          <cell r="A3582" t="str">
            <v>600635.SH</v>
          </cell>
          <cell r="B3582" t="str">
            <v>大众公用</v>
          </cell>
          <cell r="C3582">
            <v>76</v>
          </cell>
          <cell r="D3582">
            <v>92.7</v>
          </cell>
          <cell r="E3582">
            <v>3.14</v>
          </cell>
          <cell r="F3582">
            <v>0.64</v>
          </cell>
        </row>
        <row r="3583">
          <cell r="A3583" t="str">
            <v>002736.SZ</v>
          </cell>
          <cell r="B3583" t="str">
            <v>国信证券</v>
          </cell>
          <cell r="C3583">
            <v>832.4</v>
          </cell>
          <cell r="D3583">
            <v>906.5</v>
          </cell>
          <cell r="E3583">
            <v>9.43</v>
          </cell>
          <cell r="F3583">
            <v>0.64</v>
          </cell>
        </row>
        <row r="3584">
          <cell r="A3584" t="str">
            <v>688206.SH</v>
          </cell>
          <cell r="B3584" t="str">
            <v>概伦电子</v>
          </cell>
          <cell r="C3584">
            <v>46</v>
          </cell>
          <cell r="D3584">
            <v>137</v>
          </cell>
          <cell r="E3584">
            <v>31.59</v>
          </cell>
          <cell r="F3584">
            <v>0.64</v>
          </cell>
        </row>
        <row r="3585">
          <cell r="A3585" t="str">
            <v>603999.SH</v>
          </cell>
          <cell r="B3585" t="str">
            <v>读者传媒</v>
          </cell>
          <cell r="C3585">
            <v>36.4</v>
          </cell>
          <cell r="D3585">
            <v>36.4</v>
          </cell>
          <cell r="E3585">
            <v>6.32</v>
          </cell>
          <cell r="F3585">
            <v>0.64</v>
          </cell>
        </row>
        <row r="3586">
          <cell r="A3586" t="str">
            <v>002042.SZ</v>
          </cell>
          <cell r="B3586" t="str">
            <v>华孚时尚</v>
          </cell>
          <cell r="C3586">
            <v>53.7</v>
          </cell>
          <cell r="D3586">
            <v>53.7</v>
          </cell>
          <cell r="E3586">
            <v>3.16</v>
          </cell>
          <cell r="F3586">
            <v>0.64</v>
          </cell>
        </row>
        <row r="3587">
          <cell r="A3587" t="str">
            <v>600167.SH</v>
          </cell>
          <cell r="B3587" t="str">
            <v>联美控股</v>
          </cell>
          <cell r="C3587">
            <v>144.8</v>
          </cell>
          <cell r="D3587">
            <v>144.8</v>
          </cell>
          <cell r="E3587">
            <v>6.33</v>
          </cell>
          <cell r="F3587">
            <v>0.64</v>
          </cell>
        </row>
        <row r="3588">
          <cell r="A3588" t="str">
            <v>000601.SZ</v>
          </cell>
          <cell r="B3588" t="str">
            <v>韶能股份</v>
          </cell>
          <cell r="C3588">
            <v>51.4</v>
          </cell>
          <cell r="D3588">
            <v>51.4</v>
          </cell>
          <cell r="E3588">
            <v>4.76</v>
          </cell>
          <cell r="F3588">
            <v>0.63</v>
          </cell>
        </row>
        <row r="3589">
          <cell r="A3589" t="str">
            <v>832110.BJ</v>
          </cell>
          <cell r="B3589" t="str">
            <v>雷特科技</v>
          </cell>
          <cell r="C3589">
            <v>1.7</v>
          </cell>
          <cell r="D3589">
            <v>6.2</v>
          </cell>
          <cell r="E3589">
            <v>15.88</v>
          </cell>
          <cell r="F3589">
            <v>0.63</v>
          </cell>
        </row>
        <row r="3590">
          <cell r="A3590" t="str">
            <v>603895.SH</v>
          </cell>
          <cell r="B3590" t="str">
            <v>天永智能</v>
          </cell>
          <cell r="C3590">
            <v>27.5</v>
          </cell>
          <cell r="D3590">
            <v>27.5</v>
          </cell>
          <cell r="E3590">
            <v>25.46</v>
          </cell>
          <cell r="F3590">
            <v>0.63</v>
          </cell>
        </row>
        <row r="3591">
          <cell r="A3591" t="str">
            <v>300012.SZ</v>
          </cell>
          <cell r="B3591" t="str">
            <v>华测检测</v>
          </cell>
          <cell r="C3591">
            <v>316.1</v>
          </cell>
          <cell r="D3591">
            <v>348.3</v>
          </cell>
          <cell r="E3591">
            <v>20.7</v>
          </cell>
          <cell r="F3591">
            <v>0.63</v>
          </cell>
        </row>
        <row r="3592">
          <cell r="A3592" t="str">
            <v>301097.SZ</v>
          </cell>
          <cell r="B3592" t="str">
            <v>天益医疗</v>
          </cell>
          <cell r="C3592">
            <v>9.2</v>
          </cell>
          <cell r="D3592">
            <v>36.6</v>
          </cell>
          <cell r="E3592">
            <v>62.17</v>
          </cell>
          <cell r="F3592">
            <v>0.63</v>
          </cell>
        </row>
        <row r="3593">
          <cell r="A3593" t="str">
            <v>300637.SZ</v>
          </cell>
          <cell r="B3593" t="str">
            <v>扬帆新材</v>
          </cell>
          <cell r="C3593">
            <v>18.7</v>
          </cell>
          <cell r="D3593">
            <v>18.8</v>
          </cell>
          <cell r="E3593">
            <v>7.99</v>
          </cell>
          <cell r="F3593">
            <v>0.63</v>
          </cell>
        </row>
        <row r="3594">
          <cell r="A3594" t="str">
            <v>600123.SH</v>
          </cell>
          <cell r="B3594" t="str">
            <v>兰花科创</v>
          </cell>
          <cell r="C3594">
            <v>146.8</v>
          </cell>
          <cell r="D3594">
            <v>146.8</v>
          </cell>
          <cell r="E3594">
            <v>12.85</v>
          </cell>
          <cell r="F3594">
            <v>0.63</v>
          </cell>
        </row>
        <row r="3595">
          <cell r="A3595" t="str">
            <v>002514.SZ</v>
          </cell>
          <cell r="B3595" t="str">
            <v>宝馨科技</v>
          </cell>
          <cell r="C3595">
            <v>62.4</v>
          </cell>
          <cell r="D3595">
            <v>81.1</v>
          </cell>
          <cell r="E3595">
            <v>11.26</v>
          </cell>
          <cell r="F3595">
            <v>0.63</v>
          </cell>
        </row>
        <row r="3596">
          <cell r="A3596" t="str">
            <v>603132.SH</v>
          </cell>
          <cell r="B3596" t="str">
            <v>金徽股份</v>
          </cell>
          <cell r="C3596">
            <v>20.6</v>
          </cell>
          <cell r="D3596">
            <v>126</v>
          </cell>
          <cell r="E3596">
            <v>12.88</v>
          </cell>
          <cell r="F3596">
            <v>0.63</v>
          </cell>
        </row>
        <row r="3597">
          <cell r="A3597" t="str">
            <v>600067.SH</v>
          </cell>
          <cell r="B3597" t="str">
            <v>冠城大通</v>
          </cell>
          <cell r="C3597">
            <v>44.8</v>
          </cell>
          <cell r="D3597">
            <v>44.8</v>
          </cell>
          <cell r="E3597">
            <v>3.22</v>
          </cell>
          <cell r="F3597">
            <v>0.63</v>
          </cell>
        </row>
        <row r="3598">
          <cell r="A3598" t="str">
            <v>000563.SZ</v>
          </cell>
          <cell r="B3598" t="str">
            <v>陕国投A</v>
          </cell>
          <cell r="C3598">
            <v>127.6</v>
          </cell>
          <cell r="D3598">
            <v>164.7</v>
          </cell>
          <cell r="E3598">
            <v>3.22</v>
          </cell>
          <cell r="F3598">
            <v>0.63</v>
          </cell>
        </row>
        <row r="3599">
          <cell r="A3599" t="str">
            <v>603151.SH</v>
          </cell>
          <cell r="B3599" t="str">
            <v>邦基科技</v>
          </cell>
          <cell r="C3599">
            <v>8.1</v>
          </cell>
          <cell r="D3599">
            <v>32.5</v>
          </cell>
          <cell r="E3599">
            <v>19.33</v>
          </cell>
          <cell r="F3599">
            <v>0.62</v>
          </cell>
        </row>
        <row r="3600">
          <cell r="A3600" t="str">
            <v>830964.BJ</v>
          </cell>
          <cell r="B3600" t="str">
            <v>润农节水</v>
          </cell>
          <cell r="C3600">
            <v>5.7</v>
          </cell>
          <cell r="D3600">
            <v>8.4</v>
          </cell>
          <cell r="E3600">
            <v>3.23</v>
          </cell>
          <cell r="F3600">
            <v>0.62</v>
          </cell>
        </row>
        <row r="3601">
          <cell r="A3601" t="str">
            <v>603980.SH</v>
          </cell>
          <cell r="B3601" t="str">
            <v>吉华集团</v>
          </cell>
          <cell r="C3601">
            <v>34</v>
          </cell>
          <cell r="D3601">
            <v>34</v>
          </cell>
          <cell r="E3601">
            <v>4.85</v>
          </cell>
          <cell r="F3601">
            <v>0.62</v>
          </cell>
        </row>
        <row r="3602">
          <cell r="A3602" t="str">
            <v>603969.SH</v>
          </cell>
          <cell r="B3602" t="str">
            <v>银龙股份</v>
          </cell>
          <cell r="C3602">
            <v>40.6</v>
          </cell>
          <cell r="D3602">
            <v>41.3</v>
          </cell>
          <cell r="E3602">
            <v>4.85</v>
          </cell>
          <cell r="F3602">
            <v>0.62</v>
          </cell>
        </row>
        <row r="3603">
          <cell r="A3603" t="str">
            <v>600080.SH</v>
          </cell>
          <cell r="B3603" t="str">
            <v>金花股份</v>
          </cell>
          <cell r="C3603">
            <v>30.2</v>
          </cell>
          <cell r="D3603">
            <v>30.2</v>
          </cell>
          <cell r="E3603">
            <v>8.09</v>
          </cell>
          <cell r="F3603">
            <v>0.62</v>
          </cell>
        </row>
        <row r="3604">
          <cell r="A3604" t="str">
            <v>600826.SH</v>
          </cell>
          <cell r="B3604" t="str">
            <v>兰生股份</v>
          </cell>
          <cell r="C3604">
            <v>40.5</v>
          </cell>
          <cell r="D3604">
            <v>51.7</v>
          </cell>
          <cell r="E3604">
            <v>9.71</v>
          </cell>
          <cell r="F3604">
            <v>0.62</v>
          </cell>
        </row>
        <row r="3605">
          <cell r="A3605" t="str">
            <v>300655.SZ</v>
          </cell>
          <cell r="B3605" t="str">
            <v>晶瑞电材</v>
          </cell>
          <cell r="C3605">
            <v>107.6</v>
          </cell>
          <cell r="D3605">
            <v>113.8</v>
          </cell>
          <cell r="E3605">
            <v>19.44</v>
          </cell>
          <cell r="F3605">
            <v>0.62</v>
          </cell>
        </row>
        <row r="3606">
          <cell r="A3606" t="str">
            <v>002366.SZ</v>
          </cell>
          <cell r="B3606" t="str">
            <v>*ST海核</v>
          </cell>
          <cell r="C3606">
            <v>43.6</v>
          </cell>
          <cell r="D3606">
            <v>101.1</v>
          </cell>
          <cell r="E3606">
            <v>4.86</v>
          </cell>
          <cell r="F3606">
            <v>0.62</v>
          </cell>
        </row>
        <row r="3607">
          <cell r="A3607" t="str">
            <v>600095.SH</v>
          </cell>
          <cell r="B3607" t="str">
            <v>湘财股份</v>
          </cell>
          <cell r="C3607">
            <v>110.1</v>
          </cell>
          <cell r="D3607">
            <v>278.1</v>
          </cell>
          <cell r="E3607">
            <v>9.74</v>
          </cell>
          <cell r="F3607">
            <v>0.62</v>
          </cell>
        </row>
        <row r="3608">
          <cell r="A3608" t="str">
            <v>300233.SZ</v>
          </cell>
          <cell r="B3608" t="str">
            <v>金城医药</v>
          </cell>
          <cell r="C3608">
            <v>82.2</v>
          </cell>
          <cell r="D3608">
            <v>88.1</v>
          </cell>
          <cell r="E3608">
            <v>22.75</v>
          </cell>
          <cell r="F3608">
            <v>0.62</v>
          </cell>
        </row>
        <row r="3609">
          <cell r="A3609" t="str">
            <v>300983.SZ</v>
          </cell>
          <cell r="B3609" t="str">
            <v>尤安设计</v>
          </cell>
          <cell r="C3609">
            <v>9.9</v>
          </cell>
          <cell r="D3609">
            <v>39.7</v>
          </cell>
          <cell r="E3609">
            <v>31</v>
          </cell>
          <cell r="F3609">
            <v>0.62</v>
          </cell>
        </row>
        <row r="3610">
          <cell r="A3610" t="str">
            <v>603998.SH</v>
          </cell>
          <cell r="B3610" t="str">
            <v>方盛制药</v>
          </cell>
          <cell r="C3610">
            <v>49.1</v>
          </cell>
          <cell r="D3610">
            <v>50.4</v>
          </cell>
          <cell r="E3610">
            <v>11.44</v>
          </cell>
          <cell r="F3610">
            <v>0.62</v>
          </cell>
        </row>
        <row r="3611">
          <cell r="A3611" t="str">
            <v>603429.SH</v>
          </cell>
          <cell r="B3611" t="str">
            <v>集友股份</v>
          </cell>
          <cell r="C3611">
            <v>51.5</v>
          </cell>
          <cell r="D3611">
            <v>51.5</v>
          </cell>
          <cell r="E3611">
            <v>9.81</v>
          </cell>
          <cell r="F3611">
            <v>0.62</v>
          </cell>
        </row>
        <row r="3612">
          <cell r="A3612" t="str">
            <v>002714.SZ</v>
          </cell>
          <cell r="B3612" t="str">
            <v>牧原股份</v>
          </cell>
          <cell r="C3612">
            <v>1716.1</v>
          </cell>
          <cell r="D3612">
            <v>2602.1</v>
          </cell>
          <cell r="E3612">
            <v>47.55</v>
          </cell>
          <cell r="F3612">
            <v>0.61</v>
          </cell>
        </row>
        <row r="3613">
          <cell r="A3613" t="str">
            <v>601012.SH</v>
          </cell>
          <cell r="B3613" t="str">
            <v>隆基绿能</v>
          </cell>
          <cell r="C3613">
            <v>2989.5</v>
          </cell>
          <cell r="D3613">
            <v>2990.9</v>
          </cell>
          <cell r="E3613">
            <v>39.45</v>
          </cell>
          <cell r="F3613">
            <v>0.61</v>
          </cell>
        </row>
        <row r="3614">
          <cell r="A3614" t="str">
            <v>601399.SH</v>
          </cell>
          <cell r="B3614" t="str">
            <v>国机重装</v>
          </cell>
          <cell r="C3614">
            <v>103.6</v>
          </cell>
          <cell r="D3614">
            <v>237.3</v>
          </cell>
          <cell r="E3614">
            <v>3.29</v>
          </cell>
          <cell r="F3614">
            <v>0.61</v>
          </cell>
        </row>
        <row r="3615">
          <cell r="A3615" t="str">
            <v>002435.SZ</v>
          </cell>
          <cell r="B3615" t="str">
            <v>长江健康</v>
          </cell>
          <cell r="C3615">
            <v>59.4</v>
          </cell>
          <cell r="D3615">
            <v>61.1</v>
          </cell>
          <cell r="E3615">
            <v>4.94</v>
          </cell>
          <cell r="F3615">
            <v>0.61</v>
          </cell>
        </row>
        <row r="3616">
          <cell r="A3616" t="str">
            <v>000034.SZ</v>
          </cell>
          <cell r="B3616" t="str">
            <v>神州数码</v>
          </cell>
          <cell r="C3616">
            <v>153.6</v>
          </cell>
          <cell r="D3616">
            <v>187.3</v>
          </cell>
          <cell r="E3616">
            <v>28</v>
          </cell>
          <cell r="F3616">
            <v>0.61</v>
          </cell>
        </row>
        <row r="3617">
          <cell r="A3617" t="str">
            <v>601880.SH</v>
          </cell>
          <cell r="B3617" t="str">
            <v>辽港股份</v>
          </cell>
          <cell r="C3617">
            <v>310.7</v>
          </cell>
          <cell r="D3617">
            <v>395.8</v>
          </cell>
          <cell r="E3617">
            <v>1.65</v>
          </cell>
          <cell r="F3617">
            <v>0.61</v>
          </cell>
        </row>
        <row r="3618">
          <cell r="A3618" t="str">
            <v>600106.SH</v>
          </cell>
          <cell r="B3618" t="str">
            <v>重庆路桥</v>
          </cell>
          <cell r="C3618">
            <v>65.8</v>
          </cell>
          <cell r="D3618">
            <v>65.8</v>
          </cell>
          <cell r="E3618">
            <v>4.95</v>
          </cell>
          <cell r="F3618">
            <v>0.61</v>
          </cell>
        </row>
        <row r="3619">
          <cell r="A3619" t="str">
            <v>600085.SH</v>
          </cell>
          <cell r="B3619" t="str">
            <v>同仁堂</v>
          </cell>
          <cell r="C3619">
            <v>678.9</v>
          </cell>
          <cell r="D3619">
            <v>678.9</v>
          </cell>
          <cell r="E3619">
            <v>49.5</v>
          </cell>
          <cell r="F3619">
            <v>0.61</v>
          </cell>
        </row>
        <row r="3620">
          <cell r="A3620" t="str">
            <v>605389.SH</v>
          </cell>
          <cell r="B3620" t="str">
            <v>长龄液压</v>
          </cell>
          <cell r="C3620">
            <v>10.1</v>
          </cell>
          <cell r="D3620">
            <v>40.6</v>
          </cell>
          <cell r="E3620">
            <v>29.79</v>
          </cell>
          <cell r="F3620">
            <v>0.61</v>
          </cell>
        </row>
        <row r="3621">
          <cell r="A3621" t="str">
            <v>002231.SZ</v>
          </cell>
          <cell r="B3621" t="str">
            <v>奥维通信</v>
          </cell>
          <cell r="C3621">
            <v>24.5</v>
          </cell>
          <cell r="D3621">
            <v>28.8</v>
          </cell>
          <cell r="E3621">
            <v>8.31</v>
          </cell>
          <cell r="F3621">
            <v>0.61</v>
          </cell>
        </row>
        <row r="3622">
          <cell r="A3622" t="str">
            <v>872190.BJ</v>
          </cell>
          <cell r="B3622" t="str">
            <v>雷神科技</v>
          </cell>
          <cell r="C3622">
            <v>4.8</v>
          </cell>
          <cell r="D3622">
            <v>11.5</v>
          </cell>
          <cell r="E3622">
            <v>18.32</v>
          </cell>
          <cell r="F3622">
            <v>0.6</v>
          </cell>
        </row>
        <row r="3623">
          <cell r="A3623" t="str">
            <v>000911.SZ</v>
          </cell>
          <cell r="B3623" t="str">
            <v>南宁糖业</v>
          </cell>
          <cell r="C3623">
            <v>27</v>
          </cell>
          <cell r="D3623">
            <v>33.3</v>
          </cell>
          <cell r="E3623">
            <v>8.33</v>
          </cell>
          <cell r="F3623">
            <v>0.6</v>
          </cell>
        </row>
        <row r="3624">
          <cell r="A3624" t="str">
            <v>836263.BJ</v>
          </cell>
          <cell r="B3624" t="str">
            <v>中航泰达</v>
          </cell>
          <cell r="C3624">
            <v>5.1</v>
          </cell>
          <cell r="D3624">
            <v>7</v>
          </cell>
          <cell r="E3624">
            <v>5</v>
          </cell>
          <cell r="F3624">
            <v>0.6</v>
          </cell>
        </row>
        <row r="3625">
          <cell r="A3625" t="str">
            <v>835179.BJ</v>
          </cell>
          <cell r="B3625" t="str">
            <v>凯德石英</v>
          </cell>
          <cell r="C3625">
            <v>8.8</v>
          </cell>
          <cell r="D3625">
            <v>15</v>
          </cell>
          <cell r="E3625">
            <v>20.01</v>
          </cell>
          <cell r="F3625">
            <v>0.6</v>
          </cell>
        </row>
        <row r="3626">
          <cell r="A3626" t="str">
            <v>600331.SH</v>
          </cell>
          <cell r="B3626" t="str">
            <v>宏达股份</v>
          </cell>
          <cell r="C3626">
            <v>67.9</v>
          </cell>
          <cell r="D3626">
            <v>67.9</v>
          </cell>
          <cell r="E3626">
            <v>3.34</v>
          </cell>
          <cell r="F3626">
            <v>0.6</v>
          </cell>
        </row>
        <row r="3627">
          <cell r="A3627" t="str">
            <v>002701.SZ</v>
          </cell>
          <cell r="B3627" t="str">
            <v>奥瑞金</v>
          </cell>
          <cell r="C3627">
            <v>128.8</v>
          </cell>
          <cell r="D3627">
            <v>128.9</v>
          </cell>
          <cell r="E3627">
            <v>5.01</v>
          </cell>
          <cell r="F3627">
            <v>0.6</v>
          </cell>
        </row>
        <row r="3628">
          <cell r="A3628" t="str">
            <v>600359.SH</v>
          </cell>
          <cell r="B3628" t="str">
            <v>新农开发</v>
          </cell>
          <cell r="C3628">
            <v>31.9</v>
          </cell>
          <cell r="D3628">
            <v>31.9</v>
          </cell>
          <cell r="E3628">
            <v>8.36</v>
          </cell>
          <cell r="F3628">
            <v>0.6</v>
          </cell>
        </row>
        <row r="3629">
          <cell r="A3629" t="str">
            <v>300158.SZ</v>
          </cell>
          <cell r="B3629" t="str">
            <v>振东制药</v>
          </cell>
          <cell r="C3629">
            <v>68.6</v>
          </cell>
          <cell r="D3629">
            <v>68.8</v>
          </cell>
          <cell r="E3629">
            <v>6.7</v>
          </cell>
          <cell r="F3629">
            <v>0.6</v>
          </cell>
        </row>
        <row r="3630">
          <cell r="A3630" t="str">
            <v>837046.BJ</v>
          </cell>
          <cell r="B3630" t="str">
            <v>亿能电力</v>
          </cell>
          <cell r="C3630">
            <v>0.9</v>
          </cell>
          <cell r="D3630">
            <v>3.6</v>
          </cell>
          <cell r="E3630">
            <v>5.03</v>
          </cell>
          <cell r="F3630">
            <v>0.6</v>
          </cell>
        </row>
        <row r="3631">
          <cell r="A3631" t="str">
            <v>000055.SZ</v>
          </cell>
          <cell r="B3631" t="str">
            <v>方大集团</v>
          </cell>
          <cell r="C3631">
            <v>34.1</v>
          </cell>
          <cell r="D3631">
            <v>54.1</v>
          </cell>
          <cell r="E3631">
            <v>5.04</v>
          </cell>
          <cell r="F3631">
            <v>0.6</v>
          </cell>
        </row>
        <row r="3632">
          <cell r="A3632" t="str">
            <v>600876.SH</v>
          </cell>
          <cell r="B3632" t="str">
            <v>凯盛新能</v>
          </cell>
          <cell r="C3632">
            <v>77.3</v>
          </cell>
          <cell r="D3632">
            <v>130.6</v>
          </cell>
          <cell r="E3632">
            <v>20.22</v>
          </cell>
          <cell r="F3632">
            <v>0.6</v>
          </cell>
        </row>
        <row r="3633">
          <cell r="A3633" t="str">
            <v>600595.SH</v>
          </cell>
          <cell r="B3633" t="str">
            <v>中孚实业</v>
          </cell>
          <cell r="C3633">
            <v>132.2</v>
          </cell>
          <cell r="D3633">
            <v>135.3</v>
          </cell>
          <cell r="E3633">
            <v>3.37</v>
          </cell>
          <cell r="F3633">
            <v>0.6</v>
          </cell>
        </row>
        <row r="3634">
          <cell r="A3634" t="str">
            <v>833230.BJ</v>
          </cell>
          <cell r="B3634" t="str">
            <v>欧康医药</v>
          </cell>
          <cell r="C3634">
            <v>1.6</v>
          </cell>
          <cell r="D3634">
            <v>7.7</v>
          </cell>
          <cell r="E3634">
            <v>10.13</v>
          </cell>
          <cell r="F3634">
            <v>0.6</v>
          </cell>
        </row>
        <row r="3635">
          <cell r="A3635" t="str">
            <v>600770.SH</v>
          </cell>
          <cell r="B3635" t="str">
            <v>综艺股份</v>
          </cell>
          <cell r="C3635">
            <v>87.9</v>
          </cell>
          <cell r="D3635">
            <v>87.9</v>
          </cell>
          <cell r="E3635">
            <v>6.76</v>
          </cell>
          <cell r="F3635">
            <v>0.6</v>
          </cell>
        </row>
        <row r="3636">
          <cell r="A3636" t="str">
            <v>600510.SH</v>
          </cell>
          <cell r="B3636" t="str">
            <v>黑牡丹</v>
          </cell>
          <cell r="C3636">
            <v>69.2</v>
          </cell>
          <cell r="D3636">
            <v>70.6</v>
          </cell>
          <cell r="E3636">
            <v>6.76</v>
          </cell>
          <cell r="F3636">
            <v>0.6</v>
          </cell>
        </row>
        <row r="3637">
          <cell r="A3637" t="str">
            <v>600221.SH</v>
          </cell>
          <cell r="B3637" t="str">
            <v>海航控股</v>
          </cell>
          <cell r="C3637">
            <v>555.5</v>
          </cell>
          <cell r="D3637">
            <v>730.3</v>
          </cell>
          <cell r="E3637">
            <v>1.69</v>
          </cell>
          <cell r="F3637">
            <v>0.6</v>
          </cell>
        </row>
        <row r="3638">
          <cell r="A3638" t="str">
            <v>002781.SZ</v>
          </cell>
          <cell r="B3638" t="str">
            <v>*ST奇信</v>
          </cell>
          <cell r="C3638">
            <v>7.6</v>
          </cell>
          <cell r="D3638">
            <v>7.6</v>
          </cell>
          <cell r="E3638">
            <v>3.38</v>
          </cell>
          <cell r="F3638">
            <v>0.6</v>
          </cell>
        </row>
        <row r="3639">
          <cell r="A3639" t="str">
            <v>000050.SZ</v>
          </cell>
          <cell r="B3639" t="str">
            <v>深天马A</v>
          </cell>
          <cell r="C3639">
            <v>240.9</v>
          </cell>
          <cell r="D3639">
            <v>249.2</v>
          </cell>
          <cell r="E3639">
            <v>10.14</v>
          </cell>
          <cell r="F3639">
            <v>0.6</v>
          </cell>
        </row>
        <row r="3640">
          <cell r="A3640" t="str">
            <v>002939.SZ</v>
          </cell>
          <cell r="B3640" t="str">
            <v>长城证券</v>
          </cell>
          <cell r="C3640">
            <v>295.1</v>
          </cell>
          <cell r="D3640">
            <v>341.3</v>
          </cell>
          <cell r="E3640">
            <v>8.46</v>
          </cell>
          <cell r="F3640">
            <v>0.59</v>
          </cell>
        </row>
        <row r="3641">
          <cell r="A3641" t="str">
            <v>000402.SZ</v>
          </cell>
          <cell r="B3641" t="str">
            <v>金融街</v>
          </cell>
          <cell r="C3641">
            <v>151.8</v>
          </cell>
          <cell r="D3641">
            <v>151.8</v>
          </cell>
          <cell r="E3641">
            <v>5.08</v>
          </cell>
          <cell r="F3641">
            <v>0.59</v>
          </cell>
        </row>
        <row r="3642">
          <cell r="A3642" t="str">
            <v>000063.SZ</v>
          </cell>
          <cell r="B3642" t="str">
            <v>中兴通讯</v>
          </cell>
          <cell r="C3642">
            <v>1349.2</v>
          </cell>
          <cell r="D3642">
            <v>1605.5</v>
          </cell>
          <cell r="E3642">
            <v>33.9</v>
          </cell>
          <cell r="F3642">
            <v>0.59</v>
          </cell>
        </row>
        <row r="3643">
          <cell r="A3643" t="str">
            <v>000993.SZ</v>
          </cell>
          <cell r="B3643" t="str">
            <v>闽东电力</v>
          </cell>
          <cell r="C3643">
            <v>44.8</v>
          </cell>
          <cell r="D3643">
            <v>46.6</v>
          </cell>
          <cell r="E3643">
            <v>10.18</v>
          </cell>
          <cell r="F3643">
            <v>0.59</v>
          </cell>
        </row>
        <row r="3644">
          <cell r="A3644" t="str">
            <v>600387.SH</v>
          </cell>
          <cell r="B3644" t="str">
            <v>海越能源</v>
          </cell>
          <cell r="C3644">
            <v>27.4</v>
          </cell>
          <cell r="D3644">
            <v>31.8</v>
          </cell>
          <cell r="E3644">
            <v>6.79</v>
          </cell>
          <cell r="F3644">
            <v>0.59</v>
          </cell>
        </row>
        <row r="3645">
          <cell r="A3645" t="str">
            <v>600864.SH</v>
          </cell>
          <cell r="B3645" t="str">
            <v>哈投股份</v>
          </cell>
          <cell r="C3645">
            <v>106.1</v>
          </cell>
          <cell r="D3645">
            <v>106.1</v>
          </cell>
          <cell r="E3645">
            <v>5.1</v>
          </cell>
          <cell r="F3645">
            <v>0.59</v>
          </cell>
        </row>
        <row r="3646">
          <cell r="A3646" t="str">
            <v>002228.SZ</v>
          </cell>
          <cell r="B3646" t="str">
            <v>合兴包装</v>
          </cell>
          <cell r="C3646">
            <v>42.1</v>
          </cell>
          <cell r="D3646">
            <v>42.2</v>
          </cell>
          <cell r="E3646">
            <v>3.41</v>
          </cell>
          <cell r="F3646">
            <v>0.59</v>
          </cell>
        </row>
        <row r="3647">
          <cell r="A3647" t="str">
            <v>002302.SZ</v>
          </cell>
          <cell r="B3647" t="str">
            <v>西部建设</v>
          </cell>
          <cell r="C3647">
            <v>107.7</v>
          </cell>
          <cell r="D3647">
            <v>107.7</v>
          </cell>
          <cell r="E3647">
            <v>8.53</v>
          </cell>
          <cell r="F3647">
            <v>0.59</v>
          </cell>
        </row>
        <row r="3648">
          <cell r="A3648" t="str">
            <v>600792.SH</v>
          </cell>
          <cell r="B3648" t="str">
            <v>云煤能源</v>
          </cell>
          <cell r="C3648">
            <v>33.9</v>
          </cell>
          <cell r="D3648">
            <v>33.9</v>
          </cell>
          <cell r="E3648">
            <v>3.42</v>
          </cell>
          <cell r="F3648">
            <v>0.59</v>
          </cell>
        </row>
        <row r="3649">
          <cell r="A3649" t="str">
            <v>000671.SZ</v>
          </cell>
          <cell r="B3649" t="str">
            <v>阳光城</v>
          </cell>
          <cell r="C3649">
            <v>69.3</v>
          </cell>
          <cell r="D3649">
            <v>70.8</v>
          </cell>
          <cell r="E3649">
            <v>1.71</v>
          </cell>
          <cell r="F3649">
            <v>0.59</v>
          </cell>
        </row>
        <row r="3650">
          <cell r="A3650" t="str">
            <v>002562.SZ</v>
          </cell>
          <cell r="B3650" t="str">
            <v>兄弟科技</v>
          </cell>
          <cell r="C3650">
            <v>36</v>
          </cell>
          <cell r="D3650">
            <v>54.7</v>
          </cell>
          <cell r="E3650">
            <v>5.15</v>
          </cell>
          <cell r="F3650">
            <v>0.59</v>
          </cell>
        </row>
        <row r="3651">
          <cell r="A3651" t="str">
            <v>002858.SZ</v>
          </cell>
          <cell r="B3651" t="str">
            <v>力盛体育</v>
          </cell>
          <cell r="C3651">
            <v>24.1</v>
          </cell>
          <cell r="D3651">
            <v>27.5</v>
          </cell>
          <cell r="E3651">
            <v>17.18</v>
          </cell>
          <cell r="F3651">
            <v>0.59</v>
          </cell>
        </row>
        <row r="3652">
          <cell r="A3652" t="str">
            <v>002556.SZ</v>
          </cell>
          <cell r="B3652" t="str">
            <v>辉隆股份</v>
          </cell>
          <cell r="C3652">
            <v>80.3</v>
          </cell>
          <cell r="D3652">
            <v>81.9</v>
          </cell>
          <cell r="E3652">
            <v>8.59</v>
          </cell>
          <cell r="F3652">
            <v>0.59</v>
          </cell>
        </row>
        <row r="3653">
          <cell r="A3653" t="str">
            <v>002078.SZ</v>
          </cell>
          <cell r="B3653" t="str">
            <v>太阳纸业</v>
          </cell>
          <cell r="C3653">
            <v>331.5</v>
          </cell>
          <cell r="D3653">
            <v>337.6</v>
          </cell>
          <cell r="E3653">
            <v>12.08</v>
          </cell>
          <cell r="F3653">
            <v>0.58</v>
          </cell>
        </row>
        <row r="3654">
          <cell r="A3654" t="str">
            <v>002399.SZ</v>
          </cell>
          <cell r="B3654" t="str">
            <v>海普瑞</v>
          </cell>
          <cell r="C3654">
            <v>172.5</v>
          </cell>
          <cell r="D3654">
            <v>202.9</v>
          </cell>
          <cell r="E3654">
            <v>13.83</v>
          </cell>
          <cell r="F3654">
            <v>0.58</v>
          </cell>
        </row>
        <row r="3655">
          <cell r="A3655" t="str">
            <v>603633.SH</v>
          </cell>
          <cell r="B3655" t="str">
            <v>徕木股份</v>
          </cell>
          <cell r="C3655">
            <v>39.8</v>
          </cell>
          <cell r="D3655">
            <v>39.8</v>
          </cell>
          <cell r="E3655">
            <v>12.11</v>
          </cell>
          <cell r="F3655">
            <v>0.58</v>
          </cell>
        </row>
        <row r="3656">
          <cell r="A3656" t="str">
            <v>600217.SH</v>
          </cell>
          <cell r="B3656" t="str">
            <v>中再资环</v>
          </cell>
          <cell r="C3656">
            <v>72.1</v>
          </cell>
          <cell r="D3656">
            <v>72.1</v>
          </cell>
          <cell r="E3656">
            <v>5.19</v>
          </cell>
          <cell r="F3656">
            <v>0.58</v>
          </cell>
        </row>
        <row r="3657">
          <cell r="A3657" t="str">
            <v>300088.SZ</v>
          </cell>
          <cell r="B3657" t="str">
            <v>长信科技</v>
          </cell>
          <cell r="C3657">
            <v>169</v>
          </cell>
          <cell r="D3657">
            <v>169.9</v>
          </cell>
          <cell r="E3657">
            <v>6.92</v>
          </cell>
          <cell r="F3657">
            <v>0.58</v>
          </cell>
        </row>
        <row r="3658">
          <cell r="A3658" t="str">
            <v>600219.SH</v>
          </cell>
          <cell r="B3658" t="str">
            <v>南山铝业</v>
          </cell>
          <cell r="C3658">
            <v>406.3</v>
          </cell>
          <cell r="D3658">
            <v>406.3</v>
          </cell>
          <cell r="E3658">
            <v>3.47</v>
          </cell>
          <cell r="F3658">
            <v>0.58</v>
          </cell>
        </row>
        <row r="3659">
          <cell r="A3659" t="str">
            <v>688981.SH</v>
          </cell>
          <cell r="B3659" t="str">
            <v>中芯国际</v>
          </cell>
          <cell r="C3659">
            <v>1020</v>
          </cell>
          <cell r="D3659">
            <v>4123.6</v>
          </cell>
          <cell r="E3659">
            <v>52.11</v>
          </cell>
          <cell r="F3659">
            <v>0.58</v>
          </cell>
        </row>
        <row r="3660">
          <cell r="A3660" t="str">
            <v>603363.SH</v>
          </cell>
          <cell r="B3660" t="str">
            <v>傲农生物</v>
          </cell>
          <cell r="C3660">
            <v>88.4</v>
          </cell>
          <cell r="D3660">
            <v>105.9</v>
          </cell>
          <cell r="E3660">
            <v>12.16</v>
          </cell>
          <cell r="F3660">
            <v>0.58</v>
          </cell>
        </row>
        <row r="3661">
          <cell r="A3661" t="str">
            <v>000925.SZ</v>
          </cell>
          <cell r="B3661" t="str">
            <v>众合科技</v>
          </cell>
          <cell r="C3661">
            <v>47.7</v>
          </cell>
          <cell r="D3661">
            <v>48.7</v>
          </cell>
          <cell r="E3661">
            <v>8.71</v>
          </cell>
          <cell r="F3661">
            <v>0.58</v>
          </cell>
        </row>
        <row r="3662">
          <cell r="A3662" t="str">
            <v>603603.SH</v>
          </cell>
          <cell r="B3662" t="str">
            <v>*ST博天</v>
          </cell>
          <cell r="C3662">
            <v>42.9</v>
          </cell>
          <cell r="D3662">
            <v>50.8</v>
          </cell>
          <cell r="E3662">
            <v>5.25</v>
          </cell>
          <cell r="F3662">
            <v>0.57</v>
          </cell>
        </row>
        <row r="3663">
          <cell r="A3663" t="str">
            <v>002945.SZ</v>
          </cell>
          <cell r="B3663" t="str">
            <v>华林证券</v>
          </cell>
          <cell r="C3663">
            <v>378</v>
          </cell>
          <cell r="D3663">
            <v>378</v>
          </cell>
          <cell r="E3663">
            <v>14</v>
          </cell>
          <cell r="F3663">
            <v>0.57</v>
          </cell>
        </row>
        <row r="3664">
          <cell r="A3664" t="str">
            <v>300710.SZ</v>
          </cell>
          <cell r="B3664" t="str">
            <v>万隆光电</v>
          </cell>
          <cell r="C3664">
            <v>17.2</v>
          </cell>
          <cell r="D3664">
            <v>26.1</v>
          </cell>
          <cell r="E3664">
            <v>26.26</v>
          </cell>
          <cell r="F3664">
            <v>0.57</v>
          </cell>
        </row>
        <row r="3665">
          <cell r="A3665" t="str">
            <v>601336.SH</v>
          </cell>
          <cell r="B3665" t="str">
            <v>新华保险</v>
          </cell>
          <cell r="C3665">
            <v>620.8</v>
          </cell>
          <cell r="D3665">
            <v>928.7</v>
          </cell>
          <cell r="E3665">
            <v>29.77</v>
          </cell>
          <cell r="F3665">
            <v>0.57</v>
          </cell>
        </row>
        <row r="3666">
          <cell r="A3666" t="str">
            <v>300120.SZ</v>
          </cell>
          <cell r="B3666" t="str">
            <v>经纬辉开</v>
          </cell>
          <cell r="C3666">
            <v>28.4</v>
          </cell>
          <cell r="D3666">
            <v>32.6</v>
          </cell>
          <cell r="E3666">
            <v>7.02</v>
          </cell>
          <cell r="F3666">
            <v>0.57</v>
          </cell>
        </row>
        <row r="3667">
          <cell r="A3667" t="str">
            <v>301408.SZ</v>
          </cell>
          <cell r="B3667" t="str">
            <v>华人健康</v>
          </cell>
          <cell r="C3667">
            <v>10.9</v>
          </cell>
          <cell r="D3667">
            <v>77.3</v>
          </cell>
          <cell r="E3667">
            <v>19.32</v>
          </cell>
          <cell r="F3667">
            <v>0.57</v>
          </cell>
        </row>
        <row r="3668">
          <cell r="A3668" t="str">
            <v>838670.BJ</v>
          </cell>
          <cell r="B3668" t="str">
            <v>恒进感应</v>
          </cell>
          <cell r="C3668">
            <v>3.3</v>
          </cell>
          <cell r="D3668">
            <v>11.8</v>
          </cell>
          <cell r="E3668">
            <v>17.58</v>
          </cell>
          <cell r="F3668">
            <v>0.57</v>
          </cell>
        </row>
        <row r="3669">
          <cell r="A3669" t="str">
            <v>002427.SZ</v>
          </cell>
          <cell r="B3669" t="str">
            <v>*ST尤夫</v>
          </cell>
          <cell r="C3669">
            <v>69.4</v>
          </cell>
          <cell r="D3669">
            <v>69.4</v>
          </cell>
          <cell r="E3669">
            <v>7.04</v>
          </cell>
          <cell r="F3669">
            <v>0.57</v>
          </cell>
        </row>
        <row r="3670">
          <cell r="A3670" t="str">
            <v>603196.SH</v>
          </cell>
          <cell r="B3670" t="str">
            <v>日播时尚</v>
          </cell>
          <cell r="C3670">
            <v>21</v>
          </cell>
          <cell r="D3670">
            <v>21.1</v>
          </cell>
          <cell r="E3670">
            <v>8.81</v>
          </cell>
          <cell r="F3670">
            <v>0.57</v>
          </cell>
        </row>
        <row r="3671">
          <cell r="A3671" t="str">
            <v>871396.BJ</v>
          </cell>
          <cell r="B3671" t="str">
            <v>常辅股份</v>
          </cell>
          <cell r="C3671">
            <v>2.8</v>
          </cell>
          <cell r="D3671">
            <v>4.1</v>
          </cell>
          <cell r="E3671">
            <v>7.05</v>
          </cell>
          <cell r="F3671">
            <v>0.57</v>
          </cell>
        </row>
        <row r="3672">
          <cell r="A3672" t="str">
            <v>000557.SZ</v>
          </cell>
          <cell r="B3672" t="str">
            <v>西部创业</v>
          </cell>
          <cell r="C3672">
            <v>77.1</v>
          </cell>
          <cell r="D3672">
            <v>77.1</v>
          </cell>
          <cell r="E3672">
            <v>5.29</v>
          </cell>
          <cell r="F3672">
            <v>0.57</v>
          </cell>
        </row>
        <row r="3673">
          <cell r="A3673" t="str">
            <v>600568.SH</v>
          </cell>
          <cell r="B3673" t="str">
            <v>ST中珠</v>
          </cell>
          <cell r="C3673">
            <v>27.7</v>
          </cell>
          <cell r="D3673">
            <v>35.3</v>
          </cell>
          <cell r="E3673">
            <v>1.77</v>
          </cell>
          <cell r="F3673">
            <v>0.57</v>
          </cell>
        </row>
        <row r="3674">
          <cell r="A3674" t="str">
            <v>000882.SZ</v>
          </cell>
          <cell r="B3674" t="str">
            <v>华联股份</v>
          </cell>
          <cell r="C3674">
            <v>48.5</v>
          </cell>
          <cell r="D3674">
            <v>48.5</v>
          </cell>
          <cell r="E3674">
            <v>1.77</v>
          </cell>
          <cell r="F3674">
            <v>0.57</v>
          </cell>
        </row>
        <row r="3675">
          <cell r="A3675" t="str">
            <v>301317.SZ</v>
          </cell>
          <cell r="B3675" t="str">
            <v>鑫磊股份</v>
          </cell>
          <cell r="C3675">
            <v>9.2</v>
          </cell>
          <cell r="D3675">
            <v>39</v>
          </cell>
          <cell r="E3675">
            <v>24.79</v>
          </cell>
          <cell r="F3675">
            <v>0.57</v>
          </cell>
        </row>
        <row r="3676">
          <cell r="A3676" t="str">
            <v>300594.SZ</v>
          </cell>
          <cell r="B3676" t="str">
            <v>朗进科技</v>
          </cell>
          <cell r="C3676">
            <v>19.2</v>
          </cell>
          <cell r="D3676">
            <v>19.5</v>
          </cell>
          <cell r="E3676">
            <v>21.25</v>
          </cell>
          <cell r="F3676">
            <v>0.57</v>
          </cell>
        </row>
        <row r="3677">
          <cell r="A3677" t="str">
            <v>301168.SZ</v>
          </cell>
          <cell r="B3677" t="str">
            <v>通灵股份</v>
          </cell>
          <cell r="C3677">
            <v>26.4</v>
          </cell>
          <cell r="D3677">
            <v>63.8</v>
          </cell>
          <cell r="E3677">
            <v>53.15</v>
          </cell>
          <cell r="F3677">
            <v>0.57</v>
          </cell>
        </row>
        <row r="3678">
          <cell r="A3678" t="str">
            <v>002655.SZ</v>
          </cell>
          <cell r="B3678" t="str">
            <v>共达电声</v>
          </cell>
          <cell r="C3678">
            <v>44.7</v>
          </cell>
          <cell r="D3678">
            <v>45.4</v>
          </cell>
          <cell r="E3678">
            <v>12.41</v>
          </cell>
          <cell r="F3678">
            <v>0.57</v>
          </cell>
        </row>
        <row r="3679">
          <cell r="A3679" t="str">
            <v>002218.SZ</v>
          </cell>
          <cell r="B3679" t="str">
            <v>拓日新能</v>
          </cell>
          <cell r="C3679">
            <v>73.8</v>
          </cell>
          <cell r="D3679">
            <v>75.2</v>
          </cell>
          <cell r="E3679">
            <v>5.32</v>
          </cell>
          <cell r="F3679">
            <v>0.57</v>
          </cell>
        </row>
        <row r="3680">
          <cell r="A3680" t="str">
            <v>002038.SZ</v>
          </cell>
          <cell r="B3680" t="str">
            <v>双鹭药业</v>
          </cell>
          <cell r="C3680">
            <v>75.5</v>
          </cell>
          <cell r="D3680">
            <v>91.1</v>
          </cell>
          <cell r="E3680">
            <v>8.87</v>
          </cell>
          <cell r="F3680">
            <v>0.57</v>
          </cell>
        </row>
        <row r="3681">
          <cell r="A3681" t="str">
            <v>601330.SH</v>
          </cell>
          <cell r="B3681" t="str">
            <v>绿色动力</v>
          </cell>
          <cell r="C3681">
            <v>70.2</v>
          </cell>
          <cell r="D3681">
            <v>98.9</v>
          </cell>
          <cell r="E3681">
            <v>7.1</v>
          </cell>
          <cell r="F3681">
            <v>0.57</v>
          </cell>
        </row>
        <row r="3682">
          <cell r="A3682" t="str">
            <v>600163.SH</v>
          </cell>
          <cell r="B3682" t="str">
            <v>中闽能源</v>
          </cell>
          <cell r="C3682">
            <v>61.5</v>
          </cell>
          <cell r="D3682">
            <v>101.4</v>
          </cell>
          <cell r="E3682">
            <v>5.33</v>
          </cell>
          <cell r="F3682">
            <v>0.57</v>
          </cell>
        </row>
        <row r="3683">
          <cell r="A3683" t="str">
            <v>833819.BJ</v>
          </cell>
          <cell r="B3683" t="str">
            <v>颖泰生物</v>
          </cell>
          <cell r="C3683">
            <v>64.5</v>
          </cell>
          <cell r="D3683">
            <v>65.5</v>
          </cell>
          <cell r="E3683">
            <v>5.34</v>
          </cell>
          <cell r="F3683">
            <v>0.56</v>
          </cell>
        </row>
        <row r="3684">
          <cell r="A3684" t="str">
            <v>600533.SH</v>
          </cell>
          <cell r="B3684" t="str">
            <v>栖霞建设</v>
          </cell>
          <cell r="C3684">
            <v>37.5</v>
          </cell>
          <cell r="D3684">
            <v>37.5</v>
          </cell>
          <cell r="E3684">
            <v>3.57</v>
          </cell>
          <cell r="F3684">
            <v>0.56</v>
          </cell>
        </row>
        <row r="3685">
          <cell r="A3685" t="str">
            <v>002067.SZ</v>
          </cell>
          <cell r="B3685" t="str">
            <v>景兴纸业</v>
          </cell>
          <cell r="C3685">
            <v>37.7</v>
          </cell>
          <cell r="D3685">
            <v>42.6</v>
          </cell>
          <cell r="E3685">
            <v>3.57</v>
          </cell>
          <cell r="F3685">
            <v>0.56</v>
          </cell>
        </row>
        <row r="3686">
          <cell r="A3686" t="str">
            <v>300382.SZ</v>
          </cell>
          <cell r="B3686" t="str">
            <v>斯莱克</v>
          </cell>
          <cell r="C3686">
            <v>100.7</v>
          </cell>
          <cell r="D3686">
            <v>100.7</v>
          </cell>
          <cell r="E3686">
            <v>16.08</v>
          </cell>
          <cell r="F3686">
            <v>0.56</v>
          </cell>
        </row>
        <row r="3687">
          <cell r="A3687" t="str">
            <v>600239.SH</v>
          </cell>
          <cell r="B3687" t="str">
            <v>ST云城</v>
          </cell>
          <cell r="C3687">
            <v>28.7</v>
          </cell>
          <cell r="D3687">
            <v>28.7</v>
          </cell>
          <cell r="E3687">
            <v>1.79</v>
          </cell>
          <cell r="F3687">
            <v>0.56</v>
          </cell>
        </row>
        <row r="3688">
          <cell r="A3688" t="str">
            <v>300990.SZ</v>
          </cell>
          <cell r="B3688" t="str">
            <v>同飞股份</v>
          </cell>
          <cell r="C3688">
            <v>19.3</v>
          </cell>
          <cell r="D3688">
            <v>77.1</v>
          </cell>
          <cell r="E3688">
            <v>82.41</v>
          </cell>
          <cell r="F3688">
            <v>0.56</v>
          </cell>
        </row>
        <row r="3689">
          <cell r="A3689" t="str">
            <v>300253.SZ</v>
          </cell>
          <cell r="B3689" t="str">
            <v>卫宁健康</v>
          </cell>
          <cell r="C3689">
            <v>198.9</v>
          </cell>
          <cell r="D3689">
            <v>231.1</v>
          </cell>
          <cell r="E3689">
            <v>10.76</v>
          </cell>
          <cell r="F3689">
            <v>0.56</v>
          </cell>
        </row>
        <row r="3690">
          <cell r="A3690" t="str">
            <v>002930.SZ</v>
          </cell>
          <cell r="B3690" t="str">
            <v>宏川智慧</v>
          </cell>
          <cell r="C3690">
            <v>92.3</v>
          </cell>
          <cell r="D3690">
            <v>97.4</v>
          </cell>
          <cell r="E3690">
            <v>21.54</v>
          </cell>
          <cell r="F3690">
            <v>0.56</v>
          </cell>
        </row>
        <row r="3691">
          <cell r="A3691" t="str">
            <v>603678.SH</v>
          </cell>
          <cell r="B3691" t="str">
            <v>火炬电子</v>
          </cell>
          <cell r="C3691">
            <v>198.5</v>
          </cell>
          <cell r="D3691">
            <v>198.6</v>
          </cell>
          <cell r="E3691">
            <v>43.25</v>
          </cell>
          <cell r="F3691">
            <v>0.56</v>
          </cell>
        </row>
        <row r="3692">
          <cell r="A3692" t="str">
            <v>601021.SH</v>
          </cell>
          <cell r="B3692" t="str">
            <v>春秋航空</v>
          </cell>
          <cell r="C3692">
            <v>528.7</v>
          </cell>
          <cell r="D3692">
            <v>564.5</v>
          </cell>
          <cell r="E3692">
            <v>57.69</v>
          </cell>
          <cell r="F3692">
            <v>0.56</v>
          </cell>
        </row>
        <row r="3693">
          <cell r="A3693" t="str">
            <v>603048.SH</v>
          </cell>
          <cell r="B3693" t="str">
            <v>浙江黎明</v>
          </cell>
          <cell r="C3693">
            <v>6.2</v>
          </cell>
          <cell r="D3693">
            <v>24</v>
          </cell>
          <cell r="E3693">
            <v>16.35</v>
          </cell>
          <cell r="F3693">
            <v>0.55</v>
          </cell>
        </row>
        <row r="3694">
          <cell r="A3694" t="str">
            <v>300211.SZ</v>
          </cell>
          <cell r="B3694" t="str">
            <v>亿通科技</v>
          </cell>
          <cell r="C3694">
            <v>27.1</v>
          </cell>
          <cell r="D3694">
            <v>27.6</v>
          </cell>
          <cell r="E3694">
            <v>9.09</v>
          </cell>
          <cell r="F3694">
            <v>0.55</v>
          </cell>
        </row>
        <row r="3695">
          <cell r="A3695" t="str">
            <v>301223.SZ</v>
          </cell>
          <cell r="B3695" t="str">
            <v>中荣股份</v>
          </cell>
          <cell r="C3695">
            <v>9.2</v>
          </cell>
          <cell r="D3695">
            <v>38.6</v>
          </cell>
          <cell r="E3695">
            <v>20</v>
          </cell>
          <cell r="F3695">
            <v>0.55</v>
          </cell>
        </row>
        <row r="3696">
          <cell r="A3696" t="str">
            <v>002952.SZ</v>
          </cell>
          <cell r="B3696" t="str">
            <v>亚世光电</v>
          </cell>
          <cell r="C3696">
            <v>23.8</v>
          </cell>
          <cell r="D3696">
            <v>29.9</v>
          </cell>
          <cell r="E3696">
            <v>18.19</v>
          </cell>
          <cell r="F3696">
            <v>0.55</v>
          </cell>
        </row>
        <row r="3697">
          <cell r="A3697" t="str">
            <v>000413.SZ</v>
          </cell>
          <cell r="B3697" t="str">
            <v>东旭光电</v>
          </cell>
          <cell r="C3697">
            <v>91.5</v>
          </cell>
          <cell r="D3697">
            <v>102.5</v>
          </cell>
          <cell r="E3697">
            <v>1.82</v>
          </cell>
          <cell r="F3697">
            <v>0.55</v>
          </cell>
        </row>
        <row r="3698">
          <cell r="A3698" t="str">
            <v>000068.SZ</v>
          </cell>
          <cell r="B3698" t="str">
            <v>华控赛格</v>
          </cell>
          <cell r="C3698">
            <v>36.6</v>
          </cell>
          <cell r="D3698">
            <v>36.6</v>
          </cell>
          <cell r="E3698">
            <v>3.64</v>
          </cell>
          <cell r="F3698">
            <v>0.55</v>
          </cell>
        </row>
        <row r="3699">
          <cell r="A3699" t="str">
            <v>300767.SZ</v>
          </cell>
          <cell r="B3699" t="str">
            <v>震安科技</v>
          </cell>
          <cell r="C3699">
            <v>89.3</v>
          </cell>
          <cell r="D3699">
            <v>108</v>
          </cell>
          <cell r="E3699">
            <v>43.69</v>
          </cell>
          <cell r="F3699">
            <v>0.55</v>
          </cell>
        </row>
        <row r="3700">
          <cell r="A3700" t="str">
            <v>601368.SH</v>
          </cell>
          <cell r="B3700" t="str">
            <v>绿城水务</v>
          </cell>
          <cell r="C3700">
            <v>48.4</v>
          </cell>
          <cell r="D3700">
            <v>48.4</v>
          </cell>
          <cell r="E3700">
            <v>5.48</v>
          </cell>
          <cell r="F3700">
            <v>0.55</v>
          </cell>
        </row>
        <row r="3701">
          <cell r="A3701" t="str">
            <v>601188.SH</v>
          </cell>
          <cell r="B3701" t="str">
            <v>龙江交通</v>
          </cell>
          <cell r="C3701">
            <v>48.2</v>
          </cell>
          <cell r="D3701">
            <v>48.2</v>
          </cell>
          <cell r="E3701">
            <v>3.66</v>
          </cell>
          <cell r="F3701">
            <v>0.55</v>
          </cell>
        </row>
        <row r="3702">
          <cell r="A3702" t="str">
            <v>300157.SZ</v>
          </cell>
          <cell r="B3702" t="str">
            <v>恒泰艾普</v>
          </cell>
          <cell r="C3702">
            <v>25.5</v>
          </cell>
          <cell r="D3702">
            <v>26.1</v>
          </cell>
          <cell r="E3702">
            <v>3.66</v>
          </cell>
          <cell r="F3702">
            <v>0.55</v>
          </cell>
        </row>
        <row r="3703">
          <cell r="A3703" t="str">
            <v>301105.SZ</v>
          </cell>
          <cell r="B3703" t="str">
            <v>鸿铭股份</v>
          </cell>
          <cell r="C3703">
            <v>4.8</v>
          </cell>
          <cell r="D3703">
            <v>19.2</v>
          </cell>
          <cell r="E3703">
            <v>38.44</v>
          </cell>
          <cell r="F3703">
            <v>0.55</v>
          </cell>
        </row>
        <row r="3704">
          <cell r="A3704" t="str">
            <v>688322.SH</v>
          </cell>
          <cell r="B3704" t="str">
            <v>奥比中光-UW</v>
          </cell>
          <cell r="C3704">
            <v>10.2</v>
          </cell>
          <cell r="D3704">
            <v>124.7</v>
          </cell>
          <cell r="E3704">
            <v>31.18</v>
          </cell>
          <cell r="F3704">
            <v>0.55</v>
          </cell>
        </row>
        <row r="3705">
          <cell r="A3705" t="str">
            <v>600740.SH</v>
          </cell>
          <cell r="B3705" t="str">
            <v>山西焦化</v>
          </cell>
          <cell r="C3705">
            <v>142.2</v>
          </cell>
          <cell r="D3705">
            <v>142.2</v>
          </cell>
          <cell r="E3705">
            <v>5.55</v>
          </cell>
          <cell r="F3705">
            <v>0.54</v>
          </cell>
        </row>
        <row r="3706">
          <cell r="A3706" t="str">
            <v>300540.SZ</v>
          </cell>
          <cell r="B3706" t="str">
            <v>蜀道装备</v>
          </cell>
          <cell r="C3706">
            <v>20.1</v>
          </cell>
          <cell r="D3706">
            <v>29.7</v>
          </cell>
          <cell r="E3706">
            <v>18.5</v>
          </cell>
          <cell r="F3706">
            <v>0.54</v>
          </cell>
        </row>
        <row r="3707">
          <cell r="A3707" t="str">
            <v>600210.SH</v>
          </cell>
          <cell r="B3707" t="str">
            <v>紫江企业</v>
          </cell>
          <cell r="C3707">
            <v>84.3</v>
          </cell>
          <cell r="D3707">
            <v>84.3</v>
          </cell>
          <cell r="E3707">
            <v>5.56</v>
          </cell>
          <cell r="F3707">
            <v>0.54</v>
          </cell>
        </row>
        <row r="3708">
          <cell r="A3708" t="str">
            <v>002040.SZ</v>
          </cell>
          <cell r="B3708" t="str">
            <v>南京港</v>
          </cell>
          <cell r="C3708">
            <v>35.9</v>
          </cell>
          <cell r="D3708">
            <v>35.9</v>
          </cell>
          <cell r="E3708">
            <v>7.42</v>
          </cell>
          <cell r="F3708">
            <v>0.54</v>
          </cell>
        </row>
        <row r="3709">
          <cell r="A3709" t="str">
            <v>830832.BJ</v>
          </cell>
          <cell r="B3709" t="str">
            <v>齐鲁华信</v>
          </cell>
          <cell r="C3709">
            <v>7</v>
          </cell>
          <cell r="D3709">
            <v>7.8</v>
          </cell>
          <cell r="E3709">
            <v>5.59</v>
          </cell>
          <cell r="F3709">
            <v>0.54</v>
          </cell>
        </row>
        <row r="3710">
          <cell r="A3710" t="str">
            <v>300770.SZ</v>
          </cell>
          <cell r="B3710" t="str">
            <v>新媒股份</v>
          </cell>
          <cell r="C3710">
            <v>99.2</v>
          </cell>
          <cell r="D3710">
            <v>99.2</v>
          </cell>
          <cell r="E3710">
            <v>42.92</v>
          </cell>
          <cell r="F3710">
            <v>0.54</v>
          </cell>
        </row>
        <row r="3711">
          <cell r="A3711" t="str">
            <v>002391.SZ</v>
          </cell>
          <cell r="B3711" t="str">
            <v>长青股份</v>
          </cell>
          <cell r="C3711">
            <v>34.8</v>
          </cell>
          <cell r="D3711">
            <v>48.5</v>
          </cell>
          <cell r="E3711">
            <v>7.47</v>
          </cell>
          <cell r="F3711">
            <v>0.54</v>
          </cell>
        </row>
        <row r="3712">
          <cell r="A3712" t="str">
            <v>600162.SH</v>
          </cell>
          <cell r="B3712" t="str">
            <v>香江控股</v>
          </cell>
          <cell r="C3712">
            <v>61.1</v>
          </cell>
          <cell r="D3712">
            <v>61.1</v>
          </cell>
          <cell r="E3712">
            <v>1.87</v>
          </cell>
          <cell r="F3712">
            <v>0.54</v>
          </cell>
        </row>
        <row r="3713">
          <cell r="A3713" t="str">
            <v>600732.SH</v>
          </cell>
          <cell r="B3713" t="str">
            <v>爱旭股份</v>
          </cell>
          <cell r="C3713">
            <v>311</v>
          </cell>
          <cell r="D3713">
            <v>438.8</v>
          </cell>
          <cell r="E3713">
            <v>33.7</v>
          </cell>
          <cell r="F3713">
            <v>0.54</v>
          </cell>
        </row>
        <row r="3714">
          <cell r="A3714" t="str">
            <v>300777.SZ</v>
          </cell>
          <cell r="B3714" t="str">
            <v>中简科技</v>
          </cell>
          <cell r="C3714">
            <v>205.9</v>
          </cell>
          <cell r="D3714">
            <v>222.3</v>
          </cell>
          <cell r="E3714">
            <v>50.57</v>
          </cell>
          <cell r="F3714">
            <v>0.54</v>
          </cell>
        </row>
        <row r="3715">
          <cell r="A3715" t="str">
            <v>301010.SZ</v>
          </cell>
          <cell r="B3715" t="str">
            <v>晶雪节能</v>
          </cell>
          <cell r="C3715">
            <v>10.5</v>
          </cell>
          <cell r="D3715">
            <v>22.3</v>
          </cell>
          <cell r="E3715">
            <v>20.67</v>
          </cell>
          <cell r="F3715">
            <v>0.54</v>
          </cell>
        </row>
        <row r="3716">
          <cell r="A3716" t="str">
            <v>600816.SH</v>
          </cell>
          <cell r="B3716" t="str">
            <v>ST安信</v>
          </cell>
          <cell r="C3716">
            <v>197.9</v>
          </cell>
          <cell r="D3716">
            <v>205.6</v>
          </cell>
          <cell r="E3716">
            <v>3.76</v>
          </cell>
          <cell r="F3716">
            <v>0.53</v>
          </cell>
        </row>
        <row r="3717">
          <cell r="A3717" t="str">
            <v>603158.SH</v>
          </cell>
          <cell r="B3717" t="str">
            <v>腾龙股份</v>
          </cell>
          <cell r="C3717">
            <v>37.2</v>
          </cell>
          <cell r="D3717">
            <v>37.2</v>
          </cell>
          <cell r="E3717">
            <v>7.57</v>
          </cell>
          <cell r="F3717">
            <v>0.53</v>
          </cell>
        </row>
        <row r="3718">
          <cell r="A3718" t="str">
            <v>600892.SH</v>
          </cell>
          <cell r="B3718" t="str">
            <v>大晟文化</v>
          </cell>
          <cell r="C3718">
            <v>31.8</v>
          </cell>
          <cell r="D3718">
            <v>31.8</v>
          </cell>
          <cell r="E3718">
            <v>5.69</v>
          </cell>
          <cell r="F3718">
            <v>0.53</v>
          </cell>
        </row>
        <row r="3719">
          <cell r="A3719" t="str">
            <v>300341.SZ</v>
          </cell>
          <cell r="B3719" t="str">
            <v>麦克奥迪</v>
          </cell>
          <cell r="C3719">
            <v>58.7</v>
          </cell>
          <cell r="D3719">
            <v>58.7</v>
          </cell>
          <cell r="E3719">
            <v>11.44</v>
          </cell>
          <cell r="F3719">
            <v>0.53</v>
          </cell>
        </row>
        <row r="3720">
          <cell r="A3720" t="str">
            <v>600927.SH</v>
          </cell>
          <cell r="B3720" t="str">
            <v>永安期货</v>
          </cell>
          <cell r="C3720">
            <v>90.6</v>
          </cell>
          <cell r="D3720">
            <v>249.9</v>
          </cell>
          <cell r="E3720">
            <v>17.17</v>
          </cell>
          <cell r="F3720">
            <v>0.53</v>
          </cell>
        </row>
        <row r="3721">
          <cell r="A3721" t="str">
            <v>300962.SZ</v>
          </cell>
          <cell r="B3721" t="str">
            <v>中金辐照</v>
          </cell>
          <cell r="C3721">
            <v>20.8</v>
          </cell>
          <cell r="D3721">
            <v>45.4</v>
          </cell>
          <cell r="E3721">
            <v>17.18</v>
          </cell>
          <cell r="F3721">
            <v>0.53</v>
          </cell>
        </row>
        <row r="3722">
          <cell r="A3722" t="str">
            <v>300472.SZ</v>
          </cell>
          <cell r="B3722" t="str">
            <v>新元科技</v>
          </cell>
          <cell r="C3722">
            <v>28.9</v>
          </cell>
          <cell r="D3722">
            <v>30.6</v>
          </cell>
          <cell r="E3722">
            <v>11.48</v>
          </cell>
          <cell r="F3722">
            <v>0.53</v>
          </cell>
        </row>
        <row r="3723">
          <cell r="A3723" t="str">
            <v>832491.BJ</v>
          </cell>
          <cell r="B3723" t="str">
            <v>奥迪威</v>
          </cell>
          <cell r="C3723">
            <v>8.6</v>
          </cell>
          <cell r="D3723">
            <v>13.5</v>
          </cell>
          <cell r="E3723">
            <v>9.57</v>
          </cell>
          <cell r="F3723">
            <v>0.53</v>
          </cell>
        </row>
        <row r="3724">
          <cell r="A3724" t="str">
            <v>603920.SH</v>
          </cell>
          <cell r="B3724" t="str">
            <v>世运电路</v>
          </cell>
          <cell r="C3724">
            <v>91.9</v>
          </cell>
          <cell r="D3724">
            <v>91.9</v>
          </cell>
          <cell r="E3724">
            <v>17.26</v>
          </cell>
          <cell r="F3724">
            <v>0.52</v>
          </cell>
        </row>
        <row r="3725">
          <cell r="A3725" t="str">
            <v>600776.SH</v>
          </cell>
          <cell r="B3725" t="str">
            <v>东方通信</v>
          </cell>
          <cell r="C3725">
            <v>110</v>
          </cell>
          <cell r="D3725">
            <v>144.6</v>
          </cell>
          <cell r="E3725">
            <v>11.51</v>
          </cell>
          <cell r="F3725">
            <v>0.52</v>
          </cell>
        </row>
        <row r="3726">
          <cell r="A3726" t="str">
            <v>839680.BJ</v>
          </cell>
          <cell r="B3726" t="str">
            <v>广道数字</v>
          </cell>
          <cell r="C3726">
            <v>5.5</v>
          </cell>
          <cell r="D3726">
            <v>9</v>
          </cell>
          <cell r="E3726">
            <v>13.45</v>
          </cell>
          <cell r="F3726">
            <v>0.52</v>
          </cell>
        </row>
        <row r="3727">
          <cell r="A3727" t="str">
            <v>002051.SZ</v>
          </cell>
          <cell r="B3727" t="str">
            <v>中工国际</v>
          </cell>
          <cell r="C3727">
            <v>142.6</v>
          </cell>
          <cell r="D3727">
            <v>142.7</v>
          </cell>
          <cell r="E3727">
            <v>11.53</v>
          </cell>
          <cell r="F3727">
            <v>0.52</v>
          </cell>
        </row>
        <row r="3728">
          <cell r="A3728" t="str">
            <v>600295.SH</v>
          </cell>
          <cell r="B3728" t="str">
            <v>鄂尔多斯</v>
          </cell>
          <cell r="C3728">
            <v>217.5</v>
          </cell>
          <cell r="D3728">
            <v>308.1</v>
          </cell>
          <cell r="E3728">
            <v>15.41</v>
          </cell>
          <cell r="F3728">
            <v>0.52</v>
          </cell>
        </row>
        <row r="3729">
          <cell r="A3729" t="str">
            <v>600010.SH</v>
          </cell>
          <cell r="B3729" t="str">
            <v>包钢股份</v>
          </cell>
          <cell r="C3729">
            <v>611.4</v>
          </cell>
          <cell r="D3729">
            <v>879.8</v>
          </cell>
          <cell r="E3729">
            <v>1.93</v>
          </cell>
          <cell r="F3729">
            <v>0.52</v>
          </cell>
        </row>
        <row r="3730">
          <cell r="A3730" t="str">
            <v>831834.BJ</v>
          </cell>
          <cell r="B3730" t="str">
            <v>三维股份</v>
          </cell>
          <cell r="C3730">
            <v>1</v>
          </cell>
          <cell r="D3730">
            <v>4.6</v>
          </cell>
          <cell r="E3730">
            <v>3.87</v>
          </cell>
          <cell r="F3730">
            <v>0.52</v>
          </cell>
        </row>
        <row r="3731">
          <cell r="A3731" t="str">
            <v>002124.SZ</v>
          </cell>
          <cell r="B3731" t="str">
            <v>天邦食品</v>
          </cell>
          <cell r="C3731">
            <v>89.3</v>
          </cell>
          <cell r="D3731">
            <v>106.9</v>
          </cell>
          <cell r="E3731">
            <v>5.81</v>
          </cell>
          <cell r="F3731">
            <v>0.52</v>
          </cell>
        </row>
        <row r="3732">
          <cell r="A3732" t="str">
            <v>002346.SZ</v>
          </cell>
          <cell r="B3732" t="str">
            <v>柘中股份</v>
          </cell>
          <cell r="C3732">
            <v>53.5</v>
          </cell>
          <cell r="D3732">
            <v>59.9</v>
          </cell>
          <cell r="E3732">
            <v>13.56</v>
          </cell>
          <cell r="F3732">
            <v>0.52</v>
          </cell>
        </row>
        <row r="3733">
          <cell r="A3733" t="str">
            <v>688143.SH</v>
          </cell>
          <cell r="B3733" t="str">
            <v>长盈通</v>
          </cell>
          <cell r="C3733">
            <v>9</v>
          </cell>
          <cell r="D3733">
            <v>44</v>
          </cell>
          <cell r="E3733">
            <v>46.78</v>
          </cell>
          <cell r="F3733">
            <v>0.52</v>
          </cell>
        </row>
        <row r="3734">
          <cell r="A3734" t="str">
            <v>600684.SH</v>
          </cell>
          <cell r="B3734" t="str">
            <v>珠江股份</v>
          </cell>
          <cell r="C3734">
            <v>33.4</v>
          </cell>
          <cell r="D3734">
            <v>33.4</v>
          </cell>
          <cell r="E3734">
            <v>3.91</v>
          </cell>
          <cell r="F3734">
            <v>0.51</v>
          </cell>
        </row>
        <row r="3735">
          <cell r="A3735" t="str">
            <v>600369.SH</v>
          </cell>
          <cell r="B3735" t="str">
            <v>西南证券</v>
          </cell>
          <cell r="C3735">
            <v>220.7</v>
          </cell>
          <cell r="D3735">
            <v>259.8</v>
          </cell>
          <cell r="E3735">
            <v>3.91</v>
          </cell>
          <cell r="F3735">
            <v>0.51</v>
          </cell>
        </row>
        <row r="3736">
          <cell r="A3736" t="str">
            <v>601608.SH</v>
          </cell>
          <cell r="B3736" t="str">
            <v>中信重工</v>
          </cell>
          <cell r="C3736">
            <v>170.1</v>
          </cell>
          <cell r="D3736">
            <v>170.1</v>
          </cell>
          <cell r="E3736">
            <v>3.92</v>
          </cell>
          <cell r="F3736">
            <v>0.51</v>
          </cell>
        </row>
        <row r="3737">
          <cell r="A3737" t="str">
            <v>002554.SZ</v>
          </cell>
          <cell r="B3737" t="str">
            <v>惠博普</v>
          </cell>
          <cell r="C3737">
            <v>33.5</v>
          </cell>
          <cell r="D3737">
            <v>52.8</v>
          </cell>
          <cell r="E3737">
            <v>3.92</v>
          </cell>
          <cell r="F3737">
            <v>0.51</v>
          </cell>
        </row>
        <row r="3738">
          <cell r="A3738" t="str">
            <v>002382.SZ</v>
          </cell>
          <cell r="B3738" t="str">
            <v>蓝帆医疗</v>
          </cell>
          <cell r="C3738">
            <v>78.6</v>
          </cell>
          <cell r="D3738">
            <v>79.1</v>
          </cell>
          <cell r="E3738">
            <v>7.85</v>
          </cell>
          <cell r="F3738">
            <v>0.51</v>
          </cell>
        </row>
        <row r="3739">
          <cell r="A3739" t="str">
            <v>301136.SZ</v>
          </cell>
          <cell r="B3739" t="str">
            <v>招标股份</v>
          </cell>
          <cell r="C3739">
            <v>14.3</v>
          </cell>
          <cell r="D3739">
            <v>37.8</v>
          </cell>
          <cell r="E3739">
            <v>13.74</v>
          </cell>
          <cell r="F3739">
            <v>0.51</v>
          </cell>
        </row>
        <row r="3740">
          <cell r="A3740" t="str">
            <v>000918.SZ</v>
          </cell>
          <cell r="B3740" t="str">
            <v>嘉凯城</v>
          </cell>
          <cell r="C3740">
            <v>35.5</v>
          </cell>
          <cell r="D3740">
            <v>35.5</v>
          </cell>
          <cell r="E3740">
            <v>1.97</v>
          </cell>
          <cell r="F3740">
            <v>0.51</v>
          </cell>
        </row>
        <row r="3741">
          <cell r="A3741" t="str">
            <v>600361.SH</v>
          </cell>
          <cell r="B3741" t="str">
            <v>创新新材</v>
          </cell>
          <cell r="C3741">
            <v>39.6</v>
          </cell>
          <cell r="D3741">
            <v>238.2</v>
          </cell>
          <cell r="E3741">
            <v>5.95</v>
          </cell>
          <cell r="F3741">
            <v>0.51</v>
          </cell>
        </row>
        <row r="3742">
          <cell r="A3742" t="str">
            <v>834765.BJ</v>
          </cell>
          <cell r="B3742" t="str">
            <v>美之高</v>
          </cell>
          <cell r="C3742">
            <v>2.6</v>
          </cell>
          <cell r="D3742">
            <v>4.2</v>
          </cell>
          <cell r="E3742">
            <v>5.97</v>
          </cell>
          <cell r="F3742">
            <v>0.51</v>
          </cell>
        </row>
        <row r="3743">
          <cell r="A3743" t="str">
            <v>300834.SZ</v>
          </cell>
          <cell r="B3743" t="str">
            <v>星辉环材</v>
          </cell>
          <cell r="C3743">
            <v>15.9</v>
          </cell>
          <cell r="D3743">
            <v>50.2</v>
          </cell>
          <cell r="E3743">
            <v>25.9</v>
          </cell>
          <cell r="F3743">
            <v>0.5</v>
          </cell>
        </row>
        <row r="3744">
          <cell r="A3744" t="str">
            <v>839167.BJ</v>
          </cell>
          <cell r="B3744" t="str">
            <v>同享科技</v>
          </cell>
          <cell r="C3744">
            <v>7.1</v>
          </cell>
          <cell r="D3744">
            <v>13.1</v>
          </cell>
          <cell r="E3744">
            <v>11.96</v>
          </cell>
          <cell r="F3744">
            <v>0.5</v>
          </cell>
        </row>
        <row r="3745">
          <cell r="A3745" t="str">
            <v>603968.SH</v>
          </cell>
          <cell r="B3745" t="str">
            <v>醋化股份</v>
          </cell>
          <cell r="C3745">
            <v>40.9</v>
          </cell>
          <cell r="D3745">
            <v>41.8</v>
          </cell>
          <cell r="E3745">
            <v>19.98</v>
          </cell>
          <cell r="F3745">
            <v>0.5</v>
          </cell>
        </row>
        <row r="3746">
          <cell r="A3746" t="str">
            <v>600565.SH</v>
          </cell>
          <cell r="B3746" t="str">
            <v>迪马股份</v>
          </cell>
          <cell r="C3746">
            <v>49.8</v>
          </cell>
          <cell r="D3746">
            <v>49.8</v>
          </cell>
          <cell r="E3746">
            <v>2</v>
          </cell>
          <cell r="F3746">
            <v>0.5</v>
          </cell>
        </row>
        <row r="3747">
          <cell r="A3747" t="str">
            <v>002663.SZ</v>
          </cell>
          <cell r="B3747" t="str">
            <v>普邦股份</v>
          </cell>
          <cell r="C3747">
            <v>25</v>
          </cell>
          <cell r="D3747">
            <v>35.9</v>
          </cell>
          <cell r="E3747">
            <v>2</v>
          </cell>
          <cell r="F3747">
            <v>0.5</v>
          </cell>
        </row>
        <row r="3748">
          <cell r="A3748" t="str">
            <v>600352.SH</v>
          </cell>
          <cell r="B3748" t="str">
            <v>浙江龙盛</v>
          </cell>
          <cell r="C3748">
            <v>326</v>
          </cell>
          <cell r="D3748">
            <v>326</v>
          </cell>
          <cell r="E3748">
            <v>10.02</v>
          </cell>
          <cell r="F3748">
            <v>0.5</v>
          </cell>
        </row>
        <row r="3749">
          <cell r="A3749" t="str">
            <v>002396.SZ</v>
          </cell>
          <cell r="B3749" t="str">
            <v>星网锐捷</v>
          </cell>
          <cell r="C3749">
            <v>140.5</v>
          </cell>
          <cell r="D3749">
            <v>142.8</v>
          </cell>
          <cell r="E3749">
            <v>24.08</v>
          </cell>
          <cell r="F3749">
            <v>0.5</v>
          </cell>
        </row>
        <row r="3750">
          <cell r="A3750" t="str">
            <v>600676.SH</v>
          </cell>
          <cell r="B3750" t="str">
            <v>交运股份</v>
          </cell>
          <cell r="C3750">
            <v>41.3</v>
          </cell>
          <cell r="D3750">
            <v>41.3</v>
          </cell>
          <cell r="E3750">
            <v>4.02</v>
          </cell>
          <cell r="F3750">
            <v>0.5</v>
          </cell>
        </row>
        <row r="3751">
          <cell r="A3751" t="str">
            <v>002421.SZ</v>
          </cell>
          <cell r="B3751" t="str">
            <v>达实智能</v>
          </cell>
          <cell r="C3751">
            <v>71.6</v>
          </cell>
          <cell r="D3751">
            <v>85.2</v>
          </cell>
          <cell r="E3751">
            <v>4.02</v>
          </cell>
          <cell r="F3751">
            <v>0.5</v>
          </cell>
        </row>
        <row r="3752">
          <cell r="A3752" t="str">
            <v>603458.SH</v>
          </cell>
          <cell r="B3752" t="str">
            <v>勘设股份</v>
          </cell>
          <cell r="C3752">
            <v>31.3</v>
          </cell>
          <cell r="D3752">
            <v>31.6</v>
          </cell>
          <cell r="E3752">
            <v>10.06</v>
          </cell>
          <cell r="F3752">
            <v>0.5</v>
          </cell>
        </row>
        <row r="3753">
          <cell r="A3753" t="str">
            <v>603333.SH</v>
          </cell>
          <cell r="B3753" t="str">
            <v>尚纬股份</v>
          </cell>
          <cell r="C3753">
            <v>37.5</v>
          </cell>
          <cell r="D3753">
            <v>37.5</v>
          </cell>
          <cell r="E3753">
            <v>6.04</v>
          </cell>
          <cell r="F3753">
            <v>0.5</v>
          </cell>
        </row>
        <row r="3754">
          <cell r="A3754" t="str">
            <v>300656.SZ</v>
          </cell>
          <cell r="B3754" t="str">
            <v>民德电子</v>
          </cell>
          <cell r="C3754">
            <v>42.1</v>
          </cell>
          <cell r="D3754">
            <v>57</v>
          </cell>
          <cell r="E3754">
            <v>36.33</v>
          </cell>
          <cell r="F3754">
            <v>0.5</v>
          </cell>
        </row>
        <row r="3755">
          <cell r="A3755" t="str">
            <v>300905.SZ</v>
          </cell>
          <cell r="B3755" t="str">
            <v>宝丽迪</v>
          </cell>
          <cell r="C3755">
            <v>8.7</v>
          </cell>
          <cell r="D3755">
            <v>26.2</v>
          </cell>
          <cell r="E3755">
            <v>18.17</v>
          </cell>
          <cell r="F3755">
            <v>0.5</v>
          </cell>
        </row>
        <row r="3756">
          <cell r="A3756" t="str">
            <v>600322.SH</v>
          </cell>
          <cell r="B3756" t="str">
            <v>天房发展</v>
          </cell>
          <cell r="C3756">
            <v>22.3</v>
          </cell>
          <cell r="D3756">
            <v>22.3</v>
          </cell>
          <cell r="E3756">
            <v>2.02</v>
          </cell>
          <cell r="F3756">
            <v>0.5</v>
          </cell>
        </row>
        <row r="3757">
          <cell r="A3757" t="str">
            <v>002801.SZ</v>
          </cell>
          <cell r="B3757" t="str">
            <v>微光股份</v>
          </cell>
          <cell r="C3757">
            <v>30.4</v>
          </cell>
          <cell r="D3757">
            <v>60.3</v>
          </cell>
          <cell r="E3757">
            <v>26.26</v>
          </cell>
          <cell r="F3757">
            <v>0.5</v>
          </cell>
        </row>
        <row r="3758">
          <cell r="A3758" t="str">
            <v>002146.SZ</v>
          </cell>
          <cell r="B3758" t="str">
            <v>荣盛发展</v>
          </cell>
          <cell r="C3758">
            <v>78.7</v>
          </cell>
          <cell r="D3758">
            <v>87.8</v>
          </cell>
          <cell r="E3758">
            <v>2.02</v>
          </cell>
          <cell r="F3758">
            <v>0.5</v>
          </cell>
        </row>
        <row r="3759">
          <cell r="A3759" t="str">
            <v>830879.BJ</v>
          </cell>
          <cell r="B3759" t="str">
            <v>基康仪器</v>
          </cell>
          <cell r="C3759">
            <v>3.3</v>
          </cell>
          <cell r="D3759">
            <v>8.6</v>
          </cell>
          <cell r="E3759">
            <v>6.09</v>
          </cell>
          <cell r="F3759">
            <v>0.5</v>
          </cell>
        </row>
        <row r="3760">
          <cell r="A3760" t="str">
            <v>002589.SZ</v>
          </cell>
          <cell r="B3760" t="str">
            <v>瑞康医药</v>
          </cell>
          <cell r="C3760">
            <v>47</v>
          </cell>
          <cell r="D3760">
            <v>61.1</v>
          </cell>
          <cell r="E3760">
            <v>4.06</v>
          </cell>
          <cell r="F3760">
            <v>0.5</v>
          </cell>
        </row>
        <row r="3761">
          <cell r="A3761" t="str">
            <v>002470.SZ</v>
          </cell>
          <cell r="B3761" t="str">
            <v>ST金正</v>
          </cell>
          <cell r="C3761">
            <v>63.4</v>
          </cell>
          <cell r="D3761">
            <v>66.7</v>
          </cell>
          <cell r="E3761">
            <v>2.03</v>
          </cell>
          <cell r="F3761">
            <v>0.5</v>
          </cell>
        </row>
        <row r="3762">
          <cell r="A3762" t="str">
            <v>000586.SZ</v>
          </cell>
          <cell r="B3762" t="str">
            <v>汇源通信</v>
          </cell>
          <cell r="C3762">
            <v>19.6</v>
          </cell>
          <cell r="D3762">
            <v>19.6</v>
          </cell>
          <cell r="E3762">
            <v>10.15</v>
          </cell>
          <cell r="F3762">
            <v>0.5</v>
          </cell>
        </row>
        <row r="3763">
          <cell r="A3763" t="str">
            <v>603357.SH</v>
          </cell>
          <cell r="B3763" t="str">
            <v>设计总院</v>
          </cell>
          <cell r="C3763">
            <v>46.3</v>
          </cell>
          <cell r="D3763">
            <v>47.6</v>
          </cell>
          <cell r="E3763">
            <v>10.18</v>
          </cell>
          <cell r="F3763">
            <v>0.49</v>
          </cell>
        </row>
        <row r="3764">
          <cell r="A3764" t="str">
            <v>833509.BJ</v>
          </cell>
          <cell r="B3764" t="str">
            <v>同惠电子</v>
          </cell>
          <cell r="C3764">
            <v>8.8</v>
          </cell>
          <cell r="D3764">
            <v>17.7</v>
          </cell>
          <cell r="E3764">
            <v>16.29</v>
          </cell>
          <cell r="F3764">
            <v>0.49</v>
          </cell>
        </row>
        <row r="3765">
          <cell r="A3765" t="str">
            <v>002603.SZ</v>
          </cell>
          <cell r="B3765" t="str">
            <v>以岭药业</v>
          </cell>
          <cell r="C3765">
            <v>392.4</v>
          </cell>
          <cell r="D3765">
            <v>476.5</v>
          </cell>
          <cell r="E3765">
            <v>28.52</v>
          </cell>
          <cell r="F3765">
            <v>0.49</v>
          </cell>
        </row>
        <row r="3766">
          <cell r="A3766" t="str">
            <v>603366.SH</v>
          </cell>
          <cell r="B3766" t="str">
            <v>日出东方</v>
          </cell>
          <cell r="C3766">
            <v>49.3</v>
          </cell>
          <cell r="D3766">
            <v>50.2</v>
          </cell>
          <cell r="E3766">
            <v>6.12</v>
          </cell>
          <cell r="F3766">
            <v>0.49</v>
          </cell>
        </row>
        <row r="3767">
          <cell r="A3767" t="str">
            <v>834639.BJ</v>
          </cell>
          <cell r="B3767" t="str">
            <v>晨光电缆</v>
          </cell>
          <cell r="C3767">
            <v>3.3</v>
          </cell>
          <cell r="D3767">
            <v>7.6</v>
          </cell>
          <cell r="E3767">
            <v>4.09</v>
          </cell>
          <cell r="F3767">
            <v>0.49</v>
          </cell>
        </row>
        <row r="3768">
          <cell r="A3768" t="str">
            <v>300788.SZ</v>
          </cell>
          <cell r="B3768" t="str">
            <v>中信出版</v>
          </cell>
          <cell r="C3768">
            <v>46.7</v>
          </cell>
          <cell r="D3768">
            <v>46.7</v>
          </cell>
          <cell r="E3768">
            <v>24.56</v>
          </cell>
          <cell r="F3768">
            <v>0.49</v>
          </cell>
        </row>
        <row r="3769">
          <cell r="A3769" t="str">
            <v>301086.SZ</v>
          </cell>
          <cell r="B3769" t="str">
            <v>鸿富瀚</v>
          </cell>
          <cell r="C3769">
            <v>14.7</v>
          </cell>
          <cell r="D3769">
            <v>40.6</v>
          </cell>
          <cell r="E3769">
            <v>67.66</v>
          </cell>
          <cell r="F3769">
            <v>0.49</v>
          </cell>
        </row>
        <row r="3770">
          <cell r="A3770" t="str">
            <v>002992.SZ</v>
          </cell>
          <cell r="B3770" t="str">
            <v>宝明科技</v>
          </cell>
          <cell r="C3770">
            <v>30.6</v>
          </cell>
          <cell r="D3770">
            <v>72.1</v>
          </cell>
          <cell r="E3770">
            <v>38.99</v>
          </cell>
          <cell r="F3770">
            <v>0.49</v>
          </cell>
        </row>
        <row r="3771">
          <cell r="A3771" t="str">
            <v>688660.SH</v>
          </cell>
          <cell r="B3771" t="str">
            <v>电气风电</v>
          </cell>
          <cell r="C3771">
            <v>32.9</v>
          </cell>
          <cell r="D3771">
            <v>82.7</v>
          </cell>
          <cell r="E3771">
            <v>6.2</v>
          </cell>
          <cell r="F3771">
            <v>0.49</v>
          </cell>
        </row>
        <row r="3772">
          <cell r="A3772" t="str">
            <v>600505.SH</v>
          </cell>
          <cell r="B3772" t="str">
            <v>西昌电力</v>
          </cell>
          <cell r="C3772">
            <v>30.2</v>
          </cell>
          <cell r="D3772">
            <v>30.2</v>
          </cell>
          <cell r="E3772">
            <v>8.28</v>
          </cell>
          <cell r="F3772">
            <v>0.49</v>
          </cell>
        </row>
        <row r="3773">
          <cell r="A3773" t="str">
            <v>002620.SZ</v>
          </cell>
          <cell r="B3773" t="str">
            <v>瑞和股份</v>
          </cell>
          <cell r="C3773">
            <v>19.6</v>
          </cell>
          <cell r="D3773">
            <v>23.5</v>
          </cell>
          <cell r="E3773">
            <v>6.22</v>
          </cell>
          <cell r="F3773">
            <v>0.48</v>
          </cell>
        </row>
        <row r="3774">
          <cell r="A3774" t="str">
            <v>300026.SZ</v>
          </cell>
          <cell r="B3774" t="str">
            <v>红日药业</v>
          </cell>
          <cell r="C3774">
            <v>168.7</v>
          </cell>
          <cell r="D3774">
            <v>187.8</v>
          </cell>
          <cell r="E3774">
            <v>6.25</v>
          </cell>
          <cell r="F3774">
            <v>0.48</v>
          </cell>
        </row>
        <row r="3775">
          <cell r="A3775" t="str">
            <v>002498.SZ</v>
          </cell>
          <cell r="B3775" t="str">
            <v>汉缆股份</v>
          </cell>
          <cell r="C3775">
            <v>138.7</v>
          </cell>
          <cell r="D3775">
            <v>138.7</v>
          </cell>
          <cell r="E3775">
            <v>4.17</v>
          </cell>
          <cell r="F3775">
            <v>0.48</v>
          </cell>
        </row>
        <row r="3776">
          <cell r="A3776" t="str">
            <v>002569.SZ</v>
          </cell>
          <cell r="B3776" t="str">
            <v>ST步森</v>
          </cell>
          <cell r="C3776">
            <v>8.7</v>
          </cell>
          <cell r="D3776">
            <v>9</v>
          </cell>
          <cell r="E3776">
            <v>6.26</v>
          </cell>
          <cell r="F3776">
            <v>0.48</v>
          </cell>
        </row>
        <row r="3777">
          <cell r="A3777" t="str">
            <v>300942.SZ</v>
          </cell>
          <cell r="B3777" t="str">
            <v>易瑞生物</v>
          </cell>
          <cell r="C3777">
            <v>17.4</v>
          </cell>
          <cell r="D3777">
            <v>67.1</v>
          </cell>
          <cell r="E3777">
            <v>16.74</v>
          </cell>
          <cell r="F3777">
            <v>0.48</v>
          </cell>
        </row>
        <row r="3778">
          <cell r="A3778" t="str">
            <v>300498.SZ</v>
          </cell>
          <cell r="B3778" t="str">
            <v>温氏股份</v>
          </cell>
          <cell r="C3778">
            <v>1008.5</v>
          </cell>
          <cell r="D3778">
            <v>1236.1</v>
          </cell>
          <cell r="E3778">
            <v>18.86</v>
          </cell>
          <cell r="F3778">
            <v>0.48</v>
          </cell>
        </row>
        <row r="3779">
          <cell r="A3779" t="str">
            <v>000736.SZ</v>
          </cell>
          <cell r="B3779" t="str">
            <v>中交地产</v>
          </cell>
          <cell r="C3779">
            <v>102</v>
          </cell>
          <cell r="D3779">
            <v>102</v>
          </cell>
          <cell r="E3779">
            <v>14.67</v>
          </cell>
          <cell r="F3779">
            <v>0.48</v>
          </cell>
        </row>
        <row r="3780">
          <cell r="A3780" t="str">
            <v>600527.SH</v>
          </cell>
          <cell r="B3780" t="str">
            <v>江南高纤</v>
          </cell>
          <cell r="C3780">
            <v>36.4</v>
          </cell>
          <cell r="D3780">
            <v>36.4</v>
          </cell>
          <cell r="E3780">
            <v>2.1</v>
          </cell>
          <cell r="F3780">
            <v>0.48</v>
          </cell>
        </row>
        <row r="3781">
          <cell r="A3781" t="str">
            <v>600744.SH</v>
          </cell>
          <cell r="B3781" t="str">
            <v>华银电力</v>
          </cell>
          <cell r="C3781">
            <v>34.8</v>
          </cell>
          <cell r="D3781">
            <v>85.5</v>
          </cell>
          <cell r="E3781">
            <v>4.21</v>
          </cell>
          <cell r="F3781">
            <v>0.48</v>
          </cell>
        </row>
        <row r="3782">
          <cell r="A3782" t="str">
            <v>300861.SZ</v>
          </cell>
          <cell r="B3782" t="str">
            <v>美畅股份</v>
          </cell>
          <cell r="C3782">
            <v>107</v>
          </cell>
          <cell r="D3782">
            <v>212.2</v>
          </cell>
          <cell r="E3782">
            <v>44.21</v>
          </cell>
          <cell r="F3782">
            <v>0.48</v>
          </cell>
        </row>
        <row r="3783">
          <cell r="A3783" t="str">
            <v>603985.SH</v>
          </cell>
          <cell r="B3783" t="str">
            <v>恒润股份</v>
          </cell>
          <cell r="C3783">
            <v>80.2</v>
          </cell>
          <cell r="D3783">
            <v>102.7</v>
          </cell>
          <cell r="E3783">
            <v>23.29</v>
          </cell>
          <cell r="F3783">
            <v>0.47</v>
          </cell>
        </row>
        <row r="3784">
          <cell r="A3784" t="str">
            <v>600874.SH</v>
          </cell>
          <cell r="B3784" t="str">
            <v>创业环保</v>
          </cell>
          <cell r="C3784">
            <v>69.3</v>
          </cell>
          <cell r="D3784">
            <v>100</v>
          </cell>
          <cell r="E3784">
            <v>6.37</v>
          </cell>
          <cell r="F3784">
            <v>0.47</v>
          </cell>
        </row>
        <row r="3785">
          <cell r="A3785" t="str">
            <v>002287.SZ</v>
          </cell>
          <cell r="B3785" t="str">
            <v>奇正藏药</v>
          </cell>
          <cell r="C3785">
            <v>135</v>
          </cell>
          <cell r="D3785">
            <v>135.4</v>
          </cell>
          <cell r="E3785">
            <v>25.53</v>
          </cell>
          <cell r="F3785">
            <v>0.47</v>
          </cell>
        </row>
        <row r="3786">
          <cell r="A3786" t="str">
            <v>300917.SZ</v>
          </cell>
          <cell r="B3786" t="str">
            <v>特发服务</v>
          </cell>
          <cell r="C3786">
            <v>20.4</v>
          </cell>
          <cell r="D3786">
            <v>39.7</v>
          </cell>
          <cell r="E3786">
            <v>23.52</v>
          </cell>
          <cell r="F3786">
            <v>0.47</v>
          </cell>
        </row>
        <row r="3787">
          <cell r="A3787" t="str">
            <v>000926.SZ</v>
          </cell>
          <cell r="B3787" t="str">
            <v>福星股份</v>
          </cell>
          <cell r="C3787">
            <v>40</v>
          </cell>
          <cell r="D3787">
            <v>40.6</v>
          </cell>
          <cell r="E3787">
            <v>4.28</v>
          </cell>
          <cell r="F3787">
            <v>0.47</v>
          </cell>
        </row>
        <row r="3788">
          <cell r="A3788" t="str">
            <v>601022.SH</v>
          </cell>
          <cell r="B3788" t="str">
            <v>宁波远洋</v>
          </cell>
          <cell r="C3788">
            <v>16.8</v>
          </cell>
          <cell r="D3788">
            <v>168.4</v>
          </cell>
          <cell r="E3788">
            <v>12.87</v>
          </cell>
          <cell r="F3788">
            <v>0.47</v>
          </cell>
        </row>
        <row r="3789">
          <cell r="A3789" t="str">
            <v>688328.SH</v>
          </cell>
          <cell r="B3789" t="str">
            <v>深科达</v>
          </cell>
          <cell r="C3789">
            <v>12.4</v>
          </cell>
          <cell r="D3789">
            <v>20.9</v>
          </cell>
          <cell r="E3789">
            <v>25.82</v>
          </cell>
          <cell r="F3789">
            <v>0.47</v>
          </cell>
        </row>
        <row r="3790">
          <cell r="A3790" t="str">
            <v>601066.SH</v>
          </cell>
          <cell r="B3790" t="str">
            <v>中信建投</v>
          </cell>
          <cell r="C3790">
            <v>985.2</v>
          </cell>
          <cell r="D3790">
            <v>2005.1</v>
          </cell>
          <cell r="E3790">
            <v>25.85</v>
          </cell>
          <cell r="F3790">
            <v>0.47</v>
          </cell>
        </row>
        <row r="3791">
          <cell r="A3791" t="str">
            <v>600982.SH</v>
          </cell>
          <cell r="B3791" t="str">
            <v>宁波能源</v>
          </cell>
          <cell r="C3791">
            <v>47.3</v>
          </cell>
          <cell r="D3791">
            <v>48.2</v>
          </cell>
          <cell r="E3791">
            <v>4.31</v>
          </cell>
          <cell r="F3791">
            <v>0.47</v>
          </cell>
        </row>
        <row r="3792">
          <cell r="A3792" t="str">
            <v>002351.SZ</v>
          </cell>
          <cell r="B3792" t="str">
            <v>漫步者</v>
          </cell>
          <cell r="C3792">
            <v>63.6</v>
          </cell>
          <cell r="D3792">
            <v>115</v>
          </cell>
          <cell r="E3792">
            <v>12.93</v>
          </cell>
          <cell r="F3792">
            <v>0.47</v>
          </cell>
        </row>
        <row r="3793">
          <cell r="A3793" t="str">
            <v>600031.SH</v>
          </cell>
          <cell r="B3793" t="str">
            <v>三一重工</v>
          </cell>
          <cell r="C3793">
            <v>1464.3</v>
          </cell>
          <cell r="D3793">
            <v>1468.2</v>
          </cell>
          <cell r="E3793">
            <v>17.3</v>
          </cell>
          <cell r="F3793">
            <v>0.46</v>
          </cell>
        </row>
        <row r="3794">
          <cell r="A3794" t="str">
            <v>002093.SZ</v>
          </cell>
          <cell r="B3794" t="str">
            <v>国脉科技</v>
          </cell>
          <cell r="C3794">
            <v>87.2</v>
          </cell>
          <cell r="D3794">
            <v>87.6</v>
          </cell>
          <cell r="E3794">
            <v>8.69</v>
          </cell>
          <cell r="F3794">
            <v>0.46</v>
          </cell>
        </row>
        <row r="3795">
          <cell r="A3795" t="str">
            <v>000753.SZ</v>
          </cell>
          <cell r="B3795" t="str">
            <v>漳州发展</v>
          </cell>
          <cell r="C3795">
            <v>43.1</v>
          </cell>
          <cell r="D3795">
            <v>43.1</v>
          </cell>
          <cell r="E3795">
            <v>4.35</v>
          </cell>
          <cell r="F3795">
            <v>0.46</v>
          </cell>
        </row>
        <row r="3796">
          <cell r="A3796" t="str">
            <v>300587.SZ</v>
          </cell>
          <cell r="B3796" t="str">
            <v>天铁股份</v>
          </cell>
          <cell r="C3796">
            <v>101.1</v>
          </cell>
          <cell r="D3796">
            <v>117.2</v>
          </cell>
          <cell r="E3796">
            <v>10.88</v>
          </cell>
          <cell r="F3796">
            <v>0.46</v>
          </cell>
        </row>
        <row r="3797">
          <cell r="A3797" t="str">
            <v>600107.SH</v>
          </cell>
          <cell r="B3797" t="str">
            <v>美尔雅</v>
          </cell>
          <cell r="C3797">
            <v>23.5</v>
          </cell>
          <cell r="D3797">
            <v>23.5</v>
          </cell>
          <cell r="E3797">
            <v>6.53</v>
          </cell>
          <cell r="F3797">
            <v>0.46</v>
          </cell>
        </row>
        <row r="3798">
          <cell r="A3798" t="str">
            <v>002578.SZ</v>
          </cell>
          <cell r="B3798" t="str">
            <v>闽发铝业</v>
          </cell>
          <cell r="C3798">
            <v>37.5</v>
          </cell>
          <cell r="D3798">
            <v>40.9</v>
          </cell>
          <cell r="E3798">
            <v>4.36</v>
          </cell>
          <cell r="F3798">
            <v>0.46</v>
          </cell>
        </row>
        <row r="3799">
          <cell r="A3799" t="str">
            <v>000011.SZ</v>
          </cell>
          <cell r="B3799" t="str">
            <v>深物业A</v>
          </cell>
          <cell r="C3799">
            <v>57.4</v>
          </cell>
          <cell r="D3799">
            <v>65</v>
          </cell>
          <cell r="E3799">
            <v>10.91</v>
          </cell>
          <cell r="F3799">
            <v>0.46</v>
          </cell>
        </row>
        <row r="3800">
          <cell r="A3800" t="str">
            <v>000070.SZ</v>
          </cell>
          <cell r="B3800" t="str">
            <v>特发信息</v>
          </cell>
          <cell r="C3800">
            <v>72.7</v>
          </cell>
          <cell r="D3800">
            <v>73.7</v>
          </cell>
          <cell r="E3800">
            <v>8.73</v>
          </cell>
          <cell r="F3800">
            <v>0.46</v>
          </cell>
        </row>
        <row r="3801">
          <cell r="A3801" t="str">
            <v>000058.SZ</v>
          </cell>
          <cell r="B3801" t="str">
            <v>深赛格</v>
          </cell>
          <cell r="C3801">
            <v>64.6</v>
          </cell>
          <cell r="D3801">
            <v>80.8</v>
          </cell>
          <cell r="E3801">
            <v>6.56</v>
          </cell>
          <cell r="F3801">
            <v>0.46</v>
          </cell>
        </row>
        <row r="3802">
          <cell r="A3802" t="str">
            <v>000861.SZ</v>
          </cell>
          <cell r="B3802" t="str">
            <v>海印股份</v>
          </cell>
          <cell r="C3802">
            <v>51.9</v>
          </cell>
          <cell r="D3802">
            <v>55</v>
          </cell>
          <cell r="E3802">
            <v>2.19</v>
          </cell>
          <cell r="F3802">
            <v>0.46</v>
          </cell>
        </row>
        <row r="3803">
          <cell r="A3803" t="str">
            <v>301032.SZ</v>
          </cell>
          <cell r="B3803" t="str">
            <v>新柴股份</v>
          </cell>
          <cell r="C3803">
            <v>8.1</v>
          </cell>
          <cell r="D3803">
            <v>21.3</v>
          </cell>
          <cell r="E3803">
            <v>8.82</v>
          </cell>
          <cell r="F3803">
            <v>0.46</v>
          </cell>
        </row>
        <row r="3804">
          <cell r="A3804" t="str">
            <v>600458.SH</v>
          </cell>
          <cell r="B3804" t="str">
            <v>时代新材</v>
          </cell>
          <cell r="C3804">
            <v>88.5</v>
          </cell>
          <cell r="D3804">
            <v>88.5</v>
          </cell>
          <cell r="E3804">
            <v>11.03</v>
          </cell>
          <cell r="F3804">
            <v>0.46</v>
          </cell>
        </row>
        <row r="3805">
          <cell r="A3805" t="str">
            <v>688005.SH</v>
          </cell>
          <cell r="B3805" t="str">
            <v>容百科技</v>
          </cell>
          <cell r="C3805">
            <v>204.6</v>
          </cell>
          <cell r="D3805">
            <v>329.1</v>
          </cell>
          <cell r="E3805">
            <v>72.98</v>
          </cell>
          <cell r="F3805">
            <v>0.45</v>
          </cell>
        </row>
        <row r="3806">
          <cell r="A3806" t="str">
            <v>872374.BJ</v>
          </cell>
          <cell r="B3806" t="str">
            <v>云里物里</v>
          </cell>
          <cell r="C3806">
            <v>2.5</v>
          </cell>
          <cell r="D3806">
            <v>7.2</v>
          </cell>
          <cell r="E3806">
            <v>8.86</v>
          </cell>
          <cell r="F3806">
            <v>0.45</v>
          </cell>
        </row>
        <row r="3807">
          <cell r="A3807" t="str">
            <v>600279.SH</v>
          </cell>
          <cell r="B3807" t="str">
            <v>重庆港</v>
          </cell>
          <cell r="C3807">
            <v>38.5</v>
          </cell>
          <cell r="D3807">
            <v>52.6</v>
          </cell>
          <cell r="E3807">
            <v>4.43</v>
          </cell>
          <cell r="F3807">
            <v>0.45</v>
          </cell>
        </row>
        <row r="3808">
          <cell r="A3808" t="str">
            <v>600935.SH</v>
          </cell>
          <cell r="B3808" t="str">
            <v>华塑股份</v>
          </cell>
          <cell r="C3808">
            <v>82.3</v>
          </cell>
          <cell r="D3808">
            <v>155.7</v>
          </cell>
          <cell r="E3808">
            <v>4.44</v>
          </cell>
          <cell r="F3808">
            <v>0.45</v>
          </cell>
        </row>
        <row r="3809">
          <cell r="A3809" t="str">
            <v>000958.SZ</v>
          </cell>
          <cell r="B3809" t="str">
            <v>电投产融</v>
          </cell>
          <cell r="C3809">
            <v>239.6</v>
          </cell>
          <cell r="D3809">
            <v>239.6</v>
          </cell>
          <cell r="E3809">
            <v>4.45</v>
          </cell>
          <cell r="F3809">
            <v>0.45</v>
          </cell>
        </row>
        <row r="3810">
          <cell r="A3810" t="str">
            <v>001368.SZ</v>
          </cell>
          <cell r="B3810" t="str">
            <v>通达创智</v>
          </cell>
          <cell r="C3810">
            <v>7.5</v>
          </cell>
          <cell r="D3810">
            <v>30.1</v>
          </cell>
          <cell r="E3810">
            <v>26.87</v>
          </cell>
          <cell r="F3810">
            <v>0.45</v>
          </cell>
        </row>
        <row r="3811">
          <cell r="A3811" t="str">
            <v>601118.SH</v>
          </cell>
          <cell r="B3811" t="str">
            <v>海南橡胶</v>
          </cell>
          <cell r="C3811">
            <v>192.6</v>
          </cell>
          <cell r="D3811">
            <v>192.6</v>
          </cell>
          <cell r="E3811">
            <v>4.5</v>
          </cell>
          <cell r="F3811">
            <v>0.45</v>
          </cell>
        </row>
        <row r="3812">
          <cell r="A3812" t="str">
            <v>300257.SZ</v>
          </cell>
          <cell r="B3812" t="str">
            <v>开山股份</v>
          </cell>
          <cell r="C3812">
            <v>172.2</v>
          </cell>
          <cell r="D3812">
            <v>179.4</v>
          </cell>
          <cell r="E3812">
            <v>18.05</v>
          </cell>
          <cell r="F3812">
            <v>0.45</v>
          </cell>
        </row>
        <row r="3813">
          <cell r="A3813" t="str">
            <v>300705.SZ</v>
          </cell>
          <cell r="B3813" t="str">
            <v>九典制药</v>
          </cell>
          <cell r="C3813">
            <v>57.8</v>
          </cell>
          <cell r="D3813">
            <v>92.9</v>
          </cell>
          <cell r="E3813">
            <v>27.1</v>
          </cell>
          <cell r="F3813">
            <v>0.44</v>
          </cell>
        </row>
        <row r="3814">
          <cell r="A3814" t="str">
            <v>000897.SZ</v>
          </cell>
          <cell r="B3814" t="str">
            <v>津滨发展</v>
          </cell>
          <cell r="C3814">
            <v>36.5</v>
          </cell>
          <cell r="D3814">
            <v>36.6</v>
          </cell>
          <cell r="E3814">
            <v>2.26</v>
          </cell>
          <cell r="F3814">
            <v>0.44</v>
          </cell>
        </row>
        <row r="3815">
          <cell r="A3815" t="str">
            <v>603070.SH</v>
          </cell>
          <cell r="B3815" t="str">
            <v>万控智造</v>
          </cell>
          <cell r="C3815">
            <v>14.7</v>
          </cell>
          <cell r="D3815">
            <v>72.6</v>
          </cell>
          <cell r="E3815">
            <v>18.1</v>
          </cell>
          <cell r="F3815">
            <v>0.44</v>
          </cell>
        </row>
        <row r="3816">
          <cell r="A3816" t="str">
            <v>688234.SH</v>
          </cell>
          <cell r="B3816" t="str">
            <v>天岳先进</v>
          </cell>
          <cell r="C3816">
            <v>98.8</v>
          </cell>
          <cell r="D3816">
            <v>302.5</v>
          </cell>
          <cell r="E3816">
            <v>70.4</v>
          </cell>
          <cell r="F3816">
            <v>0.44</v>
          </cell>
        </row>
        <row r="3817">
          <cell r="A3817" t="str">
            <v>000906.SZ</v>
          </cell>
          <cell r="B3817" t="str">
            <v>浙商中拓</v>
          </cell>
          <cell r="C3817">
            <v>62</v>
          </cell>
          <cell r="D3817">
            <v>62.6</v>
          </cell>
          <cell r="E3817">
            <v>9.09</v>
          </cell>
          <cell r="F3817">
            <v>0.44</v>
          </cell>
        </row>
        <row r="3818">
          <cell r="A3818" t="str">
            <v>688681.SH</v>
          </cell>
          <cell r="B3818" t="str">
            <v>科汇股份</v>
          </cell>
          <cell r="C3818">
            <v>10.5</v>
          </cell>
          <cell r="D3818">
            <v>16.7</v>
          </cell>
          <cell r="E3818">
            <v>15.94</v>
          </cell>
          <cell r="F3818">
            <v>0.44</v>
          </cell>
        </row>
        <row r="3819">
          <cell r="A3819" t="str">
            <v>600477.SH</v>
          </cell>
          <cell r="B3819" t="str">
            <v>杭萧钢构</v>
          </cell>
          <cell r="C3819">
            <v>108</v>
          </cell>
          <cell r="D3819">
            <v>108</v>
          </cell>
          <cell r="E3819">
            <v>4.56</v>
          </cell>
          <cell r="F3819">
            <v>0.44</v>
          </cell>
        </row>
        <row r="3820">
          <cell r="A3820" t="str">
            <v>605222.SH</v>
          </cell>
          <cell r="B3820" t="str">
            <v>起帆电缆</v>
          </cell>
          <cell r="C3820">
            <v>24.5</v>
          </cell>
          <cell r="D3820">
            <v>95.5</v>
          </cell>
          <cell r="E3820">
            <v>22.85</v>
          </cell>
          <cell r="F3820">
            <v>0.44</v>
          </cell>
        </row>
        <row r="3821">
          <cell r="A3821" t="str">
            <v>600759.SH</v>
          </cell>
          <cell r="B3821" t="str">
            <v>ST洲际</v>
          </cell>
          <cell r="C3821">
            <v>51.7</v>
          </cell>
          <cell r="D3821">
            <v>51.8</v>
          </cell>
          <cell r="E3821">
            <v>2.29</v>
          </cell>
          <cell r="F3821">
            <v>0.44</v>
          </cell>
        </row>
        <row r="3822">
          <cell r="A3822" t="str">
            <v>688099.SH</v>
          </cell>
          <cell r="B3822" t="str">
            <v>晶晨股份</v>
          </cell>
          <cell r="C3822">
            <v>333.5</v>
          </cell>
          <cell r="D3822">
            <v>333.5</v>
          </cell>
          <cell r="E3822">
            <v>80.3</v>
          </cell>
          <cell r="F3822">
            <v>0.44</v>
          </cell>
        </row>
        <row r="3823">
          <cell r="A3823" t="str">
            <v>000591.SZ</v>
          </cell>
          <cell r="B3823" t="str">
            <v>太阳能</v>
          </cell>
          <cell r="C3823">
            <v>247.7</v>
          </cell>
          <cell r="D3823">
            <v>269.3</v>
          </cell>
          <cell r="E3823">
            <v>6.89</v>
          </cell>
          <cell r="F3823">
            <v>0.44</v>
          </cell>
        </row>
        <row r="3824">
          <cell r="A3824" t="str">
            <v>002671.SZ</v>
          </cell>
          <cell r="B3824" t="str">
            <v>龙泉股份</v>
          </cell>
          <cell r="C3824">
            <v>21.1</v>
          </cell>
          <cell r="D3824">
            <v>26</v>
          </cell>
          <cell r="E3824">
            <v>4.6</v>
          </cell>
          <cell r="F3824">
            <v>0.44</v>
          </cell>
        </row>
        <row r="3825">
          <cell r="A3825" t="str">
            <v>688172.SH</v>
          </cell>
          <cell r="B3825" t="str">
            <v>燕东微</v>
          </cell>
          <cell r="C3825">
            <v>27.6</v>
          </cell>
          <cell r="D3825">
            <v>276.2</v>
          </cell>
          <cell r="E3825">
            <v>23.03</v>
          </cell>
          <cell r="F3825">
            <v>0.44</v>
          </cell>
        </row>
        <row r="3826">
          <cell r="A3826" t="str">
            <v>300667.SZ</v>
          </cell>
          <cell r="B3826" t="str">
            <v>必创科技</v>
          </cell>
          <cell r="C3826">
            <v>29.2</v>
          </cell>
          <cell r="D3826">
            <v>37</v>
          </cell>
          <cell r="E3826">
            <v>18.43</v>
          </cell>
          <cell r="F3826">
            <v>0.44</v>
          </cell>
        </row>
        <row r="3827">
          <cell r="A3827" t="str">
            <v>688055.SH</v>
          </cell>
          <cell r="B3827" t="str">
            <v>龙腾光电</v>
          </cell>
          <cell r="C3827">
            <v>83.3</v>
          </cell>
          <cell r="D3827">
            <v>154</v>
          </cell>
          <cell r="E3827">
            <v>4.62</v>
          </cell>
          <cell r="F3827">
            <v>0.43</v>
          </cell>
        </row>
        <row r="3828">
          <cell r="A3828" t="str">
            <v>601827.SH</v>
          </cell>
          <cell r="B3828" t="str">
            <v>三峰环境</v>
          </cell>
          <cell r="C3828">
            <v>55.6</v>
          </cell>
          <cell r="D3828">
            <v>116.6</v>
          </cell>
          <cell r="E3828">
            <v>6.95</v>
          </cell>
          <cell r="F3828">
            <v>0.43</v>
          </cell>
        </row>
        <row r="3829">
          <cell r="A3829" t="str">
            <v>000338.SZ</v>
          </cell>
          <cell r="B3829" t="str">
            <v>潍柴动力</v>
          </cell>
          <cell r="C3829">
            <v>586.2</v>
          </cell>
          <cell r="D3829">
            <v>1013.2</v>
          </cell>
          <cell r="E3829">
            <v>11.61</v>
          </cell>
          <cell r="F3829">
            <v>0.43</v>
          </cell>
        </row>
        <row r="3830">
          <cell r="A3830" t="str">
            <v>600689.SH</v>
          </cell>
          <cell r="B3830" t="str">
            <v>上海三毛</v>
          </cell>
          <cell r="C3830">
            <v>14.1</v>
          </cell>
          <cell r="D3830">
            <v>18.7</v>
          </cell>
          <cell r="E3830">
            <v>9.29</v>
          </cell>
          <cell r="F3830">
            <v>0.43</v>
          </cell>
        </row>
        <row r="3831">
          <cell r="A3831" t="str">
            <v>002060.SZ</v>
          </cell>
          <cell r="B3831" t="str">
            <v>粤水电</v>
          </cell>
          <cell r="C3831">
            <v>83.9</v>
          </cell>
          <cell r="D3831">
            <v>236.9</v>
          </cell>
          <cell r="E3831">
            <v>6.98</v>
          </cell>
          <cell r="F3831">
            <v>0.43</v>
          </cell>
        </row>
        <row r="3832">
          <cell r="A3832" t="str">
            <v>600881.SH</v>
          </cell>
          <cell r="B3832" t="str">
            <v>亚泰集团</v>
          </cell>
          <cell r="C3832">
            <v>76</v>
          </cell>
          <cell r="D3832">
            <v>76</v>
          </cell>
          <cell r="E3832">
            <v>2.34</v>
          </cell>
          <cell r="F3832">
            <v>0.43</v>
          </cell>
        </row>
        <row r="3833">
          <cell r="A3833" t="str">
            <v>603283.SH</v>
          </cell>
          <cell r="B3833" t="str">
            <v>赛腾股份</v>
          </cell>
          <cell r="C3833">
            <v>77</v>
          </cell>
          <cell r="D3833">
            <v>80.9</v>
          </cell>
          <cell r="E3833">
            <v>42.4</v>
          </cell>
          <cell r="F3833">
            <v>0.43</v>
          </cell>
        </row>
        <row r="3834">
          <cell r="A3834" t="str">
            <v>601968.SH</v>
          </cell>
          <cell r="B3834" t="str">
            <v>宝钢包装</v>
          </cell>
          <cell r="C3834">
            <v>64.3</v>
          </cell>
          <cell r="D3834">
            <v>80.4</v>
          </cell>
          <cell r="E3834">
            <v>7.1</v>
          </cell>
          <cell r="F3834">
            <v>0.42</v>
          </cell>
        </row>
        <row r="3835">
          <cell r="A3835" t="str">
            <v>833346.BJ</v>
          </cell>
          <cell r="B3835" t="str">
            <v>威贸电子</v>
          </cell>
          <cell r="C3835">
            <v>2</v>
          </cell>
          <cell r="D3835">
            <v>5.7</v>
          </cell>
          <cell r="E3835">
            <v>7.11</v>
          </cell>
          <cell r="F3835">
            <v>0.42</v>
          </cell>
        </row>
        <row r="3836">
          <cell r="A3836" t="str">
            <v>603662.SH</v>
          </cell>
          <cell r="B3836" t="str">
            <v>柯力传感</v>
          </cell>
          <cell r="C3836">
            <v>53.2</v>
          </cell>
          <cell r="D3836">
            <v>53.7</v>
          </cell>
          <cell r="E3836">
            <v>18.96</v>
          </cell>
          <cell r="F3836">
            <v>0.42</v>
          </cell>
        </row>
        <row r="3837">
          <cell r="A3837" t="str">
            <v>603992.SH</v>
          </cell>
          <cell r="B3837" t="str">
            <v>松霖科技</v>
          </cell>
          <cell r="C3837">
            <v>66.9</v>
          </cell>
          <cell r="D3837">
            <v>66.9</v>
          </cell>
          <cell r="E3837">
            <v>16.69</v>
          </cell>
          <cell r="F3837">
            <v>0.42</v>
          </cell>
        </row>
        <row r="3838">
          <cell r="A3838" t="str">
            <v>000680.SZ</v>
          </cell>
          <cell r="B3838" t="str">
            <v>山推股份</v>
          </cell>
          <cell r="C3838">
            <v>50.4</v>
          </cell>
          <cell r="D3838">
            <v>71.6</v>
          </cell>
          <cell r="E3838">
            <v>4.77</v>
          </cell>
          <cell r="F3838">
            <v>0.42</v>
          </cell>
        </row>
        <row r="3839">
          <cell r="A3839" t="str">
            <v>002267.SZ</v>
          </cell>
          <cell r="B3839" t="str">
            <v>陕天然气</v>
          </cell>
          <cell r="C3839">
            <v>79.8</v>
          </cell>
          <cell r="D3839">
            <v>79.8</v>
          </cell>
          <cell r="E3839">
            <v>7.18</v>
          </cell>
          <cell r="F3839">
            <v>0.42</v>
          </cell>
        </row>
        <row r="3840">
          <cell r="A3840" t="str">
            <v>002207.SZ</v>
          </cell>
          <cell r="B3840" t="str">
            <v>准油股份</v>
          </cell>
          <cell r="C3840">
            <v>18.7</v>
          </cell>
          <cell r="D3840">
            <v>18.8</v>
          </cell>
          <cell r="E3840">
            <v>7.18</v>
          </cell>
          <cell r="F3840">
            <v>0.42</v>
          </cell>
        </row>
        <row r="3841">
          <cell r="A3841" t="str">
            <v>002041.SZ</v>
          </cell>
          <cell r="B3841" t="str">
            <v>登海种业</v>
          </cell>
          <cell r="C3841">
            <v>168.6</v>
          </cell>
          <cell r="D3841">
            <v>168.6</v>
          </cell>
          <cell r="E3841">
            <v>19.16</v>
          </cell>
          <cell r="F3841">
            <v>0.42</v>
          </cell>
        </row>
        <row r="3842">
          <cell r="A3842" t="str">
            <v>688167.SH</v>
          </cell>
          <cell r="B3842" t="str">
            <v>炬光科技</v>
          </cell>
          <cell r="C3842">
            <v>80.2</v>
          </cell>
          <cell r="D3842">
            <v>110</v>
          </cell>
          <cell r="E3842">
            <v>122.26</v>
          </cell>
          <cell r="F3842">
            <v>0.42</v>
          </cell>
        </row>
        <row r="3843">
          <cell r="A3843" t="str">
            <v>603307.SH</v>
          </cell>
          <cell r="B3843" t="str">
            <v>扬州金泉</v>
          </cell>
          <cell r="C3843">
            <v>9.6</v>
          </cell>
          <cell r="D3843">
            <v>38.6</v>
          </cell>
          <cell r="E3843">
            <v>57.57</v>
          </cell>
          <cell r="F3843">
            <v>0.42</v>
          </cell>
        </row>
        <row r="3844">
          <cell r="A3844" t="str">
            <v>835184.BJ</v>
          </cell>
          <cell r="B3844" t="str">
            <v>国源科技</v>
          </cell>
          <cell r="C3844">
            <v>4.2</v>
          </cell>
          <cell r="D3844">
            <v>6.4</v>
          </cell>
          <cell r="E3844">
            <v>4.8</v>
          </cell>
          <cell r="F3844">
            <v>0.42</v>
          </cell>
        </row>
        <row r="3845">
          <cell r="A3845" t="str">
            <v>600909.SH</v>
          </cell>
          <cell r="B3845" t="str">
            <v>华安证券</v>
          </cell>
          <cell r="C3845">
            <v>226.4</v>
          </cell>
          <cell r="D3845">
            <v>226.4</v>
          </cell>
          <cell r="E3845">
            <v>4.82</v>
          </cell>
          <cell r="F3845">
            <v>0.42</v>
          </cell>
        </row>
        <row r="3846">
          <cell r="A3846" t="str">
            <v>000069.SZ</v>
          </cell>
          <cell r="B3846" t="str">
            <v>华侨城A</v>
          </cell>
          <cell r="C3846">
            <v>342.2</v>
          </cell>
          <cell r="D3846">
            <v>397.8</v>
          </cell>
          <cell r="E3846">
            <v>4.85</v>
          </cell>
          <cell r="F3846">
            <v>0.41</v>
          </cell>
        </row>
        <row r="3847">
          <cell r="A3847" t="str">
            <v>601699.SH</v>
          </cell>
          <cell r="B3847" t="str">
            <v>潞安环能</v>
          </cell>
          <cell r="C3847">
            <v>580.9</v>
          </cell>
          <cell r="D3847">
            <v>580.9</v>
          </cell>
          <cell r="E3847">
            <v>19.42</v>
          </cell>
          <cell r="F3847">
            <v>0.41</v>
          </cell>
        </row>
        <row r="3848">
          <cell r="A3848" t="str">
            <v>600777.SH</v>
          </cell>
          <cell r="B3848" t="str">
            <v>新潮能源</v>
          </cell>
          <cell r="C3848">
            <v>155.3</v>
          </cell>
          <cell r="D3848">
            <v>165.9</v>
          </cell>
          <cell r="E3848">
            <v>2.44</v>
          </cell>
          <cell r="F3848">
            <v>0.41</v>
          </cell>
        </row>
        <row r="3849">
          <cell r="A3849" t="str">
            <v>688117.SH</v>
          </cell>
          <cell r="B3849" t="str">
            <v>圣诺生物</v>
          </cell>
          <cell r="C3849">
            <v>16.2</v>
          </cell>
          <cell r="D3849">
            <v>27.4</v>
          </cell>
          <cell r="E3849">
            <v>34.24</v>
          </cell>
          <cell r="F3849">
            <v>0.41</v>
          </cell>
        </row>
        <row r="3850">
          <cell r="A3850" t="str">
            <v>002064.SZ</v>
          </cell>
          <cell r="B3850" t="str">
            <v>华峰化学</v>
          </cell>
          <cell r="C3850">
            <v>365.5</v>
          </cell>
          <cell r="D3850">
            <v>366.2</v>
          </cell>
          <cell r="E3850">
            <v>7.38</v>
          </cell>
          <cell r="F3850">
            <v>0.41</v>
          </cell>
        </row>
        <row r="3851">
          <cell r="A3851" t="str">
            <v>000839.SZ</v>
          </cell>
          <cell r="B3851" t="str">
            <v>ST国安</v>
          </cell>
          <cell r="C3851">
            <v>96.4</v>
          </cell>
          <cell r="D3851">
            <v>96.4</v>
          </cell>
          <cell r="E3851">
            <v>2.46</v>
          </cell>
          <cell r="F3851">
            <v>0.41</v>
          </cell>
        </row>
        <row r="3852">
          <cell r="A3852" t="str">
            <v>002305.SZ</v>
          </cell>
          <cell r="B3852" t="str">
            <v>南国置业</v>
          </cell>
          <cell r="C3852">
            <v>42.8</v>
          </cell>
          <cell r="D3852">
            <v>42.8</v>
          </cell>
          <cell r="E3852">
            <v>2.47</v>
          </cell>
          <cell r="F3852">
            <v>0.41</v>
          </cell>
        </row>
        <row r="3853">
          <cell r="A3853" t="str">
            <v>601128.SH</v>
          </cell>
          <cell r="B3853" t="str">
            <v>常熟银行</v>
          </cell>
          <cell r="C3853">
            <v>197.5</v>
          </cell>
          <cell r="D3853">
            <v>204.7</v>
          </cell>
          <cell r="E3853">
            <v>7.47</v>
          </cell>
          <cell r="F3853">
            <v>0.4</v>
          </cell>
        </row>
        <row r="3854">
          <cell r="A3854" t="str">
            <v>300838.SZ</v>
          </cell>
          <cell r="B3854" t="str">
            <v>浙江力诺</v>
          </cell>
          <cell r="C3854">
            <v>9.2</v>
          </cell>
          <cell r="D3854">
            <v>23.9</v>
          </cell>
          <cell r="E3854">
            <v>17.52</v>
          </cell>
          <cell r="F3854">
            <v>0.4</v>
          </cell>
        </row>
        <row r="3855">
          <cell r="A3855" t="str">
            <v>831039.BJ</v>
          </cell>
          <cell r="B3855" t="str">
            <v>国义招标</v>
          </cell>
          <cell r="C3855">
            <v>7.7</v>
          </cell>
          <cell r="D3855">
            <v>7.7</v>
          </cell>
          <cell r="E3855">
            <v>5.02</v>
          </cell>
          <cell r="F3855">
            <v>0.4</v>
          </cell>
        </row>
        <row r="3856">
          <cell r="A3856" t="str">
            <v>300986.SZ</v>
          </cell>
          <cell r="B3856" t="str">
            <v>志特新材</v>
          </cell>
          <cell r="C3856">
            <v>28.1</v>
          </cell>
          <cell r="D3856">
            <v>65.8</v>
          </cell>
          <cell r="E3856">
            <v>40.16</v>
          </cell>
          <cell r="F3856">
            <v>0.4</v>
          </cell>
        </row>
        <row r="3857">
          <cell r="A3857" t="str">
            <v>601881.SH</v>
          </cell>
          <cell r="B3857" t="str">
            <v>中国银河</v>
          </cell>
          <cell r="C3857">
            <v>651.1</v>
          </cell>
          <cell r="D3857">
            <v>1023.9</v>
          </cell>
          <cell r="E3857">
            <v>10.1</v>
          </cell>
          <cell r="F3857">
            <v>0.4</v>
          </cell>
        </row>
        <row r="3858">
          <cell r="A3858" t="str">
            <v>600811.SH</v>
          </cell>
          <cell r="B3858" t="str">
            <v>东方集团</v>
          </cell>
          <cell r="C3858">
            <v>92.6</v>
          </cell>
          <cell r="D3858">
            <v>92.6</v>
          </cell>
          <cell r="E3858">
            <v>2.53</v>
          </cell>
          <cell r="F3858">
            <v>0.4</v>
          </cell>
        </row>
        <row r="3859">
          <cell r="A3859" t="str">
            <v>600340.SH</v>
          </cell>
          <cell r="B3859" t="str">
            <v>华夏幸福</v>
          </cell>
          <cell r="C3859">
            <v>98.5</v>
          </cell>
          <cell r="D3859">
            <v>99</v>
          </cell>
          <cell r="E3859">
            <v>2.53</v>
          </cell>
          <cell r="F3859">
            <v>0.4</v>
          </cell>
        </row>
        <row r="3860">
          <cell r="A3860" t="str">
            <v>600797.SH</v>
          </cell>
          <cell r="B3860" t="str">
            <v>浙大网新</v>
          </cell>
          <cell r="C3860">
            <v>78.1</v>
          </cell>
          <cell r="D3860">
            <v>78.1</v>
          </cell>
          <cell r="E3860">
            <v>7.6</v>
          </cell>
          <cell r="F3860">
            <v>0.4</v>
          </cell>
        </row>
        <row r="3861">
          <cell r="A3861" t="str">
            <v>688455.SH</v>
          </cell>
          <cell r="B3861" t="str">
            <v>科捷智能</v>
          </cell>
          <cell r="C3861">
            <v>6.1</v>
          </cell>
          <cell r="D3861">
            <v>27.5</v>
          </cell>
          <cell r="E3861">
            <v>15.21</v>
          </cell>
          <cell r="F3861">
            <v>0.4</v>
          </cell>
        </row>
        <row r="3862">
          <cell r="A3862" t="str">
            <v>300577.SZ</v>
          </cell>
          <cell r="B3862" t="str">
            <v>开润股份</v>
          </cell>
          <cell r="C3862">
            <v>19.7</v>
          </cell>
          <cell r="D3862">
            <v>36.5</v>
          </cell>
          <cell r="E3862">
            <v>15.21</v>
          </cell>
          <cell r="F3862">
            <v>0.4</v>
          </cell>
        </row>
        <row r="3863">
          <cell r="A3863" t="str">
            <v>000782.SZ</v>
          </cell>
          <cell r="B3863" t="str">
            <v>美达股份</v>
          </cell>
          <cell r="C3863">
            <v>26.8</v>
          </cell>
          <cell r="D3863">
            <v>26.8</v>
          </cell>
          <cell r="E3863">
            <v>5.07</v>
          </cell>
          <cell r="F3863">
            <v>0.4</v>
          </cell>
        </row>
        <row r="3864">
          <cell r="A3864" t="str">
            <v>300343.SZ</v>
          </cell>
          <cell r="B3864" t="str">
            <v>联创股份</v>
          </cell>
          <cell r="C3864">
            <v>94.5</v>
          </cell>
          <cell r="D3864">
            <v>115.7</v>
          </cell>
          <cell r="E3864">
            <v>10.15</v>
          </cell>
          <cell r="F3864">
            <v>0.4</v>
          </cell>
        </row>
        <row r="3865">
          <cell r="A3865" t="str">
            <v>002925.SZ</v>
          </cell>
          <cell r="B3865" t="str">
            <v>盈趣科技</v>
          </cell>
          <cell r="C3865">
            <v>149.3</v>
          </cell>
          <cell r="D3865">
            <v>159.1</v>
          </cell>
          <cell r="E3865">
            <v>20.33</v>
          </cell>
          <cell r="F3865">
            <v>0.4</v>
          </cell>
        </row>
        <row r="3866">
          <cell r="A3866" t="str">
            <v>002706.SZ</v>
          </cell>
          <cell r="B3866" t="str">
            <v>良信股份</v>
          </cell>
          <cell r="C3866">
            <v>115.9</v>
          </cell>
          <cell r="D3866">
            <v>142.9</v>
          </cell>
          <cell r="E3866">
            <v>12.72</v>
          </cell>
          <cell r="F3866">
            <v>0.39</v>
          </cell>
        </row>
        <row r="3867">
          <cell r="A3867" t="str">
            <v>600737.SH</v>
          </cell>
          <cell r="B3867" t="str">
            <v>中粮糖业</v>
          </cell>
          <cell r="C3867">
            <v>163.8</v>
          </cell>
          <cell r="D3867">
            <v>163.8</v>
          </cell>
          <cell r="E3867">
            <v>7.66</v>
          </cell>
          <cell r="F3867">
            <v>0.39</v>
          </cell>
        </row>
        <row r="3868">
          <cell r="A3868" t="str">
            <v>600199.SH</v>
          </cell>
          <cell r="B3868" t="str">
            <v>金种子酒</v>
          </cell>
          <cell r="C3868">
            <v>184.8</v>
          </cell>
          <cell r="D3868">
            <v>184.8</v>
          </cell>
          <cell r="E3868">
            <v>28.09</v>
          </cell>
          <cell r="F3868">
            <v>0.39</v>
          </cell>
        </row>
        <row r="3869">
          <cell r="A3869" t="str">
            <v>600169.SH</v>
          </cell>
          <cell r="B3869" t="str">
            <v>太原重工</v>
          </cell>
          <cell r="C3869">
            <v>65.6</v>
          </cell>
          <cell r="D3869">
            <v>86.3</v>
          </cell>
          <cell r="E3869">
            <v>2.56</v>
          </cell>
          <cell r="F3869">
            <v>0.39</v>
          </cell>
        </row>
        <row r="3870">
          <cell r="A3870" t="str">
            <v>835237.BJ</v>
          </cell>
          <cell r="B3870" t="str">
            <v>力佳科技</v>
          </cell>
          <cell r="C3870">
            <v>2</v>
          </cell>
          <cell r="D3870">
            <v>7.9</v>
          </cell>
          <cell r="E3870">
            <v>15.37</v>
          </cell>
          <cell r="F3870">
            <v>0.39</v>
          </cell>
        </row>
        <row r="3871">
          <cell r="A3871" t="str">
            <v>688102.SH</v>
          </cell>
          <cell r="B3871" t="str">
            <v>斯瑞新材</v>
          </cell>
          <cell r="C3871">
            <v>35.1</v>
          </cell>
          <cell r="D3871">
            <v>61.5</v>
          </cell>
          <cell r="E3871">
            <v>15.37</v>
          </cell>
          <cell r="F3871">
            <v>0.39</v>
          </cell>
        </row>
        <row r="3872">
          <cell r="A3872" t="str">
            <v>600079.SH</v>
          </cell>
          <cell r="B3872" t="str">
            <v>人福医药</v>
          </cell>
          <cell r="C3872">
            <v>373.8</v>
          </cell>
          <cell r="D3872">
            <v>418.8</v>
          </cell>
          <cell r="E3872">
            <v>25.65</v>
          </cell>
          <cell r="F3872">
            <v>0.39</v>
          </cell>
        </row>
        <row r="3873">
          <cell r="A3873" t="str">
            <v>000876.SZ</v>
          </cell>
          <cell r="B3873" t="str">
            <v>新希望</v>
          </cell>
          <cell r="C3873">
            <v>578.5</v>
          </cell>
          <cell r="D3873">
            <v>583.2</v>
          </cell>
          <cell r="E3873">
            <v>12.85</v>
          </cell>
          <cell r="F3873">
            <v>0.39</v>
          </cell>
        </row>
        <row r="3874">
          <cell r="A3874" t="str">
            <v>688227.SH</v>
          </cell>
          <cell r="B3874" t="str">
            <v>品高股份</v>
          </cell>
          <cell r="C3874">
            <v>19.2</v>
          </cell>
          <cell r="D3874">
            <v>35.1</v>
          </cell>
          <cell r="E3874">
            <v>31.02</v>
          </cell>
          <cell r="F3874">
            <v>0.39</v>
          </cell>
        </row>
        <row r="3875">
          <cell r="A3875" t="str">
            <v>688325.SH</v>
          </cell>
          <cell r="B3875" t="str">
            <v>赛微微电</v>
          </cell>
          <cell r="C3875">
            <v>9.4</v>
          </cell>
          <cell r="D3875">
            <v>40.1</v>
          </cell>
          <cell r="E3875">
            <v>49.14</v>
          </cell>
          <cell r="F3875">
            <v>0.39</v>
          </cell>
        </row>
        <row r="3876">
          <cell r="A3876" t="str">
            <v>301367.SZ</v>
          </cell>
          <cell r="B3876" t="str">
            <v>怡和嘉业</v>
          </cell>
          <cell r="C3876">
            <v>33</v>
          </cell>
          <cell r="D3876">
            <v>139.1</v>
          </cell>
          <cell r="E3876">
            <v>217.28</v>
          </cell>
          <cell r="F3876">
            <v>0.39</v>
          </cell>
        </row>
        <row r="3877">
          <cell r="A3877" t="str">
            <v>000598.SZ</v>
          </cell>
          <cell r="B3877" t="str">
            <v>兴蓉环境</v>
          </cell>
          <cell r="C3877">
            <v>153.8</v>
          </cell>
          <cell r="D3877">
            <v>154.7</v>
          </cell>
          <cell r="E3877">
            <v>5.18</v>
          </cell>
          <cell r="F3877">
            <v>0.39</v>
          </cell>
        </row>
        <row r="3878">
          <cell r="A3878" t="str">
            <v>603530.SH</v>
          </cell>
          <cell r="B3878" t="str">
            <v>神马电力</v>
          </cell>
          <cell r="C3878">
            <v>67.7</v>
          </cell>
          <cell r="D3878">
            <v>67.7</v>
          </cell>
          <cell r="E3878">
            <v>15.67</v>
          </cell>
          <cell r="F3878">
            <v>0.38</v>
          </cell>
        </row>
        <row r="3879">
          <cell r="A3879" t="str">
            <v>836414.BJ</v>
          </cell>
          <cell r="B3879" t="str">
            <v>欧普泰</v>
          </cell>
          <cell r="C3879">
            <v>4.1</v>
          </cell>
          <cell r="D3879">
            <v>7</v>
          </cell>
          <cell r="E3879">
            <v>20.93</v>
          </cell>
          <cell r="F3879">
            <v>0.38</v>
          </cell>
        </row>
        <row r="3880">
          <cell r="A3880" t="str">
            <v>000807.SZ</v>
          </cell>
          <cell r="B3880" t="str">
            <v>云铝股份</v>
          </cell>
          <cell r="C3880">
            <v>450.9</v>
          </cell>
          <cell r="D3880">
            <v>455.7</v>
          </cell>
          <cell r="E3880">
            <v>13.14</v>
          </cell>
          <cell r="F3880">
            <v>0.38</v>
          </cell>
        </row>
        <row r="3881">
          <cell r="A3881" t="str">
            <v>688538.SH</v>
          </cell>
          <cell r="B3881" t="str">
            <v>和辉光电-U</v>
          </cell>
          <cell r="C3881">
            <v>149.9</v>
          </cell>
          <cell r="D3881">
            <v>365.3</v>
          </cell>
          <cell r="E3881">
            <v>2.63</v>
          </cell>
          <cell r="F3881">
            <v>0.38</v>
          </cell>
        </row>
        <row r="3882">
          <cell r="A3882" t="str">
            <v>600973.SH</v>
          </cell>
          <cell r="B3882" t="str">
            <v>宝胜股份</v>
          </cell>
          <cell r="C3882">
            <v>72.3</v>
          </cell>
          <cell r="D3882">
            <v>72.3</v>
          </cell>
          <cell r="E3882">
            <v>5.27</v>
          </cell>
          <cell r="F3882">
            <v>0.38</v>
          </cell>
        </row>
        <row r="3883">
          <cell r="A3883" t="str">
            <v>601099.SH</v>
          </cell>
          <cell r="B3883" t="str">
            <v>太平洋</v>
          </cell>
          <cell r="C3883">
            <v>180</v>
          </cell>
          <cell r="D3883">
            <v>180</v>
          </cell>
          <cell r="E3883">
            <v>2.64</v>
          </cell>
          <cell r="F3883">
            <v>0.38</v>
          </cell>
        </row>
        <row r="3884">
          <cell r="A3884" t="str">
            <v>002385.SZ</v>
          </cell>
          <cell r="B3884" t="str">
            <v>大北农</v>
          </cell>
          <cell r="C3884">
            <v>260.9</v>
          </cell>
          <cell r="D3884">
            <v>327.9</v>
          </cell>
          <cell r="E3884">
            <v>7.92</v>
          </cell>
          <cell r="F3884">
            <v>0.38</v>
          </cell>
        </row>
        <row r="3885">
          <cell r="A3885" t="str">
            <v>301303.SZ</v>
          </cell>
          <cell r="B3885" t="str">
            <v>真兰仪表</v>
          </cell>
          <cell r="C3885">
            <v>18.3</v>
          </cell>
          <cell r="D3885">
            <v>77.1</v>
          </cell>
          <cell r="E3885">
            <v>26.42</v>
          </cell>
          <cell r="F3885">
            <v>0.38</v>
          </cell>
        </row>
        <row r="3886">
          <cell r="A3886" t="str">
            <v>600637.SH</v>
          </cell>
          <cell r="B3886" t="str">
            <v>东方明珠</v>
          </cell>
          <cell r="C3886">
            <v>272.8</v>
          </cell>
          <cell r="D3886">
            <v>272.8</v>
          </cell>
          <cell r="E3886">
            <v>7.99</v>
          </cell>
          <cell r="F3886">
            <v>0.38</v>
          </cell>
        </row>
        <row r="3887">
          <cell r="A3887" t="str">
            <v>603288.SH</v>
          </cell>
          <cell r="B3887" t="str">
            <v>海天味业</v>
          </cell>
          <cell r="C3887">
            <v>3466.1</v>
          </cell>
          <cell r="D3887">
            <v>3466.1</v>
          </cell>
          <cell r="E3887">
            <v>74.8</v>
          </cell>
          <cell r="F3887">
            <v>0.38</v>
          </cell>
        </row>
        <row r="3888">
          <cell r="A3888" t="str">
            <v>600308.SH</v>
          </cell>
          <cell r="B3888" t="str">
            <v>华泰股份</v>
          </cell>
          <cell r="C3888">
            <v>58</v>
          </cell>
          <cell r="D3888">
            <v>58</v>
          </cell>
          <cell r="E3888">
            <v>5.35</v>
          </cell>
          <cell r="F3888">
            <v>0.38</v>
          </cell>
        </row>
        <row r="3889">
          <cell r="A3889" t="str">
            <v>002773.SZ</v>
          </cell>
          <cell r="B3889" t="str">
            <v>康弘药业</v>
          </cell>
          <cell r="C3889">
            <v>129.6</v>
          </cell>
          <cell r="D3889">
            <v>172.6</v>
          </cell>
          <cell r="E3889">
            <v>18.77</v>
          </cell>
          <cell r="F3889">
            <v>0.37</v>
          </cell>
        </row>
        <row r="3890">
          <cell r="A3890" t="str">
            <v>832885.BJ</v>
          </cell>
          <cell r="B3890" t="str">
            <v>星辰科技</v>
          </cell>
          <cell r="C3890">
            <v>4.7</v>
          </cell>
          <cell r="D3890">
            <v>9.2</v>
          </cell>
          <cell r="E3890">
            <v>10.74</v>
          </cell>
          <cell r="F3890">
            <v>0.37</v>
          </cell>
        </row>
        <row r="3891">
          <cell r="A3891" t="str">
            <v>000498.SZ</v>
          </cell>
          <cell r="B3891" t="str">
            <v>山东路桥</v>
          </cell>
          <cell r="C3891">
            <v>117.5</v>
          </cell>
          <cell r="D3891">
            <v>125.8</v>
          </cell>
          <cell r="E3891">
            <v>8.06</v>
          </cell>
          <cell r="F3891">
            <v>0.37</v>
          </cell>
        </row>
        <row r="3892">
          <cell r="A3892" t="str">
            <v>002872.SZ</v>
          </cell>
          <cell r="B3892" t="str">
            <v>ST天圣</v>
          </cell>
          <cell r="C3892">
            <v>11.6</v>
          </cell>
          <cell r="D3892">
            <v>17.1</v>
          </cell>
          <cell r="E3892">
            <v>5.38</v>
          </cell>
          <cell r="F3892">
            <v>0.37</v>
          </cell>
        </row>
        <row r="3893">
          <cell r="A3893" t="str">
            <v>603535.SH</v>
          </cell>
          <cell r="B3893" t="str">
            <v>嘉诚国际</v>
          </cell>
          <cell r="C3893">
            <v>41.1</v>
          </cell>
          <cell r="D3893">
            <v>44</v>
          </cell>
          <cell r="E3893">
            <v>18.86</v>
          </cell>
          <cell r="F3893">
            <v>0.37</v>
          </cell>
        </row>
        <row r="3894">
          <cell r="A3894" t="str">
            <v>873527.BJ</v>
          </cell>
          <cell r="B3894" t="str">
            <v>夜光明</v>
          </cell>
          <cell r="C3894">
            <v>1.9</v>
          </cell>
          <cell r="D3894">
            <v>4.9</v>
          </cell>
          <cell r="E3894">
            <v>8.09</v>
          </cell>
          <cell r="F3894">
            <v>0.37</v>
          </cell>
        </row>
        <row r="3895">
          <cell r="A3895" t="str">
            <v>601058.SH</v>
          </cell>
          <cell r="B3895" t="str">
            <v>赛轮轮胎</v>
          </cell>
          <cell r="C3895">
            <v>330.5</v>
          </cell>
          <cell r="D3895">
            <v>330.5</v>
          </cell>
          <cell r="E3895">
            <v>10.79</v>
          </cell>
          <cell r="F3895">
            <v>0.37</v>
          </cell>
        </row>
        <row r="3896">
          <cell r="A3896" t="str">
            <v>601717.SH</v>
          </cell>
          <cell r="B3896" t="str">
            <v>郑煤机</v>
          </cell>
          <cell r="C3896">
            <v>204.4</v>
          </cell>
          <cell r="D3896">
            <v>240.6</v>
          </cell>
          <cell r="E3896">
            <v>13.5</v>
          </cell>
          <cell r="F3896">
            <v>0.37</v>
          </cell>
        </row>
        <row r="3897">
          <cell r="A3897" t="str">
            <v>600751.SH</v>
          </cell>
          <cell r="B3897" t="str">
            <v>海航科技</v>
          </cell>
          <cell r="C3897">
            <v>69.5</v>
          </cell>
          <cell r="D3897">
            <v>78.3</v>
          </cell>
          <cell r="E3897">
            <v>2.7</v>
          </cell>
          <cell r="F3897">
            <v>0.37</v>
          </cell>
        </row>
        <row r="3898">
          <cell r="A3898" t="str">
            <v>600293.SH</v>
          </cell>
          <cell r="B3898" t="str">
            <v>三峡新材</v>
          </cell>
          <cell r="C3898">
            <v>31.3</v>
          </cell>
          <cell r="D3898">
            <v>31.3</v>
          </cell>
          <cell r="E3898">
            <v>2.7</v>
          </cell>
          <cell r="F3898">
            <v>0.37</v>
          </cell>
        </row>
        <row r="3899">
          <cell r="A3899" t="str">
            <v>600173.SH</v>
          </cell>
          <cell r="B3899" t="str">
            <v>卧龙地产</v>
          </cell>
          <cell r="C3899">
            <v>37.8</v>
          </cell>
          <cell r="D3899">
            <v>37.8</v>
          </cell>
          <cell r="E3899">
            <v>5.4</v>
          </cell>
          <cell r="F3899">
            <v>0.37</v>
          </cell>
        </row>
        <row r="3900">
          <cell r="A3900" t="str">
            <v>836826.BJ</v>
          </cell>
          <cell r="B3900" t="str">
            <v>盖世食品</v>
          </cell>
          <cell r="C3900">
            <v>2.7</v>
          </cell>
          <cell r="D3900">
            <v>8</v>
          </cell>
          <cell r="E3900">
            <v>8.15</v>
          </cell>
          <cell r="F3900">
            <v>0.37</v>
          </cell>
        </row>
        <row r="3901">
          <cell r="A3901" t="str">
            <v>300087.SZ</v>
          </cell>
          <cell r="B3901" t="str">
            <v>荃银高科</v>
          </cell>
          <cell r="C3901">
            <v>104.7</v>
          </cell>
          <cell r="D3901">
            <v>110.8</v>
          </cell>
          <cell r="E3901">
            <v>16.38</v>
          </cell>
          <cell r="F3901">
            <v>0.37</v>
          </cell>
        </row>
        <row r="3902">
          <cell r="A3902" t="str">
            <v>600905.SH</v>
          </cell>
          <cell r="B3902" t="str">
            <v>三峡能源</v>
          </cell>
          <cell r="C3902">
            <v>469.7</v>
          </cell>
          <cell r="D3902">
            <v>1568.7</v>
          </cell>
          <cell r="E3902">
            <v>5.48</v>
          </cell>
          <cell r="F3902">
            <v>0.37</v>
          </cell>
        </row>
        <row r="3903">
          <cell r="A3903" t="str">
            <v>600643.SH</v>
          </cell>
          <cell r="B3903" t="str">
            <v>爱建集团</v>
          </cell>
          <cell r="C3903">
            <v>89.9</v>
          </cell>
          <cell r="D3903">
            <v>90</v>
          </cell>
          <cell r="E3903">
            <v>5.55</v>
          </cell>
          <cell r="F3903">
            <v>0.36</v>
          </cell>
        </row>
        <row r="3904">
          <cell r="A3904" t="str">
            <v>600050.SH</v>
          </cell>
          <cell r="B3904" t="str">
            <v>中国联通</v>
          </cell>
          <cell r="C3904">
            <v>1727.7</v>
          </cell>
          <cell r="D3904">
            <v>1774.7</v>
          </cell>
          <cell r="E3904">
            <v>5.58</v>
          </cell>
          <cell r="F3904">
            <v>0.36</v>
          </cell>
        </row>
        <row r="3905">
          <cell r="A3905" t="str">
            <v>601001.SH</v>
          </cell>
          <cell r="B3905" t="str">
            <v>晋控煤业</v>
          </cell>
          <cell r="C3905">
            <v>189</v>
          </cell>
          <cell r="D3905">
            <v>189</v>
          </cell>
          <cell r="E3905">
            <v>11.29</v>
          </cell>
          <cell r="F3905">
            <v>0.36</v>
          </cell>
        </row>
        <row r="3906">
          <cell r="A3906" t="str">
            <v>600741.SH</v>
          </cell>
          <cell r="B3906" t="str">
            <v>华域汽车</v>
          </cell>
          <cell r="C3906">
            <v>534.7</v>
          </cell>
          <cell r="D3906">
            <v>534.7</v>
          </cell>
          <cell r="E3906">
            <v>16.96</v>
          </cell>
          <cell r="F3906">
            <v>0.36</v>
          </cell>
        </row>
        <row r="3907">
          <cell r="A3907" t="str">
            <v>605296.SH</v>
          </cell>
          <cell r="B3907" t="str">
            <v>神农集团</v>
          </cell>
          <cell r="C3907">
            <v>16.8</v>
          </cell>
          <cell r="D3907">
            <v>133.4</v>
          </cell>
          <cell r="E3907">
            <v>25.45</v>
          </cell>
          <cell r="F3907">
            <v>0.35</v>
          </cell>
        </row>
        <row r="3908">
          <cell r="A3908" t="str">
            <v>600273.SH</v>
          </cell>
          <cell r="B3908" t="str">
            <v>嘉化能源</v>
          </cell>
          <cell r="C3908">
            <v>119.9</v>
          </cell>
          <cell r="D3908">
            <v>119.9</v>
          </cell>
          <cell r="E3908">
            <v>8.55</v>
          </cell>
          <cell r="F3908">
            <v>0.35</v>
          </cell>
        </row>
        <row r="3909">
          <cell r="A3909" t="str">
            <v>872351.BJ</v>
          </cell>
          <cell r="B3909" t="str">
            <v>华光源海</v>
          </cell>
          <cell r="C3909">
            <v>1.9</v>
          </cell>
          <cell r="D3909">
            <v>5.2</v>
          </cell>
          <cell r="E3909">
            <v>5.72</v>
          </cell>
          <cell r="F3909">
            <v>0.35</v>
          </cell>
        </row>
        <row r="3910">
          <cell r="A3910" t="str">
            <v>300131.SZ</v>
          </cell>
          <cell r="B3910" t="str">
            <v>英唐智控</v>
          </cell>
          <cell r="C3910">
            <v>58.9</v>
          </cell>
          <cell r="D3910">
            <v>65.2</v>
          </cell>
          <cell r="E3910">
            <v>5.73</v>
          </cell>
          <cell r="F3910">
            <v>0.35</v>
          </cell>
        </row>
        <row r="3911">
          <cell r="A3911" t="str">
            <v>002535.SZ</v>
          </cell>
          <cell r="B3911" t="str">
            <v>ST林重</v>
          </cell>
          <cell r="C3911">
            <v>16.4</v>
          </cell>
          <cell r="D3911">
            <v>23</v>
          </cell>
          <cell r="E3911">
            <v>2.87</v>
          </cell>
          <cell r="F3911">
            <v>0.35</v>
          </cell>
        </row>
        <row r="3912">
          <cell r="A3912" t="str">
            <v>601965.SH</v>
          </cell>
          <cell r="B3912" t="str">
            <v>中国汽研</v>
          </cell>
          <cell r="C3912">
            <v>224.6</v>
          </cell>
          <cell r="D3912">
            <v>230.9</v>
          </cell>
          <cell r="E3912">
            <v>22.98</v>
          </cell>
          <cell r="F3912">
            <v>0.35</v>
          </cell>
        </row>
        <row r="3913">
          <cell r="A3913" t="str">
            <v>688776.SH</v>
          </cell>
          <cell r="B3913" t="str">
            <v>国光电气</v>
          </cell>
          <cell r="C3913">
            <v>39.3</v>
          </cell>
          <cell r="D3913">
            <v>127.6</v>
          </cell>
          <cell r="E3913">
            <v>164.84</v>
          </cell>
          <cell r="F3913">
            <v>0.35</v>
          </cell>
        </row>
        <row r="3914">
          <cell r="A3914" t="str">
            <v>600837.SH</v>
          </cell>
          <cell r="B3914" t="str">
            <v>海通证券</v>
          </cell>
          <cell r="C3914">
            <v>771.1</v>
          </cell>
          <cell r="D3914">
            <v>1135.3</v>
          </cell>
          <cell r="E3914">
            <v>8.69</v>
          </cell>
          <cell r="F3914">
            <v>0.35</v>
          </cell>
        </row>
        <row r="3915">
          <cell r="A3915" t="str">
            <v>600011.SH</v>
          </cell>
          <cell r="B3915" t="str">
            <v>华能国际</v>
          </cell>
          <cell r="C3915">
            <v>955.7</v>
          </cell>
          <cell r="D3915">
            <v>1364.2</v>
          </cell>
          <cell r="E3915">
            <v>8.69</v>
          </cell>
          <cell r="F3915">
            <v>0.35</v>
          </cell>
        </row>
        <row r="3916">
          <cell r="A3916" t="str">
            <v>001317.SZ</v>
          </cell>
          <cell r="B3916" t="str">
            <v>三羊马</v>
          </cell>
          <cell r="C3916">
            <v>12.9</v>
          </cell>
          <cell r="D3916">
            <v>34.9</v>
          </cell>
          <cell r="E3916">
            <v>43.58</v>
          </cell>
          <cell r="F3916">
            <v>0.35</v>
          </cell>
        </row>
        <row r="3917">
          <cell r="A3917" t="str">
            <v>603618.SH</v>
          </cell>
          <cell r="B3917" t="str">
            <v>杭电股份</v>
          </cell>
          <cell r="C3917">
            <v>40.2</v>
          </cell>
          <cell r="D3917">
            <v>40.2</v>
          </cell>
          <cell r="E3917">
            <v>5.82</v>
          </cell>
          <cell r="F3917">
            <v>0.34</v>
          </cell>
        </row>
        <row r="3918">
          <cell r="A3918" t="str">
            <v>603609.SH</v>
          </cell>
          <cell r="B3918" t="str">
            <v>禾丰股份</v>
          </cell>
          <cell r="C3918">
            <v>107</v>
          </cell>
          <cell r="D3918">
            <v>107</v>
          </cell>
          <cell r="E3918">
            <v>11.64</v>
          </cell>
          <cell r="F3918">
            <v>0.34</v>
          </cell>
        </row>
        <row r="3919">
          <cell r="A3919" t="str">
            <v>002206.SZ</v>
          </cell>
          <cell r="B3919" t="str">
            <v>海利得</v>
          </cell>
          <cell r="C3919">
            <v>53.2</v>
          </cell>
          <cell r="D3919">
            <v>68.3</v>
          </cell>
          <cell r="E3919">
            <v>5.85</v>
          </cell>
          <cell r="F3919">
            <v>0.34</v>
          </cell>
        </row>
        <row r="3920">
          <cell r="A3920" t="str">
            <v>603219.SH</v>
          </cell>
          <cell r="B3920" t="str">
            <v>富佳股份</v>
          </cell>
          <cell r="C3920">
            <v>22.7</v>
          </cell>
          <cell r="D3920">
            <v>82.2</v>
          </cell>
          <cell r="E3920">
            <v>20.5</v>
          </cell>
          <cell r="F3920">
            <v>0.34</v>
          </cell>
        </row>
        <row r="3921">
          <cell r="A3921" t="str">
            <v>600780.SH</v>
          </cell>
          <cell r="B3921" t="str">
            <v>通宝能源</v>
          </cell>
          <cell r="C3921">
            <v>100.8</v>
          </cell>
          <cell r="D3921">
            <v>100.8</v>
          </cell>
          <cell r="E3921">
            <v>8.79</v>
          </cell>
          <cell r="F3921">
            <v>0.34</v>
          </cell>
        </row>
        <row r="3922">
          <cell r="A3922" t="str">
            <v>000633.SZ</v>
          </cell>
          <cell r="B3922" t="str">
            <v>合金投资</v>
          </cell>
          <cell r="C3922">
            <v>34</v>
          </cell>
          <cell r="D3922">
            <v>34</v>
          </cell>
          <cell r="E3922">
            <v>8.82</v>
          </cell>
          <cell r="F3922">
            <v>0.34</v>
          </cell>
        </row>
        <row r="3923">
          <cell r="A3923" t="str">
            <v>000922.SZ</v>
          </cell>
          <cell r="B3923" t="str">
            <v>佳电股份</v>
          </cell>
          <cell r="C3923">
            <v>68.9</v>
          </cell>
          <cell r="D3923">
            <v>70.2</v>
          </cell>
          <cell r="E3923">
            <v>11.77</v>
          </cell>
          <cell r="F3923">
            <v>0.34</v>
          </cell>
        </row>
        <row r="3924">
          <cell r="A3924" t="str">
            <v>834021.BJ</v>
          </cell>
          <cell r="B3924" t="str">
            <v>流金科技</v>
          </cell>
          <cell r="C3924">
            <v>7</v>
          </cell>
          <cell r="D3924">
            <v>9.4</v>
          </cell>
          <cell r="E3924">
            <v>2.97</v>
          </cell>
          <cell r="F3924">
            <v>0.34</v>
          </cell>
        </row>
        <row r="3925">
          <cell r="A3925" t="str">
            <v>600292.SH</v>
          </cell>
          <cell r="B3925" t="str">
            <v>远达环保</v>
          </cell>
          <cell r="C3925">
            <v>46.4</v>
          </cell>
          <cell r="D3925">
            <v>46.4</v>
          </cell>
          <cell r="E3925">
            <v>5.94</v>
          </cell>
          <cell r="F3925">
            <v>0.34</v>
          </cell>
        </row>
        <row r="3926">
          <cell r="A3926" t="str">
            <v>300349.SZ</v>
          </cell>
          <cell r="B3926" t="str">
            <v>金卡智能</v>
          </cell>
          <cell r="C3926">
            <v>45.4</v>
          </cell>
          <cell r="D3926">
            <v>51.1</v>
          </cell>
          <cell r="E3926">
            <v>11.9</v>
          </cell>
          <cell r="F3926">
            <v>0.34</v>
          </cell>
        </row>
        <row r="3927">
          <cell r="A3927" t="str">
            <v>300313.SZ</v>
          </cell>
          <cell r="B3927" t="str">
            <v>ST天山</v>
          </cell>
          <cell r="C3927">
            <v>11</v>
          </cell>
          <cell r="D3927">
            <v>18.6</v>
          </cell>
          <cell r="E3927">
            <v>5.95</v>
          </cell>
          <cell r="F3927">
            <v>0.34</v>
          </cell>
        </row>
        <row r="3928">
          <cell r="A3928" t="str">
            <v>000677.SZ</v>
          </cell>
          <cell r="B3928" t="str">
            <v>恒天海龙</v>
          </cell>
          <cell r="C3928">
            <v>25.7</v>
          </cell>
          <cell r="D3928">
            <v>25.7</v>
          </cell>
          <cell r="E3928">
            <v>2.98</v>
          </cell>
          <cell r="F3928">
            <v>0.34</v>
          </cell>
        </row>
        <row r="3929">
          <cell r="A3929" t="str">
            <v>002679.SZ</v>
          </cell>
          <cell r="B3929" t="str">
            <v>福建金森</v>
          </cell>
          <cell r="C3929">
            <v>28.3</v>
          </cell>
          <cell r="D3929">
            <v>28.3</v>
          </cell>
          <cell r="E3929">
            <v>12.01</v>
          </cell>
          <cell r="F3929">
            <v>0.33</v>
          </cell>
        </row>
        <row r="3930">
          <cell r="A3930" t="str">
            <v>605179.SH</v>
          </cell>
          <cell r="B3930" t="str">
            <v>一鸣食品</v>
          </cell>
          <cell r="C3930">
            <v>7.3</v>
          </cell>
          <cell r="D3930">
            <v>48.2</v>
          </cell>
          <cell r="E3930">
            <v>12.02</v>
          </cell>
          <cell r="F3930">
            <v>0.33</v>
          </cell>
        </row>
        <row r="3931">
          <cell r="A3931" t="str">
            <v>603938.SH</v>
          </cell>
          <cell r="B3931" t="str">
            <v>三孚股份</v>
          </cell>
          <cell r="C3931">
            <v>90.7</v>
          </cell>
          <cell r="D3931">
            <v>90.7</v>
          </cell>
          <cell r="E3931">
            <v>33.19</v>
          </cell>
          <cell r="F3931">
            <v>0.33</v>
          </cell>
        </row>
        <row r="3932">
          <cell r="A3932" t="str">
            <v>605011.SH</v>
          </cell>
          <cell r="B3932" t="str">
            <v>杭州热电</v>
          </cell>
          <cell r="C3932">
            <v>18.3</v>
          </cell>
          <cell r="D3932">
            <v>60.6</v>
          </cell>
          <cell r="E3932">
            <v>15.15</v>
          </cell>
          <cell r="F3932">
            <v>0.33</v>
          </cell>
        </row>
        <row r="3933">
          <cell r="A3933" t="str">
            <v>300460.SZ</v>
          </cell>
          <cell r="B3933" t="str">
            <v>惠伦晶体</v>
          </cell>
          <cell r="C3933">
            <v>34.1</v>
          </cell>
          <cell r="D3933">
            <v>34.1</v>
          </cell>
          <cell r="E3933">
            <v>12.15</v>
          </cell>
          <cell r="F3933">
            <v>0.33</v>
          </cell>
        </row>
        <row r="3934">
          <cell r="A3934" t="str">
            <v>002550.SZ</v>
          </cell>
          <cell r="B3934" t="str">
            <v>千红制药</v>
          </cell>
          <cell r="C3934">
            <v>56</v>
          </cell>
          <cell r="D3934">
            <v>77.8</v>
          </cell>
          <cell r="E3934">
            <v>6.08</v>
          </cell>
          <cell r="F3934">
            <v>0.33</v>
          </cell>
        </row>
        <row r="3935">
          <cell r="A3935" t="str">
            <v>002252.SZ</v>
          </cell>
          <cell r="B3935" t="str">
            <v>上海莱士</v>
          </cell>
          <cell r="C3935">
            <v>302.8</v>
          </cell>
          <cell r="D3935">
            <v>410.5</v>
          </cell>
          <cell r="E3935">
            <v>6.09</v>
          </cell>
          <cell r="F3935">
            <v>0.33</v>
          </cell>
        </row>
        <row r="3936">
          <cell r="A3936" t="str">
            <v>000623.SZ</v>
          </cell>
          <cell r="B3936" t="str">
            <v>吉林敖东</v>
          </cell>
          <cell r="C3936">
            <v>176.9</v>
          </cell>
          <cell r="D3936">
            <v>177.5</v>
          </cell>
          <cell r="E3936">
            <v>15.26</v>
          </cell>
          <cell r="F3936">
            <v>0.33</v>
          </cell>
        </row>
        <row r="3937">
          <cell r="A3937" t="str">
            <v>300578.SZ</v>
          </cell>
          <cell r="B3937" t="str">
            <v>会畅通讯</v>
          </cell>
          <cell r="C3937">
            <v>41.4</v>
          </cell>
          <cell r="D3937">
            <v>43</v>
          </cell>
          <cell r="E3937">
            <v>21.47</v>
          </cell>
          <cell r="F3937">
            <v>0.33</v>
          </cell>
        </row>
        <row r="3938">
          <cell r="A3938" t="str">
            <v>600812.SH</v>
          </cell>
          <cell r="B3938" t="str">
            <v>华北制药</v>
          </cell>
          <cell r="C3938">
            <v>100.3</v>
          </cell>
          <cell r="D3938">
            <v>105.5</v>
          </cell>
          <cell r="E3938">
            <v>6.15</v>
          </cell>
          <cell r="F3938">
            <v>0.33</v>
          </cell>
        </row>
        <row r="3939">
          <cell r="A3939" t="str">
            <v>600168.SH</v>
          </cell>
          <cell r="B3939" t="str">
            <v>武汉控股</v>
          </cell>
          <cell r="C3939">
            <v>43.9</v>
          </cell>
          <cell r="D3939">
            <v>43.9</v>
          </cell>
          <cell r="E3939">
            <v>6.18</v>
          </cell>
          <cell r="F3939">
            <v>0.32</v>
          </cell>
        </row>
        <row r="3940">
          <cell r="A3940" t="str">
            <v>688056.SH</v>
          </cell>
          <cell r="B3940" t="str">
            <v>莱伯泰科</v>
          </cell>
          <cell r="C3940">
            <v>12.3</v>
          </cell>
          <cell r="D3940">
            <v>31.4</v>
          </cell>
          <cell r="E3940">
            <v>46.65</v>
          </cell>
          <cell r="F3940">
            <v>0.32</v>
          </cell>
        </row>
        <row r="3941">
          <cell r="A3941" t="str">
            <v>600036.SH</v>
          </cell>
          <cell r="B3941" t="str">
            <v>招商银行</v>
          </cell>
          <cell r="C3941">
            <v>7061.3</v>
          </cell>
          <cell r="D3941">
            <v>8632.8</v>
          </cell>
          <cell r="E3941">
            <v>34.23</v>
          </cell>
          <cell r="F3941">
            <v>0.32</v>
          </cell>
        </row>
        <row r="3942">
          <cell r="A3942" t="str">
            <v>600765.SH</v>
          </cell>
          <cell r="B3942" t="str">
            <v>中航重机</v>
          </cell>
          <cell r="C3942">
            <v>366.3</v>
          </cell>
          <cell r="D3942">
            <v>367.7</v>
          </cell>
          <cell r="E3942">
            <v>24.98</v>
          </cell>
          <cell r="F3942">
            <v>0.32</v>
          </cell>
        </row>
        <row r="3943">
          <cell r="A3943" t="str">
            <v>002409.SZ</v>
          </cell>
          <cell r="B3943" t="str">
            <v>雅克科技</v>
          </cell>
          <cell r="C3943">
            <v>179.3</v>
          </cell>
          <cell r="D3943">
            <v>267.9</v>
          </cell>
          <cell r="E3943">
            <v>56.3</v>
          </cell>
          <cell r="F3943">
            <v>0.32</v>
          </cell>
        </row>
        <row r="3944">
          <cell r="A3944" t="str">
            <v>300774.SZ</v>
          </cell>
          <cell r="B3944" t="str">
            <v>倍杰特</v>
          </cell>
          <cell r="C3944">
            <v>15.5</v>
          </cell>
          <cell r="D3944">
            <v>51.2</v>
          </cell>
          <cell r="E3944">
            <v>12.53</v>
          </cell>
          <cell r="F3944">
            <v>0.32</v>
          </cell>
        </row>
        <row r="3945">
          <cell r="A3945" t="str">
            <v>836247.BJ</v>
          </cell>
          <cell r="B3945" t="str">
            <v>华密新材</v>
          </cell>
          <cell r="C3945">
            <v>1.2</v>
          </cell>
          <cell r="D3945">
            <v>5.9</v>
          </cell>
          <cell r="E3945">
            <v>6.28</v>
          </cell>
          <cell r="F3945">
            <v>0.32</v>
          </cell>
        </row>
        <row r="3946">
          <cell r="A3946" t="str">
            <v>603683.SH</v>
          </cell>
          <cell r="B3946" t="str">
            <v>晶华新材</v>
          </cell>
          <cell r="C3946">
            <v>20.2</v>
          </cell>
          <cell r="D3946">
            <v>20.5</v>
          </cell>
          <cell r="E3946">
            <v>9.43</v>
          </cell>
          <cell r="F3946">
            <v>0.32</v>
          </cell>
        </row>
        <row r="3947">
          <cell r="A3947" t="str">
            <v>870204.BJ</v>
          </cell>
          <cell r="B3947" t="str">
            <v>沪江材料</v>
          </cell>
          <cell r="C3947">
            <v>1.5</v>
          </cell>
          <cell r="D3947">
            <v>4.6</v>
          </cell>
          <cell r="E3947">
            <v>9.46</v>
          </cell>
          <cell r="F3947">
            <v>0.32</v>
          </cell>
        </row>
        <row r="3948">
          <cell r="A3948" t="str">
            <v>688035.SH</v>
          </cell>
          <cell r="B3948" t="str">
            <v>德邦科技</v>
          </cell>
          <cell r="C3948">
            <v>19.4</v>
          </cell>
          <cell r="D3948">
            <v>89.8</v>
          </cell>
          <cell r="E3948">
            <v>63.1</v>
          </cell>
          <cell r="F3948">
            <v>0.32</v>
          </cell>
        </row>
        <row r="3949">
          <cell r="A3949" t="str">
            <v>002884.SZ</v>
          </cell>
          <cell r="B3949" t="str">
            <v>凌霄泵业</v>
          </cell>
          <cell r="C3949">
            <v>43.1</v>
          </cell>
          <cell r="D3949">
            <v>56.4</v>
          </cell>
          <cell r="E3949">
            <v>15.78</v>
          </cell>
          <cell r="F3949">
            <v>0.32</v>
          </cell>
        </row>
        <row r="3950">
          <cell r="A3950" t="str">
            <v>300835.SZ</v>
          </cell>
          <cell r="B3950" t="str">
            <v>龙磁科技</v>
          </cell>
          <cell r="C3950">
            <v>25.9</v>
          </cell>
          <cell r="D3950">
            <v>45.5</v>
          </cell>
          <cell r="E3950">
            <v>37.88</v>
          </cell>
          <cell r="F3950">
            <v>0.32</v>
          </cell>
        </row>
        <row r="3951">
          <cell r="A3951" t="str">
            <v>600108.SH</v>
          </cell>
          <cell r="B3951" t="str">
            <v>亚盛集团</v>
          </cell>
          <cell r="C3951">
            <v>61.5</v>
          </cell>
          <cell r="D3951">
            <v>61.5</v>
          </cell>
          <cell r="E3951">
            <v>3.16</v>
          </cell>
          <cell r="F3951">
            <v>0.32</v>
          </cell>
        </row>
        <row r="3952">
          <cell r="A3952" t="str">
            <v>300357.SZ</v>
          </cell>
          <cell r="B3952" t="str">
            <v>我武生物</v>
          </cell>
          <cell r="C3952">
            <v>238.9</v>
          </cell>
          <cell r="D3952">
            <v>265.5</v>
          </cell>
          <cell r="E3952">
            <v>50.7</v>
          </cell>
          <cell r="F3952">
            <v>0.32</v>
          </cell>
        </row>
        <row r="3953">
          <cell r="A3953" t="str">
            <v>000718.SZ</v>
          </cell>
          <cell r="B3953" t="str">
            <v>苏宁环球</v>
          </cell>
          <cell r="C3953">
            <v>72.6</v>
          </cell>
          <cell r="D3953">
            <v>96.2</v>
          </cell>
          <cell r="E3953">
            <v>3.17</v>
          </cell>
          <cell r="F3953">
            <v>0.32</v>
          </cell>
        </row>
        <row r="3954">
          <cell r="A3954" t="str">
            <v>000650.SZ</v>
          </cell>
          <cell r="B3954" t="str">
            <v>仁和药业</v>
          </cell>
          <cell r="C3954">
            <v>85.2</v>
          </cell>
          <cell r="D3954">
            <v>88.9</v>
          </cell>
          <cell r="E3954">
            <v>6.35</v>
          </cell>
          <cell r="F3954">
            <v>0.32</v>
          </cell>
        </row>
        <row r="3955">
          <cell r="A3955" t="str">
            <v>600578.SH</v>
          </cell>
          <cell r="B3955" t="str">
            <v>京能电力</v>
          </cell>
          <cell r="C3955">
            <v>212.9</v>
          </cell>
          <cell r="D3955">
            <v>212.9</v>
          </cell>
          <cell r="E3955">
            <v>3.18</v>
          </cell>
          <cell r="F3955">
            <v>0.32</v>
          </cell>
        </row>
        <row r="3956">
          <cell r="A3956" t="str">
            <v>002911.SZ</v>
          </cell>
          <cell r="B3956" t="str">
            <v>佛燃能源</v>
          </cell>
          <cell r="C3956">
            <v>120.2</v>
          </cell>
          <cell r="D3956">
            <v>120.2</v>
          </cell>
          <cell r="E3956">
            <v>12.72</v>
          </cell>
          <cell r="F3956">
            <v>0.32</v>
          </cell>
        </row>
        <row r="3957">
          <cell r="A3957" t="str">
            <v>300084.SZ</v>
          </cell>
          <cell r="B3957" t="str">
            <v>海默科技</v>
          </cell>
          <cell r="C3957">
            <v>21</v>
          </cell>
          <cell r="D3957">
            <v>24.5</v>
          </cell>
          <cell r="E3957">
            <v>6.37</v>
          </cell>
          <cell r="F3957">
            <v>0.31</v>
          </cell>
        </row>
        <row r="3958">
          <cell r="A3958" t="str">
            <v>603879.SH</v>
          </cell>
          <cell r="B3958" t="str">
            <v>永悦科技</v>
          </cell>
          <cell r="C3958">
            <v>22.9</v>
          </cell>
          <cell r="D3958">
            <v>23.1</v>
          </cell>
          <cell r="E3958">
            <v>6.38</v>
          </cell>
          <cell r="F3958">
            <v>0.31</v>
          </cell>
        </row>
        <row r="3959">
          <cell r="A3959" t="str">
            <v>600784.SH</v>
          </cell>
          <cell r="B3959" t="str">
            <v>鲁银投资</v>
          </cell>
          <cell r="C3959">
            <v>36.2</v>
          </cell>
          <cell r="D3959">
            <v>43.1</v>
          </cell>
          <cell r="E3959">
            <v>6.38</v>
          </cell>
          <cell r="F3959">
            <v>0.31</v>
          </cell>
        </row>
        <row r="3960">
          <cell r="A3960" t="str">
            <v>601101.SH</v>
          </cell>
          <cell r="B3960" t="str">
            <v>昊华能源</v>
          </cell>
          <cell r="C3960">
            <v>92</v>
          </cell>
          <cell r="D3960">
            <v>92</v>
          </cell>
          <cell r="E3960">
            <v>6.39</v>
          </cell>
          <cell r="F3960">
            <v>0.31</v>
          </cell>
        </row>
        <row r="3961">
          <cell r="A3961" t="str">
            <v>688556.SH</v>
          </cell>
          <cell r="B3961" t="str">
            <v>高测股份</v>
          </cell>
          <cell r="C3961">
            <v>114</v>
          </cell>
          <cell r="D3961">
            <v>153</v>
          </cell>
          <cell r="E3961">
            <v>67.11</v>
          </cell>
          <cell r="F3961">
            <v>0.31</v>
          </cell>
        </row>
        <row r="3962">
          <cell r="A3962" t="str">
            <v>688387.SH</v>
          </cell>
          <cell r="B3962" t="str">
            <v>信科移动-U</v>
          </cell>
          <cell r="C3962">
            <v>29.5</v>
          </cell>
          <cell r="D3962">
            <v>219.1</v>
          </cell>
          <cell r="E3962">
            <v>6.41</v>
          </cell>
          <cell r="F3962">
            <v>0.31</v>
          </cell>
        </row>
        <row r="3963">
          <cell r="A3963" t="str">
            <v>301175.SZ</v>
          </cell>
          <cell r="B3963" t="str">
            <v>中科环保</v>
          </cell>
          <cell r="C3963">
            <v>22.1</v>
          </cell>
          <cell r="D3963">
            <v>94.5</v>
          </cell>
          <cell r="E3963">
            <v>6.42</v>
          </cell>
          <cell r="F3963">
            <v>0.31</v>
          </cell>
        </row>
        <row r="3964">
          <cell r="A3964" t="str">
            <v>603507.SH</v>
          </cell>
          <cell r="B3964" t="str">
            <v>振江股份</v>
          </cell>
          <cell r="C3964">
            <v>44.3</v>
          </cell>
          <cell r="D3964">
            <v>50.5</v>
          </cell>
          <cell r="E3964">
            <v>35.43</v>
          </cell>
          <cell r="F3964">
            <v>0.31</v>
          </cell>
        </row>
        <row r="3965">
          <cell r="A3965" t="str">
            <v>600094.SH</v>
          </cell>
          <cell r="B3965" t="str">
            <v>大名城</v>
          </cell>
          <cell r="C3965">
            <v>73.5</v>
          </cell>
          <cell r="D3965">
            <v>80</v>
          </cell>
          <cell r="E3965">
            <v>3.23</v>
          </cell>
          <cell r="F3965">
            <v>0.31</v>
          </cell>
        </row>
        <row r="3966">
          <cell r="A3966" t="str">
            <v>002248.SZ</v>
          </cell>
          <cell r="B3966" t="str">
            <v>华东数控</v>
          </cell>
          <cell r="C3966">
            <v>29.8</v>
          </cell>
          <cell r="D3966">
            <v>29.8</v>
          </cell>
          <cell r="E3966">
            <v>9.69</v>
          </cell>
          <cell r="F3966">
            <v>0.31</v>
          </cell>
        </row>
        <row r="3967">
          <cell r="A3967" t="str">
            <v>838275.BJ</v>
          </cell>
          <cell r="B3967" t="str">
            <v>驱动力</v>
          </cell>
          <cell r="C3967">
            <v>2.9</v>
          </cell>
          <cell r="D3967">
            <v>5.2</v>
          </cell>
          <cell r="E3967">
            <v>3.25</v>
          </cell>
          <cell r="F3967">
            <v>0.31</v>
          </cell>
        </row>
        <row r="3968">
          <cell r="A3968" t="str">
            <v>688589.SH</v>
          </cell>
          <cell r="B3968" t="str">
            <v>力合微</v>
          </cell>
          <cell r="C3968">
            <v>24</v>
          </cell>
          <cell r="D3968">
            <v>42.4</v>
          </cell>
          <cell r="E3968">
            <v>42.27</v>
          </cell>
          <cell r="F3968">
            <v>0.31</v>
          </cell>
        </row>
        <row r="3969">
          <cell r="A3969" t="str">
            <v>600710.SH</v>
          </cell>
          <cell r="B3969" t="str">
            <v>苏美达</v>
          </cell>
          <cell r="C3969">
            <v>85.1</v>
          </cell>
          <cell r="D3969">
            <v>85.1</v>
          </cell>
          <cell r="E3969">
            <v>6.51</v>
          </cell>
          <cell r="F3969">
            <v>0.31</v>
          </cell>
        </row>
        <row r="3970">
          <cell r="A3970" t="str">
            <v>600020.SH</v>
          </cell>
          <cell r="B3970" t="str">
            <v>中原高速</v>
          </cell>
          <cell r="C3970">
            <v>73.5</v>
          </cell>
          <cell r="D3970">
            <v>73.5</v>
          </cell>
          <cell r="E3970">
            <v>3.27</v>
          </cell>
          <cell r="F3970">
            <v>0.31</v>
          </cell>
        </row>
        <row r="3971">
          <cell r="A3971" t="str">
            <v>002016.SZ</v>
          </cell>
          <cell r="B3971" t="str">
            <v>世荣兆业</v>
          </cell>
          <cell r="C3971">
            <v>45.1</v>
          </cell>
          <cell r="D3971">
            <v>53.2</v>
          </cell>
          <cell r="E3971">
            <v>6.57</v>
          </cell>
          <cell r="F3971">
            <v>0.31</v>
          </cell>
        </row>
        <row r="3972">
          <cell r="A3972" t="str">
            <v>300319.SZ</v>
          </cell>
          <cell r="B3972" t="str">
            <v>麦捷科技</v>
          </cell>
          <cell r="C3972">
            <v>81.3</v>
          </cell>
          <cell r="D3972">
            <v>85.4</v>
          </cell>
          <cell r="E3972">
            <v>9.88</v>
          </cell>
          <cell r="F3972">
            <v>0.3</v>
          </cell>
        </row>
        <row r="3973">
          <cell r="A3973" t="str">
            <v>831445.BJ</v>
          </cell>
          <cell r="B3973" t="str">
            <v>龙竹科技</v>
          </cell>
          <cell r="C3973">
            <v>6.1</v>
          </cell>
          <cell r="D3973">
            <v>9.8</v>
          </cell>
          <cell r="E3973">
            <v>6.6</v>
          </cell>
          <cell r="F3973">
            <v>0.3</v>
          </cell>
        </row>
        <row r="3974">
          <cell r="A3974" t="str">
            <v>600703.SH</v>
          </cell>
          <cell r="B3974" t="str">
            <v>三安光电</v>
          </cell>
          <cell r="C3974">
            <v>807.5</v>
          </cell>
          <cell r="D3974">
            <v>987.8</v>
          </cell>
          <cell r="E3974">
            <v>19.8</v>
          </cell>
          <cell r="F3974">
            <v>0.3</v>
          </cell>
        </row>
        <row r="3975">
          <cell r="A3975" t="str">
            <v>603071.SH</v>
          </cell>
          <cell r="B3975" t="str">
            <v>物产环能</v>
          </cell>
          <cell r="C3975">
            <v>39.3</v>
          </cell>
          <cell r="D3975">
            <v>92.2</v>
          </cell>
          <cell r="E3975">
            <v>16.53</v>
          </cell>
          <cell r="F3975">
            <v>0.3</v>
          </cell>
        </row>
        <row r="3976">
          <cell r="A3976" t="str">
            <v>605069.SH</v>
          </cell>
          <cell r="B3976" t="str">
            <v>正和生态</v>
          </cell>
          <cell r="C3976">
            <v>8.4</v>
          </cell>
          <cell r="D3976">
            <v>21.1</v>
          </cell>
          <cell r="E3976">
            <v>9.98</v>
          </cell>
          <cell r="F3976">
            <v>0.3</v>
          </cell>
        </row>
        <row r="3977">
          <cell r="A3977" t="str">
            <v>002724.SZ</v>
          </cell>
          <cell r="B3977" t="str">
            <v>海洋王</v>
          </cell>
          <cell r="C3977">
            <v>36.9</v>
          </cell>
          <cell r="D3977">
            <v>77.8</v>
          </cell>
          <cell r="E3977">
            <v>9.98</v>
          </cell>
          <cell r="F3977">
            <v>0.3</v>
          </cell>
        </row>
        <row r="3978">
          <cell r="A3978" t="str">
            <v>002200.SZ</v>
          </cell>
          <cell r="B3978" t="str">
            <v>ST交投</v>
          </cell>
          <cell r="C3978">
            <v>18.4</v>
          </cell>
          <cell r="D3978">
            <v>18.4</v>
          </cell>
          <cell r="E3978">
            <v>9.98</v>
          </cell>
          <cell r="F3978">
            <v>0.3</v>
          </cell>
        </row>
        <row r="3979">
          <cell r="A3979" t="str">
            <v>000012.SZ</v>
          </cell>
          <cell r="B3979" t="str">
            <v>南玻A</v>
          </cell>
          <cell r="C3979">
            <v>130.9</v>
          </cell>
          <cell r="D3979">
            <v>205.4</v>
          </cell>
          <cell r="E3979">
            <v>6.69</v>
          </cell>
          <cell r="F3979">
            <v>0.3</v>
          </cell>
        </row>
        <row r="3980">
          <cell r="A3980" t="str">
            <v>000078.SZ</v>
          </cell>
          <cell r="B3980" t="str">
            <v>海王生物</v>
          </cell>
          <cell r="C3980">
            <v>87.8</v>
          </cell>
          <cell r="D3980">
            <v>92.2</v>
          </cell>
          <cell r="E3980">
            <v>3.35</v>
          </cell>
          <cell r="F3980">
            <v>0.3</v>
          </cell>
        </row>
        <row r="3981">
          <cell r="A3981" t="str">
            <v>000663.SZ</v>
          </cell>
          <cell r="B3981" t="str">
            <v>永安林业</v>
          </cell>
          <cell r="C3981">
            <v>30.8</v>
          </cell>
          <cell r="D3981">
            <v>33.9</v>
          </cell>
          <cell r="E3981">
            <v>10.07</v>
          </cell>
          <cell r="F3981">
            <v>0.3</v>
          </cell>
        </row>
        <row r="3982">
          <cell r="A3982" t="str">
            <v>600640.SH</v>
          </cell>
          <cell r="B3982" t="str">
            <v>国脉文化</v>
          </cell>
          <cell r="C3982">
            <v>108</v>
          </cell>
          <cell r="D3982">
            <v>108</v>
          </cell>
          <cell r="E3982">
            <v>13.57</v>
          </cell>
          <cell r="F3982">
            <v>0.3</v>
          </cell>
        </row>
        <row r="3983">
          <cell r="A3983" t="str">
            <v>600511.SH</v>
          </cell>
          <cell r="B3983" t="str">
            <v>国药股份</v>
          </cell>
          <cell r="C3983">
            <v>188.6</v>
          </cell>
          <cell r="D3983">
            <v>257.1</v>
          </cell>
          <cell r="E3983">
            <v>34.08</v>
          </cell>
          <cell r="F3983">
            <v>0.29</v>
          </cell>
        </row>
        <row r="3984">
          <cell r="A3984" t="str">
            <v>300119.SZ</v>
          </cell>
          <cell r="B3984" t="str">
            <v>瑞普生物</v>
          </cell>
          <cell r="C3984">
            <v>66.6</v>
          </cell>
          <cell r="D3984">
            <v>95.7</v>
          </cell>
          <cell r="E3984">
            <v>20.45</v>
          </cell>
          <cell r="F3984">
            <v>0.29</v>
          </cell>
        </row>
        <row r="3985">
          <cell r="A3985" t="str">
            <v>002073.SZ</v>
          </cell>
          <cell r="B3985" t="str">
            <v>软控股份</v>
          </cell>
          <cell r="C3985">
            <v>64.5</v>
          </cell>
          <cell r="D3985">
            <v>66.4</v>
          </cell>
          <cell r="E3985">
            <v>6.85</v>
          </cell>
          <cell r="F3985">
            <v>0.29</v>
          </cell>
        </row>
        <row r="3986">
          <cell r="A3986" t="str">
            <v>600999.SH</v>
          </cell>
          <cell r="B3986" t="str">
            <v>招商证券</v>
          </cell>
          <cell r="C3986">
            <v>1022.8</v>
          </cell>
          <cell r="D3986">
            <v>1198.4</v>
          </cell>
          <cell r="E3986">
            <v>13.78</v>
          </cell>
          <cell r="F3986">
            <v>0.29</v>
          </cell>
        </row>
        <row r="3987">
          <cell r="A3987" t="str">
            <v>688012.SH</v>
          </cell>
          <cell r="B3987" t="str">
            <v>中微公司</v>
          </cell>
          <cell r="C3987">
            <v>807.5</v>
          </cell>
          <cell r="D3987">
            <v>807.5</v>
          </cell>
          <cell r="E3987">
            <v>131.03</v>
          </cell>
          <cell r="F3987">
            <v>0.29</v>
          </cell>
        </row>
        <row r="3988">
          <cell r="A3988" t="str">
            <v>000657.SZ</v>
          </cell>
          <cell r="B3988" t="str">
            <v>中钨高新</v>
          </cell>
          <cell r="C3988">
            <v>130.8</v>
          </cell>
          <cell r="D3988">
            <v>148.4</v>
          </cell>
          <cell r="E3988">
            <v>13.8</v>
          </cell>
          <cell r="F3988">
            <v>0.29</v>
          </cell>
        </row>
        <row r="3989">
          <cell r="A3989" t="str">
            <v>600481.SH</v>
          </cell>
          <cell r="B3989" t="str">
            <v>双良节能</v>
          </cell>
          <cell r="C3989">
            <v>258.3</v>
          </cell>
          <cell r="D3989">
            <v>258.3</v>
          </cell>
          <cell r="E3989">
            <v>13.81</v>
          </cell>
          <cell r="F3989">
            <v>0.29</v>
          </cell>
        </row>
        <row r="3990">
          <cell r="A3990" t="str">
            <v>836433.BJ</v>
          </cell>
          <cell r="B3990" t="str">
            <v>大唐药业</v>
          </cell>
          <cell r="C3990">
            <v>5.9</v>
          </cell>
          <cell r="D3990">
            <v>9.1</v>
          </cell>
          <cell r="E3990">
            <v>3.47</v>
          </cell>
          <cell r="F3990">
            <v>0.29</v>
          </cell>
        </row>
        <row r="3991">
          <cell r="A3991" t="str">
            <v>600570.SH</v>
          </cell>
          <cell r="B3991" t="str">
            <v>恒生电子</v>
          </cell>
          <cell r="C3991">
            <v>861.1</v>
          </cell>
          <cell r="D3991">
            <v>861.1</v>
          </cell>
          <cell r="E3991">
            <v>45.32</v>
          </cell>
          <cell r="F3991">
            <v>0.29</v>
          </cell>
        </row>
        <row r="3992">
          <cell r="A3992" t="str">
            <v>002208.SZ</v>
          </cell>
          <cell r="B3992" t="str">
            <v>合肥城建</v>
          </cell>
          <cell r="C3992">
            <v>43.4</v>
          </cell>
          <cell r="D3992">
            <v>56.1</v>
          </cell>
          <cell r="E3992">
            <v>6.98</v>
          </cell>
          <cell r="F3992">
            <v>0.29</v>
          </cell>
        </row>
        <row r="3993">
          <cell r="A3993" t="str">
            <v>002258.SZ</v>
          </cell>
          <cell r="B3993" t="str">
            <v>利尔化学</v>
          </cell>
          <cell r="C3993">
            <v>139.2</v>
          </cell>
          <cell r="D3993">
            <v>139.8</v>
          </cell>
          <cell r="E3993">
            <v>17.46</v>
          </cell>
          <cell r="F3993">
            <v>0.29</v>
          </cell>
        </row>
        <row r="3994">
          <cell r="A3994" t="str">
            <v>002329.SZ</v>
          </cell>
          <cell r="B3994" t="str">
            <v>皇氏集团</v>
          </cell>
          <cell r="C3994">
            <v>39.2</v>
          </cell>
          <cell r="D3994">
            <v>61.3</v>
          </cell>
          <cell r="E3994">
            <v>7.05</v>
          </cell>
          <cell r="F3994">
            <v>0.28</v>
          </cell>
        </row>
        <row r="3995">
          <cell r="A3995" t="str">
            <v>600928.SH</v>
          </cell>
          <cell r="B3995" t="str">
            <v>西安银行</v>
          </cell>
          <cell r="C3995">
            <v>119.2</v>
          </cell>
          <cell r="D3995">
            <v>156.9</v>
          </cell>
          <cell r="E3995">
            <v>3.53</v>
          </cell>
          <cell r="F3995">
            <v>0.28</v>
          </cell>
        </row>
        <row r="3996">
          <cell r="A3996" t="str">
            <v>001212.SZ</v>
          </cell>
          <cell r="B3996" t="str">
            <v>中旗新材</v>
          </cell>
          <cell r="C3996">
            <v>17.7</v>
          </cell>
          <cell r="D3996">
            <v>37.5</v>
          </cell>
          <cell r="E3996">
            <v>31.84</v>
          </cell>
          <cell r="F3996">
            <v>0.28</v>
          </cell>
        </row>
        <row r="3997">
          <cell r="A3997" t="str">
            <v>688522.SH</v>
          </cell>
          <cell r="B3997" t="str">
            <v>纳睿雷达</v>
          </cell>
          <cell r="C3997">
            <v>24.2</v>
          </cell>
          <cell r="D3997">
            <v>104.4</v>
          </cell>
          <cell r="E3997">
            <v>67.49</v>
          </cell>
          <cell r="F3997">
            <v>0.28</v>
          </cell>
        </row>
        <row r="3998">
          <cell r="A3998" t="str">
            <v>000988.SZ</v>
          </cell>
          <cell r="B3998" t="str">
            <v>华工科技</v>
          </cell>
          <cell r="C3998">
            <v>214.6</v>
          </cell>
          <cell r="D3998">
            <v>214.7</v>
          </cell>
          <cell r="E3998">
            <v>21.35</v>
          </cell>
          <cell r="F3998">
            <v>0.28</v>
          </cell>
        </row>
        <row r="3999">
          <cell r="A3999" t="str">
            <v>002988.SZ</v>
          </cell>
          <cell r="B3999" t="str">
            <v>豪美新材</v>
          </cell>
          <cell r="C3999">
            <v>14.4</v>
          </cell>
          <cell r="D3999">
            <v>41.7</v>
          </cell>
          <cell r="E3999">
            <v>17.9</v>
          </cell>
          <cell r="F3999">
            <v>0.28</v>
          </cell>
        </row>
        <row r="4000">
          <cell r="A4000" t="str">
            <v>002049.SZ</v>
          </cell>
          <cell r="B4000" t="str">
            <v>紫光国微</v>
          </cell>
          <cell r="C4000">
            <v>857.9</v>
          </cell>
          <cell r="D4000">
            <v>857.9</v>
          </cell>
          <cell r="E4000">
            <v>100.98</v>
          </cell>
          <cell r="F4000">
            <v>0.28</v>
          </cell>
        </row>
        <row r="4001">
          <cell r="A4001" t="str">
            <v>301167.SZ</v>
          </cell>
          <cell r="B4001" t="str">
            <v>建研设计</v>
          </cell>
          <cell r="C4001">
            <v>14.1</v>
          </cell>
          <cell r="D4001">
            <v>20.2</v>
          </cell>
          <cell r="E4001">
            <v>25.25</v>
          </cell>
          <cell r="F4001">
            <v>0.28</v>
          </cell>
        </row>
        <row r="4002">
          <cell r="A4002" t="str">
            <v>600423.SH</v>
          </cell>
          <cell r="B4002" t="str">
            <v>柳化股份</v>
          </cell>
          <cell r="C4002">
            <v>28.8</v>
          </cell>
          <cell r="D4002">
            <v>28.8</v>
          </cell>
          <cell r="E4002">
            <v>3.61</v>
          </cell>
          <cell r="F4002">
            <v>0.28</v>
          </cell>
        </row>
        <row r="4003">
          <cell r="A4003" t="str">
            <v>300130.SZ</v>
          </cell>
          <cell r="B4003" t="str">
            <v>新国都</v>
          </cell>
          <cell r="C4003">
            <v>66.9</v>
          </cell>
          <cell r="D4003">
            <v>91.1</v>
          </cell>
          <cell r="E4003">
            <v>18.05</v>
          </cell>
          <cell r="F4003">
            <v>0.28</v>
          </cell>
        </row>
        <row r="4004">
          <cell r="A4004" t="str">
            <v>001215.SZ</v>
          </cell>
          <cell r="B4004" t="str">
            <v>千味央厨</v>
          </cell>
          <cell r="C4004">
            <v>32.6</v>
          </cell>
          <cell r="D4004">
            <v>62.6</v>
          </cell>
          <cell r="E4004">
            <v>72.2</v>
          </cell>
          <cell r="F4004">
            <v>0.28</v>
          </cell>
        </row>
        <row r="4005">
          <cell r="A4005" t="str">
            <v>601963.SH</v>
          </cell>
          <cell r="B4005" t="str">
            <v>重庆银行</v>
          </cell>
          <cell r="C4005">
            <v>50.1</v>
          </cell>
          <cell r="D4005">
            <v>251.9</v>
          </cell>
          <cell r="E4005">
            <v>7.25</v>
          </cell>
          <cell r="F4005">
            <v>0.28</v>
          </cell>
        </row>
        <row r="4006">
          <cell r="A4006" t="str">
            <v>000996.SZ</v>
          </cell>
          <cell r="B4006" t="str">
            <v>中国中期</v>
          </cell>
          <cell r="C4006">
            <v>25</v>
          </cell>
          <cell r="D4006">
            <v>25</v>
          </cell>
          <cell r="E4006">
            <v>7.25</v>
          </cell>
          <cell r="F4006">
            <v>0.28</v>
          </cell>
        </row>
        <row r="4007">
          <cell r="A4007" t="str">
            <v>600071.SH</v>
          </cell>
          <cell r="B4007" t="str">
            <v>凤凰光学</v>
          </cell>
          <cell r="C4007">
            <v>61.4</v>
          </cell>
          <cell r="D4007">
            <v>61.4</v>
          </cell>
          <cell r="E4007">
            <v>21.8</v>
          </cell>
          <cell r="F4007">
            <v>0.28</v>
          </cell>
        </row>
        <row r="4008">
          <cell r="A4008" t="str">
            <v>605298.SH</v>
          </cell>
          <cell r="B4008" t="str">
            <v>必得科技</v>
          </cell>
          <cell r="C4008">
            <v>6.3</v>
          </cell>
          <cell r="D4008">
            <v>20.5</v>
          </cell>
          <cell r="E4008">
            <v>14.57</v>
          </cell>
          <cell r="F4008">
            <v>0.28</v>
          </cell>
        </row>
        <row r="4009">
          <cell r="A4009" t="str">
            <v>002069.SZ</v>
          </cell>
          <cell r="B4009" t="str">
            <v>ST獐子岛</v>
          </cell>
          <cell r="C4009">
            <v>25.6</v>
          </cell>
          <cell r="D4009">
            <v>26.2</v>
          </cell>
          <cell r="E4009">
            <v>3.68</v>
          </cell>
          <cell r="F4009">
            <v>0.27</v>
          </cell>
        </row>
        <row r="4010">
          <cell r="A4010" t="str">
            <v>002039.SZ</v>
          </cell>
          <cell r="B4010" t="str">
            <v>黔源电力</v>
          </cell>
          <cell r="C4010">
            <v>64.2</v>
          </cell>
          <cell r="D4010">
            <v>64.2</v>
          </cell>
          <cell r="E4010">
            <v>15.01</v>
          </cell>
          <cell r="F4010">
            <v>0.27</v>
          </cell>
        </row>
        <row r="4011">
          <cell r="A4011" t="str">
            <v>001298.SZ</v>
          </cell>
          <cell r="B4011" t="str">
            <v>好上好</v>
          </cell>
          <cell r="C4011">
            <v>10</v>
          </cell>
          <cell r="D4011">
            <v>40.1</v>
          </cell>
          <cell r="E4011">
            <v>41.75</v>
          </cell>
          <cell r="F4011">
            <v>0.26</v>
          </cell>
        </row>
        <row r="4012">
          <cell r="A4012" t="str">
            <v>688595.SH</v>
          </cell>
          <cell r="B4012" t="str">
            <v>芯海科技</v>
          </cell>
          <cell r="C4012">
            <v>36.1</v>
          </cell>
          <cell r="D4012">
            <v>64.9</v>
          </cell>
          <cell r="E4012">
            <v>45.57</v>
          </cell>
          <cell r="F4012">
            <v>0.26</v>
          </cell>
        </row>
        <row r="4013">
          <cell r="A4013" t="str">
            <v>600328.SH</v>
          </cell>
          <cell r="B4013" t="str">
            <v>中盐化工</v>
          </cell>
          <cell r="C4013">
            <v>85.2</v>
          </cell>
          <cell r="D4013">
            <v>172.4</v>
          </cell>
          <cell r="E4013">
            <v>15.22</v>
          </cell>
          <cell r="F4013">
            <v>0.26</v>
          </cell>
        </row>
        <row r="4014">
          <cell r="A4014" t="str">
            <v>601858.SH</v>
          </cell>
          <cell r="B4014" t="str">
            <v>中国科传</v>
          </cell>
          <cell r="C4014">
            <v>120.4</v>
          </cell>
          <cell r="D4014">
            <v>120.4</v>
          </cell>
          <cell r="E4014">
            <v>15.23</v>
          </cell>
          <cell r="F4014">
            <v>0.26</v>
          </cell>
        </row>
        <row r="4015">
          <cell r="A4015" t="str">
            <v>000972.SZ</v>
          </cell>
          <cell r="B4015" t="str">
            <v>ST中基</v>
          </cell>
          <cell r="C4015">
            <v>29.4</v>
          </cell>
          <cell r="D4015">
            <v>29.4</v>
          </cell>
          <cell r="E4015">
            <v>3.81</v>
          </cell>
          <cell r="F4015">
            <v>0.26</v>
          </cell>
        </row>
        <row r="4016">
          <cell r="A4016" t="str">
            <v>300039.SZ</v>
          </cell>
          <cell r="B4016" t="str">
            <v>上海凯宝</v>
          </cell>
          <cell r="C4016">
            <v>70</v>
          </cell>
          <cell r="D4016">
            <v>79.9</v>
          </cell>
          <cell r="E4016">
            <v>7.64</v>
          </cell>
          <cell r="F4016">
            <v>0.26</v>
          </cell>
        </row>
        <row r="4017">
          <cell r="A4017" t="str">
            <v>688113.SH</v>
          </cell>
          <cell r="B4017" t="str">
            <v>联测科技</v>
          </cell>
          <cell r="C4017">
            <v>20.4</v>
          </cell>
          <cell r="D4017">
            <v>31.8</v>
          </cell>
          <cell r="E4017">
            <v>49.88</v>
          </cell>
          <cell r="F4017">
            <v>0.26</v>
          </cell>
        </row>
        <row r="4018">
          <cell r="A4018" t="str">
            <v>001230.SZ</v>
          </cell>
          <cell r="B4018" t="str">
            <v>劲旅环境</v>
          </cell>
          <cell r="C4018">
            <v>7.5</v>
          </cell>
          <cell r="D4018">
            <v>30.1</v>
          </cell>
          <cell r="E4018">
            <v>27.04</v>
          </cell>
          <cell r="F4018">
            <v>0.26</v>
          </cell>
        </row>
        <row r="4019">
          <cell r="A4019" t="str">
            <v>601100.SH</v>
          </cell>
          <cell r="B4019" t="str">
            <v>恒立液压</v>
          </cell>
          <cell r="C4019">
            <v>817.7</v>
          </cell>
          <cell r="D4019">
            <v>839.9</v>
          </cell>
          <cell r="E4019">
            <v>62.64</v>
          </cell>
          <cell r="F4019">
            <v>0.26</v>
          </cell>
        </row>
        <row r="4020">
          <cell r="A4020" t="str">
            <v>000582.SZ</v>
          </cell>
          <cell r="B4020" t="str">
            <v>北部湾港</v>
          </cell>
          <cell r="C4020">
            <v>110.5</v>
          </cell>
          <cell r="D4020">
            <v>138.9</v>
          </cell>
          <cell r="E4020">
            <v>7.84</v>
          </cell>
          <cell r="F4020">
            <v>0.26</v>
          </cell>
        </row>
        <row r="4021">
          <cell r="A4021" t="str">
            <v>603239.SH</v>
          </cell>
          <cell r="B4021" t="str">
            <v>浙江仙通</v>
          </cell>
          <cell r="C4021">
            <v>42.7</v>
          </cell>
          <cell r="D4021">
            <v>42.7</v>
          </cell>
          <cell r="E4021">
            <v>15.77</v>
          </cell>
          <cell r="F4021">
            <v>0.25</v>
          </cell>
        </row>
        <row r="4022">
          <cell r="A4022" t="str">
            <v>002510.SZ</v>
          </cell>
          <cell r="B4022" t="str">
            <v>天汽模</v>
          </cell>
          <cell r="C4022">
            <v>37</v>
          </cell>
          <cell r="D4022">
            <v>37.4</v>
          </cell>
          <cell r="E4022">
            <v>3.97</v>
          </cell>
          <cell r="F4022">
            <v>0.25</v>
          </cell>
        </row>
        <row r="4023">
          <cell r="A4023" t="str">
            <v>600833.SH</v>
          </cell>
          <cell r="B4023" t="str">
            <v>第一医药</v>
          </cell>
          <cell r="C4023">
            <v>26.7</v>
          </cell>
          <cell r="D4023">
            <v>26.7</v>
          </cell>
          <cell r="E4023">
            <v>11.97</v>
          </cell>
          <cell r="F4023">
            <v>0.25</v>
          </cell>
        </row>
        <row r="4024">
          <cell r="A4024" t="str">
            <v>000407.SZ</v>
          </cell>
          <cell r="B4024" t="str">
            <v>胜利股份</v>
          </cell>
          <cell r="C4024">
            <v>35.1</v>
          </cell>
          <cell r="D4024">
            <v>35.3</v>
          </cell>
          <cell r="E4024">
            <v>4.01</v>
          </cell>
          <cell r="F4024">
            <v>0.25</v>
          </cell>
        </row>
        <row r="4025">
          <cell r="A4025" t="str">
            <v>300862.SZ</v>
          </cell>
          <cell r="B4025" t="str">
            <v>蓝盾光电</v>
          </cell>
          <cell r="C4025">
            <v>24.3</v>
          </cell>
          <cell r="D4025">
            <v>37.3</v>
          </cell>
          <cell r="E4025">
            <v>28.26</v>
          </cell>
          <cell r="F4025">
            <v>0.25</v>
          </cell>
        </row>
        <row r="4026">
          <cell r="A4026" t="str">
            <v>000529.SZ</v>
          </cell>
          <cell r="B4026" t="str">
            <v>广弘控股</v>
          </cell>
          <cell r="C4026">
            <v>46</v>
          </cell>
          <cell r="D4026">
            <v>47.2</v>
          </cell>
          <cell r="E4026">
            <v>8.08</v>
          </cell>
          <cell r="F4026">
            <v>0.25</v>
          </cell>
        </row>
        <row r="4027">
          <cell r="A4027" t="str">
            <v>002235.SZ</v>
          </cell>
          <cell r="B4027" t="str">
            <v>安妮股份</v>
          </cell>
          <cell r="C4027">
            <v>44.5</v>
          </cell>
          <cell r="D4027">
            <v>47.1</v>
          </cell>
          <cell r="E4027">
            <v>8.12</v>
          </cell>
          <cell r="F4027">
            <v>0.25</v>
          </cell>
        </row>
        <row r="4028">
          <cell r="A4028" t="str">
            <v>603668.SH</v>
          </cell>
          <cell r="B4028" t="str">
            <v>天马科技</v>
          </cell>
          <cell r="C4028">
            <v>71.6</v>
          </cell>
          <cell r="D4028">
            <v>71.6</v>
          </cell>
          <cell r="E4028">
            <v>16.41</v>
          </cell>
          <cell r="F4028">
            <v>0.24</v>
          </cell>
        </row>
        <row r="4029">
          <cell r="A4029" t="str">
            <v>002300.SZ</v>
          </cell>
          <cell r="B4029" t="str">
            <v>太阳电缆</v>
          </cell>
          <cell r="C4029">
            <v>53.9</v>
          </cell>
          <cell r="D4029">
            <v>53.9</v>
          </cell>
          <cell r="E4029">
            <v>8.21</v>
          </cell>
          <cell r="F4029">
            <v>0.24</v>
          </cell>
        </row>
        <row r="4030">
          <cell r="A4030" t="str">
            <v>601688.SH</v>
          </cell>
          <cell r="B4030" t="str">
            <v>华泰证券</v>
          </cell>
          <cell r="C4030">
            <v>905.2</v>
          </cell>
          <cell r="D4030">
            <v>1123.6</v>
          </cell>
          <cell r="E4030">
            <v>12.38</v>
          </cell>
          <cell r="F4030">
            <v>0.24</v>
          </cell>
        </row>
        <row r="4031">
          <cell r="A4031" t="str">
            <v>601918.SH</v>
          </cell>
          <cell r="B4031" t="str">
            <v>新集能源</v>
          </cell>
          <cell r="C4031">
            <v>107.5</v>
          </cell>
          <cell r="D4031">
            <v>107.5</v>
          </cell>
          <cell r="E4031">
            <v>4.15</v>
          </cell>
          <cell r="F4031">
            <v>0.24</v>
          </cell>
        </row>
        <row r="4032">
          <cell r="A4032" t="str">
            <v>836720.BJ</v>
          </cell>
          <cell r="B4032" t="str">
            <v>吉冈精密</v>
          </cell>
          <cell r="C4032">
            <v>3.2</v>
          </cell>
          <cell r="D4032">
            <v>11.9</v>
          </cell>
          <cell r="E4032">
            <v>12.58</v>
          </cell>
          <cell r="F4032">
            <v>0.24</v>
          </cell>
        </row>
        <row r="4033">
          <cell r="A4033" t="str">
            <v>301019.SZ</v>
          </cell>
          <cell r="B4033" t="str">
            <v>宁波色母</v>
          </cell>
          <cell r="C4033">
            <v>15.3</v>
          </cell>
          <cell r="D4033">
            <v>25.5</v>
          </cell>
          <cell r="E4033">
            <v>21.22</v>
          </cell>
          <cell r="F4033">
            <v>0.24</v>
          </cell>
        </row>
        <row r="4034">
          <cell r="A4034" t="str">
            <v>300848.SZ</v>
          </cell>
          <cell r="B4034" t="str">
            <v>美瑞新材</v>
          </cell>
          <cell r="C4034">
            <v>26.5</v>
          </cell>
          <cell r="D4034">
            <v>76.4</v>
          </cell>
          <cell r="E4034">
            <v>38.22</v>
          </cell>
          <cell r="F4034">
            <v>0.24</v>
          </cell>
        </row>
        <row r="4035">
          <cell r="A4035" t="str">
            <v>837242.BJ</v>
          </cell>
          <cell r="B4035" t="str">
            <v>建邦科技</v>
          </cell>
          <cell r="C4035">
            <v>2.9</v>
          </cell>
          <cell r="D4035">
            <v>5.3</v>
          </cell>
          <cell r="E4035">
            <v>8.56</v>
          </cell>
          <cell r="F4035">
            <v>0.23</v>
          </cell>
        </row>
        <row r="4036">
          <cell r="A4036" t="str">
            <v>300203.SZ</v>
          </cell>
          <cell r="B4036" t="str">
            <v>聚光科技</v>
          </cell>
          <cell r="C4036">
            <v>135.9</v>
          </cell>
          <cell r="D4036">
            <v>136</v>
          </cell>
          <cell r="E4036">
            <v>30.06</v>
          </cell>
          <cell r="F4036">
            <v>0.23</v>
          </cell>
        </row>
        <row r="4037">
          <cell r="A4037" t="str">
            <v>300381.SZ</v>
          </cell>
          <cell r="B4037" t="str">
            <v>溢多利</v>
          </cell>
          <cell r="C4037">
            <v>40.9</v>
          </cell>
          <cell r="D4037">
            <v>42.1</v>
          </cell>
          <cell r="E4037">
            <v>8.59</v>
          </cell>
          <cell r="F4037">
            <v>0.23</v>
          </cell>
        </row>
        <row r="4038">
          <cell r="A4038" t="str">
            <v>871857.BJ</v>
          </cell>
          <cell r="B4038" t="str">
            <v>泓禧科技</v>
          </cell>
          <cell r="C4038">
            <v>1.9</v>
          </cell>
          <cell r="D4038">
            <v>6.4</v>
          </cell>
          <cell r="E4038">
            <v>8.6</v>
          </cell>
          <cell r="F4038">
            <v>0.23</v>
          </cell>
        </row>
        <row r="4039">
          <cell r="A4039" t="str">
            <v>300314.SZ</v>
          </cell>
          <cell r="B4039" t="str">
            <v>戴维医疗</v>
          </cell>
          <cell r="C4039">
            <v>32.7</v>
          </cell>
          <cell r="D4039">
            <v>49.8</v>
          </cell>
          <cell r="E4039">
            <v>17.28</v>
          </cell>
          <cell r="F4039">
            <v>0.23</v>
          </cell>
        </row>
        <row r="4040">
          <cell r="A4040" t="str">
            <v>600118.SH</v>
          </cell>
          <cell r="B4040" t="str">
            <v>中国卫星</v>
          </cell>
          <cell r="C4040">
            <v>358.6</v>
          </cell>
          <cell r="D4040">
            <v>358.6</v>
          </cell>
          <cell r="E4040">
            <v>30.33</v>
          </cell>
          <cell r="F4040">
            <v>0.23</v>
          </cell>
        </row>
        <row r="4041">
          <cell r="A4041" t="str">
            <v>601567.SH</v>
          </cell>
          <cell r="B4041" t="str">
            <v>三星医疗</v>
          </cell>
          <cell r="C4041">
            <v>180.8</v>
          </cell>
          <cell r="D4041">
            <v>184.2</v>
          </cell>
          <cell r="E4041">
            <v>13.04</v>
          </cell>
          <cell r="F4041">
            <v>0.23</v>
          </cell>
        </row>
        <row r="4042">
          <cell r="A4042" t="str">
            <v>002289.SZ</v>
          </cell>
          <cell r="B4042" t="str">
            <v>宇顺电子</v>
          </cell>
          <cell r="C4042">
            <v>23</v>
          </cell>
          <cell r="D4042">
            <v>24.4</v>
          </cell>
          <cell r="E4042">
            <v>8.72</v>
          </cell>
          <cell r="F4042">
            <v>0.23</v>
          </cell>
        </row>
        <row r="4043">
          <cell r="A4043" t="str">
            <v>600101.SH</v>
          </cell>
          <cell r="B4043" t="str">
            <v>明星电力</v>
          </cell>
          <cell r="C4043">
            <v>36.9</v>
          </cell>
          <cell r="D4043">
            <v>36.9</v>
          </cell>
          <cell r="E4043">
            <v>8.75</v>
          </cell>
          <cell r="F4043">
            <v>0.23</v>
          </cell>
        </row>
        <row r="4044">
          <cell r="A4044" t="str">
            <v>603396.SH</v>
          </cell>
          <cell r="B4044" t="str">
            <v>金辰股份</v>
          </cell>
          <cell r="C4044">
            <v>82.8</v>
          </cell>
          <cell r="D4044">
            <v>82.9</v>
          </cell>
          <cell r="E4044">
            <v>71.35</v>
          </cell>
          <cell r="F4044">
            <v>0.22</v>
          </cell>
        </row>
        <row r="4045">
          <cell r="A4045" t="str">
            <v>002595.SZ</v>
          </cell>
          <cell r="B4045" t="str">
            <v>豪迈科技</v>
          </cell>
          <cell r="C4045">
            <v>143.3</v>
          </cell>
          <cell r="D4045">
            <v>214.9</v>
          </cell>
          <cell r="E4045">
            <v>26.86</v>
          </cell>
          <cell r="F4045">
            <v>0.22</v>
          </cell>
        </row>
        <row r="4046">
          <cell r="A4046" t="str">
            <v>600791.SH</v>
          </cell>
          <cell r="B4046" t="str">
            <v>京能置业</v>
          </cell>
          <cell r="C4046">
            <v>20.3</v>
          </cell>
          <cell r="D4046">
            <v>20.3</v>
          </cell>
          <cell r="E4046">
            <v>4.48</v>
          </cell>
          <cell r="F4046">
            <v>0.22</v>
          </cell>
        </row>
        <row r="4047">
          <cell r="A4047" t="str">
            <v>000789.SZ</v>
          </cell>
          <cell r="B4047" t="str">
            <v>万年青</v>
          </cell>
          <cell r="C4047">
            <v>71.7</v>
          </cell>
          <cell r="D4047">
            <v>71.7</v>
          </cell>
          <cell r="E4047">
            <v>8.99</v>
          </cell>
          <cell r="F4047">
            <v>0.22</v>
          </cell>
        </row>
        <row r="4048">
          <cell r="A4048" t="str">
            <v>430510.BJ</v>
          </cell>
          <cell r="B4048" t="str">
            <v>丰光精密</v>
          </cell>
          <cell r="C4048">
            <v>5.7</v>
          </cell>
          <cell r="D4048">
            <v>11.9</v>
          </cell>
          <cell r="E4048">
            <v>9.07</v>
          </cell>
          <cell r="F4048">
            <v>0.22</v>
          </cell>
        </row>
        <row r="4049">
          <cell r="A4049" t="str">
            <v>836892.BJ</v>
          </cell>
          <cell r="B4049" t="str">
            <v>广咨国际</v>
          </cell>
          <cell r="C4049">
            <v>3.1</v>
          </cell>
          <cell r="D4049">
            <v>9.1</v>
          </cell>
          <cell r="E4049">
            <v>9.14</v>
          </cell>
          <cell r="F4049">
            <v>0.22</v>
          </cell>
        </row>
        <row r="4050">
          <cell r="A4050" t="str">
            <v>000708.SZ</v>
          </cell>
          <cell r="B4050" t="str">
            <v>中信特钢</v>
          </cell>
          <cell r="C4050">
            <v>931.2</v>
          </cell>
          <cell r="D4050">
            <v>931.2</v>
          </cell>
          <cell r="E4050">
            <v>18.45</v>
          </cell>
          <cell r="F4050">
            <v>0.22</v>
          </cell>
        </row>
        <row r="4051">
          <cell r="A4051" t="str">
            <v>603398.SH</v>
          </cell>
          <cell r="B4051" t="str">
            <v>沐邦高科</v>
          </cell>
          <cell r="C4051">
            <v>94.9</v>
          </cell>
          <cell r="D4051">
            <v>94.9</v>
          </cell>
          <cell r="E4051">
            <v>27.7</v>
          </cell>
          <cell r="F4051">
            <v>0.22</v>
          </cell>
        </row>
        <row r="4052">
          <cell r="A4052" t="str">
            <v>600750.SH</v>
          </cell>
          <cell r="B4052" t="str">
            <v>江中药业</v>
          </cell>
          <cell r="C4052">
            <v>115.6</v>
          </cell>
          <cell r="D4052">
            <v>116.7</v>
          </cell>
          <cell r="E4052">
            <v>18.53</v>
          </cell>
          <cell r="F4052">
            <v>0.22</v>
          </cell>
        </row>
        <row r="4053">
          <cell r="A4053" t="str">
            <v>002581.SZ</v>
          </cell>
          <cell r="B4053" t="str">
            <v>未名医药</v>
          </cell>
          <cell r="C4053">
            <v>55.8</v>
          </cell>
          <cell r="D4053">
            <v>91.8</v>
          </cell>
          <cell r="E4053">
            <v>13.92</v>
          </cell>
          <cell r="F4053">
            <v>0.22</v>
          </cell>
        </row>
        <row r="4054">
          <cell r="A4054" t="str">
            <v>002309.SZ</v>
          </cell>
          <cell r="B4054" t="str">
            <v>ST中利</v>
          </cell>
          <cell r="C4054">
            <v>34.7</v>
          </cell>
          <cell r="D4054">
            <v>40.5</v>
          </cell>
          <cell r="E4054">
            <v>4.65</v>
          </cell>
          <cell r="F4054">
            <v>0.22</v>
          </cell>
        </row>
        <row r="4055">
          <cell r="A4055" t="str">
            <v>000016.SZ</v>
          </cell>
          <cell r="B4055" t="str">
            <v>深康佳A</v>
          </cell>
          <cell r="C4055">
            <v>74.4</v>
          </cell>
          <cell r="D4055">
            <v>112.2</v>
          </cell>
          <cell r="E4055">
            <v>4.66</v>
          </cell>
          <cell r="F4055">
            <v>0.22</v>
          </cell>
        </row>
        <row r="4056">
          <cell r="A4056" t="str">
            <v>605580.SH</v>
          </cell>
          <cell r="B4056" t="str">
            <v>恒盛能源</v>
          </cell>
          <cell r="C4056">
            <v>7.3</v>
          </cell>
          <cell r="D4056">
            <v>28.7</v>
          </cell>
          <cell r="E4056">
            <v>14.34</v>
          </cell>
          <cell r="F4056">
            <v>0.21</v>
          </cell>
        </row>
        <row r="4057">
          <cell r="A4057" t="str">
            <v>002063.SZ</v>
          </cell>
          <cell r="B4057" t="str">
            <v>远光软件</v>
          </cell>
          <cell r="C4057">
            <v>140.4</v>
          </cell>
          <cell r="D4057">
            <v>152.4</v>
          </cell>
          <cell r="E4057">
            <v>9.6</v>
          </cell>
          <cell r="F4057">
            <v>0.21</v>
          </cell>
        </row>
        <row r="4058">
          <cell r="A4058" t="str">
            <v>300541.SZ</v>
          </cell>
          <cell r="B4058" t="str">
            <v>先进数通</v>
          </cell>
          <cell r="C4058">
            <v>37</v>
          </cell>
          <cell r="D4058">
            <v>44.8</v>
          </cell>
          <cell r="E4058">
            <v>14.51</v>
          </cell>
          <cell r="F4058">
            <v>0.21</v>
          </cell>
        </row>
        <row r="4059">
          <cell r="A4059" t="str">
            <v>002635.SZ</v>
          </cell>
          <cell r="B4059" t="str">
            <v>安洁科技</v>
          </cell>
          <cell r="C4059">
            <v>60.1</v>
          </cell>
          <cell r="D4059">
            <v>99.8</v>
          </cell>
          <cell r="E4059">
            <v>14.61</v>
          </cell>
          <cell r="F4059">
            <v>0.21</v>
          </cell>
        </row>
        <row r="4060">
          <cell r="A4060" t="str">
            <v>603858.SH</v>
          </cell>
          <cell r="B4060" t="str">
            <v>步长制药</v>
          </cell>
          <cell r="C4060">
            <v>216.1</v>
          </cell>
          <cell r="D4060">
            <v>216.1</v>
          </cell>
          <cell r="E4060">
            <v>19.54</v>
          </cell>
          <cell r="F4060">
            <v>0.21</v>
          </cell>
        </row>
        <row r="4061">
          <cell r="A4061" t="str">
            <v>688283.SH</v>
          </cell>
          <cell r="B4061" t="str">
            <v>坤恒顺维</v>
          </cell>
          <cell r="C4061">
            <v>32.4</v>
          </cell>
          <cell r="D4061">
            <v>53.5</v>
          </cell>
          <cell r="E4061">
            <v>63.71</v>
          </cell>
          <cell r="F4061">
            <v>0.2</v>
          </cell>
        </row>
        <row r="4062">
          <cell r="A4062" t="str">
            <v>002822.SZ</v>
          </cell>
          <cell r="B4062" t="str">
            <v>中装建设</v>
          </cell>
          <cell r="C4062">
            <v>32</v>
          </cell>
          <cell r="D4062">
            <v>35</v>
          </cell>
          <cell r="E4062">
            <v>4.91</v>
          </cell>
          <cell r="F4062">
            <v>0.2</v>
          </cell>
        </row>
        <row r="4063">
          <cell r="A4063" t="str">
            <v>000639.SZ</v>
          </cell>
          <cell r="B4063" t="str">
            <v>西王食品</v>
          </cell>
          <cell r="C4063">
            <v>53.3</v>
          </cell>
          <cell r="D4063">
            <v>53.3</v>
          </cell>
          <cell r="E4063">
            <v>4.94</v>
          </cell>
          <cell r="F4063">
            <v>0.2</v>
          </cell>
        </row>
        <row r="4064">
          <cell r="A4064" t="str">
            <v>000561.SZ</v>
          </cell>
          <cell r="B4064" t="str">
            <v>烽火电子</v>
          </cell>
          <cell r="C4064">
            <v>60.8</v>
          </cell>
          <cell r="D4064">
            <v>61</v>
          </cell>
          <cell r="E4064">
            <v>10.09</v>
          </cell>
          <cell r="F4064">
            <v>0.2</v>
          </cell>
        </row>
        <row r="4065">
          <cell r="A4065" t="str">
            <v>002613.SZ</v>
          </cell>
          <cell r="B4065" t="str">
            <v>北玻股份</v>
          </cell>
          <cell r="C4065">
            <v>29.6</v>
          </cell>
          <cell r="D4065">
            <v>48</v>
          </cell>
          <cell r="E4065">
            <v>5.12</v>
          </cell>
          <cell r="F4065">
            <v>0.2</v>
          </cell>
        </row>
        <row r="4066">
          <cell r="A4066" t="str">
            <v>300070.SZ</v>
          </cell>
          <cell r="B4066" t="str">
            <v>碧水源</v>
          </cell>
          <cell r="C4066">
            <v>140.7</v>
          </cell>
          <cell r="D4066">
            <v>187</v>
          </cell>
          <cell r="E4066">
            <v>5.16</v>
          </cell>
          <cell r="F4066">
            <v>0.19</v>
          </cell>
        </row>
        <row r="4067">
          <cell r="A4067" t="str">
            <v>600629.SH</v>
          </cell>
          <cell r="B4067" t="str">
            <v>华建集团</v>
          </cell>
          <cell r="C4067">
            <v>48.5</v>
          </cell>
          <cell r="D4067">
            <v>50.2</v>
          </cell>
          <cell r="E4067">
            <v>5.17</v>
          </cell>
          <cell r="F4067">
            <v>0.19</v>
          </cell>
        </row>
        <row r="4068">
          <cell r="A4068" t="str">
            <v>000791.SZ</v>
          </cell>
          <cell r="B4068" t="str">
            <v>甘肃能源</v>
          </cell>
          <cell r="C4068">
            <v>70.6</v>
          </cell>
          <cell r="D4068">
            <v>83.1</v>
          </cell>
          <cell r="E4068">
            <v>5.19</v>
          </cell>
          <cell r="F4068">
            <v>0.19</v>
          </cell>
        </row>
        <row r="4069">
          <cell r="A4069" t="str">
            <v>688459.SH</v>
          </cell>
          <cell r="B4069" t="str">
            <v>哈铁科技</v>
          </cell>
          <cell r="C4069">
            <v>8.6</v>
          </cell>
          <cell r="D4069">
            <v>49.9</v>
          </cell>
          <cell r="E4069">
            <v>10.39</v>
          </cell>
          <cell r="F4069">
            <v>0.19</v>
          </cell>
        </row>
        <row r="4070">
          <cell r="A4070" t="str">
            <v>000408.SZ</v>
          </cell>
          <cell r="B4070" t="str">
            <v>藏格矿业</v>
          </cell>
          <cell r="C4070">
            <v>410.9</v>
          </cell>
          <cell r="D4070">
            <v>410.9</v>
          </cell>
          <cell r="E4070">
            <v>26</v>
          </cell>
          <cell r="F4070">
            <v>0.19</v>
          </cell>
        </row>
        <row r="4071">
          <cell r="A4071" t="str">
            <v>600390.SH</v>
          </cell>
          <cell r="B4071" t="str">
            <v>五矿资本</v>
          </cell>
          <cell r="C4071">
            <v>239.3</v>
          </cell>
          <cell r="D4071">
            <v>239.3</v>
          </cell>
          <cell r="E4071">
            <v>5.32</v>
          </cell>
          <cell r="F4071">
            <v>0.19</v>
          </cell>
        </row>
        <row r="4072">
          <cell r="A4072" t="str">
            <v>000006.SZ</v>
          </cell>
          <cell r="B4072" t="str">
            <v>深振业A</v>
          </cell>
          <cell r="C4072">
            <v>71.8</v>
          </cell>
          <cell r="D4072">
            <v>71.8</v>
          </cell>
          <cell r="E4072">
            <v>5.32</v>
          </cell>
          <cell r="F4072">
            <v>0.19</v>
          </cell>
        </row>
        <row r="4073">
          <cell r="A4073" t="str">
            <v>600057.SH</v>
          </cell>
          <cell r="B4073" t="str">
            <v>厦门象屿</v>
          </cell>
          <cell r="C4073">
            <v>234.1</v>
          </cell>
          <cell r="D4073">
            <v>246.3</v>
          </cell>
          <cell r="E4073">
            <v>10.88</v>
          </cell>
          <cell r="F4073">
            <v>0.18</v>
          </cell>
        </row>
        <row r="4074">
          <cell r="A4074" t="str">
            <v>601187.SH</v>
          </cell>
          <cell r="B4074" t="str">
            <v>厦门银行</v>
          </cell>
          <cell r="C4074">
            <v>65.2</v>
          </cell>
          <cell r="D4074">
            <v>144.4</v>
          </cell>
          <cell r="E4074">
            <v>5.47</v>
          </cell>
          <cell r="F4074">
            <v>0.18</v>
          </cell>
        </row>
        <row r="4075">
          <cell r="A4075" t="str">
            <v>603303.SH</v>
          </cell>
          <cell r="B4075" t="str">
            <v>得邦照明</v>
          </cell>
          <cell r="C4075">
            <v>78.7</v>
          </cell>
          <cell r="D4075">
            <v>78.7</v>
          </cell>
          <cell r="E4075">
            <v>16.51</v>
          </cell>
          <cell r="F4075">
            <v>0.18</v>
          </cell>
        </row>
        <row r="4076">
          <cell r="A4076" t="str">
            <v>002644.SZ</v>
          </cell>
          <cell r="B4076" t="str">
            <v>佛慈制药</v>
          </cell>
          <cell r="C4076">
            <v>56.7</v>
          </cell>
          <cell r="D4076">
            <v>56.7</v>
          </cell>
          <cell r="E4076">
            <v>11.11</v>
          </cell>
          <cell r="F4076">
            <v>0.18</v>
          </cell>
        </row>
        <row r="4077">
          <cell r="A4077" t="str">
            <v>002487.SZ</v>
          </cell>
          <cell r="B4077" t="str">
            <v>大金重工</v>
          </cell>
          <cell r="C4077">
            <v>183.3</v>
          </cell>
          <cell r="D4077">
            <v>213.6</v>
          </cell>
          <cell r="E4077">
            <v>33.5</v>
          </cell>
          <cell r="F4077">
            <v>0.18</v>
          </cell>
        </row>
        <row r="4078">
          <cell r="A4078" t="str">
            <v>300586.SZ</v>
          </cell>
          <cell r="B4078" t="str">
            <v>美联新材</v>
          </cell>
          <cell r="C4078">
            <v>65.2</v>
          </cell>
          <cell r="D4078">
            <v>88</v>
          </cell>
          <cell r="E4078">
            <v>16.77</v>
          </cell>
          <cell r="F4078">
            <v>0.18</v>
          </cell>
        </row>
        <row r="4079">
          <cell r="A4079" t="str">
            <v>601995.SH</v>
          </cell>
          <cell r="B4079" t="str">
            <v>中金公司</v>
          </cell>
          <cell r="C4079">
            <v>368</v>
          </cell>
          <cell r="D4079">
            <v>1911.1</v>
          </cell>
          <cell r="E4079">
            <v>39.59</v>
          </cell>
          <cell r="F4079">
            <v>0.18</v>
          </cell>
        </row>
        <row r="4080">
          <cell r="A4080" t="str">
            <v>600479.SH</v>
          </cell>
          <cell r="B4080" t="str">
            <v>千金药业</v>
          </cell>
          <cell r="C4080">
            <v>47.6</v>
          </cell>
          <cell r="D4080">
            <v>48.9</v>
          </cell>
          <cell r="E4080">
            <v>11.37</v>
          </cell>
          <cell r="F4080">
            <v>0.18</v>
          </cell>
        </row>
        <row r="4081">
          <cell r="A4081" t="str">
            <v>600032.SH</v>
          </cell>
          <cell r="B4081" t="str">
            <v>浙江新能</v>
          </cell>
          <cell r="C4081">
            <v>23.8</v>
          </cell>
          <cell r="D4081">
            <v>237.7</v>
          </cell>
          <cell r="E4081">
            <v>11.43</v>
          </cell>
          <cell r="F4081">
            <v>0.18</v>
          </cell>
        </row>
        <row r="4082">
          <cell r="A4082" t="str">
            <v>833454.BJ</v>
          </cell>
          <cell r="B4082" t="str">
            <v>同心传动</v>
          </cell>
          <cell r="C4082">
            <v>3.4</v>
          </cell>
          <cell r="D4082">
            <v>6.1</v>
          </cell>
          <cell r="E4082">
            <v>5.76</v>
          </cell>
          <cell r="F4082">
            <v>0.17</v>
          </cell>
        </row>
        <row r="4083">
          <cell r="A4083" t="str">
            <v>603730.SH</v>
          </cell>
          <cell r="B4083" t="str">
            <v>岱美股份</v>
          </cell>
          <cell r="C4083">
            <v>162.7</v>
          </cell>
          <cell r="D4083">
            <v>162.7</v>
          </cell>
          <cell r="E4083">
            <v>17.28</v>
          </cell>
          <cell r="F4083">
            <v>0.17</v>
          </cell>
        </row>
        <row r="4084">
          <cell r="A4084" t="str">
            <v>603949.SH</v>
          </cell>
          <cell r="B4084" t="str">
            <v>雪龙集团</v>
          </cell>
          <cell r="C4084">
            <v>36.5</v>
          </cell>
          <cell r="D4084">
            <v>36.7</v>
          </cell>
          <cell r="E4084">
            <v>17.38</v>
          </cell>
          <cell r="F4084">
            <v>0.17</v>
          </cell>
        </row>
        <row r="4085">
          <cell r="A4085" t="str">
            <v>300802.SZ</v>
          </cell>
          <cell r="B4085" t="str">
            <v>矩子科技</v>
          </cell>
          <cell r="C4085">
            <v>44.5</v>
          </cell>
          <cell r="D4085">
            <v>60.6</v>
          </cell>
          <cell r="E4085">
            <v>23.31</v>
          </cell>
          <cell r="F4085">
            <v>0.17</v>
          </cell>
        </row>
        <row r="4086">
          <cell r="A4086" t="str">
            <v>601899.SH</v>
          </cell>
          <cell r="B4086" t="str">
            <v>紫金矿业</v>
          </cell>
          <cell r="C4086">
            <v>2426.1</v>
          </cell>
          <cell r="D4086">
            <v>3112</v>
          </cell>
          <cell r="E4086">
            <v>11.82</v>
          </cell>
          <cell r="F4086">
            <v>0.17</v>
          </cell>
        </row>
        <row r="4087">
          <cell r="A4087" t="str">
            <v>002320.SZ</v>
          </cell>
          <cell r="B4087" t="str">
            <v>海峡股份</v>
          </cell>
          <cell r="C4087">
            <v>132.4</v>
          </cell>
          <cell r="D4087">
            <v>132.4</v>
          </cell>
          <cell r="E4087">
            <v>5.94</v>
          </cell>
          <cell r="F4087">
            <v>0.17</v>
          </cell>
        </row>
        <row r="4088">
          <cell r="A4088" t="str">
            <v>603012.SH</v>
          </cell>
          <cell r="B4088" t="str">
            <v>创力集团</v>
          </cell>
          <cell r="C4088">
            <v>37.9</v>
          </cell>
          <cell r="D4088">
            <v>38.8</v>
          </cell>
          <cell r="E4088">
            <v>5.95</v>
          </cell>
          <cell r="F4088">
            <v>0.17</v>
          </cell>
        </row>
        <row r="4089">
          <cell r="A4089" t="str">
            <v>600098.SH</v>
          </cell>
          <cell r="B4089" t="str">
            <v>广州发展</v>
          </cell>
          <cell r="C4089">
            <v>192.4</v>
          </cell>
          <cell r="D4089">
            <v>212.6</v>
          </cell>
          <cell r="E4089">
            <v>6</v>
          </cell>
          <cell r="F4089">
            <v>0.17</v>
          </cell>
        </row>
        <row r="4090">
          <cell r="A4090" t="str">
            <v>600721.SH</v>
          </cell>
          <cell r="B4090" t="str">
            <v>百花医药</v>
          </cell>
          <cell r="C4090">
            <v>23.2</v>
          </cell>
          <cell r="D4090">
            <v>23.2</v>
          </cell>
          <cell r="E4090">
            <v>6.13</v>
          </cell>
          <cell r="F4090">
            <v>0.16</v>
          </cell>
        </row>
        <row r="4091">
          <cell r="A4091" t="str">
            <v>600866.SH</v>
          </cell>
          <cell r="B4091" t="str">
            <v>星湖科技</v>
          </cell>
          <cell r="C4091">
            <v>45.4</v>
          </cell>
          <cell r="D4091">
            <v>102</v>
          </cell>
          <cell r="E4091">
            <v>6.14</v>
          </cell>
          <cell r="F4091">
            <v>0.16</v>
          </cell>
        </row>
        <row r="4092">
          <cell r="A4092" t="str">
            <v>871981.BJ</v>
          </cell>
          <cell r="B4092" t="str">
            <v>晶赛科技</v>
          </cell>
          <cell r="C4092">
            <v>4.8</v>
          </cell>
          <cell r="D4092">
            <v>9.4</v>
          </cell>
          <cell r="E4092">
            <v>12.3</v>
          </cell>
          <cell r="F4092">
            <v>0.16</v>
          </cell>
        </row>
        <row r="4093">
          <cell r="A4093" t="str">
            <v>300878.SZ</v>
          </cell>
          <cell r="B4093" t="str">
            <v>维康药业</v>
          </cell>
          <cell r="C4093">
            <v>9.8</v>
          </cell>
          <cell r="D4093">
            <v>35.6</v>
          </cell>
          <cell r="E4093">
            <v>24.6</v>
          </cell>
          <cell r="F4093">
            <v>0.16</v>
          </cell>
        </row>
        <row r="4094">
          <cell r="A4094" t="str">
            <v>688181.SH</v>
          </cell>
          <cell r="B4094" t="str">
            <v>八亿时空</v>
          </cell>
          <cell r="C4094">
            <v>41.6</v>
          </cell>
          <cell r="D4094">
            <v>41.6</v>
          </cell>
          <cell r="E4094">
            <v>43.17</v>
          </cell>
          <cell r="F4094">
            <v>0.16</v>
          </cell>
        </row>
        <row r="4095">
          <cell r="A4095" t="str">
            <v>601038.SH</v>
          </cell>
          <cell r="B4095" t="str">
            <v>一拖股份</v>
          </cell>
          <cell r="C4095">
            <v>73.4</v>
          </cell>
          <cell r="D4095">
            <v>138.9</v>
          </cell>
          <cell r="E4095">
            <v>12.36</v>
          </cell>
          <cell r="F4095">
            <v>0.16</v>
          </cell>
        </row>
        <row r="4096">
          <cell r="A4096" t="str">
            <v>600193.SH</v>
          </cell>
          <cell r="B4096" t="str">
            <v>创兴资源</v>
          </cell>
          <cell r="C4096">
            <v>26.8</v>
          </cell>
          <cell r="D4096">
            <v>26.8</v>
          </cell>
          <cell r="E4096">
            <v>6.3</v>
          </cell>
          <cell r="F4096">
            <v>0.16</v>
          </cell>
        </row>
        <row r="4097">
          <cell r="A4097" t="str">
            <v>002608.SZ</v>
          </cell>
          <cell r="B4097" t="str">
            <v>江苏国信</v>
          </cell>
          <cell r="C4097">
            <v>242.6</v>
          </cell>
          <cell r="D4097">
            <v>242.6</v>
          </cell>
          <cell r="E4097">
            <v>6.42</v>
          </cell>
          <cell r="F4097">
            <v>0.16</v>
          </cell>
        </row>
        <row r="4098">
          <cell r="A4098" t="str">
            <v>300497.SZ</v>
          </cell>
          <cell r="B4098" t="str">
            <v>富祥药业</v>
          </cell>
          <cell r="C4098">
            <v>57.6</v>
          </cell>
          <cell r="D4098">
            <v>71</v>
          </cell>
          <cell r="E4098">
            <v>12.9</v>
          </cell>
          <cell r="F4098">
            <v>0.16</v>
          </cell>
        </row>
        <row r="4099">
          <cell r="A4099" t="str">
            <v>000987.SZ</v>
          </cell>
          <cell r="B4099" t="str">
            <v>越秀资本</v>
          </cell>
          <cell r="C4099">
            <v>327.6</v>
          </cell>
          <cell r="D4099">
            <v>327.6</v>
          </cell>
          <cell r="E4099">
            <v>6.53</v>
          </cell>
          <cell r="F4099">
            <v>0.15</v>
          </cell>
        </row>
        <row r="4100">
          <cell r="A4100" t="str">
            <v>600177.SH</v>
          </cell>
          <cell r="B4100" t="str">
            <v>雅戈尔</v>
          </cell>
          <cell r="C4100">
            <v>300.4</v>
          </cell>
          <cell r="D4100">
            <v>304.6</v>
          </cell>
          <cell r="E4100">
            <v>6.58</v>
          </cell>
          <cell r="F4100">
            <v>0.15</v>
          </cell>
        </row>
        <row r="4101">
          <cell r="A4101" t="str">
            <v>870436.BJ</v>
          </cell>
          <cell r="B4101" t="str">
            <v>大地电气</v>
          </cell>
          <cell r="C4101">
            <v>2.9</v>
          </cell>
          <cell r="D4101">
            <v>6.2</v>
          </cell>
          <cell r="E4101">
            <v>6.6</v>
          </cell>
          <cell r="F4101">
            <v>0.15</v>
          </cell>
        </row>
        <row r="4102">
          <cell r="A4102" t="str">
            <v>002135.SZ</v>
          </cell>
          <cell r="B4102" t="str">
            <v>东南网架</v>
          </cell>
          <cell r="C4102">
            <v>72.9</v>
          </cell>
          <cell r="D4102">
            <v>77.6</v>
          </cell>
          <cell r="E4102">
            <v>6.66</v>
          </cell>
          <cell r="F4102">
            <v>0.15</v>
          </cell>
        </row>
        <row r="4103">
          <cell r="A4103" t="str">
            <v>301318.SZ</v>
          </cell>
          <cell r="B4103" t="str">
            <v>维海德</v>
          </cell>
          <cell r="C4103">
            <v>10.5</v>
          </cell>
          <cell r="D4103">
            <v>42.1</v>
          </cell>
          <cell r="E4103">
            <v>60.68</v>
          </cell>
          <cell r="F4103">
            <v>0.15</v>
          </cell>
        </row>
        <row r="4104">
          <cell r="A4104" t="str">
            <v>832566.BJ</v>
          </cell>
          <cell r="B4104" t="str">
            <v>梓橦宫</v>
          </cell>
          <cell r="C4104">
            <v>7.8</v>
          </cell>
          <cell r="D4104">
            <v>9.9</v>
          </cell>
          <cell r="E4104">
            <v>6.75</v>
          </cell>
          <cell r="F4104">
            <v>0.15</v>
          </cell>
        </row>
        <row r="4105">
          <cell r="A4105" t="str">
            <v>836270.BJ</v>
          </cell>
          <cell r="B4105" t="str">
            <v>天铭科技</v>
          </cell>
          <cell r="C4105">
            <v>1.2</v>
          </cell>
          <cell r="D4105">
            <v>6</v>
          </cell>
          <cell r="E4105">
            <v>13.67</v>
          </cell>
          <cell r="F4105">
            <v>0.15</v>
          </cell>
        </row>
        <row r="4106">
          <cell r="A4106" t="str">
            <v>300427.SZ</v>
          </cell>
          <cell r="B4106" t="str">
            <v>红相股份</v>
          </cell>
          <cell r="C4106">
            <v>44.2</v>
          </cell>
          <cell r="D4106">
            <v>49.5</v>
          </cell>
          <cell r="E4106">
            <v>13.68</v>
          </cell>
          <cell r="F4106">
            <v>0.15</v>
          </cell>
        </row>
        <row r="4107">
          <cell r="A4107" t="str">
            <v>000032.SZ</v>
          </cell>
          <cell r="B4107" t="str">
            <v>深桑达A</v>
          </cell>
          <cell r="C4107">
            <v>221.8</v>
          </cell>
          <cell r="D4107">
            <v>391.5</v>
          </cell>
          <cell r="E4107">
            <v>34.4</v>
          </cell>
          <cell r="F4107">
            <v>0.15</v>
          </cell>
        </row>
        <row r="4108">
          <cell r="A4108" t="str">
            <v>000528.SZ</v>
          </cell>
          <cell r="B4108" t="str">
            <v>柳工</v>
          </cell>
          <cell r="C4108">
            <v>97.8</v>
          </cell>
          <cell r="D4108">
            <v>135</v>
          </cell>
          <cell r="E4108">
            <v>6.92</v>
          </cell>
          <cell r="F4108">
            <v>0.14</v>
          </cell>
        </row>
        <row r="4109">
          <cell r="A4109" t="str">
            <v>301205.SZ</v>
          </cell>
          <cell r="B4109" t="str">
            <v>联特科技</v>
          </cell>
          <cell r="C4109">
            <v>11.2</v>
          </cell>
          <cell r="D4109">
            <v>45</v>
          </cell>
          <cell r="E4109">
            <v>62.37</v>
          </cell>
          <cell r="F4109">
            <v>0.14</v>
          </cell>
        </row>
        <row r="4110">
          <cell r="A4110" t="str">
            <v>002943.SZ</v>
          </cell>
          <cell r="B4110" t="str">
            <v>宇晶股份</v>
          </cell>
          <cell r="C4110">
            <v>30.6</v>
          </cell>
          <cell r="D4110">
            <v>58.7</v>
          </cell>
          <cell r="E4110">
            <v>48.95</v>
          </cell>
          <cell r="F4110">
            <v>0.14</v>
          </cell>
        </row>
        <row r="4111">
          <cell r="A4111" t="str">
            <v>601139.SH</v>
          </cell>
          <cell r="B4111" t="str">
            <v>深圳燃气</v>
          </cell>
          <cell r="C4111">
            <v>202.8</v>
          </cell>
          <cell r="D4111">
            <v>202.8</v>
          </cell>
          <cell r="E4111">
            <v>7.05</v>
          </cell>
          <cell r="F4111">
            <v>0.14</v>
          </cell>
        </row>
        <row r="4112">
          <cell r="A4112" t="str">
            <v>002381.SZ</v>
          </cell>
          <cell r="B4112" t="str">
            <v>双箭股份</v>
          </cell>
          <cell r="C4112">
            <v>22.7</v>
          </cell>
          <cell r="D4112">
            <v>29.1</v>
          </cell>
          <cell r="E4112">
            <v>7.06</v>
          </cell>
          <cell r="F4112">
            <v>0.14</v>
          </cell>
        </row>
        <row r="4113">
          <cell r="A4113" t="str">
            <v>600104.SH</v>
          </cell>
          <cell r="B4113" t="str">
            <v>上汽集团</v>
          </cell>
          <cell r="C4113">
            <v>1659.1</v>
          </cell>
          <cell r="D4113">
            <v>1659.1</v>
          </cell>
          <cell r="E4113">
            <v>14.2</v>
          </cell>
          <cell r="F4113">
            <v>0.14</v>
          </cell>
        </row>
        <row r="4114">
          <cell r="A4114" t="str">
            <v>000852.SZ</v>
          </cell>
          <cell r="B4114" t="str">
            <v>石化机械</v>
          </cell>
          <cell r="C4114">
            <v>64.1</v>
          </cell>
          <cell r="D4114">
            <v>66.8</v>
          </cell>
          <cell r="E4114">
            <v>7.1</v>
          </cell>
          <cell r="F4114">
            <v>0.14</v>
          </cell>
        </row>
        <row r="4115">
          <cell r="A4115" t="str">
            <v>000685.SZ</v>
          </cell>
          <cell r="B4115" t="str">
            <v>中山公用</v>
          </cell>
          <cell r="C4115">
            <v>89.9</v>
          </cell>
          <cell r="D4115">
            <v>105.8</v>
          </cell>
          <cell r="E4115">
            <v>7.17</v>
          </cell>
          <cell r="F4115">
            <v>0.14</v>
          </cell>
        </row>
        <row r="4116">
          <cell r="A4116" t="str">
            <v>300564.SZ</v>
          </cell>
          <cell r="B4116" t="str">
            <v>筑博设计</v>
          </cell>
          <cell r="C4116">
            <v>15.7</v>
          </cell>
          <cell r="D4116">
            <v>23.7</v>
          </cell>
          <cell r="E4116">
            <v>14.42</v>
          </cell>
          <cell r="F4116">
            <v>0.14</v>
          </cell>
        </row>
        <row r="4117">
          <cell r="A4117" t="str">
            <v>300232.SZ</v>
          </cell>
          <cell r="B4117" t="str">
            <v>洲明科技</v>
          </cell>
          <cell r="C4117">
            <v>63.7</v>
          </cell>
          <cell r="D4117">
            <v>79.6</v>
          </cell>
          <cell r="E4117">
            <v>7.28</v>
          </cell>
          <cell r="F4117">
            <v>0.14</v>
          </cell>
        </row>
        <row r="4118">
          <cell r="A4118" t="str">
            <v>688152.SH</v>
          </cell>
          <cell r="B4118" t="str">
            <v>麒麟信安</v>
          </cell>
          <cell r="C4118">
            <v>24.8</v>
          </cell>
          <cell r="D4118">
            <v>115.6</v>
          </cell>
          <cell r="E4118">
            <v>218.8</v>
          </cell>
          <cell r="F4118">
            <v>0.14</v>
          </cell>
        </row>
        <row r="4119">
          <cell r="A4119" t="str">
            <v>600585.SH</v>
          </cell>
          <cell r="B4119" t="str">
            <v>海螺水泥</v>
          </cell>
          <cell r="C4119">
            <v>1167.1</v>
          </cell>
          <cell r="D4119">
            <v>1546.3</v>
          </cell>
          <cell r="E4119">
            <v>29.18</v>
          </cell>
          <cell r="F4119">
            <v>0.14</v>
          </cell>
        </row>
        <row r="4120">
          <cell r="A4120" t="str">
            <v>002092.SZ</v>
          </cell>
          <cell r="B4120" t="str">
            <v>中泰化学</v>
          </cell>
          <cell r="C4120">
            <v>189.3</v>
          </cell>
          <cell r="D4120">
            <v>191.2</v>
          </cell>
          <cell r="E4120">
            <v>7.35</v>
          </cell>
          <cell r="F4120">
            <v>0.14</v>
          </cell>
        </row>
        <row r="4121">
          <cell r="A4121" t="str">
            <v>838262.BJ</v>
          </cell>
          <cell r="B4121" t="str">
            <v>太湖雪</v>
          </cell>
          <cell r="C4121">
            <v>1.3</v>
          </cell>
          <cell r="D4121">
            <v>5.3</v>
          </cell>
          <cell r="E4121">
            <v>14.9</v>
          </cell>
          <cell r="F4121">
            <v>0.13</v>
          </cell>
        </row>
        <row r="4122">
          <cell r="A4122" t="str">
            <v>600284.SH</v>
          </cell>
          <cell r="B4122" t="str">
            <v>浦东建设</v>
          </cell>
          <cell r="C4122">
            <v>72.3</v>
          </cell>
          <cell r="D4122">
            <v>72.3</v>
          </cell>
          <cell r="E4122">
            <v>7.45</v>
          </cell>
          <cell r="F4122">
            <v>0.13</v>
          </cell>
        </row>
        <row r="4123">
          <cell r="A4123" t="str">
            <v>300812.SZ</v>
          </cell>
          <cell r="B4123" t="str">
            <v>易天股份</v>
          </cell>
          <cell r="C4123">
            <v>17.7</v>
          </cell>
          <cell r="D4123">
            <v>31.4</v>
          </cell>
          <cell r="E4123">
            <v>22.48</v>
          </cell>
          <cell r="F4123">
            <v>0.13</v>
          </cell>
        </row>
        <row r="4124">
          <cell r="A4124" t="str">
            <v>603061.SH</v>
          </cell>
          <cell r="B4124" t="str">
            <v>金海通</v>
          </cell>
          <cell r="C4124">
            <v>19.3</v>
          </cell>
          <cell r="D4124">
            <v>77.3</v>
          </cell>
          <cell r="E4124">
            <v>128.9</v>
          </cell>
          <cell r="F4124">
            <v>0.13</v>
          </cell>
        </row>
        <row r="4125">
          <cell r="A4125" t="str">
            <v>605016.SH</v>
          </cell>
          <cell r="B4125" t="str">
            <v>百龙创园</v>
          </cell>
          <cell r="C4125">
            <v>27.5</v>
          </cell>
          <cell r="D4125">
            <v>54.7</v>
          </cell>
          <cell r="E4125">
            <v>30.79</v>
          </cell>
          <cell r="F4125">
            <v>0.13</v>
          </cell>
        </row>
        <row r="4126">
          <cell r="A4126" t="str">
            <v>002281.SZ</v>
          </cell>
          <cell r="B4126" t="str">
            <v>光迅科技</v>
          </cell>
          <cell r="C4126">
            <v>156.6</v>
          </cell>
          <cell r="D4126">
            <v>162.3</v>
          </cell>
          <cell r="E4126">
            <v>23.24</v>
          </cell>
          <cell r="F4126">
            <v>0.13</v>
          </cell>
        </row>
        <row r="4127">
          <cell r="A4127" t="str">
            <v>600917.SH</v>
          </cell>
          <cell r="B4127" t="str">
            <v>重庆燃气</v>
          </cell>
          <cell r="C4127">
            <v>121.6</v>
          </cell>
          <cell r="D4127">
            <v>122.4</v>
          </cell>
          <cell r="E4127">
            <v>7.79</v>
          </cell>
          <cell r="F4127">
            <v>0.13</v>
          </cell>
        </row>
        <row r="4128">
          <cell r="A4128" t="str">
            <v>300323.SZ</v>
          </cell>
          <cell r="B4128" t="str">
            <v>华灿光电</v>
          </cell>
          <cell r="C4128">
            <v>71.5</v>
          </cell>
          <cell r="D4128">
            <v>96.6</v>
          </cell>
          <cell r="E4128">
            <v>7.79</v>
          </cell>
          <cell r="F4128">
            <v>0.13</v>
          </cell>
        </row>
        <row r="4129">
          <cell r="A4129" t="str">
            <v>301391.SZ</v>
          </cell>
          <cell r="B4129" t="str">
            <v>卡莱特</v>
          </cell>
          <cell r="C4129">
            <v>14.1</v>
          </cell>
          <cell r="D4129">
            <v>63.6</v>
          </cell>
          <cell r="E4129">
            <v>93.5</v>
          </cell>
          <cell r="F4129">
            <v>0.13</v>
          </cell>
        </row>
        <row r="4130">
          <cell r="A4130" t="str">
            <v>002362.SZ</v>
          </cell>
          <cell r="B4130" t="str">
            <v>汉王科技</v>
          </cell>
          <cell r="C4130">
            <v>64.9</v>
          </cell>
          <cell r="D4130">
            <v>76.7</v>
          </cell>
          <cell r="E4130">
            <v>31.39</v>
          </cell>
          <cell r="F4130">
            <v>0.13</v>
          </cell>
        </row>
        <row r="4131">
          <cell r="A4131" t="str">
            <v>000002.SZ</v>
          </cell>
          <cell r="B4131" t="str">
            <v>万科A</v>
          </cell>
          <cell r="C4131">
            <v>1529.5</v>
          </cell>
          <cell r="D4131">
            <v>1877.9</v>
          </cell>
          <cell r="E4131">
            <v>15.74</v>
          </cell>
          <cell r="F4131">
            <v>0.13</v>
          </cell>
        </row>
        <row r="4132">
          <cell r="A4132" t="str">
            <v>300223.SZ</v>
          </cell>
          <cell r="B4132" t="str">
            <v>北京君正</v>
          </cell>
          <cell r="C4132">
            <v>326.7</v>
          </cell>
          <cell r="D4132">
            <v>383.5</v>
          </cell>
          <cell r="E4132">
            <v>79.64</v>
          </cell>
          <cell r="F4132">
            <v>0.13</v>
          </cell>
        </row>
        <row r="4133">
          <cell r="A4133" t="str">
            <v>000426.SZ</v>
          </cell>
          <cell r="B4133" t="str">
            <v>兴业矿业</v>
          </cell>
          <cell r="C4133">
            <v>118.6</v>
          </cell>
          <cell r="D4133">
            <v>147.7</v>
          </cell>
          <cell r="E4133">
            <v>8.04</v>
          </cell>
          <cell r="F4133">
            <v>0.12</v>
          </cell>
        </row>
        <row r="4134">
          <cell r="A4134" t="str">
            <v>300836.SZ</v>
          </cell>
          <cell r="B4134" t="str">
            <v>佰奥智能</v>
          </cell>
          <cell r="C4134">
            <v>9.4</v>
          </cell>
          <cell r="D4134">
            <v>15.6</v>
          </cell>
          <cell r="E4134">
            <v>24.4</v>
          </cell>
          <cell r="F4134">
            <v>0.12</v>
          </cell>
        </row>
        <row r="4135">
          <cell r="A4135" t="str">
            <v>002367.SZ</v>
          </cell>
          <cell r="B4135" t="str">
            <v>康力电梯</v>
          </cell>
          <cell r="C4135">
            <v>43.1</v>
          </cell>
          <cell r="D4135">
            <v>65.6</v>
          </cell>
          <cell r="E4135">
            <v>8.22</v>
          </cell>
          <cell r="F4135">
            <v>0.12</v>
          </cell>
        </row>
        <row r="4136">
          <cell r="A4136" t="str">
            <v>688135.SH</v>
          </cell>
          <cell r="B4136" t="str">
            <v>利扬芯片</v>
          </cell>
          <cell r="C4136">
            <v>29.7</v>
          </cell>
          <cell r="D4136">
            <v>45.8</v>
          </cell>
          <cell r="E4136">
            <v>33.39</v>
          </cell>
          <cell r="F4136">
            <v>0.12</v>
          </cell>
        </row>
        <row r="4137">
          <cell r="A4137" t="str">
            <v>300790.SZ</v>
          </cell>
          <cell r="B4137" t="str">
            <v>宇瞳光学</v>
          </cell>
          <cell r="C4137">
            <v>42</v>
          </cell>
          <cell r="D4137">
            <v>56.8</v>
          </cell>
          <cell r="E4137">
            <v>16.79</v>
          </cell>
          <cell r="F4137">
            <v>0.12</v>
          </cell>
        </row>
        <row r="4138">
          <cell r="A4138" t="str">
            <v>600834.SH</v>
          </cell>
          <cell r="B4138" t="str">
            <v>申通地铁</v>
          </cell>
          <cell r="C4138">
            <v>40.8</v>
          </cell>
          <cell r="D4138">
            <v>40.8</v>
          </cell>
          <cell r="E4138">
            <v>8.55</v>
          </cell>
          <cell r="F4138">
            <v>0.12</v>
          </cell>
        </row>
        <row r="4139">
          <cell r="A4139" t="str">
            <v>301161.SZ</v>
          </cell>
          <cell r="B4139" t="str">
            <v>唯万密封</v>
          </cell>
          <cell r="C4139">
            <v>7.4</v>
          </cell>
          <cell r="D4139">
            <v>30.8</v>
          </cell>
          <cell r="E4139">
            <v>25.68</v>
          </cell>
          <cell r="F4139">
            <v>0.12</v>
          </cell>
        </row>
        <row r="4140">
          <cell r="A4140" t="str">
            <v>600888.SH</v>
          </cell>
          <cell r="B4140" t="str">
            <v>新疆众和</v>
          </cell>
          <cell r="C4140">
            <v>115.8</v>
          </cell>
          <cell r="D4140">
            <v>117.3</v>
          </cell>
          <cell r="E4140">
            <v>8.69</v>
          </cell>
          <cell r="F4140">
            <v>0.12</v>
          </cell>
        </row>
        <row r="4141">
          <cell r="A4141" t="str">
            <v>601009.SH</v>
          </cell>
          <cell r="B4141" t="str">
            <v>南京银行</v>
          </cell>
          <cell r="C4141">
            <v>802.5</v>
          </cell>
          <cell r="D4141">
            <v>941.3</v>
          </cell>
          <cell r="E4141">
            <v>9.1</v>
          </cell>
          <cell r="F4141">
            <v>0.11</v>
          </cell>
        </row>
        <row r="4142">
          <cell r="A4142" t="str">
            <v>000401.SZ</v>
          </cell>
          <cell r="B4142" t="str">
            <v>冀东水泥</v>
          </cell>
          <cell r="C4142">
            <v>141.7</v>
          </cell>
          <cell r="D4142">
            <v>243.5</v>
          </cell>
          <cell r="E4142">
            <v>9.16</v>
          </cell>
          <cell r="F4142">
            <v>0.11</v>
          </cell>
        </row>
        <row r="4143">
          <cell r="A4143" t="str">
            <v>002449.SZ</v>
          </cell>
          <cell r="B4143" t="str">
            <v>国星光电</v>
          </cell>
          <cell r="C4143">
            <v>56.9</v>
          </cell>
          <cell r="D4143">
            <v>57.5</v>
          </cell>
          <cell r="E4143">
            <v>9.29</v>
          </cell>
          <cell r="F4143">
            <v>0.11</v>
          </cell>
        </row>
        <row r="4144">
          <cell r="A4144" t="str">
            <v>600875.SH</v>
          </cell>
          <cell r="B4144" t="str">
            <v>东方电气</v>
          </cell>
          <cell r="C4144">
            <v>380.5</v>
          </cell>
          <cell r="D4144">
            <v>588.8</v>
          </cell>
          <cell r="E4144">
            <v>18.88</v>
          </cell>
          <cell r="F4144">
            <v>0.11</v>
          </cell>
        </row>
        <row r="4145">
          <cell r="A4145" t="str">
            <v>603806.SH</v>
          </cell>
          <cell r="B4145" t="str">
            <v>福斯特</v>
          </cell>
          <cell r="C4145">
            <v>784.5</v>
          </cell>
          <cell r="D4145">
            <v>784.5</v>
          </cell>
          <cell r="E4145">
            <v>58.92</v>
          </cell>
          <cell r="F4145">
            <v>0.1</v>
          </cell>
        </row>
        <row r="4146">
          <cell r="A4146" t="str">
            <v>000553.SZ</v>
          </cell>
          <cell r="B4146" t="str">
            <v>安道麦A</v>
          </cell>
          <cell r="C4146">
            <v>217.5</v>
          </cell>
          <cell r="D4146">
            <v>232.7</v>
          </cell>
          <cell r="E4146">
            <v>9.99</v>
          </cell>
          <cell r="F4146">
            <v>0.1</v>
          </cell>
        </row>
        <row r="4147">
          <cell r="A4147" t="str">
            <v>002967.SZ</v>
          </cell>
          <cell r="B4147" t="str">
            <v>广电计量</v>
          </cell>
          <cell r="C4147">
            <v>106</v>
          </cell>
          <cell r="D4147">
            <v>118.3</v>
          </cell>
          <cell r="E4147">
            <v>20.57</v>
          </cell>
          <cell r="F4147">
            <v>0.1</v>
          </cell>
        </row>
        <row r="4148">
          <cell r="A4148" t="str">
            <v>603598.SH</v>
          </cell>
          <cell r="B4148" t="str">
            <v>引力传媒</v>
          </cell>
          <cell r="C4148">
            <v>29.7</v>
          </cell>
          <cell r="D4148">
            <v>29.7</v>
          </cell>
          <cell r="E4148">
            <v>11.1</v>
          </cell>
          <cell r="F4148">
            <v>0.09</v>
          </cell>
        </row>
        <row r="4149">
          <cell r="A4149" t="str">
            <v>002544.SZ</v>
          </cell>
          <cell r="B4149" t="str">
            <v>普天科技</v>
          </cell>
          <cell r="C4149">
            <v>153.5</v>
          </cell>
          <cell r="D4149">
            <v>157.2</v>
          </cell>
          <cell r="E4149">
            <v>23.03</v>
          </cell>
          <cell r="F4149">
            <v>0.09</v>
          </cell>
        </row>
        <row r="4150">
          <cell r="A4150" t="str">
            <v>000537.SZ</v>
          </cell>
          <cell r="B4150" t="str">
            <v>广宇发展</v>
          </cell>
          <cell r="C4150">
            <v>224.2</v>
          </cell>
          <cell r="D4150">
            <v>224.2</v>
          </cell>
          <cell r="E4150">
            <v>12.04</v>
          </cell>
          <cell r="F4150">
            <v>0.08</v>
          </cell>
        </row>
        <row r="4151">
          <cell r="A4151" t="str">
            <v>688435.SH</v>
          </cell>
          <cell r="B4151" t="str">
            <v>英方软件</v>
          </cell>
          <cell r="C4151">
            <v>19.3</v>
          </cell>
          <cell r="D4151">
            <v>91.3</v>
          </cell>
          <cell r="E4151">
            <v>109.3</v>
          </cell>
          <cell r="F4151">
            <v>0.08</v>
          </cell>
        </row>
        <row r="4152">
          <cell r="A4152" t="str">
            <v>000400.SZ</v>
          </cell>
          <cell r="B4152" t="str">
            <v>许继电气</v>
          </cell>
          <cell r="C4152">
            <v>245</v>
          </cell>
          <cell r="D4152">
            <v>245</v>
          </cell>
          <cell r="E4152">
            <v>24.3</v>
          </cell>
          <cell r="F4152">
            <v>0.08</v>
          </cell>
        </row>
        <row r="4153">
          <cell r="A4153" t="str">
            <v>688157.SH</v>
          </cell>
          <cell r="B4153" t="str">
            <v>松井股份</v>
          </cell>
          <cell r="C4153">
            <v>34.6</v>
          </cell>
          <cell r="D4153">
            <v>78.8</v>
          </cell>
          <cell r="E4153">
            <v>98.68</v>
          </cell>
          <cell r="F4153">
            <v>0.08</v>
          </cell>
        </row>
        <row r="4154">
          <cell r="A4154" t="str">
            <v>002962.SZ</v>
          </cell>
          <cell r="B4154" t="str">
            <v>五方光电</v>
          </cell>
          <cell r="C4154">
            <v>25.7</v>
          </cell>
          <cell r="D4154">
            <v>36.9</v>
          </cell>
          <cell r="E4154">
            <v>12.56</v>
          </cell>
          <cell r="F4154">
            <v>0.08</v>
          </cell>
        </row>
        <row r="4155">
          <cell r="A4155" t="str">
            <v>603679.SH</v>
          </cell>
          <cell r="B4155" t="str">
            <v>华体科技</v>
          </cell>
          <cell r="C4155">
            <v>18.6</v>
          </cell>
          <cell r="D4155">
            <v>21.5</v>
          </cell>
          <cell r="E4155">
            <v>13.17</v>
          </cell>
          <cell r="F4155">
            <v>0.08</v>
          </cell>
        </row>
        <row r="4156">
          <cell r="A4156" t="str">
            <v>688598.SH</v>
          </cell>
          <cell r="B4156" t="str">
            <v>金博股份</v>
          </cell>
          <cell r="C4156">
            <v>137.6</v>
          </cell>
          <cell r="D4156">
            <v>164</v>
          </cell>
          <cell r="E4156">
            <v>174.28</v>
          </cell>
          <cell r="F4156">
            <v>0.07</v>
          </cell>
        </row>
        <row r="4157">
          <cell r="A4157" t="str">
            <v>300517.SZ</v>
          </cell>
          <cell r="B4157" t="str">
            <v>海波重科</v>
          </cell>
          <cell r="C4157">
            <v>17</v>
          </cell>
          <cell r="D4157">
            <v>27.6</v>
          </cell>
          <cell r="E4157">
            <v>13.75</v>
          </cell>
          <cell r="F4157">
            <v>0.07</v>
          </cell>
        </row>
        <row r="4158">
          <cell r="A4158" t="str">
            <v>000628.SZ</v>
          </cell>
          <cell r="B4158" t="str">
            <v>高新发展</v>
          </cell>
          <cell r="C4158">
            <v>27.9</v>
          </cell>
          <cell r="D4158">
            <v>51.2</v>
          </cell>
          <cell r="E4158">
            <v>14.53</v>
          </cell>
          <cell r="F4158">
            <v>0.07</v>
          </cell>
        </row>
        <row r="4159">
          <cell r="A4159" t="str">
            <v>688195.SH</v>
          </cell>
          <cell r="B4159" t="str">
            <v>腾景科技</v>
          </cell>
          <cell r="C4159">
            <v>24.2</v>
          </cell>
          <cell r="D4159">
            <v>38.8</v>
          </cell>
          <cell r="E4159">
            <v>30.01</v>
          </cell>
          <cell r="F4159">
            <v>0.07</v>
          </cell>
        </row>
        <row r="4160">
          <cell r="A4160" t="str">
            <v>300049.SZ</v>
          </cell>
          <cell r="B4160" t="str">
            <v>福瑞股份</v>
          </cell>
          <cell r="C4160">
            <v>70</v>
          </cell>
          <cell r="D4160">
            <v>79.8</v>
          </cell>
          <cell r="E4160">
            <v>30.34</v>
          </cell>
          <cell r="F4160">
            <v>0.07</v>
          </cell>
        </row>
        <row r="4161">
          <cell r="A4161" t="str">
            <v>430476.BJ</v>
          </cell>
          <cell r="B4161" t="str">
            <v>海能技术</v>
          </cell>
          <cell r="C4161">
            <v>9</v>
          </cell>
          <cell r="D4161">
            <v>12.4</v>
          </cell>
          <cell r="E4161">
            <v>15.26</v>
          </cell>
          <cell r="F4161">
            <v>0.07</v>
          </cell>
        </row>
        <row r="4162">
          <cell r="A4162" t="str">
            <v>002318.SZ</v>
          </cell>
          <cell r="B4162" t="str">
            <v>久立特材</v>
          </cell>
          <cell r="C4162">
            <v>155.6</v>
          </cell>
          <cell r="D4162">
            <v>159.4</v>
          </cell>
          <cell r="E4162">
            <v>16.31</v>
          </cell>
          <cell r="F4162">
            <v>0.06</v>
          </cell>
        </row>
        <row r="4163">
          <cell r="A4163" t="str">
            <v>603068.SH</v>
          </cell>
          <cell r="B4163" t="str">
            <v>博通集成</v>
          </cell>
          <cell r="C4163">
            <v>51.4</v>
          </cell>
          <cell r="D4163">
            <v>51.4</v>
          </cell>
          <cell r="E4163">
            <v>34.17</v>
          </cell>
          <cell r="F4163">
            <v>0.06</v>
          </cell>
        </row>
        <row r="4164">
          <cell r="A4164" t="str">
            <v>600422.SH</v>
          </cell>
          <cell r="B4164" t="str">
            <v>昆药集团</v>
          </cell>
          <cell r="C4164">
            <v>144.4</v>
          </cell>
          <cell r="D4164">
            <v>144.6</v>
          </cell>
          <cell r="E4164">
            <v>19.07</v>
          </cell>
          <cell r="F4164">
            <v>0.05</v>
          </cell>
        </row>
        <row r="4165">
          <cell r="A4165" t="str">
            <v>300842.SZ</v>
          </cell>
          <cell r="B4165" t="str">
            <v>帝科股份</v>
          </cell>
          <cell r="C4165">
            <v>31.3</v>
          </cell>
          <cell r="D4165">
            <v>45.1</v>
          </cell>
          <cell r="E4165">
            <v>45.1</v>
          </cell>
          <cell r="F4165">
            <v>0.04</v>
          </cell>
        </row>
        <row r="4166">
          <cell r="A4166" t="str">
            <v>002737.SZ</v>
          </cell>
          <cell r="B4166" t="str">
            <v>葵花药业</v>
          </cell>
          <cell r="C4166">
            <v>144.3</v>
          </cell>
          <cell r="D4166">
            <v>144.3</v>
          </cell>
          <cell r="E4166">
            <v>24.71</v>
          </cell>
          <cell r="F4166">
            <v>0.04</v>
          </cell>
        </row>
        <row r="4167">
          <cell r="A4167" t="str">
            <v>870199.BJ</v>
          </cell>
          <cell r="B4167" t="str">
            <v>倍益康</v>
          </cell>
          <cell r="C4167">
            <v>2.5</v>
          </cell>
          <cell r="D4167">
            <v>12.2</v>
          </cell>
          <cell r="E4167">
            <v>25.04</v>
          </cell>
          <cell r="F4167">
            <v>0.04</v>
          </cell>
        </row>
        <row r="4168">
          <cell r="A4168" t="str">
            <v>603063.SH</v>
          </cell>
          <cell r="B4168" t="str">
            <v>禾望电气</v>
          </cell>
          <cell r="C4168">
            <v>122.5</v>
          </cell>
          <cell r="D4168">
            <v>122.5</v>
          </cell>
          <cell r="E4168">
            <v>27.73</v>
          </cell>
          <cell r="F4168">
            <v>0.04</v>
          </cell>
        </row>
        <row r="4169">
          <cell r="A4169" t="str">
            <v>300633.SZ</v>
          </cell>
          <cell r="B4169" t="str">
            <v>开立医疗</v>
          </cell>
          <cell r="C4169">
            <v>214.1</v>
          </cell>
          <cell r="D4169">
            <v>214.1</v>
          </cell>
          <cell r="E4169">
            <v>50.03</v>
          </cell>
          <cell r="F4169">
            <v>0.02</v>
          </cell>
        </row>
        <row r="4170">
          <cell r="A4170" t="str">
            <v>600612.SH</v>
          </cell>
          <cell r="B4170" t="str">
            <v>老凤祥</v>
          </cell>
          <cell r="C4170">
            <v>168.7</v>
          </cell>
          <cell r="D4170">
            <v>278.2</v>
          </cell>
          <cell r="E4170">
            <v>53.19</v>
          </cell>
          <cell r="F4170">
            <v>0.02</v>
          </cell>
        </row>
        <row r="4171">
          <cell r="A4171" t="str">
            <v>301035.SZ</v>
          </cell>
          <cell r="B4171" t="str">
            <v>润丰股份</v>
          </cell>
          <cell r="C4171">
            <v>61.7</v>
          </cell>
          <cell r="D4171">
            <v>194.6</v>
          </cell>
          <cell r="E4171">
            <v>70.23</v>
          </cell>
          <cell r="F4171">
            <v>0.01</v>
          </cell>
        </row>
        <row r="4172">
          <cell r="A4172" t="str">
            <v>300474.SZ</v>
          </cell>
          <cell r="B4172" t="str">
            <v>景嘉微</v>
          </cell>
          <cell r="C4172">
            <v>251.1</v>
          </cell>
          <cell r="D4172">
            <v>359.8</v>
          </cell>
          <cell r="E4172">
            <v>79.06</v>
          </cell>
          <cell r="F4172">
            <v>0.01</v>
          </cell>
        </row>
        <row r="4173">
          <cell r="A4173" t="str">
            <v>688392.SH</v>
          </cell>
          <cell r="B4173" t="str">
            <v>骄成超声</v>
          </cell>
          <cell r="C4173">
            <v>21.5</v>
          </cell>
          <cell r="D4173">
            <v>100.9</v>
          </cell>
          <cell r="E4173">
            <v>123.09</v>
          </cell>
          <cell r="F4173">
            <v>0.01</v>
          </cell>
        </row>
        <row r="4174">
          <cell r="A4174" t="str">
            <v>870866.BJ</v>
          </cell>
          <cell r="B4174" t="str">
            <v>绿亨科技</v>
          </cell>
          <cell r="C4174">
            <v>3.2</v>
          </cell>
          <cell r="D4174">
            <v>11.7</v>
          </cell>
          <cell r="E4174">
            <v>6.47</v>
          </cell>
          <cell r="F4174">
            <v>0</v>
          </cell>
        </row>
        <row r="4175">
          <cell r="A4175" t="str">
            <v>870508.BJ</v>
          </cell>
          <cell r="B4175" t="str">
            <v>丰安股份</v>
          </cell>
          <cell r="C4175">
            <v>2</v>
          </cell>
          <cell r="D4175">
            <v>5.3</v>
          </cell>
          <cell r="E4175">
            <v>8.52</v>
          </cell>
          <cell r="F4175">
            <v>0</v>
          </cell>
        </row>
        <row r="4176">
          <cell r="A4176" t="str">
            <v>837821.BJ</v>
          </cell>
          <cell r="B4176" t="str">
            <v>则成电子</v>
          </cell>
          <cell r="C4176">
            <v>1.6</v>
          </cell>
          <cell r="D4176">
            <v>6.3</v>
          </cell>
          <cell r="E4176">
            <v>8.89</v>
          </cell>
          <cell r="F4176">
            <v>0</v>
          </cell>
        </row>
        <row r="4177">
          <cell r="A4177" t="str">
            <v>837344.BJ</v>
          </cell>
          <cell r="B4177" t="str">
            <v>三元基因</v>
          </cell>
          <cell r="C4177">
            <v>17.6</v>
          </cell>
          <cell r="D4177">
            <v>18.9</v>
          </cell>
          <cell r="E4177">
            <v>15.51</v>
          </cell>
          <cell r="F4177">
            <v>0</v>
          </cell>
        </row>
        <row r="4178">
          <cell r="A4178" t="str">
            <v>836942.BJ</v>
          </cell>
          <cell r="B4178" t="str">
            <v>恒立钻具</v>
          </cell>
          <cell r="C4178">
            <v>2.8</v>
          </cell>
          <cell r="D4178">
            <v>6.6</v>
          </cell>
          <cell r="E4178">
            <v>10.72</v>
          </cell>
          <cell r="F4178">
            <v>0</v>
          </cell>
        </row>
        <row r="4179">
          <cell r="A4179" t="str">
            <v>836807.BJ</v>
          </cell>
          <cell r="B4179" t="str">
            <v>奔朗新材</v>
          </cell>
          <cell r="C4179">
            <v>4.1</v>
          </cell>
          <cell r="D4179">
            <v>10.3</v>
          </cell>
          <cell r="E4179">
            <v>5.69</v>
          </cell>
          <cell r="F4179">
            <v>0</v>
          </cell>
        </row>
        <row r="4180">
          <cell r="A4180" t="str">
            <v>836149.BJ</v>
          </cell>
          <cell r="B4180" t="str">
            <v>旭杰科技</v>
          </cell>
          <cell r="C4180">
            <v>1.8</v>
          </cell>
          <cell r="D4180">
            <v>2.8</v>
          </cell>
          <cell r="E4180">
            <v>3.84</v>
          </cell>
          <cell r="F4180">
            <v>0</v>
          </cell>
        </row>
        <row r="4181">
          <cell r="A4181" t="str">
            <v>834682.BJ</v>
          </cell>
          <cell r="B4181" t="str">
            <v>球冠电缆</v>
          </cell>
          <cell r="C4181">
            <v>4.3</v>
          </cell>
          <cell r="D4181">
            <v>11.2</v>
          </cell>
          <cell r="E4181">
            <v>5.37</v>
          </cell>
          <cell r="F4181">
            <v>0</v>
          </cell>
        </row>
        <row r="4182">
          <cell r="A4182" t="str">
            <v>834062.BJ</v>
          </cell>
          <cell r="B4182" t="str">
            <v>科润智控</v>
          </cell>
          <cell r="C4182">
            <v>5.8</v>
          </cell>
          <cell r="D4182">
            <v>9.7</v>
          </cell>
          <cell r="E4182">
            <v>5.44</v>
          </cell>
          <cell r="F4182">
            <v>0</v>
          </cell>
        </row>
        <row r="4183">
          <cell r="A4183" t="str">
            <v>834014.BJ</v>
          </cell>
          <cell r="B4183" t="str">
            <v>特瑞斯</v>
          </cell>
          <cell r="C4183">
            <v>3.7</v>
          </cell>
          <cell r="D4183">
            <v>11.9</v>
          </cell>
          <cell r="E4183">
            <v>12.31</v>
          </cell>
          <cell r="F4183">
            <v>0</v>
          </cell>
        </row>
        <row r="4184">
          <cell r="A4184" t="str">
            <v>833171.BJ</v>
          </cell>
          <cell r="B4184" t="str">
            <v>国航远洋</v>
          </cell>
          <cell r="C4184">
            <v>7.8</v>
          </cell>
          <cell r="D4184">
            <v>23.2</v>
          </cell>
          <cell r="E4184">
            <v>4.17</v>
          </cell>
          <cell r="F4184">
            <v>0</v>
          </cell>
        </row>
        <row r="4185">
          <cell r="A4185" t="str">
            <v>832419.BJ</v>
          </cell>
          <cell r="B4185" t="str">
            <v>路斯股份</v>
          </cell>
          <cell r="C4185">
            <v>2.8</v>
          </cell>
          <cell r="D4185">
            <v>6.1</v>
          </cell>
          <cell r="E4185">
            <v>5.89</v>
          </cell>
          <cell r="F4185">
            <v>0</v>
          </cell>
        </row>
        <row r="4186">
          <cell r="A4186" t="str">
            <v>832278.BJ</v>
          </cell>
          <cell r="B4186" t="str">
            <v>鹿得医疗</v>
          </cell>
          <cell r="C4186">
            <v>3.9</v>
          </cell>
          <cell r="D4186">
            <v>9.5</v>
          </cell>
          <cell r="E4186">
            <v>5.4</v>
          </cell>
          <cell r="F4186">
            <v>0</v>
          </cell>
        </row>
        <row r="4187">
          <cell r="A4187" t="str">
            <v>831726.BJ</v>
          </cell>
          <cell r="B4187" t="str">
            <v>朱老六</v>
          </cell>
          <cell r="C4187">
            <v>2.6</v>
          </cell>
          <cell r="D4187">
            <v>10.4</v>
          </cell>
          <cell r="E4187">
            <v>10.22</v>
          </cell>
          <cell r="F4187">
            <v>0</v>
          </cell>
        </row>
        <row r="4188">
          <cell r="A4188" t="str">
            <v>831689.BJ</v>
          </cell>
          <cell r="B4188" t="str">
            <v>克莱特</v>
          </cell>
          <cell r="C4188">
            <v>2.4</v>
          </cell>
          <cell r="D4188">
            <v>6.3</v>
          </cell>
          <cell r="E4188">
            <v>8.63</v>
          </cell>
          <cell r="F4188">
            <v>0</v>
          </cell>
        </row>
        <row r="4189">
          <cell r="A4189" t="str">
            <v>831167.BJ</v>
          </cell>
          <cell r="B4189" t="str">
            <v>鑫汇科</v>
          </cell>
          <cell r="C4189">
            <v>1.9</v>
          </cell>
          <cell r="D4189">
            <v>4.8</v>
          </cell>
          <cell r="E4189">
            <v>9.52</v>
          </cell>
          <cell r="F4189">
            <v>0</v>
          </cell>
        </row>
        <row r="4190">
          <cell r="A4190" t="str">
            <v>831010.BJ</v>
          </cell>
          <cell r="B4190" t="str">
            <v>凯添燃气</v>
          </cell>
          <cell r="C4190">
            <v>6.1</v>
          </cell>
          <cell r="D4190">
            <v>8.9</v>
          </cell>
          <cell r="E4190">
            <v>3.8</v>
          </cell>
          <cell r="F4190">
            <v>0</v>
          </cell>
        </row>
        <row r="4191">
          <cell r="A4191" t="str">
            <v>688599.SH</v>
          </cell>
          <cell r="B4191" t="str">
            <v>天合光能</v>
          </cell>
          <cell r="C4191">
            <v>714.4</v>
          </cell>
          <cell r="D4191">
            <v>1169</v>
          </cell>
          <cell r="E4191">
            <v>53.79</v>
          </cell>
          <cell r="F4191">
            <v>0</v>
          </cell>
        </row>
        <row r="4192">
          <cell r="A4192" t="str">
            <v>688597.SH</v>
          </cell>
          <cell r="B4192" t="str">
            <v>煜邦电力</v>
          </cell>
          <cell r="C4192">
            <v>18.1</v>
          </cell>
          <cell r="D4192">
            <v>26.2</v>
          </cell>
          <cell r="E4192">
            <v>14.84</v>
          </cell>
          <cell r="F4192">
            <v>0</v>
          </cell>
        </row>
        <row r="4193">
          <cell r="A4193" t="str">
            <v>688571.SH</v>
          </cell>
          <cell r="B4193" t="str">
            <v>杭华股份</v>
          </cell>
          <cell r="C4193">
            <v>14.8</v>
          </cell>
          <cell r="D4193">
            <v>25.3</v>
          </cell>
          <cell r="E4193">
            <v>7.91</v>
          </cell>
          <cell r="F4193">
            <v>0</v>
          </cell>
        </row>
        <row r="4194">
          <cell r="A4194" t="str">
            <v>688518.SH</v>
          </cell>
          <cell r="B4194" t="str">
            <v>联赢激光</v>
          </cell>
          <cell r="C4194">
            <v>75.5</v>
          </cell>
          <cell r="D4194">
            <v>101.2</v>
          </cell>
          <cell r="E4194">
            <v>30</v>
          </cell>
          <cell r="F4194">
            <v>0</v>
          </cell>
        </row>
        <row r="4195">
          <cell r="A4195" t="str">
            <v>688468.SH</v>
          </cell>
          <cell r="B4195" t="str">
            <v>科美诊断</v>
          </cell>
          <cell r="C4195">
            <v>36</v>
          </cell>
          <cell r="D4195">
            <v>52.9</v>
          </cell>
          <cell r="E4195">
            <v>13.18</v>
          </cell>
          <cell r="F4195">
            <v>0</v>
          </cell>
        </row>
        <row r="4196">
          <cell r="A4196" t="str">
            <v>688376.SH</v>
          </cell>
          <cell r="B4196" t="str">
            <v>美埃科技</v>
          </cell>
          <cell r="C4196">
            <v>12.8</v>
          </cell>
          <cell r="D4196">
            <v>55.6</v>
          </cell>
          <cell r="E4196">
            <v>41.37</v>
          </cell>
          <cell r="F4196">
            <v>0</v>
          </cell>
        </row>
        <row r="4197">
          <cell r="A4197" t="str">
            <v>688129.SH</v>
          </cell>
          <cell r="B4197" t="str">
            <v>东来技术</v>
          </cell>
          <cell r="C4197">
            <v>6.1</v>
          </cell>
          <cell r="D4197">
            <v>17.6</v>
          </cell>
          <cell r="E4197">
            <v>14.66</v>
          </cell>
          <cell r="F4197">
            <v>0</v>
          </cell>
        </row>
        <row r="4198">
          <cell r="A4198" t="str">
            <v>603956.SH</v>
          </cell>
          <cell r="B4198" t="str">
            <v>威派格</v>
          </cell>
          <cell r="C4198">
            <v>43.9</v>
          </cell>
          <cell r="D4198">
            <v>43.9</v>
          </cell>
          <cell r="E4198">
            <v>8.64</v>
          </cell>
          <cell r="F4198">
            <v>0</v>
          </cell>
        </row>
        <row r="4199">
          <cell r="A4199" t="str">
            <v>603703.SH</v>
          </cell>
          <cell r="B4199" t="str">
            <v>盛洋科技</v>
          </cell>
          <cell r="C4199">
            <v>47.5</v>
          </cell>
          <cell r="D4199">
            <v>47.5</v>
          </cell>
          <cell r="E4199">
            <v>15.91</v>
          </cell>
          <cell r="F4199">
            <v>0</v>
          </cell>
        </row>
        <row r="4200">
          <cell r="A4200" t="str">
            <v>603700.SH</v>
          </cell>
          <cell r="B4200" t="str">
            <v>宁水集团</v>
          </cell>
          <cell r="C4200">
            <v>28.6</v>
          </cell>
          <cell r="D4200">
            <v>28.6</v>
          </cell>
          <cell r="E4200">
            <v>14.09</v>
          </cell>
          <cell r="F4200">
            <v>0</v>
          </cell>
        </row>
        <row r="4201">
          <cell r="A4201" t="str">
            <v>603665.SH</v>
          </cell>
          <cell r="B4201" t="str">
            <v>康隆达</v>
          </cell>
          <cell r="C4201">
            <v>49.5</v>
          </cell>
          <cell r="D4201">
            <v>50.5</v>
          </cell>
          <cell r="E4201">
            <v>30.8</v>
          </cell>
          <cell r="F4201">
            <v>0</v>
          </cell>
        </row>
        <row r="4202">
          <cell r="A4202" t="str">
            <v>603323.SH</v>
          </cell>
          <cell r="B4202" t="str">
            <v>苏农银行</v>
          </cell>
          <cell r="C4202">
            <v>73.2</v>
          </cell>
          <cell r="D4202">
            <v>85.5</v>
          </cell>
          <cell r="E4202">
            <v>4.74</v>
          </cell>
          <cell r="F4202">
            <v>0</v>
          </cell>
        </row>
        <row r="4203">
          <cell r="A4203" t="str">
            <v>603267.SH</v>
          </cell>
          <cell r="B4203" t="str">
            <v>鸿远电子</v>
          </cell>
          <cell r="C4203">
            <v>186.3</v>
          </cell>
          <cell r="D4203">
            <v>186.7</v>
          </cell>
          <cell r="E4203">
            <v>80.35</v>
          </cell>
          <cell r="F4203">
            <v>0</v>
          </cell>
        </row>
        <row r="4204">
          <cell r="A4204" t="str">
            <v>603128.SH</v>
          </cell>
          <cell r="B4204" t="str">
            <v>华贸物流</v>
          </cell>
          <cell r="C4204">
            <v>124</v>
          </cell>
          <cell r="D4204">
            <v>124</v>
          </cell>
          <cell r="E4204">
            <v>9.47</v>
          </cell>
          <cell r="F4204">
            <v>0</v>
          </cell>
        </row>
        <row r="4205">
          <cell r="A4205" t="str">
            <v>603117.SH</v>
          </cell>
          <cell r="B4205" t="str">
            <v>ST万林</v>
          </cell>
          <cell r="C4205">
            <v>20.9</v>
          </cell>
          <cell r="D4205">
            <v>20.9</v>
          </cell>
          <cell r="E4205">
            <v>3.3</v>
          </cell>
          <cell r="F4205">
            <v>0</v>
          </cell>
        </row>
        <row r="4206">
          <cell r="A4206" t="str">
            <v>601949.SH</v>
          </cell>
          <cell r="B4206" t="str">
            <v>中国出版</v>
          </cell>
          <cell r="C4206">
            <v>107.2</v>
          </cell>
          <cell r="D4206">
            <v>107.2</v>
          </cell>
          <cell r="E4206">
            <v>5.88</v>
          </cell>
          <cell r="F4206">
            <v>0</v>
          </cell>
        </row>
        <row r="4207">
          <cell r="A4207" t="str">
            <v>601933.SH</v>
          </cell>
          <cell r="B4207" t="str">
            <v>永辉超市</v>
          </cell>
          <cell r="C4207">
            <v>299.5</v>
          </cell>
          <cell r="D4207">
            <v>299.5</v>
          </cell>
          <cell r="E4207">
            <v>3.3</v>
          </cell>
          <cell r="F4207">
            <v>0</v>
          </cell>
        </row>
        <row r="4208">
          <cell r="A4208" t="str">
            <v>601860.SH</v>
          </cell>
          <cell r="B4208" t="str">
            <v>紫金银行</v>
          </cell>
          <cell r="C4208">
            <v>92.3</v>
          </cell>
          <cell r="D4208">
            <v>96.3</v>
          </cell>
          <cell r="E4208">
            <v>2.63</v>
          </cell>
          <cell r="F4208">
            <v>0</v>
          </cell>
        </row>
        <row r="4209">
          <cell r="A4209" t="str">
            <v>601828.SH</v>
          </cell>
          <cell r="B4209" t="str">
            <v>美凯龙</v>
          </cell>
          <cell r="C4209">
            <v>199.8</v>
          </cell>
          <cell r="D4209">
            <v>240.8</v>
          </cell>
          <cell r="E4209">
            <v>5.53</v>
          </cell>
          <cell r="F4209">
            <v>0</v>
          </cell>
        </row>
        <row r="4210">
          <cell r="A4210" t="str">
            <v>601818.SH</v>
          </cell>
          <cell r="B4210" t="str">
            <v>光大银行</v>
          </cell>
          <cell r="C4210">
            <v>1438.6</v>
          </cell>
          <cell r="D4210">
            <v>1831.7</v>
          </cell>
          <cell r="E4210">
            <v>3.1</v>
          </cell>
          <cell r="F4210">
            <v>0</v>
          </cell>
        </row>
        <row r="4211">
          <cell r="A4211" t="str">
            <v>601778.SH</v>
          </cell>
          <cell r="B4211" t="str">
            <v>晶科科技</v>
          </cell>
          <cell r="C4211">
            <v>102</v>
          </cell>
          <cell r="D4211">
            <v>178.5</v>
          </cell>
          <cell r="E4211">
            <v>5</v>
          </cell>
          <cell r="F4211">
            <v>0</v>
          </cell>
        </row>
        <row r="4212">
          <cell r="A4212" t="str">
            <v>601727.SH</v>
          </cell>
          <cell r="B4212" t="str">
            <v>上海电气</v>
          </cell>
          <cell r="C4212">
            <v>582.1</v>
          </cell>
          <cell r="D4212">
            <v>716.7</v>
          </cell>
          <cell r="E4212">
            <v>4.6</v>
          </cell>
          <cell r="F4212">
            <v>0</v>
          </cell>
        </row>
        <row r="4213">
          <cell r="A4213" t="str">
            <v>601665.SH</v>
          </cell>
          <cell r="B4213" t="str">
            <v>齐鲁银行</v>
          </cell>
          <cell r="C4213">
            <v>96.5</v>
          </cell>
          <cell r="D4213">
            <v>190.6</v>
          </cell>
          <cell r="E4213">
            <v>4.16</v>
          </cell>
          <cell r="F4213">
            <v>0</v>
          </cell>
        </row>
        <row r="4214">
          <cell r="A4214" t="str">
            <v>601588.SH</v>
          </cell>
          <cell r="B4214" t="str">
            <v>北辰实业</v>
          </cell>
          <cell r="C4214">
            <v>54</v>
          </cell>
          <cell r="D4214">
            <v>68.4</v>
          </cell>
          <cell r="E4214">
            <v>2.03</v>
          </cell>
          <cell r="F4214">
            <v>0</v>
          </cell>
        </row>
        <row r="4215">
          <cell r="A4215" t="str">
            <v>601258.SH</v>
          </cell>
          <cell r="B4215" t="str">
            <v>庞大集团</v>
          </cell>
          <cell r="C4215">
            <v>112.5</v>
          </cell>
          <cell r="D4215">
            <v>112.5</v>
          </cell>
          <cell r="E4215">
            <v>1.1</v>
          </cell>
          <cell r="F4215">
            <v>0</v>
          </cell>
        </row>
        <row r="4216">
          <cell r="A4216" t="str">
            <v>601229.SH</v>
          </cell>
          <cell r="B4216" t="str">
            <v>上海银行</v>
          </cell>
          <cell r="C4216">
            <v>835</v>
          </cell>
          <cell r="D4216">
            <v>856.7</v>
          </cell>
          <cell r="E4216">
            <v>6.03</v>
          </cell>
          <cell r="F4216">
            <v>0</v>
          </cell>
        </row>
        <row r="4217">
          <cell r="A4217" t="str">
            <v>601211.SH</v>
          </cell>
          <cell r="B4217" t="str">
            <v>国泰君安</v>
          </cell>
          <cell r="C4217">
            <v>1062</v>
          </cell>
          <cell r="D4217">
            <v>1269.2</v>
          </cell>
          <cell r="E4217">
            <v>14.25</v>
          </cell>
          <cell r="F4217">
            <v>0</v>
          </cell>
        </row>
        <row r="4218">
          <cell r="A4218" t="str">
            <v>601166.SH</v>
          </cell>
          <cell r="B4218" t="str">
            <v>兴业银行</v>
          </cell>
          <cell r="C4218">
            <v>3452.7</v>
          </cell>
          <cell r="D4218">
            <v>3452.7</v>
          </cell>
          <cell r="E4218">
            <v>16.62</v>
          </cell>
          <cell r="F4218">
            <v>0</v>
          </cell>
        </row>
        <row r="4219">
          <cell r="A4219" t="str">
            <v>601098.SH</v>
          </cell>
          <cell r="B4219" t="str">
            <v>中南传媒</v>
          </cell>
          <cell r="C4219">
            <v>203.5</v>
          </cell>
          <cell r="D4219">
            <v>203.5</v>
          </cell>
          <cell r="E4219">
            <v>11.33</v>
          </cell>
          <cell r="F4219">
            <v>0</v>
          </cell>
        </row>
        <row r="4220">
          <cell r="A4220" t="str">
            <v>601016.SH</v>
          </cell>
          <cell r="B4220" t="str">
            <v>节能风电</v>
          </cell>
          <cell r="C4220">
            <v>232.1</v>
          </cell>
          <cell r="D4220">
            <v>252.5</v>
          </cell>
          <cell r="E4220">
            <v>3.9</v>
          </cell>
          <cell r="F4220">
            <v>0</v>
          </cell>
        </row>
        <row r="4221">
          <cell r="A4221" t="str">
            <v>600984.SH</v>
          </cell>
          <cell r="B4221" t="str">
            <v>建设机械</v>
          </cell>
          <cell r="C4221">
            <v>73.9</v>
          </cell>
          <cell r="D4221">
            <v>79.3</v>
          </cell>
          <cell r="E4221">
            <v>6.31</v>
          </cell>
          <cell r="F4221">
            <v>0</v>
          </cell>
        </row>
        <row r="4222">
          <cell r="A4222" t="str">
            <v>600975.SH</v>
          </cell>
          <cell r="B4222" t="str">
            <v>新五丰</v>
          </cell>
          <cell r="C4222">
            <v>53.8</v>
          </cell>
          <cell r="D4222">
            <v>88.7</v>
          </cell>
          <cell r="E4222">
            <v>8.24</v>
          </cell>
          <cell r="F4222">
            <v>0</v>
          </cell>
        </row>
        <row r="4223">
          <cell r="A4223" t="str">
            <v>600971.SH</v>
          </cell>
          <cell r="B4223" t="str">
            <v>恒源煤电</v>
          </cell>
          <cell r="C4223">
            <v>107.2</v>
          </cell>
          <cell r="D4223">
            <v>107.2</v>
          </cell>
          <cell r="E4223">
            <v>8.93</v>
          </cell>
          <cell r="F4223">
            <v>0</v>
          </cell>
        </row>
        <row r="4224">
          <cell r="A4224" t="str">
            <v>600965.SH</v>
          </cell>
          <cell r="B4224" t="str">
            <v>福成股份</v>
          </cell>
          <cell r="C4224">
            <v>59</v>
          </cell>
          <cell r="D4224">
            <v>59</v>
          </cell>
          <cell r="E4224">
            <v>7.21</v>
          </cell>
          <cell r="F4224">
            <v>0</v>
          </cell>
        </row>
        <row r="4225">
          <cell r="A4225" t="str">
            <v>600872.SH</v>
          </cell>
          <cell r="B4225" t="str">
            <v>中炬高新</v>
          </cell>
          <cell r="C4225">
            <v>277.6</v>
          </cell>
          <cell r="D4225">
            <v>277.6</v>
          </cell>
          <cell r="E4225">
            <v>35.34</v>
          </cell>
          <cell r="F4225">
            <v>0</v>
          </cell>
        </row>
        <row r="4226">
          <cell r="A4226" t="str">
            <v>600868.SH</v>
          </cell>
          <cell r="B4226" t="str">
            <v>梅雁吉祥</v>
          </cell>
          <cell r="C4226">
            <v>53.9</v>
          </cell>
          <cell r="D4226">
            <v>53.9</v>
          </cell>
          <cell r="E4226">
            <v>2.84</v>
          </cell>
          <cell r="F4226">
            <v>0</v>
          </cell>
        </row>
        <row r="4227">
          <cell r="A4227" t="str">
            <v>600823.SH</v>
          </cell>
          <cell r="B4227" t="str">
            <v>世茂股份</v>
          </cell>
          <cell r="C4227">
            <v>83.7</v>
          </cell>
          <cell r="D4227">
            <v>83.7</v>
          </cell>
          <cell r="E4227">
            <v>2.23</v>
          </cell>
          <cell r="F4227">
            <v>0</v>
          </cell>
        </row>
        <row r="4228">
          <cell r="A4228" t="str">
            <v>600801.SH</v>
          </cell>
          <cell r="B4228" t="str">
            <v>华新水泥</v>
          </cell>
          <cell r="C4228">
            <v>223.5</v>
          </cell>
          <cell r="D4228">
            <v>344.1</v>
          </cell>
          <cell r="E4228">
            <v>16.41</v>
          </cell>
          <cell r="F4228">
            <v>0</v>
          </cell>
        </row>
        <row r="4229">
          <cell r="A4229" t="str">
            <v>600795.SH</v>
          </cell>
          <cell r="B4229" t="str">
            <v>国电电力</v>
          </cell>
          <cell r="C4229">
            <v>684.9</v>
          </cell>
          <cell r="D4229">
            <v>684.9</v>
          </cell>
          <cell r="E4229">
            <v>3.84</v>
          </cell>
          <cell r="F4229">
            <v>0</v>
          </cell>
        </row>
        <row r="4230">
          <cell r="A4230" t="str">
            <v>600743.SH</v>
          </cell>
          <cell r="B4230" t="str">
            <v>华远地产</v>
          </cell>
          <cell r="C4230">
            <v>41.5</v>
          </cell>
          <cell r="D4230">
            <v>41.5</v>
          </cell>
          <cell r="E4230">
            <v>1.77</v>
          </cell>
          <cell r="F4230">
            <v>0</v>
          </cell>
        </row>
        <row r="4231">
          <cell r="A4231" t="str">
            <v>600725.SH</v>
          </cell>
          <cell r="B4231" t="str">
            <v>云维股份</v>
          </cell>
          <cell r="C4231">
            <v>38.3</v>
          </cell>
          <cell r="D4231">
            <v>38.3</v>
          </cell>
          <cell r="E4231">
            <v>3.11</v>
          </cell>
          <cell r="F4231">
            <v>0</v>
          </cell>
        </row>
        <row r="4232">
          <cell r="A4232" t="str">
            <v>600724.SH</v>
          </cell>
          <cell r="B4232" t="str">
            <v>宁波富达</v>
          </cell>
          <cell r="C4232">
            <v>58.4</v>
          </cell>
          <cell r="D4232">
            <v>58.4</v>
          </cell>
          <cell r="E4232">
            <v>4.04</v>
          </cell>
          <cell r="F4232">
            <v>0</v>
          </cell>
        </row>
        <row r="4233">
          <cell r="A4233" t="str">
            <v>600717.SH</v>
          </cell>
          <cell r="B4233" t="str">
            <v>天津港</v>
          </cell>
          <cell r="C4233">
            <v>124.7</v>
          </cell>
          <cell r="D4233">
            <v>124.7</v>
          </cell>
          <cell r="E4233">
            <v>4.31</v>
          </cell>
          <cell r="F4233">
            <v>0</v>
          </cell>
        </row>
        <row r="4234">
          <cell r="A4234" t="str">
            <v>600716.SH</v>
          </cell>
          <cell r="B4234" t="str">
            <v>凤凰股份</v>
          </cell>
          <cell r="C4234">
            <v>35.9</v>
          </cell>
          <cell r="D4234">
            <v>35.9</v>
          </cell>
          <cell r="E4234">
            <v>3.84</v>
          </cell>
          <cell r="F4234">
            <v>0</v>
          </cell>
        </row>
        <row r="4235">
          <cell r="A4235" t="str">
            <v>600708.SH</v>
          </cell>
          <cell r="B4235" t="str">
            <v>光明地产</v>
          </cell>
          <cell r="C4235">
            <v>51.6</v>
          </cell>
          <cell r="D4235">
            <v>51.7</v>
          </cell>
          <cell r="E4235">
            <v>2.32</v>
          </cell>
          <cell r="F4235">
            <v>0</v>
          </cell>
        </row>
        <row r="4236">
          <cell r="A4236" t="str">
            <v>600657.SH</v>
          </cell>
          <cell r="B4236" t="str">
            <v>信达地产</v>
          </cell>
          <cell r="C4236">
            <v>139.2</v>
          </cell>
          <cell r="D4236">
            <v>139.2</v>
          </cell>
          <cell r="E4236">
            <v>4.88</v>
          </cell>
          <cell r="F4236">
            <v>0</v>
          </cell>
        </row>
        <row r="4237">
          <cell r="A4237" t="str">
            <v>600653.SH</v>
          </cell>
          <cell r="B4237" t="str">
            <v>申华控股</v>
          </cell>
          <cell r="C4237">
            <v>36</v>
          </cell>
          <cell r="D4237">
            <v>36</v>
          </cell>
          <cell r="E4237">
            <v>1.85</v>
          </cell>
          <cell r="F4237">
            <v>0</v>
          </cell>
        </row>
        <row r="4238">
          <cell r="A4238" t="str">
            <v>600606.SH</v>
          </cell>
          <cell r="B4238" t="str">
            <v>绿地控股</v>
          </cell>
          <cell r="C4238">
            <v>417.4</v>
          </cell>
          <cell r="D4238">
            <v>417.4</v>
          </cell>
          <cell r="E4238">
            <v>2.97</v>
          </cell>
          <cell r="F4238">
            <v>0</v>
          </cell>
        </row>
        <row r="4239">
          <cell r="A4239" t="str">
            <v>600575.SH</v>
          </cell>
          <cell r="B4239" t="str">
            <v>淮河能源</v>
          </cell>
          <cell r="C4239">
            <v>97.2</v>
          </cell>
          <cell r="D4239">
            <v>97.2</v>
          </cell>
          <cell r="E4239">
            <v>2.5</v>
          </cell>
          <cell r="F4239">
            <v>0</v>
          </cell>
        </row>
        <row r="4240">
          <cell r="A4240" t="str">
            <v>600569.SH</v>
          </cell>
          <cell r="B4240" t="str">
            <v>安阳钢铁</v>
          </cell>
          <cell r="C4240">
            <v>63.2</v>
          </cell>
          <cell r="D4240">
            <v>63.2</v>
          </cell>
          <cell r="E4240">
            <v>2.2</v>
          </cell>
          <cell r="F4240">
            <v>0</v>
          </cell>
        </row>
        <row r="4241">
          <cell r="A4241" t="str">
            <v>600496.SH</v>
          </cell>
          <cell r="B4241" t="str">
            <v>精工钢构</v>
          </cell>
          <cell r="C4241">
            <v>83.1</v>
          </cell>
          <cell r="D4241">
            <v>83.1</v>
          </cell>
          <cell r="E4241">
            <v>4.13</v>
          </cell>
          <cell r="F4241">
            <v>0</v>
          </cell>
        </row>
        <row r="4242">
          <cell r="A4242" t="str">
            <v>600469.SH</v>
          </cell>
          <cell r="B4242" t="str">
            <v>风神股份</v>
          </cell>
          <cell r="C4242">
            <v>31.2</v>
          </cell>
          <cell r="D4242">
            <v>40.6</v>
          </cell>
          <cell r="E4242">
            <v>5.57</v>
          </cell>
          <cell r="F4242">
            <v>0</v>
          </cell>
        </row>
        <row r="4243">
          <cell r="A4243" t="str">
            <v>600466.SH</v>
          </cell>
          <cell r="B4243" t="str">
            <v>蓝光发展</v>
          </cell>
          <cell r="C4243">
            <v>31.9</v>
          </cell>
          <cell r="D4243">
            <v>31.9</v>
          </cell>
          <cell r="E4243">
            <v>1.05</v>
          </cell>
          <cell r="F4243">
            <v>0</v>
          </cell>
        </row>
        <row r="4244">
          <cell r="A4244" t="str">
            <v>600393.SH</v>
          </cell>
          <cell r="B4244" t="str">
            <v>粤泰股份</v>
          </cell>
          <cell r="C4244">
            <v>15</v>
          </cell>
          <cell r="D4244">
            <v>37.8</v>
          </cell>
          <cell r="E4244">
            <v>1.49</v>
          </cell>
          <cell r="F4244">
            <v>0</v>
          </cell>
        </row>
        <row r="4245">
          <cell r="A4245" t="str">
            <v>600346.SH</v>
          </cell>
          <cell r="B4245" t="str">
            <v>恒力石化</v>
          </cell>
          <cell r="C4245">
            <v>1142.4</v>
          </cell>
          <cell r="D4245">
            <v>1142.4</v>
          </cell>
          <cell r="E4245">
            <v>16.23</v>
          </cell>
          <cell r="F4245">
            <v>0</v>
          </cell>
        </row>
        <row r="4246">
          <cell r="A4246" t="str">
            <v>600290.SH</v>
          </cell>
          <cell r="B4246" t="str">
            <v>ST华仪</v>
          </cell>
          <cell r="C4246">
            <v>15.6</v>
          </cell>
          <cell r="D4246">
            <v>15.6</v>
          </cell>
          <cell r="E4246">
            <v>2.05</v>
          </cell>
          <cell r="F4246">
            <v>0</v>
          </cell>
        </row>
        <row r="4247">
          <cell r="A4247" t="str">
            <v>600266.SH</v>
          </cell>
          <cell r="B4247" t="str">
            <v>城建发展</v>
          </cell>
          <cell r="C4247">
            <v>104.7</v>
          </cell>
          <cell r="D4247">
            <v>104.7</v>
          </cell>
          <cell r="E4247">
            <v>4.64</v>
          </cell>
          <cell r="F4247">
            <v>0</v>
          </cell>
        </row>
        <row r="4248">
          <cell r="A4248" t="str">
            <v>600186.SH</v>
          </cell>
          <cell r="B4248" t="str">
            <v>莲花健康</v>
          </cell>
          <cell r="C4248">
            <v>47.2</v>
          </cell>
          <cell r="D4248">
            <v>47.2</v>
          </cell>
          <cell r="E4248">
            <v>2.63</v>
          </cell>
          <cell r="F4248">
            <v>0</v>
          </cell>
        </row>
        <row r="4249">
          <cell r="A4249" t="str">
            <v>600178.SH</v>
          </cell>
          <cell r="B4249" t="str">
            <v>东安动力</v>
          </cell>
          <cell r="C4249">
            <v>30.6</v>
          </cell>
          <cell r="D4249">
            <v>31.5</v>
          </cell>
          <cell r="E4249">
            <v>6.63</v>
          </cell>
          <cell r="F4249">
            <v>0</v>
          </cell>
        </row>
        <row r="4250">
          <cell r="A4250" t="str">
            <v>600157.SH</v>
          </cell>
          <cell r="B4250" t="str">
            <v>永泰能源</v>
          </cell>
          <cell r="C4250">
            <v>346.6</v>
          </cell>
          <cell r="D4250">
            <v>346.6</v>
          </cell>
          <cell r="E4250">
            <v>1.56</v>
          </cell>
          <cell r="F4250">
            <v>0</v>
          </cell>
        </row>
        <row r="4251">
          <cell r="A4251" t="str">
            <v>600133.SH</v>
          </cell>
          <cell r="B4251" t="str">
            <v>东湖高新</v>
          </cell>
          <cell r="C4251">
            <v>48.5</v>
          </cell>
          <cell r="D4251">
            <v>48.5</v>
          </cell>
          <cell r="E4251">
            <v>6.1</v>
          </cell>
          <cell r="F4251">
            <v>0</v>
          </cell>
        </row>
        <row r="4252">
          <cell r="A4252" t="str">
            <v>600116.SH</v>
          </cell>
          <cell r="B4252" t="str">
            <v>三峡水利</v>
          </cell>
          <cell r="C4252">
            <v>155.3</v>
          </cell>
          <cell r="D4252">
            <v>188.3</v>
          </cell>
          <cell r="E4252">
            <v>9.85</v>
          </cell>
          <cell r="F4252">
            <v>0</v>
          </cell>
        </row>
        <row r="4253">
          <cell r="A4253" t="str">
            <v>600113.SH</v>
          </cell>
          <cell r="B4253" t="str">
            <v>浙江东日</v>
          </cell>
          <cell r="C4253">
            <v>34</v>
          </cell>
          <cell r="D4253">
            <v>34</v>
          </cell>
          <cell r="E4253">
            <v>8.26</v>
          </cell>
          <cell r="F4253">
            <v>0</v>
          </cell>
        </row>
        <row r="4254">
          <cell r="A4254" t="str">
            <v>600023.SH</v>
          </cell>
          <cell r="B4254" t="str">
            <v>浙能电力</v>
          </cell>
          <cell r="C4254">
            <v>514.9</v>
          </cell>
          <cell r="D4254">
            <v>514.9</v>
          </cell>
          <cell r="E4254">
            <v>3.84</v>
          </cell>
          <cell r="F4254">
            <v>0</v>
          </cell>
        </row>
        <row r="4255">
          <cell r="A4255" t="str">
            <v>600016.SH</v>
          </cell>
          <cell r="B4255" t="str">
            <v>民生银行</v>
          </cell>
          <cell r="C4255">
            <v>1205.7</v>
          </cell>
          <cell r="D4255">
            <v>1488.6</v>
          </cell>
          <cell r="E4255">
            <v>3.4</v>
          </cell>
          <cell r="F4255">
            <v>0</v>
          </cell>
        </row>
        <row r="4256">
          <cell r="A4256" t="str">
            <v>600015.SH</v>
          </cell>
          <cell r="B4256" t="str">
            <v>华夏银行</v>
          </cell>
          <cell r="C4256">
            <v>686</v>
          </cell>
          <cell r="D4256">
            <v>851.4</v>
          </cell>
          <cell r="E4256">
            <v>5.35</v>
          </cell>
          <cell r="F4256">
            <v>0</v>
          </cell>
        </row>
        <row r="4257">
          <cell r="A4257" t="str">
            <v>600000.SH</v>
          </cell>
          <cell r="B4257" t="str">
            <v>浦发银行</v>
          </cell>
          <cell r="C4257">
            <v>2092.8</v>
          </cell>
          <cell r="D4257">
            <v>2092.8</v>
          </cell>
          <cell r="E4257">
            <v>7.13</v>
          </cell>
          <cell r="F4257">
            <v>0</v>
          </cell>
        </row>
        <row r="4258">
          <cell r="A4258" t="str">
            <v>430489.BJ</v>
          </cell>
          <cell r="B4258" t="str">
            <v>佳先股份</v>
          </cell>
          <cell r="C4258">
            <v>5</v>
          </cell>
          <cell r="D4258">
            <v>8</v>
          </cell>
          <cell r="E4258">
            <v>5.89</v>
          </cell>
          <cell r="F4258">
            <v>0</v>
          </cell>
        </row>
        <row r="4259">
          <cell r="A4259" t="str">
            <v>300970.SZ</v>
          </cell>
          <cell r="B4259" t="str">
            <v>华绿生物</v>
          </cell>
          <cell r="C4259">
            <v>14.8</v>
          </cell>
          <cell r="D4259">
            <v>25.2</v>
          </cell>
          <cell r="E4259">
            <v>21.6</v>
          </cell>
          <cell r="F4259">
            <v>0</v>
          </cell>
        </row>
        <row r="4260">
          <cell r="A4260" t="str">
            <v>300626.SZ</v>
          </cell>
          <cell r="B4260" t="str">
            <v>华瑞股份</v>
          </cell>
          <cell r="C4260">
            <v>16.4</v>
          </cell>
          <cell r="D4260">
            <v>16.7</v>
          </cell>
          <cell r="E4260">
            <v>9.26</v>
          </cell>
          <cell r="F4260">
            <v>0</v>
          </cell>
        </row>
        <row r="4261">
          <cell r="A4261" t="str">
            <v>300617.SZ</v>
          </cell>
          <cell r="B4261" t="str">
            <v>安靠智电</v>
          </cell>
          <cell r="C4261">
            <v>39</v>
          </cell>
          <cell r="D4261">
            <v>62.8</v>
          </cell>
          <cell r="E4261">
            <v>37.4</v>
          </cell>
          <cell r="F4261">
            <v>0</v>
          </cell>
        </row>
        <row r="4262">
          <cell r="A4262" t="str">
            <v>300358.SZ</v>
          </cell>
          <cell r="B4262" t="str">
            <v>楚天科技</v>
          </cell>
          <cell r="C4262">
            <v>86.8</v>
          </cell>
          <cell r="D4262">
            <v>96.6</v>
          </cell>
          <cell r="E4262">
            <v>16.8</v>
          </cell>
          <cell r="F4262">
            <v>0</v>
          </cell>
        </row>
        <row r="4263">
          <cell r="A4263" t="str">
            <v>300309.SZ</v>
          </cell>
          <cell r="B4263" t="str">
            <v>*ST吉艾</v>
          </cell>
          <cell r="C4263">
            <v>9</v>
          </cell>
          <cell r="D4263">
            <v>9.6</v>
          </cell>
          <cell r="E4263">
            <v>1.08</v>
          </cell>
          <cell r="F4263">
            <v>0</v>
          </cell>
        </row>
        <row r="4264">
          <cell r="A4264" t="str">
            <v>300304.SZ</v>
          </cell>
          <cell r="B4264" t="str">
            <v>云意电气</v>
          </cell>
          <cell r="C4264">
            <v>39.5</v>
          </cell>
          <cell r="D4264">
            <v>40.5</v>
          </cell>
          <cell r="E4264">
            <v>4.65</v>
          </cell>
          <cell r="F4264">
            <v>0</v>
          </cell>
        </row>
        <row r="4265">
          <cell r="A4265" t="str">
            <v>300200.SZ</v>
          </cell>
          <cell r="B4265" t="str">
            <v>高盟新材</v>
          </cell>
          <cell r="C4265">
            <v>34.6</v>
          </cell>
          <cell r="D4265">
            <v>35.3</v>
          </cell>
          <cell r="E4265">
            <v>8.3</v>
          </cell>
          <cell r="F4265">
            <v>0</v>
          </cell>
        </row>
        <row r="4266">
          <cell r="A4266" t="str">
            <v>300164.SZ</v>
          </cell>
          <cell r="B4266" t="str">
            <v>通源石油</v>
          </cell>
          <cell r="C4266">
            <v>20.9</v>
          </cell>
          <cell r="D4266">
            <v>25.5</v>
          </cell>
          <cell r="E4266">
            <v>4.31</v>
          </cell>
          <cell r="F4266">
            <v>0</v>
          </cell>
        </row>
        <row r="4267">
          <cell r="A4267" t="str">
            <v>300116.SZ</v>
          </cell>
          <cell r="B4267" t="str">
            <v>保力新</v>
          </cell>
          <cell r="C4267">
            <v>68.1</v>
          </cell>
          <cell r="D4267">
            <v>73.5</v>
          </cell>
          <cell r="E4267">
            <v>1.66</v>
          </cell>
          <cell r="F4267">
            <v>0</v>
          </cell>
        </row>
        <row r="4268">
          <cell r="A4268" t="str">
            <v>300089.SZ</v>
          </cell>
          <cell r="B4268" t="str">
            <v>*ST文化</v>
          </cell>
          <cell r="C4268">
            <v>7.8</v>
          </cell>
          <cell r="D4268">
            <v>9.2</v>
          </cell>
          <cell r="E4268">
            <v>1.92</v>
          </cell>
          <cell r="F4268">
            <v>0</v>
          </cell>
        </row>
        <row r="4269">
          <cell r="A4269" t="str">
            <v>300031.SZ</v>
          </cell>
          <cell r="B4269" t="str">
            <v>宝通科技</v>
          </cell>
          <cell r="C4269">
            <v>74.9</v>
          </cell>
          <cell r="D4269">
            <v>89.4</v>
          </cell>
          <cell r="E4269">
            <v>21.71</v>
          </cell>
          <cell r="F4269">
            <v>0</v>
          </cell>
        </row>
        <row r="4270">
          <cell r="A4270" t="str">
            <v>003036.SZ</v>
          </cell>
          <cell r="B4270" t="str">
            <v>泰坦股份</v>
          </cell>
          <cell r="C4270">
            <v>8</v>
          </cell>
          <cell r="D4270">
            <v>30.6</v>
          </cell>
          <cell r="E4270">
            <v>14.18</v>
          </cell>
          <cell r="F4270">
            <v>0</v>
          </cell>
        </row>
        <row r="4271">
          <cell r="A4271" t="str">
            <v>002948.SZ</v>
          </cell>
          <cell r="B4271" t="str">
            <v>青岛银行</v>
          </cell>
          <cell r="C4271">
            <v>99.2</v>
          </cell>
          <cell r="D4271">
            <v>191.5</v>
          </cell>
          <cell r="E4271">
            <v>3.29</v>
          </cell>
          <cell r="F4271">
            <v>0</v>
          </cell>
        </row>
        <row r="4272">
          <cell r="A4272" t="str">
            <v>002936.SZ</v>
          </cell>
          <cell r="B4272" t="str">
            <v>郑州银行</v>
          </cell>
          <cell r="C4272">
            <v>143</v>
          </cell>
          <cell r="D4272">
            <v>194.2</v>
          </cell>
          <cell r="E4272">
            <v>2.35</v>
          </cell>
          <cell r="F4272">
            <v>0</v>
          </cell>
        </row>
        <row r="4273">
          <cell r="A4273" t="str">
            <v>002838.SZ</v>
          </cell>
          <cell r="B4273" t="str">
            <v>道恩股份</v>
          </cell>
          <cell r="C4273">
            <v>69.6</v>
          </cell>
          <cell r="D4273">
            <v>80.4</v>
          </cell>
          <cell r="E4273">
            <v>17.95</v>
          </cell>
          <cell r="F4273">
            <v>0</v>
          </cell>
        </row>
        <row r="4274">
          <cell r="A4274" t="str">
            <v>002775.SZ</v>
          </cell>
          <cell r="B4274" t="str">
            <v>文科园林</v>
          </cell>
          <cell r="C4274">
            <v>19.4</v>
          </cell>
          <cell r="D4274">
            <v>26.6</v>
          </cell>
          <cell r="E4274">
            <v>4.34</v>
          </cell>
          <cell r="F4274">
            <v>0</v>
          </cell>
        </row>
        <row r="4275">
          <cell r="A4275" t="str">
            <v>002719.SZ</v>
          </cell>
          <cell r="B4275" t="str">
            <v>麦趣尔</v>
          </cell>
          <cell r="C4275">
            <v>19.6</v>
          </cell>
          <cell r="D4275">
            <v>21</v>
          </cell>
          <cell r="E4275">
            <v>12.08</v>
          </cell>
          <cell r="F4275">
            <v>0</v>
          </cell>
        </row>
        <row r="4276">
          <cell r="A4276" t="str">
            <v>002700.SZ</v>
          </cell>
          <cell r="B4276" t="str">
            <v>ST浩源</v>
          </cell>
          <cell r="C4276">
            <v>15</v>
          </cell>
          <cell r="D4276">
            <v>20.1</v>
          </cell>
          <cell r="E4276">
            <v>4.76</v>
          </cell>
          <cell r="F4276">
            <v>0</v>
          </cell>
        </row>
        <row r="4277">
          <cell r="A4277" t="str">
            <v>002681.SZ</v>
          </cell>
          <cell r="B4277" t="str">
            <v>奋达科技</v>
          </cell>
          <cell r="C4277">
            <v>55.1</v>
          </cell>
          <cell r="D4277">
            <v>79.2</v>
          </cell>
          <cell r="E4277">
            <v>4.34</v>
          </cell>
          <cell r="F4277">
            <v>0</v>
          </cell>
        </row>
        <row r="4278">
          <cell r="A4278" t="str">
            <v>002542.SZ</v>
          </cell>
          <cell r="B4278" t="str">
            <v>中化岩土</v>
          </cell>
          <cell r="C4278">
            <v>47.9</v>
          </cell>
          <cell r="D4278">
            <v>55.1</v>
          </cell>
          <cell r="E4278">
            <v>3.05</v>
          </cell>
          <cell r="F4278">
            <v>0</v>
          </cell>
        </row>
        <row r="4279">
          <cell r="A4279" t="str">
            <v>002408.SZ</v>
          </cell>
          <cell r="B4279" t="str">
            <v>齐翔腾达</v>
          </cell>
          <cell r="C4279">
            <v>197.9</v>
          </cell>
          <cell r="D4279">
            <v>203.5</v>
          </cell>
          <cell r="E4279">
            <v>7.16</v>
          </cell>
          <cell r="F4279">
            <v>0</v>
          </cell>
        </row>
        <row r="4280">
          <cell r="A4280" t="str">
            <v>002379.SZ</v>
          </cell>
          <cell r="B4280" t="str">
            <v>宏创控股</v>
          </cell>
          <cell r="C4280">
            <v>42</v>
          </cell>
          <cell r="D4280">
            <v>42</v>
          </cell>
          <cell r="E4280">
            <v>4.53</v>
          </cell>
          <cell r="F4280">
            <v>0</v>
          </cell>
        </row>
        <row r="4281">
          <cell r="A4281" t="str">
            <v>002378.SZ</v>
          </cell>
          <cell r="B4281" t="str">
            <v>章源钨业</v>
          </cell>
          <cell r="C4281">
            <v>78.4</v>
          </cell>
          <cell r="D4281">
            <v>78.6</v>
          </cell>
          <cell r="E4281">
            <v>8.51</v>
          </cell>
          <cell r="F4281">
            <v>0</v>
          </cell>
        </row>
        <row r="4282">
          <cell r="A4282" t="str">
            <v>002316.SZ</v>
          </cell>
          <cell r="B4282" t="str">
            <v>*ST亚联</v>
          </cell>
          <cell r="C4282">
            <v>11.5</v>
          </cell>
          <cell r="D4282">
            <v>15.5</v>
          </cell>
          <cell r="E4282">
            <v>3.95</v>
          </cell>
          <cell r="F4282">
            <v>0</v>
          </cell>
        </row>
        <row r="4283">
          <cell r="A4283" t="str">
            <v>002285.SZ</v>
          </cell>
          <cell r="B4283" t="str">
            <v>世联行</v>
          </cell>
          <cell r="C4283">
            <v>59.8</v>
          </cell>
          <cell r="D4283">
            <v>60.4</v>
          </cell>
          <cell r="E4283">
            <v>2.97</v>
          </cell>
          <cell r="F4283">
            <v>0</v>
          </cell>
        </row>
        <row r="4284">
          <cell r="A4284" t="str">
            <v>002259.SZ</v>
          </cell>
          <cell r="B4284" t="str">
            <v>ST升达</v>
          </cell>
          <cell r="C4284">
            <v>26</v>
          </cell>
          <cell r="D4284">
            <v>26</v>
          </cell>
          <cell r="E4284">
            <v>3.45</v>
          </cell>
          <cell r="F4284">
            <v>0</v>
          </cell>
        </row>
        <row r="4285">
          <cell r="A4285" t="str">
            <v>002118.SZ</v>
          </cell>
          <cell r="B4285" t="str">
            <v>紫鑫药业</v>
          </cell>
          <cell r="C4285">
            <v>27.7</v>
          </cell>
          <cell r="D4285">
            <v>27.7</v>
          </cell>
          <cell r="E4285">
            <v>2.16</v>
          </cell>
          <cell r="F4285">
            <v>0</v>
          </cell>
        </row>
        <row r="4286">
          <cell r="A4286" t="str">
            <v>002086.SZ</v>
          </cell>
          <cell r="B4286" t="str">
            <v>ST东洋</v>
          </cell>
          <cell r="C4286">
            <v>19.5</v>
          </cell>
          <cell r="D4286">
            <v>23.4</v>
          </cell>
          <cell r="E4286">
            <v>3.09</v>
          </cell>
          <cell r="F4286">
            <v>0</v>
          </cell>
        </row>
        <row r="4287">
          <cell r="A4287" t="str">
            <v>002062.SZ</v>
          </cell>
          <cell r="B4287" t="str">
            <v>宏润建设</v>
          </cell>
          <cell r="C4287">
            <v>53.1</v>
          </cell>
          <cell r="D4287">
            <v>60.6</v>
          </cell>
          <cell r="E4287">
            <v>5.5</v>
          </cell>
          <cell r="F4287">
            <v>0</v>
          </cell>
        </row>
        <row r="4288">
          <cell r="A4288" t="str">
            <v>002034.SZ</v>
          </cell>
          <cell r="B4288" t="str">
            <v>旺能环境</v>
          </cell>
          <cell r="C4288">
            <v>79</v>
          </cell>
          <cell r="D4288">
            <v>79.5</v>
          </cell>
          <cell r="E4288">
            <v>18.51</v>
          </cell>
          <cell r="F4288">
            <v>0</v>
          </cell>
        </row>
        <row r="4289">
          <cell r="A4289" t="str">
            <v>002006.SZ</v>
          </cell>
          <cell r="B4289" t="str">
            <v>精功科技</v>
          </cell>
          <cell r="C4289">
            <v>112.7</v>
          </cell>
          <cell r="D4289">
            <v>112.7</v>
          </cell>
          <cell r="E4289">
            <v>24.77</v>
          </cell>
          <cell r="F4289">
            <v>0</v>
          </cell>
        </row>
        <row r="4290">
          <cell r="A4290" t="str">
            <v>000981.SZ</v>
          </cell>
          <cell r="B4290" t="str">
            <v>山子股份</v>
          </cell>
          <cell r="C4290">
            <v>102.7</v>
          </cell>
          <cell r="D4290">
            <v>184</v>
          </cell>
          <cell r="E4290">
            <v>1.84</v>
          </cell>
          <cell r="F4290">
            <v>0</v>
          </cell>
        </row>
        <row r="4291">
          <cell r="A4291" t="str">
            <v>000937.SZ</v>
          </cell>
          <cell r="B4291" t="str">
            <v>冀中能源</v>
          </cell>
          <cell r="C4291">
            <v>194.5</v>
          </cell>
          <cell r="D4291">
            <v>236.4</v>
          </cell>
          <cell r="E4291">
            <v>6.69</v>
          </cell>
          <cell r="F4291">
            <v>0</v>
          </cell>
        </row>
        <row r="4292">
          <cell r="A4292" t="str">
            <v>000931.SZ</v>
          </cell>
          <cell r="B4292" t="str">
            <v>中关村</v>
          </cell>
          <cell r="C4292">
            <v>47.2</v>
          </cell>
          <cell r="D4292">
            <v>47.7</v>
          </cell>
          <cell r="E4292">
            <v>6.33</v>
          </cell>
          <cell r="F4292">
            <v>0</v>
          </cell>
        </row>
        <row r="4293">
          <cell r="A4293" t="str">
            <v>000927.SZ</v>
          </cell>
          <cell r="B4293" t="str">
            <v>中国铁物</v>
          </cell>
          <cell r="C4293">
            <v>137.4</v>
          </cell>
          <cell r="D4293">
            <v>186.4</v>
          </cell>
          <cell r="E4293">
            <v>3.08</v>
          </cell>
          <cell r="F4293">
            <v>0</v>
          </cell>
        </row>
        <row r="4294">
          <cell r="A4294" t="str">
            <v>000881.SZ</v>
          </cell>
          <cell r="B4294" t="str">
            <v>中广核技</v>
          </cell>
          <cell r="C4294">
            <v>65.5</v>
          </cell>
          <cell r="D4294">
            <v>79.8</v>
          </cell>
          <cell r="E4294">
            <v>8.44</v>
          </cell>
          <cell r="F4294">
            <v>0</v>
          </cell>
        </row>
        <row r="4295">
          <cell r="A4295" t="str">
            <v>000767.SZ</v>
          </cell>
          <cell r="B4295" t="str">
            <v>晋控电力</v>
          </cell>
          <cell r="C4295">
            <v>93.2</v>
          </cell>
          <cell r="D4295">
            <v>98.5</v>
          </cell>
          <cell r="E4295">
            <v>3.2</v>
          </cell>
          <cell r="F4295">
            <v>0</v>
          </cell>
        </row>
        <row r="4296">
          <cell r="A4296" t="str">
            <v>000630.SZ</v>
          </cell>
          <cell r="B4296" t="str">
            <v>铜陵有色</v>
          </cell>
          <cell r="C4296">
            <v>337.9</v>
          </cell>
          <cell r="D4296">
            <v>337.9</v>
          </cell>
          <cell r="E4296">
            <v>3.21</v>
          </cell>
          <cell r="F4296">
            <v>0</v>
          </cell>
        </row>
        <row r="4297">
          <cell r="A4297" t="str">
            <v>000592.SZ</v>
          </cell>
          <cell r="B4297" t="str">
            <v>平潭发展</v>
          </cell>
          <cell r="C4297">
            <v>49.6</v>
          </cell>
          <cell r="D4297">
            <v>50</v>
          </cell>
          <cell r="E4297">
            <v>2.59</v>
          </cell>
          <cell r="F4297">
            <v>0</v>
          </cell>
        </row>
        <row r="4298">
          <cell r="A4298" t="str">
            <v>000531.SZ</v>
          </cell>
          <cell r="B4298" t="str">
            <v>穗恒运A</v>
          </cell>
          <cell r="C4298">
            <v>53.7</v>
          </cell>
          <cell r="D4298">
            <v>53.7</v>
          </cell>
          <cell r="E4298">
            <v>6.53</v>
          </cell>
          <cell r="F4298">
            <v>0</v>
          </cell>
        </row>
        <row r="4299">
          <cell r="A4299" t="str">
            <v>000507.SZ</v>
          </cell>
          <cell r="B4299" t="str">
            <v>珠海港</v>
          </cell>
          <cell r="C4299">
            <v>52.3</v>
          </cell>
          <cell r="D4299">
            <v>53.3</v>
          </cell>
          <cell r="E4299">
            <v>5.8</v>
          </cell>
          <cell r="F4299">
            <v>0</v>
          </cell>
        </row>
        <row r="4300">
          <cell r="A4300" t="str">
            <v>000415.SZ</v>
          </cell>
          <cell r="B4300" t="str">
            <v>渤海租赁</v>
          </cell>
          <cell r="C4300">
            <v>90.7</v>
          </cell>
          <cell r="D4300">
            <v>131.7</v>
          </cell>
          <cell r="E4300">
            <v>2.13</v>
          </cell>
          <cell r="F4300">
            <v>0</v>
          </cell>
        </row>
        <row r="4301">
          <cell r="A4301" t="str">
            <v>000036.SZ</v>
          </cell>
          <cell r="B4301" t="str">
            <v>华联控股</v>
          </cell>
          <cell r="C4301">
            <v>57.7</v>
          </cell>
          <cell r="D4301">
            <v>57.9</v>
          </cell>
          <cell r="E4301">
            <v>3.9</v>
          </cell>
          <cell r="F4301">
            <v>0</v>
          </cell>
        </row>
        <row r="4302">
          <cell r="A4302" t="str">
            <v>000031.SZ</v>
          </cell>
          <cell r="B4302" t="str">
            <v>大悦城</v>
          </cell>
          <cell r="C4302">
            <v>142.9</v>
          </cell>
          <cell r="D4302">
            <v>153</v>
          </cell>
          <cell r="E4302">
            <v>3.57</v>
          </cell>
          <cell r="F4302">
            <v>0</v>
          </cell>
        </row>
        <row r="4303">
          <cell r="A4303" t="str">
            <v>000029.SZ</v>
          </cell>
          <cell r="B4303" t="str">
            <v>深深房A</v>
          </cell>
          <cell r="C4303">
            <v>112</v>
          </cell>
          <cell r="D4303">
            <v>127.1</v>
          </cell>
          <cell r="E4303">
            <v>12.56</v>
          </cell>
          <cell r="F4303">
            <v>0</v>
          </cell>
        </row>
        <row r="4304">
          <cell r="A4304" t="str">
            <v>688513.SH</v>
          </cell>
          <cell r="B4304" t="str">
            <v>苑东生物</v>
          </cell>
          <cell r="C4304">
            <v>32.7</v>
          </cell>
          <cell r="D4304">
            <v>64.6</v>
          </cell>
          <cell r="E4304">
            <v>53.78</v>
          </cell>
          <cell r="F4304">
            <v>-0.02</v>
          </cell>
        </row>
        <row r="4305">
          <cell r="A4305" t="str">
            <v>600563.SH</v>
          </cell>
          <cell r="B4305" t="str">
            <v>法拉电子</v>
          </cell>
          <cell r="C4305">
            <v>337.5</v>
          </cell>
          <cell r="D4305">
            <v>337.5</v>
          </cell>
          <cell r="E4305">
            <v>150.02</v>
          </cell>
          <cell r="F4305">
            <v>-0.03</v>
          </cell>
        </row>
        <row r="4306">
          <cell r="A4306" t="str">
            <v>002268.SZ</v>
          </cell>
          <cell r="B4306" t="str">
            <v>电科网安</v>
          </cell>
          <cell r="C4306">
            <v>312</v>
          </cell>
          <cell r="D4306">
            <v>313.7</v>
          </cell>
          <cell r="E4306">
            <v>37.09</v>
          </cell>
          <cell r="F4306">
            <v>-0.03</v>
          </cell>
        </row>
        <row r="4307">
          <cell r="A4307" t="str">
            <v>002984.SZ</v>
          </cell>
          <cell r="B4307" t="str">
            <v>森麒麟</v>
          </cell>
          <cell r="C4307">
            <v>99.2</v>
          </cell>
          <cell r="D4307">
            <v>218.4</v>
          </cell>
          <cell r="E4307">
            <v>33.61</v>
          </cell>
          <cell r="F4307">
            <v>-0.03</v>
          </cell>
        </row>
        <row r="4308">
          <cell r="A4308" t="str">
            <v>603970.SH</v>
          </cell>
          <cell r="B4308" t="str">
            <v>中农立华</v>
          </cell>
          <cell r="C4308">
            <v>52.2</v>
          </cell>
          <cell r="D4308">
            <v>52.2</v>
          </cell>
          <cell r="E4308">
            <v>27.18</v>
          </cell>
          <cell r="F4308">
            <v>-0.04</v>
          </cell>
        </row>
        <row r="4309">
          <cell r="A4309" t="str">
            <v>688700.SH</v>
          </cell>
          <cell r="B4309" t="str">
            <v>东威科技</v>
          </cell>
          <cell r="C4309">
            <v>89.3</v>
          </cell>
          <cell r="D4309">
            <v>147.1</v>
          </cell>
          <cell r="E4309">
            <v>99.9</v>
          </cell>
          <cell r="F4309">
            <v>-0.04</v>
          </cell>
        </row>
        <row r="4310">
          <cell r="A4310" t="str">
            <v>603192.SH</v>
          </cell>
          <cell r="B4310" t="str">
            <v>汇得科技</v>
          </cell>
          <cell r="C4310">
            <v>29.2</v>
          </cell>
          <cell r="D4310">
            <v>29.2</v>
          </cell>
          <cell r="E4310">
            <v>21.08</v>
          </cell>
          <cell r="F4310">
            <v>-0.05</v>
          </cell>
        </row>
        <row r="4311">
          <cell r="A4311" t="str">
            <v>600900.SH</v>
          </cell>
          <cell r="B4311" t="str">
            <v>长江电力</v>
          </cell>
          <cell r="C4311">
            <v>4762.1</v>
          </cell>
          <cell r="D4311">
            <v>4955.2</v>
          </cell>
          <cell r="E4311">
            <v>20.94</v>
          </cell>
          <cell r="F4311">
            <v>-0.05</v>
          </cell>
        </row>
        <row r="4312">
          <cell r="A4312" t="str">
            <v>301389.SZ</v>
          </cell>
          <cell r="B4312" t="str">
            <v>隆扬电子</v>
          </cell>
          <cell r="C4312">
            <v>13.6</v>
          </cell>
          <cell r="D4312">
            <v>57.2</v>
          </cell>
          <cell r="E4312">
            <v>20.17</v>
          </cell>
          <cell r="F4312">
            <v>-0.05</v>
          </cell>
        </row>
        <row r="4313">
          <cell r="A4313" t="str">
            <v>300565.SZ</v>
          </cell>
          <cell r="B4313" t="str">
            <v>科信技术</v>
          </cell>
          <cell r="C4313">
            <v>37.8</v>
          </cell>
          <cell r="D4313">
            <v>41.8</v>
          </cell>
          <cell r="E4313">
            <v>20.08</v>
          </cell>
          <cell r="F4313">
            <v>-0.05</v>
          </cell>
        </row>
        <row r="4314">
          <cell r="A4314" t="str">
            <v>002552.SZ</v>
          </cell>
          <cell r="B4314" t="str">
            <v>宝鼎科技</v>
          </cell>
          <cell r="C4314">
            <v>43.3</v>
          </cell>
          <cell r="D4314">
            <v>81.5</v>
          </cell>
          <cell r="E4314">
            <v>18.7</v>
          </cell>
          <cell r="F4314">
            <v>-0.05</v>
          </cell>
        </row>
        <row r="4315">
          <cell r="A4315" t="str">
            <v>600233.SH</v>
          </cell>
          <cell r="B4315" t="str">
            <v>圆通速递</v>
          </cell>
          <cell r="C4315">
            <v>637.3</v>
          </cell>
          <cell r="D4315">
            <v>637.3</v>
          </cell>
          <cell r="E4315">
            <v>18.52</v>
          </cell>
          <cell r="F4315">
            <v>-0.05</v>
          </cell>
        </row>
        <row r="4316">
          <cell r="A4316" t="str">
            <v>600803.SH</v>
          </cell>
          <cell r="B4316" t="str">
            <v>新奥股份</v>
          </cell>
          <cell r="C4316">
            <v>270</v>
          </cell>
          <cell r="D4316">
            <v>572.6</v>
          </cell>
          <cell r="E4316">
            <v>18.48</v>
          </cell>
          <cell r="F4316">
            <v>-0.05</v>
          </cell>
        </row>
        <row r="4317">
          <cell r="A4317" t="str">
            <v>603211.SH</v>
          </cell>
          <cell r="B4317" t="str">
            <v>晋拓股份</v>
          </cell>
          <cell r="C4317">
            <v>11</v>
          </cell>
          <cell r="D4317">
            <v>43.8</v>
          </cell>
          <cell r="E4317">
            <v>16.13</v>
          </cell>
          <cell r="F4317">
            <v>-0.06</v>
          </cell>
        </row>
        <row r="4318">
          <cell r="A4318" t="str">
            <v>836395.BJ</v>
          </cell>
          <cell r="B4318" t="str">
            <v>朗鸿科技</v>
          </cell>
          <cell r="C4318">
            <v>2.1</v>
          </cell>
          <cell r="D4318">
            <v>7</v>
          </cell>
          <cell r="E4318">
            <v>15.19</v>
          </cell>
          <cell r="F4318">
            <v>-0.07</v>
          </cell>
        </row>
        <row r="4319">
          <cell r="A4319" t="str">
            <v>001314.SZ</v>
          </cell>
          <cell r="B4319" t="str">
            <v>亿道信息</v>
          </cell>
          <cell r="C4319">
            <v>16</v>
          </cell>
          <cell r="D4319">
            <v>63.9</v>
          </cell>
          <cell r="E4319">
            <v>45.53</v>
          </cell>
          <cell r="F4319">
            <v>-0.07</v>
          </cell>
        </row>
        <row r="4320">
          <cell r="A4320" t="str">
            <v>603607.SH</v>
          </cell>
          <cell r="B4320" t="str">
            <v>京华激光</v>
          </cell>
          <cell r="C4320">
            <v>26.3</v>
          </cell>
          <cell r="D4320">
            <v>26.3</v>
          </cell>
          <cell r="E4320">
            <v>14.75</v>
          </cell>
          <cell r="F4320">
            <v>-0.07</v>
          </cell>
        </row>
        <row r="4321">
          <cell r="A4321" t="str">
            <v>688302.SH</v>
          </cell>
          <cell r="B4321" t="str">
            <v>海创药业-U</v>
          </cell>
          <cell r="C4321">
            <v>13.9</v>
          </cell>
          <cell r="D4321">
            <v>58.1</v>
          </cell>
          <cell r="E4321">
            <v>58.66</v>
          </cell>
          <cell r="F4321">
            <v>-0.07</v>
          </cell>
        </row>
        <row r="4322">
          <cell r="A4322" t="str">
            <v>688360.SH</v>
          </cell>
          <cell r="B4322" t="str">
            <v>德马科技</v>
          </cell>
          <cell r="C4322">
            <v>12</v>
          </cell>
          <cell r="D4322">
            <v>24.4</v>
          </cell>
          <cell r="E4322">
            <v>28.43</v>
          </cell>
          <cell r="F4322">
            <v>-0.07</v>
          </cell>
        </row>
        <row r="4323">
          <cell r="A4323" t="str">
            <v>603688.SH</v>
          </cell>
          <cell r="B4323" t="str">
            <v>石英股份</v>
          </cell>
          <cell r="C4323">
            <v>456.9</v>
          </cell>
          <cell r="D4323">
            <v>456.9</v>
          </cell>
          <cell r="E4323">
            <v>126.46</v>
          </cell>
          <cell r="F4323">
            <v>-0.07</v>
          </cell>
        </row>
        <row r="4324">
          <cell r="A4324" t="str">
            <v>000830.SZ</v>
          </cell>
          <cell r="B4324" t="str">
            <v>鲁西化工</v>
          </cell>
          <cell r="C4324">
            <v>200.6</v>
          </cell>
          <cell r="D4324">
            <v>263</v>
          </cell>
          <cell r="E4324">
            <v>13.7</v>
          </cell>
          <cell r="F4324">
            <v>-0.07</v>
          </cell>
        </row>
        <row r="4325">
          <cell r="A4325" t="str">
            <v>001223.SZ</v>
          </cell>
          <cell r="B4325" t="str">
            <v>欧克科技</v>
          </cell>
          <cell r="C4325">
            <v>12.5</v>
          </cell>
          <cell r="D4325">
            <v>50</v>
          </cell>
          <cell r="E4325">
            <v>74.95</v>
          </cell>
          <cell r="F4325">
            <v>-0.08</v>
          </cell>
        </row>
        <row r="4326">
          <cell r="A4326" t="str">
            <v>300825.SZ</v>
          </cell>
          <cell r="B4326" t="str">
            <v>阿尔特</v>
          </cell>
          <cell r="C4326">
            <v>50.6</v>
          </cell>
          <cell r="D4326">
            <v>61.9</v>
          </cell>
          <cell r="E4326">
            <v>12.35</v>
          </cell>
          <cell r="F4326">
            <v>-0.08</v>
          </cell>
        </row>
        <row r="4327">
          <cell r="A4327" t="str">
            <v>688699.SH</v>
          </cell>
          <cell r="B4327" t="str">
            <v>明微电子</v>
          </cell>
          <cell r="C4327">
            <v>30</v>
          </cell>
          <cell r="D4327">
            <v>63.1</v>
          </cell>
          <cell r="E4327">
            <v>57.3</v>
          </cell>
          <cell r="F4327">
            <v>-0.09</v>
          </cell>
        </row>
        <row r="4328">
          <cell r="A4328" t="str">
            <v>603881.SH</v>
          </cell>
          <cell r="B4328" t="str">
            <v>数据港</v>
          </cell>
          <cell r="C4328">
            <v>111.4</v>
          </cell>
          <cell r="D4328">
            <v>111.4</v>
          </cell>
          <cell r="E4328">
            <v>33.87</v>
          </cell>
          <cell r="F4328">
            <v>-0.09</v>
          </cell>
        </row>
        <row r="4329">
          <cell r="A4329" t="str">
            <v>688083.SH</v>
          </cell>
          <cell r="B4329" t="str">
            <v>中望软件</v>
          </cell>
          <cell r="C4329">
            <v>107.6</v>
          </cell>
          <cell r="D4329">
            <v>189.8</v>
          </cell>
          <cell r="E4329">
            <v>219</v>
          </cell>
          <cell r="F4329">
            <v>-0.09</v>
          </cell>
        </row>
        <row r="4330">
          <cell r="A4330" t="str">
            <v>688138.SH</v>
          </cell>
          <cell r="B4330" t="str">
            <v>清溢光电</v>
          </cell>
          <cell r="C4330">
            <v>57.3</v>
          </cell>
          <cell r="D4330">
            <v>57.3</v>
          </cell>
          <cell r="E4330">
            <v>21.48</v>
          </cell>
          <cell r="F4330">
            <v>-0.09</v>
          </cell>
        </row>
        <row r="4331">
          <cell r="A4331" t="str">
            <v>600211.SH</v>
          </cell>
          <cell r="B4331" t="str">
            <v>西藏药业</v>
          </cell>
          <cell r="C4331">
            <v>131.8</v>
          </cell>
          <cell r="D4331">
            <v>131.8</v>
          </cell>
          <cell r="E4331">
            <v>53.16</v>
          </cell>
          <cell r="F4331">
            <v>-0.09</v>
          </cell>
        </row>
        <row r="4332">
          <cell r="A4332" t="str">
            <v>002942.SZ</v>
          </cell>
          <cell r="B4332" t="str">
            <v>新农股份</v>
          </cell>
          <cell r="C4332">
            <v>28.4</v>
          </cell>
          <cell r="D4332">
            <v>32.1</v>
          </cell>
          <cell r="E4332">
            <v>20.6</v>
          </cell>
          <cell r="F4332">
            <v>-0.1</v>
          </cell>
        </row>
        <row r="4333">
          <cell r="A4333" t="str">
            <v>688139.SH</v>
          </cell>
          <cell r="B4333" t="str">
            <v>海尔生物</v>
          </cell>
          <cell r="C4333">
            <v>214.6</v>
          </cell>
          <cell r="D4333">
            <v>214.6</v>
          </cell>
          <cell r="E4333">
            <v>67.5</v>
          </cell>
          <cell r="F4333">
            <v>-0.1</v>
          </cell>
        </row>
        <row r="4334">
          <cell r="A4334" t="str">
            <v>002726.SZ</v>
          </cell>
          <cell r="B4334" t="str">
            <v>龙大美食</v>
          </cell>
          <cell r="C4334">
            <v>98.8</v>
          </cell>
          <cell r="D4334">
            <v>99</v>
          </cell>
          <cell r="E4334">
            <v>9.17</v>
          </cell>
          <cell r="F4334">
            <v>-0.11</v>
          </cell>
        </row>
        <row r="4335">
          <cell r="A4335" t="str">
            <v>688485.SH</v>
          </cell>
          <cell r="B4335" t="str">
            <v>九州一轨</v>
          </cell>
          <cell r="C4335">
            <v>5.8</v>
          </cell>
          <cell r="D4335">
            <v>27.3</v>
          </cell>
          <cell r="E4335">
            <v>18.14</v>
          </cell>
          <cell r="F4335">
            <v>-0.11</v>
          </cell>
        </row>
        <row r="4336">
          <cell r="A4336" t="str">
            <v>600846.SH</v>
          </cell>
          <cell r="B4336" t="str">
            <v>同济科技</v>
          </cell>
          <cell r="C4336">
            <v>55.5</v>
          </cell>
          <cell r="D4336">
            <v>55.5</v>
          </cell>
          <cell r="E4336">
            <v>8.89</v>
          </cell>
          <cell r="F4336">
            <v>-0.11</v>
          </cell>
        </row>
        <row r="4337">
          <cell r="A4337" t="str">
            <v>600460.SH</v>
          </cell>
          <cell r="B4337" t="str">
            <v>士兰微</v>
          </cell>
          <cell r="C4337">
            <v>503.4</v>
          </cell>
          <cell r="D4337">
            <v>503.4</v>
          </cell>
          <cell r="E4337">
            <v>35.55</v>
          </cell>
          <cell r="F4337">
            <v>-0.11</v>
          </cell>
        </row>
        <row r="4338">
          <cell r="A4338" t="str">
            <v>000930.SZ</v>
          </cell>
          <cell r="B4338" t="str">
            <v>中粮科技</v>
          </cell>
          <cell r="C4338">
            <v>164.1</v>
          </cell>
          <cell r="D4338">
            <v>164.9</v>
          </cell>
          <cell r="E4338">
            <v>8.84</v>
          </cell>
          <cell r="F4338">
            <v>-0.11</v>
          </cell>
        </row>
        <row r="4339">
          <cell r="A4339" t="str">
            <v>301082.SZ</v>
          </cell>
          <cell r="B4339" t="str">
            <v>久盛电气</v>
          </cell>
          <cell r="C4339">
            <v>10.9</v>
          </cell>
          <cell r="D4339">
            <v>28.4</v>
          </cell>
          <cell r="E4339">
            <v>17.56</v>
          </cell>
          <cell r="F4339">
            <v>-0.11</v>
          </cell>
        </row>
        <row r="4340">
          <cell r="A4340" t="str">
            <v>688728.SH</v>
          </cell>
          <cell r="B4340" t="str">
            <v>格科微</v>
          </cell>
          <cell r="C4340">
            <v>138.5</v>
          </cell>
          <cell r="D4340">
            <v>433.3</v>
          </cell>
          <cell r="E4340">
            <v>17.34</v>
          </cell>
          <cell r="F4340">
            <v>-0.12</v>
          </cell>
        </row>
        <row r="4341">
          <cell r="A4341" t="str">
            <v>600383.SH</v>
          </cell>
          <cell r="B4341" t="str">
            <v>金地集团</v>
          </cell>
          <cell r="C4341">
            <v>390.1</v>
          </cell>
          <cell r="D4341">
            <v>390.1</v>
          </cell>
          <cell r="E4341">
            <v>8.64</v>
          </cell>
          <cell r="F4341">
            <v>-0.12</v>
          </cell>
        </row>
        <row r="4342">
          <cell r="A4342" t="str">
            <v>688267.SH</v>
          </cell>
          <cell r="B4342" t="str">
            <v>中触媒</v>
          </cell>
          <cell r="C4342">
            <v>21.6</v>
          </cell>
          <cell r="D4342">
            <v>59.6</v>
          </cell>
          <cell r="E4342">
            <v>33.8</v>
          </cell>
          <cell r="F4342">
            <v>-0.12</v>
          </cell>
        </row>
        <row r="4343">
          <cell r="A4343" t="str">
            <v>300508.SZ</v>
          </cell>
          <cell r="B4343" t="str">
            <v>维宏股份</v>
          </cell>
          <cell r="C4343">
            <v>14.3</v>
          </cell>
          <cell r="D4343">
            <v>27.7</v>
          </cell>
          <cell r="E4343">
            <v>25.35</v>
          </cell>
          <cell r="F4343">
            <v>-0.12</v>
          </cell>
        </row>
        <row r="4344">
          <cell r="A4344" t="str">
            <v>300679.SZ</v>
          </cell>
          <cell r="B4344" t="str">
            <v>电连技术</v>
          </cell>
          <cell r="C4344">
            <v>120.2</v>
          </cell>
          <cell r="D4344">
            <v>142.6</v>
          </cell>
          <cell r="E4344">
            <v>33.77</v>
          </cell>
          <cell r="F4344">
            <v>-0.12</v>
          </cell>
        </row>
        <row r="4345">
          <cell r="A4345" t="str">
            <v>300579.SZ</v>
          </cell>
          <cell r="B4345" t="str">
            <v>数字认证</v>
          </cell>
          <cell r="C4345">
            <v>88.1</v>
          </cell>
          <cell r="D4345">
            <v>90.9</v>
          </cell>
          <cell r="E4345">
            <v>33.66</v>
          </cell>
          <cell r="F4345">
            <v>-0.12</v>
          </cell>
        </row>
        <row r="4346">
          <cell r="A4346" t="str">
            <v>603260.SH</v>
          </cell>
          <cell r="B4346" t="str">
            <v>合盛硅业</v>
          </cell>
          <cell r="C4346">
            <v>893.3</v>
          </cell>
          <cell r="D4346">
            <v>983.1</v>
          </cell>
          <cell r="E4346">
            <v>83.16</v>
          </cell>
          <cell r="F4346">
            <v>-0.12</v>
          </cell>
        </row>
        <row r="4347">
          <cell r="A4347" t="str">
            <v>600110.SH</v>
          </cell>
          <cell r="B4347" t="str">
            <v>诺德股份</v>
          </cell>
          <cell r="C4347">
            <v>116.1</v>
          </cell>
          <cell r="D4347">
            <v>144.2</v>
          </cell>
          <cell r="E4347">
            <v>8.26</v>
          </cell>
          <cell r="F4347">
            <v>-0.12</v>
          </cell>
        </row>
        <row r="4348">
          <cell r="A4348" t="str">
            <v>001260.SZ</v>
          </cell>
          <cell r="B4348" t="str">
            <v>坤泰股份</v>
          </cell>
          <cell r="C4348">
            <v>7.1</v>
          </cell>
          <cell r="D4348">
            <v>28.4</v>
          </cell>
          <cell r="E4348">
            <v>24.71</v>
          </cell>
          <cell r="F4348">
            <v>-0.12</v>
          </cell>
        </row>
        <row r="4349">
          <cell r="A4349" t="str">
            <v>833943.BJ</v>
          </cell>
          <cell r="B4349" t="str">
            <v>优机股份</v>
          </cell>
          <cell r="C4349">
            <v>1.4</v>
          </cell>
          <cell r="D4349">
            <v>6.4</v>
          </cell>
          <cell r="E4349">
            <v>8.2</v>
          </cell>
          <cell r="F4349">
            <v>-0.12</v>
          </cell>
        </row>
        <row r="4350">
          <cell r="A4350" t="str">
            <v>300442.SZ</v>
          </cell>
          <cell r="B4350" t="str">
            <v>润泽科技</v>
          </cell>
          <cell r="C4350">
            <v>42.9</v>
          </cell>
          <cell r="D4350">
            <v>620.9</v>
          </cell>
          <cell r="E4350">
            <v>65.09</v>
          </cell>
          <cell r="F4350">
            <v>-0.12</v>
          </cell>
        </row>
        <row r="4351">
          <cell r="A4351" t="str">
            <v>600459.SH</v>
          </cell>
          <cell r="B4351" t="str">
            <v>贵研铂业</v>
          </cell>
          <cell r="C4351">
            <v>118.8</v>
          </cell>
          <cell r="D4351">
            <v>122.4</v>
          </cell>
          <cell r="E4351">
            <v>16.08</v>
          </cell>
          <cell r="F4351">
            <v>-0.12</v>
          </cell>
        </row>
        <row r="4352">
          <cell r="A4352" t="str">
            <v>871634.BJ</v>
          </cell>
          <cell r="B4352" t="str">
            <v>新威凌</v>
          </cell>
          <cell r="C4352">
            <v>1.1</v>
          </cell>
          <cell r="D4352">
            <v>5</v>
          </cell>
          <cell r="E4352">
            <v>7.99</v>
          </cell>
          <cell r="F4352">
            <v>-0.13</v>
          </cell>
        </row>
        <row r="4353">
          <cell r="A4353" t="str">
            <v>603909.SH</v>
          </cell>
          <cell r="B4353" t="str">
            <v>建发合诚</v>
          </cell>
          <cell r="C4353">
            <v>31.1</v>
          </cell>
          <cell r="D4353">
            <v>31.1</v>
          </cell>
          <cell r="E4353">
            <v>15.5</v>
          </cell>
          <cell r="F4353">
            <v>-0.13</v>
          </cell>
        </row>
        <row r="4354">
          <cell r="A4354" t="str">
            <v>600029.SH</v>
          </cell>
          <cell r="B4354" t="str">
            <v>南方航空</v>
          </cell>
          <cell r="C4354">
            <v>790</v>
          </cell>
          <cell r="D4354">
            <v>1400.7</v>
          </cell>
          <cell r="E4354">
            <v>7.73</v>
          </cell>
          <cell r="F4354">
            <v>-0.13</v>
          </cell>
        </row>
        <row r="4355">
          <cell r="A4355" t="str">
            <v>871970.BJ</v>
          </cell>
          <cell r="B4355" t="str">
            <v>大禹生物</v>
          </cell>
          <cell r="C4355">
            <v>1.5</v>
          </cell>
          <cell r="D4355">
            <v>4.3</v>
          </cell>
          <cell r="E4355">
            <v>7.69</v>
          </cell>
          <cell r="F4355">
            <v>-0.13</v>
          </cell>
        </row>
        <row r="4356">
          <cell r="A4356" t="str">
            <v>600610.SH</v>
          </cell>
          <cell r="B4356" t="str">
            <v>中毅达</v>
          </cell>
          <cell r="C4356">
            <v>68</v>
          </cell>
          <cell r="D4356">
            <v>162.3</v>
          </cell>
          <cell r="E4356">
            <v>15.15</v>
          </cell>
          <cell r="F4356">
            <v>-0.13</v>
          </cell>
        </row>
        <row r="4357">
          <cell r="A4357" t="str">
            <v>002423.SZ</v>
          </cell>
          <cell r="B4357" t="str">
            <v>中粮资本</v>
          </cell>
          <cell r="C4357">
            <v>171.7</v>
          </cell>
          <cell r="D4357">
            <v>171.7</v>
          </cell>
          <cell r="E4357">
            <v>7.45</v>
          </cell>
          <cell r="F4357">
            <v>-0.13</v>
          </cell>
        </row>
        <row r="4358">
          <cell r="A4358" t="str">
            <v>002129.SZ</v>
          </cell>
          <cell r="B4358" t="str">
            <v>TCL中环</v>
          </cell>
          <cell r="C4358">
            <v>1438</v>
          </cell>
          <cell r="D4358">
            <v>1438.8</v>
          </cell>
          <cell r="E4358">
            <v>44.52</v>
          </cell>
          <cell r="F4358">
            <v>-0.13</v>
          </cell>
        </row>
        <row r="4359">
          <cell r="A4359" t="str">
            <v>300791.SZ</v>
          </cell>
          <cell r="B4359" t="str">
            <v>仙乐健康</v>
          </cell>
          <cell r="C4359">
            <v>24.9</v>
          </cell>
          <cell r="D4359">
            <v>66.9</v>
          </cell>
          <cell r="E4359">
            <v>37.05</v>
          </cell>
          <cell r="F4359">
            <v>-0.13</v>
          </cell>
        </row>
        <row r="4360">
          <cell r="A4360" t="str">
            <v>600995.SH</v>
          </cell>
          <cell r="B4360" t="str">
            <v>南网储能</v>
          </cell>
          <cell r="C4360">
            <v>69.4</v>
          </cell>
          <cell r="D4360">
            <v>463.7</v>
          </cell>
          <cell r="E4360">
            <v>14.51</v>
          </cell>
          <cell r="F4360">
            <v>-0.14</v>
          </cell>
        </row>
        <row r="4361">
          <cell r="A4361" t="str">
            <v>600546.SH</v>
          </cell>
          <cell r="B4361" t="str">
            <v>山煤国际</v>
          </cell>
          <cell r="C4361">
            <v>287.1</v>
          </cell>
          <cell r="D4361">
            <v>287.1</v>
          </cell>
          <cell r="E4361">
            <v>14.48</v>
          </cell>
          <cell r="F4361">
            <v>-0.14</v>
          </cell>
        </row>
        <row r="4362">
          <cell r="A4362" t="str">
            <v>688233.SH</v>
          </cell>
          <cell r="B4362" t="str">
            <v>神工股份</v>
          </cell>
          <cell r="C4362">
            <v>79.6</v>
          </cell>
          <cell r="D4362">
            <v>79.6</v>
          </cell>
          <cell r="E4362">
            <v>49.73</v>
          </cell>
          <cell r="F4362">
            <v>-0.14</v>
          </cell>
        </row>
        <row r="4363">
          <cell r="A4363" t="str">
            <v>688303.SH</v>
          </cell>
          <cell r="B4363" t="str">
            <v>大全能源</v>
          </cell>
          <cell r="C4363">
            <v>251.2</v>
          </cell>
          <cell r="D4363">
            <v>1060.4</v>
          </cell>
          <cell r="E4363">
            <v>49.61</v>
          </cell>
          <cell r="F4363">
            <v>-0.14</v>
          </cell>
        </row>
        <row r="4364">
          <cell r="A4364" t="str">
            <v>834475.BJ</v>
          </cell>
          <cell r="B4364" t="str">
            <v>三友科技</v>
          </cell>
          <cell r="C4364">
            <v>2.3</v>
          </cell>
          <cell r="D4364">
            <v>6.9</v>
          </cell>
          <cell r="E4364">
            <v>6.69</v>
          </cell>
          <cell r="F4364">
            <v>-0.15</v>
          </cell>
        </row>
        <row r="4365">
          <cell r="A4365" t="str">
            <v>603501.SH</v>
          </cell>
          <cell r="B4365" t="str">
            <v>韦尔股份</v>
          </cell>
          <cell r="C4365">
            <v>1024.6</v>
          </cell>
          <cell r="D4365">
            <v>1027.8</v>
          </cell>
          <cell r="E4365">
            <v>86.85</v>
          </cell>
          <cell r="F4365">
            <v>-0.15</v>
          </cell>
        </row>
        <row r="4366">
          <cell r="A4366" t="str">
            <v>688656.SH</v>
          </cell>
          <cell r="B4366" t="str">
            <v>浩欧博</v>
          </cell>
          <cell r="C4366">
            <v>7.1</v>
          </cell>
          <cell r="D4366">
            <v>25</v>
          </cell>
          <cell r="E4366">
            <v>39.59</v>
          </cell>
          <cell r="F4366">
            <v>-0.15</v>
          </cell>
        </row>
        <row r="4367">
          <cell r="A4367" t="str">
            <v>688658.SH</v>
          </cell>
          <cell r="B4367" t="str">
            <v>悦康药业</v>
          </cell>
          <cell r="C4367">
            <v>39.2</v>
          </cell>
          <cell r="D4367">
            <v>86.2</v>
          </cell>
          <cell r="E4367">
            <v>19.15</v>
          </cell>
          <cell r="F4367">
            <v>-0.16</v>
          </cell>
        </row>
        <row r="4368">
          <cell r="A4368" t="str">
            <v>001203.SZ</v>
          </cell>
          <cell r="B4368" t="str">
            <v>大中矿业</v>
          </cell>
          <cell r="C4368">
            <v>55.4</v>
          </cell>
          <cell r="D4368">
            <v>191.5</v>
          </cell>
          <cell r="E4368">
            <v>12.7</v>
          </cell>
          <cell r="F4368">
            <v>-0.16</v>
          </cell>
        </row>
        <row r="4369">
          <cell r="A4369" t="str">
            <v>601298.SH</v>
          </cell>
          <cell r="B4369" t="str">
            <v>青岛港</v>
          </cell>
          <cell r="C4369">
            <v>332.2</v>
          </cell>
          <cell r="D4369">
            <v>399.9</v>
          </cell>
          <cell r="E4369">
            <v>6.16</v>
          </cell>
          <cell r="F4369">
            <v>-0.16</v>
          </cell>
        </row>
        <row r="4370">
          <cell r="A4370" t="str">
            <v>002061.SZ</v>
          </cell>
          <cell r="B4370" t="str">
            <v>浙江交科</v>
          </cell>
          <cell r="C4370">
            <v>114</v>
          </cell>
          <cell r="D4370">
            <v>114</v>
          </cell>
          <cell r="E4370">
            <v>6.14</v>
          </cell>
          <cell r="F4370">
            <v>-0.16</v>
          </cell>
        </row>
        <row r="4371">
          <cell r="A4371" t="str">
            <v>688273.SH</v>
          </cell>
          <cell r="B4371" t="str">
            <v>麦澜德</v>
          </cell>
          <cell r="C4371">
            <v>9.8</v>
          </cell>
          <cell r="D4371">
            <v>41.9</v>
          </cell>
          <cell r="E4371">
            <v>41.89</v>
          </cell>
          <cell r="F4371">
            <v>-0.17</v>
          </cell>
        </row>
        <row r="4372">
          <cell r="A4372" t="str">
            <v>300466.SZ</v>
          </cell>
          <cell r="B4372" t="str">
            <v>赛摩智能</v>
          </cell>
          <cell r="C4372">
            <v>24.7</v>
          </cell>
          <cell r="D4372">
            <v>31.5</v>
          </cell>
          <cell r="E4372">
            <v>5.89</v>
          </cell>
          <cell r="F4372">
            <v>-0.17</v>
          </cell>
        </row>
        <row r="4373">
          <cell r="A4373" t="str">
            <v>600060.SH</v>
          </cell>
          <cell r="B4373" t="str">
            <v>海信视像</v>
          </cell>
          <cell r="C4373">
            <v>227</v>
          </cell>
          <cell r="D4373">
            <v>230.3</v>
          </cell>
          <cell r="E4373">
            <v>17.61</v>
          </cell>
          <cell r="F4373">
            <v>-0.17</v>
          </cell>
        </row>
        <row r="4374">
          <cell r="A4374" t="str">
            <v>600667.SH</v>
          </cell>
          <cell r="B4374" t="str">
            <v>太极实业</v>
          </cell>
          <cell r="C4374">
            <v>123.4</v>
          </cell>
          <cell r="D4374">
            <v>123.4</v>
          </cell>
          <cell r="E4374">
            <v>5.86</v>
          </cell>
          <cell r="F4374">
            <v>-0.17</v>
          </cell>
        </row>
        <row r="4375">
          <cell r="A4375" t="str">
            <v>688298.SH</v>
          </cell>
          <cell r="B4375" t="str">
            <v>东方生物</v>
          </cell>
          <cell r="C4375">
            <v>117.3</v>
          </cell>
          <cell r="D4375">
            <v>117.3</v>
          </cell>
          <cell r="E4375">
            <v>69.85</v>
          </cell>
          <cell r="F4375">
            <v>-0.17</v>
          </cell>
        </row>
        <row r="4376">
          <cell r="A4376" t="str">
            <v>831856.BJ</v>
          </cell>
          <cell r="B4376" t="str">
            <v>浩淼科技</v>
          </cell>
          <cell r="C4376">
            <v>2.9</v>
          </cell>
          <cell r="D4376">
            <v>4.6</v>
          </cell>
          <cell r="E4376">
            <v>5.75</v>
          </cell>
          <cell r="F4376">
            <v>-0.17</v>
          </cell>
        </row>
        <row r="4377">
          <cell r="A4377" t="str">
            <v>603616.SH</v>
          </cell>
          <cell r="B4377" t="str">
            <v>韩建河山</v>
          </cell>
          <cell r="C4377">
            <v>21.9</v>
          </cell>
          <cell r="D4377">
            <v>21.9</v>
          </cell>
          <cell r="E4377">
            <v>5.74</v>
          </cell>
          <cell r="F4377">
            <v>-0.17</v>
          </cell>
        </row>
        <row r="4378">
          <cell r="A4378" t="str">
            <v>600075.SH</v>
          </cell>
          <cell r="B4378" t="str">
            <v>新疆天业</v>
          </cell>
          <cell r="C4378">
            <v>72.3</v>
          </cell>
          <cell r="D4378">
            <v>97.3</v>
          </cell>
          <cell r="E4378">
            <v>5.7</v>
          </cell>
          <cell r="F4378">
            <v>-0.18</v>
          </cell>
        </row>
        <row r="4379">
          <cell r="A4379" t="str">
            <v>300077.SZ</v>
          </cell>
          <cell r="B4379" t="str">
            <v>国民技术</v>
          </cell>
          <cell r="C4379">
            <v>94.6</v>
          </cell>
          <cell r="D4379">
            <v>101.6</v>
          </cell>
          <cell r="E4379">
            <v>17.05</v>
          </cell>
          <cell r="F4379">
            <v>-0.18</v>
          </cell>
        </row>
        <row r="4380">
          <cell r="A4380" t="str">
            <v>838924.BJ</v>
          </cell>
          <cell r="B4380" t="str">
            <v>广脉科技</v>
          </cell>
          <cell r="C4380">
            <v>2.8</v>
          </cell>
          <cell r="D4380">
            <v>4.7</v>
          </cell>
          <cell r="E4380">
            <v>5.67</v>
          </cell>
          <cell r="F4380">
            <v>-0.18</v>
          </cell>
        </row>
        <row r="4381">
          <cell r="A4381" t="str">
            <v>688408.SH</v>
          </cell>
          <cell r="B4381" t="str">
            <v>中信博</v>
          </cell>
          <cell r="C4381">
            <v>62</v>
          </cell>
          <cell r="D4381">
            <v>115.2</v>
          </cell>
          <cell r="E4381">
            <v>84.85</v>
          </cell>
          <cell r="F4381">
            <v>-0.18</v>
          </cell>
        </row>
        <row r="4382">
          <cell r="A4382" t="str">
            <v>002564.SZ</v>
          </cell>
          <cell r="B4382" t="str">
            <v>天沃科技</v>
          </cell>
          <cell r="C4382">
            <v>46.7</v>
          </cell>
          <cell r="D4382">
            <v>46.7</v>
          </cell>
          <cell r="E4382">
            <v>5.44</v>
          </cell>
          <cell r="F4382">
            <v>-0.18</v>
          </cell>
        </row>
        <row r="4383">
          <cell r="A4383" t="str">
            <v>002353.SZ</v>
          </cell>
          <cell r="B4383" t="str">
            <v>杰瑞股份</v>
          </cell>
          <cell r="C4383">
            <v>186.5</v>
          </cell>
          <cell r="D4383">
            <v>277.6</v>
          </cell>
          <cell r="E4383">
            <v>27.03</v>
          </cell>
          <cell r="F4383">
            <v>-0.18</v>
          </cell>
        </row>
        <row r="4384">
          <cell r="A4384" t="str">
            <v>600550.SH</v>
          </cell>
          <cell r="B4384" t="str">
            <v>保变电气</v>
          </cell>
          <cell r="C4384">
            <v>99.4</v>
          </cell>
          <cell r="D4384">
            <v>99.4</v>
          </cell>
          <cell r="E4384">
            <v>5.4</v>
          </cell>
          <cell r="F4384">
            <v>-0.18</v>
          </cell>
        </row>
        <row r="4385">
          <cell r="A4385" t="str">
            <v>601808.SH</v>
          </cell>
          <cell r="B4385" t="str">
            <v>中海油服</v>
          </cell>
          <cell r="C4385">
            <v>469.5</v>
          </cell>
          <cell r="D4385">
            <v>756.8</v>
          </cell>
          <cell r="E4385">
            <v>15.86</v>
          </cell>
          <cell r="F4385">
            <v>-0.19</v>
          </cell>
        </row>
        <row r="4386">
          <cell r="A4386" t="str">
            <v>000503.SZ</v>
          </cell>
          <cell r="B4386" t="str">
            <v>国新健康</v>
          </cell>
          <cell r="C4386">
            <v>95</v>
          </cell>
          <cell r="D4386">
            <v>95.8</v>
          </cell>
          <cell r="E4386">
            <v>10.57</v>
          </cell>
          <cell r="F4386">
            <v>-0.19</v>
          </cell>
        </row>
        <row r="4387">
          <cell r="A4387" t="str">
            <v>688061.SH</v>
          </cell>
          <cell r="B4387" t="str">
            <v>灿瑞科技</v>
          </cell>
          <cell r="C4387">
            <v>14.8</v>
          </cell>
          <cell r="D4387">
            <v>65.1</v>
          </cell>
          <cell r="E4387">
            <v>84.44</v>
          </cell>
          <cell r="F4387">
            <v>-0.19</v>
          </cell>
        </row>
        <row r="4388">
          <cell r="A4388" t="str">
            <v>601816.SH</v>
          </cell>
          <cell r="B4388" t="str">
            <v>京沪高铁</v>
          </cell>
          <cell r="C4388">
            <v>2529</v>
          </cell>
          <cell r="D4388">
            <v>2529</v>
          </cell>
          <cell r="E4388">
            <v>5.15</v>
          </cell>
          <cell r="F4388">
            <v>-0.19</v>
          </cell>
        </row>
        <row r="4389">
          <cell r="A4389" t="str">
            <v>002079.SZ</v>
          </cell>
          <cell r="B4389" t="str">
            <v>苏州固锝</v>
          </cell>
          <cell r="C4389">
            <v>123</v>
          </cell>
          <cell r="D4389">
            <v>124.5</v>
          </cell>
          <cell r="E4389">
            <v>15.41</v>
          </cell>
          <cell r="F4389">
            <v>-0.19</v>
          </cell>
        </row>
        <row r="4390">
          <cell r="A4390" t="str">
            <v>300168.SZ</v>
          </cell>
          <cell r="B4390" t="str">
            <v>万达信息</v>
          </cell>
          <cell r="C4390">
            <v>120.6</v>
          </cell>
          <cell r="D4390">
            <v>147.1</v>
          </cell>
          <cell r="E4390">
            <v>10.19</v>
          </cell>
          <cell r="F4390">
            <v>-0.2</v>
          </cell>
        </row>
        <row r="4391">
          <cell r="A4391" t="str">
            <v>600403.SH</v>
          </cell>
          <cell r="B4391" t="str">
            <v>大有能源</v>
          </cell>
          <cell r="C4391">
            <v>121.5</v>
          </cell>
          <cell r="D4391">
            <v>121.5</v>
          </cell>
          <cell r="E4391">
            <v>5.08</v>
          </cell>
          <cell r="F4391">
            <v>-0.2</v>
          </cell>
        </row>
        <row r="4392">
          <cell r="A4392" t="str">
            <v>002110.SZ</v>
          </cell>
          <cell r="B4392" t="str">
            <v>三钢闽光</v>
          </cell>
          <cell r="C4392">
            <v>124.3</v>
          </cell>
          <cell r="D4392">
            <v>124.3</v>
          </cell>
          <cell r="E4392">
            <v>5.07</v>
          </cell>
          <cell r="F4392">
            <v>-0.2</v>
          </cell>
        </row>
        <row r="4393">
          <cell r="A4393" t="str">
            <v>002871.SZ</v>
          </cell>
          <cell r="B4393" t="str">
            <v>伟隆股份</v>
          </cell>
          <cell r="C4393">
            <v>13.4</v>
          </cell>
          <cell r="D4393">
            <v>25.5</v>
          </cell>
          <cell r="E4393">
            <v>15.12</v>
          </cell>
          <cell r="F4393">
            <v>-0.2</v>
          </cell>
        </row>
        <row r="4394">
          <cell r="A4394" t="str">
            <v>600285.SH</v>
          </cell>
          <cell r="B4394" t="str">
            <v>羚锐制药</v>
          </cell>
          <cell r="C4394">
            <v>84.2</v>
          </cell>
          <cell r="D4394">
            <v>85.5</v>
          </cell>
          <cell r="E4394">
            <v>15.06</v>
          </cell>
          <cell r="F4394">
            <v>-0.2</v>
          </cell>
        </row>
        <row r="4395">
          <cell r="A4395" t="str">
            <v>600722.SH</v>
          </cell>
          <cell r="B4395" t="str">
            <v>金牛化工</v>
          </cell>
          <cell r="C4395">
            <v>34.1</v>
          </cell>
          <cell r="D4395">
            <v>34.1</v>
          </cell>
          <cell r="E4395">
            <v>5.01</v>
          </cell>
          <cell r="F4395">
            <v>-0.2</v>
          </cell>
        </row>
        <row r="4396">
          <cell r="A4396" t="str">
            <v>600429.SH</v>
          </cell>
          <cell r="B4396" t="str">
            <v>三元股份</v>
          </cell>
          <cell r="C4396">
            <v>74.1</v>
          </cell>
          <cell r="D4396">
            <v>75.2</v>
          </cell>
          <cell r="E4396">
            <v>4.95</v>
          </cell>
          <cell r="F4396">
            <v>-0.2</v>
          </cell>
        </row>
        <row r="4397">
          <cell r="A4397" t="str">
            <v>000909.SZ</v>
          </cell>
          <cell r="B4397" t="str">
            <v>数源科技</v>
          </cell>
          <cell r="C4397">
            <v>37.6</v>
          </cell>
          <cell r="D4397">
            <v>44</v>
          </cell>
          <cell r="E4397">
            <v>9.7</v>
          </cell>
          <cell r="F4397">
            <v>-0.21</v>
          </cell>
        </row>
        <row r="4398">
          <cell r="A4398" t="str">
            <v>000060.SZ</v>
          </cell>
          <cell r="B4398" t="str">
            <v>中金岭南</v>
          </cell>
          <cell r="C4398">
            <v>179.4</v>
          </cell>
          <cell r="D4398">
            <v>179.4</v>
          </cell>
          <cell r="E4398">
            <v>4.8</v>
          </cell>
          <cell r="F4398">
            <v>-0.21</v>
          </cell>
        </row>
        <row r="4399">
          <cell r="A4399" t="str">
            <v>688520.SH</v>
          </cell>
          <cell r="B4399" t="str">
            <v>神州细胞-U</v>
          </cell>
          <cell r="C4399">
            <v>56.9</v>
          </cell>
          <cell r="D4399">
            <v>277.3</v>
          </cell>
          <cell r="E4399">
            <v>62.27</v>
          </cell>
          <cell r="F4399">
            <v>-0.21</v>
          </cell>
        </row>
        <row r="4400">
          <cell r="A4400" t="str">
            <v>601200.SH</v>
          </cell>
          <cell r="B4400" t="str">
            <v>上海环境</v>
          </cell>
          <cell r="C4400">
            <v>107.2</v>
          </cell>
          <cell r="D4400">
            <v>107.2</v>
          </cell>
          <cell r="E4400">
            <v>9.56</v>
          </cell>
          <cell r="F4400">
            <v>-0.21</v>
          </cell>
        </row>
        <row r="4401">
          <cell r="A4401" t="str">
            <v>002236.SZ</v>
          </cell>
          <cell r="B4401" t="str">
            <v>大华股份</v>
          </cell>
          <cell r="C4401">
            <v>373.6</v>
          </cell>
          <cell r="D4401">
            <v>578.4</v>
          </cell>
          <cell r="E4401">
            <v>19.07</v>
          </cell>
          <cell r="F4401">
            <v>-0.21</v>
          </cell>
        </row>
        <row r="4402">
          <cell r="A4402" t="str">
            <v>300303.SZ</v>
          </cell>
          <cell r="B4402" t="str">
            <v>聚飞光电</v>
          </cell>
          <cell r="C4402">
            <v>58.4</v>
          </cell>
          <cell r="D4402">
            <v>62.6</v>
          </cell>
          <cell r="E4402">
            <v>4.66</v>
          </cell>
          <cell r="F4402">
            <v>-0.21</v>
          </cell>
        </row>
        <row r="4403">
          <cell r="A4403" t="str">
            <v>600615.SH</v>
          </cell>
          <cell r="B4403" t="str">
            <v>丰华股份</v>
          </cell>
          <cell r="C4403">
            <v>17.2</v>
          </cell>
          <cell r="D4403">
            <v>17.2</v>
          </cell>
          <cell r="E4403">
            <v>9.17</v>
          </cell>
          <cell r="F4403">
            <v>-0.22</v>
          </cell>
        </row>
        <row r="4404">
          <cell r="A4404" t="str">
            <v>600540.SH</v>
          </cell>
          <cell r="B4404" t="str">
            <v>新赛股份</v>
          </cell>
          <cell r="C4404">
            <v>26</v>
          </cell>
          <cell r="D4404">
            <v>26</v>
          </cell>
          <cell r="E4404">
            <v>4.48</v>
          </cell>
          <cell r="F4404">
            <v>-0.22</v>
          </cell>
        </row>
        <row r="4405">
          <cell r="A4405" t="str">
            <v>688123.SH</v>
          </cell>
          <cell r="B4405" t="str">
            <v>聚辰股份</v>
          </cell>
          <cell r="C4405">
            <v>117.9</v>
          </cell>
          <cell r="D4405">
            <v>117.9</v>
          </cell>
          <cell r="E4405">
            <v>97.49</v>
          </cell>
          <cell r="F4405">
            <v>-0.23</v>
          </cell>
        </row>
        <row r="4406">
          <cell r="A4406" t="str">
            <v>002128.SZ</v>
          </cell>
          <cell r="B4406" t="str">
            <v>电投能源</v>
          </cell>
          <cell r="C4406">
            <v>255</v>
          </cell>
          <cell r="D4406">
            <v>255</v>
          </cell>
          <cell r="E4406">
            <v>13.27</v>
          </cell>
          <cell r="F4406">
            <v>-0.23</v>
          </cell>
        </row>
        <row r="4407">
          <cell r="A4407" t="str">
            <v>300346.SZ</v>
          </cell>
          <cell r="B4407" t="str">
            <v>南大光电</v>
          </cell>
          <cell r="C4407">
            <v>180.6</v>
          </cell>
          <cell r="D4407">
            <v>191.3</v>
          </cell>
          <cell r="E4407">
            <v>35.19</v>
          </cell>
          <cell r="F4407">
            <v>-0.23</v>
          </cell>
        </row>
        <row r="4408">
          <cell r="A4408" t="str">
            <v>605116.SH</v>
          </cell>
          <cell r="B4408" t="str">
            <v>奥锐特</v>
          </cell>
          <cell r="C4408">
            <v>20.3</v>
          </cell>
          <cell r="D4408">
            <v>106.5</v>
          </cell>
          <cell r="E4408">
            <v>26.23</v>
          </cell>
          <cell r="F4408">
            <v>-0.23</v>
          </cell>
        </row>
        <row r="4409">
          <cell r="A4409" t="str">
            <v>000883.SZ</v>
          </cell>
          <cell r="B4409" t="str">
            <v>湖北能源</v>
          </cell>
          <cell r="C4409">
            <v>283</v>
          </cell>
          <cell r="D4409">
            <v>285.8</v>
          </cell>
          <cell r="E4409">
            <v>4.35</v>
          </cell>
          <cell r="F4409">
            <v>-0.23</v>
          </cell>
        </row>
        <row r="4410">
          <cell r="A4410" t="str">
            <v>430047.BJ</v>
          </cell>
          <cell r="B4410" t="str">
            <v>诺思兰德</v>
          </cell>
          <cell r="C4410">
            <v>24.2</v>
          </cell>
          <cell r="D4410">
            <v>33.6</v>
          </cell>
          <cell r="E4410">
            <v>13.04</v>
          </cell>
          <cell r="F4410">
            <v>-0.23</v>
          </cell>
        </row>
        <row r="4411">
          <cell r="A4411" t="str">
            <v>001965.SZ</v>
          </cell>
          <cell r="B4411" t="str">
            <v>招商公路</v>
          </cell>
          <cell r="C4411">
            <v>531.9</v>
          </cell>
          <cell r="D4411">
            <v>531.9</v>
          </cell>
          <cell r="E4411">
            <v>8.61</v>
          </cell>
          <cell r="F4411">
            <v>-0.23</v>
          </cell>
        </row>
        <row r="4412">
          <cell r="A4412" t="str">
            <v>600306.SH</v>
          </cell>
          <cell r="B4412" t="str">
            <v>ST商城</v>
          </cell>
          <cell r="C4412">
            <v>15.1</v>
          </cell>
          <cell r="D4412">
            <v>19.8</v>
          </cell>
          <cell r="E4412">
            <v>8.53</v>
          </cell>
          <cell r="F4412">
            <v>-0.23</v>
          </cell>
        </row>
        <row r="4413">
          <cell r="A4413" t="str">
            <v>600425.SH</v>
          </cell>
          <cell r="B4413" t="str">
            <v>青松建化</v>
          </cell>
          <cell r="C4413">
            <v>58.6</v>
          </cell>
          <cell r="D4413">
            <v>68.2</v>
          </cell>
          <cell r="E4413">
            <v>4.25</v>
          </cell>
          <cell r="F4413">
            <v>-0.23</v>
          </cell>
        </row>
        <row r="4414">
          <cell r="A4414" t="str">
            <v>000725.SZ</v>
          </cell>
          <cell r="B4414" t="str">
            <v>京东方A</v>
          </cell>
          <cell r="C4414">
            <v>1569.4</v>
          </cell>
          <cell r="D4414">
            <v>1611.9</v>
          </cell>
          <cell r="E4414">
            <v>4.22</v>
          </cell>
          <cell r="F4414">
            <v>-0.24</v>
          </cell>
        </row>
        <row r="4415">
          <cell r="A4415" t="str">
            <v>688193.SH</v>
          </cell>
          <cell r="B4415" t="str">
            <v>仁度生物</v>
          </cell>
          <cell r="C4415">
            <v>5.1</v>
          </cell>
          <cell r="D4415">
            <v>23.5</v>
          </cell>
          <cell r="E4415">
            <v>58.86</v>
          </cell>
          <cell r="F4415">
            <v>-0.24</v>
          </cell>
        </row>
        <row r="4416">
          <cell r="A4416" t="str">
            <v>300230.SZ</v>
          </cell>
          <cell r="B4416" t="str">
            <v>永利股份</v>
          </cell>
          <cell r="C4416">
            <v>26.6</v>
          </cell>
          <cell r="D4416">
            <v>34.3</v>
          </cell>
          <cell r="E4416">
            <v>4.2</v>
          </cell>
          <cell r="F4416">
            <v>-0.24</v>
          </cell>
        </row>
        <row r="4417">
          <cell r="A4417" t="str">
            <v>000778.SZ</v>
          </cell>
          <cell r="B4417" t="str">
            <v>新兴铸管</v>
          </cell>
          <cell r="C4417">
            <v>163.6</v>
          </cell>
          <cell r="D4417">
            <v>167.6</v>
          </cell>
          <cell r="E4417">
            <v>4.2</v>
          </cell>
          <cell r="F4417">
            <v>-0.24</v>
          </cell>
        </row>
        <row r="4418">
          <cell r="A4418" t="str">
            <v>300142.SZ</v>
          </cell>
          <cell r="B4418" t="str">
            <v>沃森生物</v>
          </cell>
          <cell r="C4418">
            <v>588.1</v>
          </cell>
          <cell r="D4418">
            <v>605.9</v>
          </cell>
          <cell r="E4418">
            <v>37.7</v>
          </cell>
          <cell r="F4418">
            <v>-0.24</v>
          </cell>
        </row>
        <row r="4419">
          <cell r="A4419" t="str">
            <v>600268.SH</v>
          </cell>
          <cell r="B4419" t="str">
            <v>国电南自</v>
          </cell>
          <cell r="C4419">
            <v>58.1</v>
          </cell>
          <cell r="D4419">
            <v>59</v>
          </cell>
          <cell r="E4419">
            <v>8.36</v>
          </cell>
          <cell r="F4419">
            <v>-0.24</v>
          </cell>
        </row>
        <row r="4420">
          <cell r="A4420" t="str">
            <v>839729.BJ</v>
          </cell>
          <cell r="B4420" t="str">
            <v>永顺生物</v>
          </cell>
          <cell r="C4420">
            <v>6.6</v>
          </cell>
          <cell r="D4420">
            <v>22.4</v>
          </cell>
          <cell r="E4420">
            <v>8.2</v>
          </cell>
          <cell r="F4420">
            <v>-0.24</v>
          </cell>
        </row>
        <row r="4421">
          <cell r="A4421" t="str">
            <v>600665.SH</v>
          </cell>
          <cell r="B4421" t="str">
            <v>天地源</v>
          </cell>
          <cell r="C4421">
            <v>35.4</v>
          </cell>
          <cell r="D4421">
            <v>35.4</v>
          </cell>
          <cell r="E4421">
            <v>4.1</v>
          </cell>
          <cell r="F4421">
            <v>-0.24</v>
          </cell>
        </row>
        <row r="4422">
          <cell r="A4422" t="str">
            <v>839725.BJ</v>
          </cell>
          <cell r="B4422" t="str">
            <v>惠丰钻石</v>
          </cell>
          <cell r="C4422">
            <v>4.3</v>
          </cell>
          <cell r="D4422">
            <v>14.9</v>
          </cell>
          <cell r="E4422">
            <v>16.1</v>
          </cell>
          <cell r="F4422">
            <v>-0.25</v>
          </cell>
        </row>
        <row r="4423">
          <cell r="A4423" t="str">
            <v>600769.SH</v>
          </cell>
          <cell r="B4423" t="str">
            <v>祥龙电业</v>
          </cell>
          <cell r="C4423">
            <v>30</v>
          </cell>
          <cell r="D4423">
            <v>30</v>
          </cell>
          <cell r="E4423">
            <v>8</v>
          </cell>
          <cell r="F4423">
            <v>-0.25</v>
          </cell>
        </row>
        <row r="4424">
          <cell r="A4424" t="str">
            <v>600368.SH</v>
          </cell>
          <cell r="B4424" t="str">
            <v>五洲交通</v>
          </cell>
          <cell r="C4424">
            <v>45</v>
          </cell>
          <cell r="D4424">
            <v>45</v>
          </cell>
          <cell r="E4424">
            <v>4</v>
          </cell>
          <cell r="F4424">
            <v>-0.25</v>
          </cell>
        </row>
        <row r="4425">
          <cell r="A4425" t="str">
            <v>301361.SZ</v>
          </cell>
          <cell r="B4425" t="str">
            <v>众智科技</v>
          </cell>
          <cell r="C4425">
            <v>6.6</v>
          </cell>
          <cell r="D4425">
            <v>27.8</v>
          </cell>
          <cell r="E4425">
            <v>23.91</v>
          </cell>
          <cell r="F4425">
            <v>-0.25</v>
          </cell>
        </row>
        <row r="4426">
          <cell r="A4426" t="str">
            <v>600602.SH</v>
          </cell>
          <cell r="B4426" t="str">
            <v>云赛智联</v>
          </cell>
          <cell r="C4426">
            <v>128.4</v>
          </cell>
          <cell r="D4426">
            <v>163.4</v>
          </cell>
          <cell r="E4426">
            <v>11.95</v>
          </cell>
          <cell r="F4426">
            <v>-0.25</v>
          </cell>
        </row>
        <row r="4427">
          <cell r="A4427" t="str">
            <v>600810.SH</v>
          </cell>
          <cell r="B4427" t="str">
            <v>神马股份</v>
          </cell>
          <cell r="C4427">
            <v>56.2</v>
          </cell>
          <cell r="D4427">
            <v>82.2</v>
          </cell>
          <cell r="E4427">
            <v>7.87</v>
          </cell>
          <cell r="F4427">
            <v>-0.25</v>
          </cell>
        </row>
        <row r="4428">
          <cell r="A4428" t="str">
            <v>300493.SZ</v>
          </cell>
          <cell r="B4428" t="str">
            <v>润欣科技</v>
          </cell>
          <cell r="C4428">
            <v>39.2</v>
          </cell>
          <cell r="D4428">
            <v>39.7</v>
          </cell>
          <cell r="E4428">
            <v>7.87</v>
          </cell>
          <cell r="F4428">
            <v>-0.25</v>
          </cell>
        </row>
        <row r="4429">
          <cell r="A4429" t="str">
            <v>603256.SH</v>
          </cell>
          <cell r="B4429" t="str">
            <v>宏和科技</v>
          </cell>
          <cell r="C4429">
            <v>69</v>
          </cell>
          <cell r="D4429">
            <v>69.5</v>
          </cell>
          <cell r="E4429">
            <v>7.86</v>
          </cell>
          <cell r="F4429">
            <v>-0.25</v>
          </cell>
        </row>
        <row r="4430">
          <cell r="A4430" t="str">
            <v>601628.SH</v>
          </cell>
          <cell r="B4430" t="str">
            <v>中国人寿</v>
          </cell>
          <cell r="C4430">
            <v>7130</v>
          </cell>
          <cell r="D4430">
            <v>9677.8</v>
          </cell>
          <cell r="E4430">
            <v>34.24</v>
          </cell>
          <cell r="F4430">
            <v>-0.26</v>
          </cell>
        </row>
        <row r="4431">
          <cell r="A4431" t="str">
            <v>600282.SH</v>
          </cell>
          <cell r="B4431" t="str">
            <v>南钢股份</v>
          </cell>
          <cell r="C4431">
            <v>169.7</v>
          </cell>
          <cell r="D4431">
            <v>234.3</v>
          </cell>
          <cell r="E4431">
            <v>3.8</v>
          </cell>
          <cell r="F4431">
            <v>-0.26</v>
          </cell>
        </row>
        <row r="4432">
          <cell r="A4432" t="str">
            <v>600112.SH</v>
          </cell>
          <cell r="B4432" t="str">
            <v>ST天成</v>
          </cell>
          <cell r="C4432">
            <v>19.3</v>
          </cell>
          <cell r="D4432">
            <v>19.3</v>
          </cell>
          <cell r="E4432">
            <v>3.8</v>
          </cell>
          <cell r="F4432">
            <v>-0.26</v>
          </cell>
        </row>
        <row r="4433">
          <cell r="A4433" t="str">
            <v>002628.SZ</v>
          </cell>
          <cell r="B4433" t="str">
            <v>成都路桥</v>
          </cell>
          <cell r="C4433">
            <v>28.6</v>
          </cell>
          <cell r="D4433">
            <v>28.8</v>
          </cell>
          <cell r="E4433">
            <v>3.8</v>
          </cell>
          <cell r="F4433">
            <v>-0.26</v>
          </cell>
        </row>
        <row r="4434">
          <cell r="A4434" t="str">
            <v>600487.SH</v>
          </cell>
          <cell r="B4434" t="str">
            <v>亨通光电</v>
          </cell>
          <cell r="C4434">
            <v>369.3</v>
          </cell>
          <cell r="D4434">
            <v>369.3</v>
          </cell>
          <cell r="E4434">
            <v>14.97</v>
          </cell>
          <cell r="F4434">
            <v>-0.27</v>
          </cell>
        </row>
        <row r="4435">
          <cell r="A4435" t="str">
            <v>002596.SZ</v>
          </cell>
          <cell r="B4435" t="str">
            <v>海南瑞泽</v>
          </cell>
          <cell r="C4435">
            <v>38.6</v>
          </cell>
          <cell r="D4435">
            <v>42.6</v>
          </cell>
          <cell r="E4435">
            <v>3.71</v>
          </cell>
          <cell r="F4435">
            <v>-0.27</v>
          </cell>
        </row>
        <row r="4436">
          <cell r="A4436" t="str">
            <v>601919.SH</v>
          </cell>
          <cell r="B4436" t="str">
            <v>中远海控</v>
          </cell>
          <cell r="C4436">
            <v>1409.1</v>
          </cell>
          <cell r="D4436">
            <v>1780.1</v>
          </cell>
          <cell r="E4436">
            <v>11.06</v>
          </cell>
          <cell r="F4436">
            <v>-0.27</v>
          </cell>
        </row>
        <row r="4437">
          <cell r="A4437" t="str">
            <v>601528.SH</v>
          </cell>
          <cell r="B4437" t="str">
            <v>瑞丰银行</v>
          </cell>
          <cell r="C4437">
            <v>44.7</v>
          </cell>
          <cell r="D4437">
            <v>111.1</v>
          </cell>
          <cell r="E4437">
            <v>7.36</v>
          </cell>
          <cell r="F4437">
            <v>-0.27</v>
          </cell>
        </row>
        <row r="4438">
          <cell r="A4438" t="str">
            <v>603360.SH</v>
          </cell>
          <cell r="B4438" t="str">
            <v>百傲化学</v>
          </cell>
          <cell r="C4438">
            <v>46.6</v>
          </cell>
          <cell r="D4438">
            <v>47.2</v>
          </cell>
          <cell r="E4438">
            <v>18.23</v>
          </cell>
          <cell r="F4438">
            <v>-0.27</v>
          </cell>
        </row>
        <row r="4439">
          <cell r="A4439" t="str">
            <v>600395.SH</v>
          </cell>
          <cell r="B4439" t="str">
            <v>盘江股份</v>
          </cell>
          <cell r="C4439">
            <v>156.3</v>
          </cell>
          <cell r="D4439">
            <v>156.3</v>
          </cell>
          <cell r="E4439">
            <v>7.28</v>
          </cell>
          <cell r="F4439">
            <v>-0.27</v>
          </cell>
        </row>
        <row r="4440">
          <cell r="A4440" t="str">
            <v>000999.SZ</v>
          </cell>
          <cell r="B4440" t="str">
            <v>华润三九</v>
          </cell>
          <cell r="C4440">
            <v>530.8</v>
          </cell>
          <cell r="D4440">
            <v>536.2</v>
          </cell>
          <cell r="E4440">
            <v>54.25</v>
          </cell>
          <cell r="F4440">
            <v>-0.28</v>
          </cell>
        </row>
        <row r="4441">
          <cell r="A4441" t="str">
            <v>002032.SZ</v>
          </cell>
          <cell r="B4441" t="str">
            <v>苏泊尔</v>
          </cell>
          <cell r="C4441">
            <v>434.6</v>
          </cell>
          <cell r="D4441">
            <v>436.2</v>
          </cell>
          <cell r="E4441">
            <v>53.94</v>
          </cell>
          <cell r="F4441">
            <v>-0.28</v>
          </cell>
        </row>
        <row r="4442">
          <cell r="A4442" t="str">
            <v>600997.SH</v>
          </cell>
          <cell r="B4442" t="str">
            <v>开滦股份</v>
          </cell>
          <cell r="C4442">
            <v>112.9</v>
          </cell>
          <cell r="D4442">
            <v>112.9</v>
          </cell>
          <cell r="E4442">
            <v>7.11</v>
          </cell>
          <cell r="F4442">
            <v>-0.28</v>
          </cell>
        </row>
        <row r="4443">
          <cell r="A4443" t="str">
            <v>600919.SH</v>
          </cell>
          <cell r="B4443" t="str">
            <v>江苏银行</v>
          </cell>
          <cell r="C4443">
            <v>1023.8</v>
          </cell>
          <cell r="D4443">
            <v>1029.4</v>
          </cell>
          <cell r="E4443">
            <v>6.97</v>
          </cell>
          <cell r="F4443">
            <v>-0.29</v>
          </cell>
        </row>
        <row r="4444">
          <cell r="A4444" t="str">
            <v>688216.SH</v>
          </cell>
          <cell r="B4444" t="str">
            <v>气派科技</v>
          </cell>
          <cell r="C4444">
            <v>13.3</v>
          </cell>
          <cell r="D4444">
            <v>33.3</v>
          </cell>
          <cell r="E4444">
            <v>31.34</v>
          </cell>
          <cell r="F4444">
            <v>-0.29</v>
          </cell>
        </row>
        <row r="4445">
          <cell r="A4445" t="str">
            <v>603986.SH</v>
          </cell>
          <cell r="B4445" t="str">
            <v>兆易创新</v>
          </cell>
          <cell r="C4445">
            <v>713.1</v>
          </cell>
          <cell r="D4445">
            <v>717.1</v>
          </cell>
          <cell r="E4445">
            <v>107.51</v>
          </cell>
          <cell r="F4445">
            <v>-0.29</v>
          </cell>
        </row>
        <row r="4446">
          <cell r="A4446" t="str">
            <v>301011.SZ</v>
          </cell>
          <cell r="B4446" t="str">
            <v>华立科技</v>
          </cell>
          <cell r="C4446">
            <v>18.5</v>
          </cell>
          <cell r="D4446">
            <v>35.1</v>
          </cell>
          <cell r="E4446">
            <v>31.15</v>
          </cell>
          <cell r="F4446">
            <v>-0.29</v>
          </cell>
        </row>
        <row r="4447">
          <cell r="A4447" t="str">
            <v>002142.SZ</v>
          </cell>
          <cell r="B4447" t="str">
            <v>宁波银行</v>
          </cell>
          <cell r="C4447">
            <v>1789.9</v>
          </cell>
          <cell r="D4447">
            <v>1812</v>
          </cell>
          <cell r="E4447">
            <v>27.44</v>
          </cell>
          <cell r="F4447">
            <v>-0.29</v>
          </cell>
        </row>
        <row r="4448">
          <cell r="A4448" t="str">
            <v>688356.SH</v>
          </cell>
          <cell r="B4448" t="str">
            <v>键凯科技</v>
          </cell>
          <cell r="C4448">
            <v>58.4</v>
          </cell>
          <cell r="D4448">
            <v>97.1</v>
          </cell>
          <cell r="E4448">
            <v>161.03</v>
          </cell>
          <cell r="F4448">
            <v>-0.29</v>
          </cell>
        </row>
        <row r="4449">
          <cell r="A4449" t="str">
            <v>000581.SZ</v>
          </cell>
          <cell r="B4449" t="str">
            <v>威孚高科</v>
          </cell>
          <cell r="C4449">
            <v>168.7</v>
          </cell>
          <cell r="D4449">
            <v>206.4</v>
          </cell>
          <cell r="E4449">
            <v>20.47</v>
          </cell>
          <cell r="F4449">
            <v>-0.29</v>
          </cell>
        </row>
        <row r="4450">
          <cell r="A4450" t="str">
            <v>600663.SH</v>
          </cell>
          <cell r="B4450" t="str">
            <v>陆家嘴</v>
          </cell>
          <cell r="C4450">
            <v>300.1</v>
          </cell>
          <cell r="D4450">
            <v>412.7</v>
          </cell>
          <cell r="E4450">
            <v>10.23</v>
          </cell>
          <cell r="F4450">
            <v>-0.29</v>
          </cell>
        </row>
        <row r="4451">
          <cell r="A4451" t="str">
            <v>300296.SZ</v>
          </cell>
          <cell r="B4451" t="str">
            <v>利亚德</v>
          </cell>
          <cell r="C4451">
            <v>138.2</v>
          </cell>
          <cell r="D4451">
            <v>168.7</v>
          </cell>
          <cell r="E4451">
            <v>6.67</v>
          </cell>
          <cell r="F4451">
            <v>-0.3</v>
          </cell>
        </row>
        <row r="4452">
          <cell r="A4452" t="str">
            <v>001227.SZ</v>
          </cell>
          <cell r="B4452" t="str">
            <v>兰州银行</v>
          </cell>
          <cell r="C4452">
            <v>92.2</v>
          </cell>
          <cell r="D4452">
            <v>189.7</v>
          </cell>
          <cell r="E4452">
            <v>3.33</v>
          </cell>
          <cell r="F4452">
            <v>-0.3</v>
          </cell>
        </row>
        <row r="4453">
          <cell r="A4453" t="str">
            <v>000552.SZ</v>
          </cell>
          <cell r="B4453" t="str">
            <v>靖远煤电</v>
          </cell>
          <cell r="C4453">
            <v>83.2</v>
          </cell>
          <cell r="D4453">
            <v>153.1</v>
          </cell>
          <cell r="E4453">
            <v>3.32</v>
          </cell>
          <cell r="F4453">
            <v>-0.3</v>
          </cell>
        </row>
        <row r="4454">
          <cell r="A4454" t="str">
            <v>300588.SZ</v>
          </cell>
          <cell r="B4454" t="str">
            <v>熙菱信息</v>
          </cell>
          <cell r="C4454">
            <v>18</v>
          </cell>
          <cell r="D4454">
            <v>25.4</v>
          </cell>
          <cell r="E4454">
            <v>13.21</v>
          </cell>
          <cell r="F4454">
            <v>-0.3</v>
          </cell>
        </row>
        <row r="4455">
          <cell r="A4455" t="str">
            <v>603113.SH</v>
          </cell>
          <cell r="B4455" t="str">
            <v>金能科技</v>
          </cell>
          <cell r="C4455">
            <v>84</v>
          </cell>
          <cell r="D4455">
            <v>84</v>
          </cell>
          <cell r="E4455">
            <v>9.82</v>
          </cell>
          <cell r="F4455">
            <v>-0.3</v>
          </cell>
        </row>
        <row r="4456">
          <cell r="A4456" t="str">
            <v>601106.SH</v>
          </cell>
          <cell r="B4456" t="str">
            <v>中国一重</v>
          </cell>
          <cell r="C4456">
            <v>224.2</v>
          </cell>
          <cell r="D4456">
            <v>224.2</v>
          </cell>
          <cell r="E4456">
            <v>3.27</v>
          </cell>
          <cell r="F4456">
            <v>-0.3</v>
          </cell>
        </row>
        <row r="4457">
          <cell r="A4457" t="str">
            <v>605068.SH</v>
          </cell>
          <cell r="B4457" t="str">
            <v>明新旭腾</v>
          </cell>
          <cell r="C4457">
            <v>16.2</v>
          </cell>
          <cell r="D4457">
            <v>47.9</v>
          </cell>
          <cell r="E4457">
            <v>28.76</v>
          </cell>
          <cell r="F4457">
            <v>-0.31</v>
          </cell>
        </row>
        <row r="4458">
          <cell r="A4458" t="str">
            <v>603105.SH</v>
          </cell>
          <cell r="B4458" t="str">
            <v>芯能科技</v>
          </cell>
          <cell r="C4458">
            <v>79.3</v>
          </cell>
          <cell r="D4458">
            <v>79.3</v>
          </cell>
          <cell r="E4458">
            <v>15.86</v>
          </cell>
          <cell r="F4458">
            <v>-0.31</v>
          </cell>
        </row>
        <row r="4459">
          <cell r="A4459" t="str">
            <v>600648.SH</v>
          </cell>
          <cell r="B4459" t="str">
            <v>外高桥</v>
          </cell>
          <cell r="C4459">
            <v>118.1</v>
          </cell>
          <cell r="D4459">
            <v>143.4</v>
          </cell>
          <cell r="E4459">
            <v>12.63</v>
          </cell>
          <cell r="F4459">
            <v>-0.32</v>
          </cell>
        </row>
        <row r="4460">
          <cell r="A4460" t="str">
            <v>301068.SZ</v>
          </cell>
          <cell r="B4460" t="str">
            <v>大地海洋</v>
          </cell>
          <cell r="C4460">
            <v>14.8</v>
          </cell>
          <cell r="D4460">
            <v>31.3</v>
          </cell>
          <cell r="E4460">
            <v>37.28</v>
          </cell>
          <cell r="F4460">
            <v>-0.32</v>
          </cell>
        </row>
        <row r="4461">
          <cell r="A4461" t="str">
            <v>600310.SH</v>
          </cell>
          <cell r="B4461" t="str">
            <v>桂东电力</v>
          </cell>
          <cell r="C4461">
            <v>37.7</v>
          </cell>
          <cell r="D4461">
            <v>45.4</v>
          </cell>
          <cell r="E4461">
            <v>3.1</v>
          </cell>
          <cell r="F4461">
            <v>-0.32</v>
          </cell>
        </row>
        <row r="4462">
          <cell r="A4462" t="str">
            <v>601991.SH</v>
          </cell>
          <cell r="B4462" t="str">
            <v>大唐发电</v>
          </cell>
          <cell r="C4462">
            <v>380.6</v>
          </cell>
          <cell r="D4462">
            <v>568.2</v>
          </cell>
          <cell r="E4462">
            <v>3.07</v>
          </cell>
          <cell r="F4462">
            <v>-0.32</v>
          </cell>
        </row>
        <row r="4463">
          <cell r="A4463" t="str">
            <v>600397.SH</v>
          </cell>
          <cell r="B4463" t="str">
            <v>安源煤业</v>
          </cell>
          <cell r="C4463">
            <v>30.2</v>
          </cell>
          <cell r="D4463">
            <v>30.2</v>
          </cell>
          <cell r="E4463">
            <v>3.05</v>
          </cell>
          <cell r="F4463">
            <v>-0.33</v>
          </cell>
        </row>
        <row r="4464">
          <cell r="A4464" t="str">
            <v>002506.SZ</v>
          </cell>
          <cell r="B4464" t="str">
            <v>协鑫集成</v>
          </cell>
          <cell r="C4464">
            <v>176.1</v>
          </cell>
          <cell r="D4464">
            <v>176.1</v>
          </cell>
          <cell r="E4464">
            <v>3.01</v>
          </cell>
          <cell r="F4464">
            <v>-0.33</v>
          </cell>
        </row>
        <row r="4465">
          <cell r="A4465" t="str">
            <v>688338.SH</v>
          </cell>
          <cell r="B4465" t="str">
            <v>赛科希德</v>
          </cell>
          <cell r="C4465">
            <v>24.9</v>
          </cell>
          <cell r="D4465">
            <v>41.5</v>
          </cell>
          <cell r="E4465">
            <v>50.78</v>
          </cell>
          <cell r="F4465">
            <v>-0.33</v>
          </cell>
        </row>
        <row r="4466">
          <cell r="A4466" t="str">
            <v>000517.SZ</v>
          </cell>
          <cell r="B4466" t="str">
            <v>荣安地产</v>
          </cell>
          <cell r="C4466">
            <v>74.4</v>
          </cell>
          <cell r="D4466">
            <v>94.9</v>
          </cell>
          <cell r="E4466">
            <v>2.98</v>
          </cell>
          <cell r="F4466">
            <v>-0.33</v>
          </cell>
        </row>
        <row r="4467">
          <cell r="A4467" t="str">
            <v>002792.SZ</v>
          </cell>
          <cell r="B4467" t="str">
            <v>通宇通讯</v>
          </cell>
          <cell r="C4467">
            <v>36</v>
          </cell>
          <cell r="D4467">
            <v>59.9</v>
          </cell>
          <cell r="E4467">
            <v>14.89</v>
          </cell>
          <cell r="F4467">
            <v>-0.33</v>
          </cell>
        </row>
        <row r="4468">
          <cell r="A4468" t="str">
            <v>601326.SH</v>
          </cell>
          <cell r="B4468" t="str">
            <v>秦港股份</v>
          </cell>
          <cell r="C4468">
            <v>141.3</v>
          </cell>
          <cell r="D4468">
            <v>165.9</v>
          </cell>
          <cell r="E4468">
            <v>2.97</v>
          </cell>
          <cell r="F4468">
            <v>-0.34</v>
          </cell>
        </row>
        <row r="4469">
          <cell r="A4469" t="str">
            <v>300998.SZ</v>
          </cell>
          <cell r="B4469" t="str">
            <v>宁波方正</v>
          </cell>
          <cell r="C4469">
            <v>10.4</v>
          </cell>
          <cell r="D4469">
            <v>31.5</v>
          </cell>
          <cell r="E4469">
            <v>29.59</v>
          </cell>
          <cell r="F4469">
            <v>-0.34</v>
          </cell>
        </row>
        <row r="4470">
          <cell r="A4470" t="str">
            <v>839790.BJ</v>
          </cell>
          <cell r="B4470" t="str">
            <v>联迪信息</v>
          </cell>
          <cell r="C4470">
            <v>1.3</v>
          </cell>
          <cell r="D4470">
            <v>4.7</v>
          </cell>
          <cell r="E4470">
            <v>5.91</v>
          </cell>
          <cell r="F4470">
            <v>-0.34</v>
          </cell>
        </row>
        <row r="4471">
          <cell r="A4471" t="str">
            <v>000608.SZ</v>
          </cell>
          <cell r="B4471" t="str">
            <v>阳光股份</v>
          </cell>
          <cell r="C4471">
            <v>22.1</v>
          </cell>
          <cell r="D4471">
            <v>22.1</v>
          </cell>
          <cell r="E4471">
            <v>2.95</v>
          </cell>
          <cell r="F4471">
            <v>-0.34</v>
          </cell>
        </row>
        <row r="4472">
          <cell r="A4472" t="str">
            <v>002549.SZ</v>
          </cell>
          <cell r="B4472" t="str">
            <v>凯美特气</v>
          </cell>
          <cell r="C4472">
            <v>90.9</v>
          </cell>
          <cell r="D4472">
            <v>93.5</v>
          </cell>
          <cell r="E4472">
            <v>14.64</v>
          </cell>
          <cell r="F4472">
            <v>-0.34</v>
          </cell>
        </row>
        <row r="4473">
          <cell r="A4473" t="str">
            <v>603126.SH</v>
          </cell>
          <cell r="B4473" t="str">
            <v>中材节能</v>
          </cell>
          <cell r="C4473">
            <v>53.5</v>
          </cell>
          <cell r="D4473">
            <v>53.5</v>
          </cell>
          <cell r="E4473">
            <v>8.77</v>
          </cell>
          <cell r="F4473">
            <v>-0.34</v>
          </cell>
        </row>
        <row r="4474">
          <cell r="A4474" t="str">
            <v>002241.SZ</v>
          </cell>
          <cell r="B4474" t="str">
            <v>歌尔股份</v>
          </cell>
          <cell r="C4474">
            <v>615.5</v>
          </cell>
          <cell r="D4474">
            <v>699.8</v>
          </cell>
          <cell r="E4474">
            <v>20.46</v>
          </cell>
          <cell r="F4474">
            <v>-0.34</v>
          </cell>
        </row>
        <row r="4475">
          <cell r="A4475" t="str">
            <v>301056.SZ</v>
          </cell>
          <cell r="B4475" t="str">
            <v>森赫股份</v>
          </cell>
          <cell r="C4475">
            <v>5.8</v>
          </cell>
          <cell r="D4475">
            <v>23.3</v>
          </cell>
          <cell r="E4475">
            <v>8.72</v>
          </cell>
          <cell r="F4475">
            <v>-0.34</v>
          </cell>
        </row>
        <row r="4476">
          <cell r="A4476" t="str">
            <v>002958.SZ</v>
          </cell>
          <cell r="B4476" t="str">
            <v>青农商行</v>
          </cell>
          <cell r="C4476">
            <v>139.8</v>
          </cell>
          <cell r="D4476">
            <v>161.1</v>
          </cell>
          <cell r="E4476">
            <v>2.9</v>
          </cell>
          <cell r="F4476">
            <v>-0.34</v>
          </cell>
        </row>
        <row r="4477">
          <cell r="A4477" t="str">
            <v>003043.SZ</v>
          </cell>
          <cell r="B4477" t="str">
            <v>华亚智能</v>
          </cell>
          <cell r="C4477">
            <v>19</v>
          </cell>
          <cell r="D4477">
            <v>53</v>
          </cell>
          <cell r="E4477">
            <v>66.26</v>
          </cell>
          <cell r="F4477">
            <v>-0.35</v>
          </cell>
        </row>
        <row r="4478">
          <cell r="A4478" t="str">
            <v>000717.SZ</v>
          </cell>
          <cell r="B4478" t="str">
            <v>中南股份</v>
          </cell>
          <cell r="C4478">
            <v>69.8</v>
          </cell>
          <cell r="D4478">
            <v>69.8</v>
          </cell>
          <cell r="E4478">
            <v>2.88</v>
          </cell>
          <cell r="F4478">
            <v>-0.35</v>
          </cell>
        </row>
        <row r="4479">
          <cell r="A4479" t="str">
            <v>688661.SH</v>
          </cell>
          <cell r="B4479" t="str">
            <v>和林微纳</v>
          </cell>
          <cell r="C4479">
            <v>20.1</v>
          </cell>
          <cell r="D4479">
            <v>72.4</v>
          </cell>
          <cell r="E4479">
            <v>80.53</v>
          </cell>
          <cell r="F4479">
            <v>-0.35</v>
          </cell>
        </row>
        <row r="4480">
          <cell r="A4480" t="str">
            <v>601916.SH</v>
          </cell>
          <cell r="B4480" t="str">
            <v>浙商银行</v>
          </cell>
          <cell r="C4480">
            <v>479.7</v>
          </cell>
          <cell r="D4480">
            <v>610.4</v>
          </cell>
          <cell r="E4480">
            <v>2.87</v>
          </cell>
          <cell r="F4480">
            <v>-0.35</v>
          </cell>
        </row>
        <row r="4481">
          <cell r="A4481" t="str">
            <v>600507.SH</v>
          </cell>
          <cell r="B4481" t="str">
            <v>方大特钢</v>
          </cell>
          <cell r="C4481">
            <v>123.8</v>
          </cell>
          <cell r="D4481">
            <v>133.8</v>
          </cell>
          <cell r="E4481">
            <v>5.74</v>
          </cell>
          <cell r="F4481">
            <v>-0.35</v>
          </cell>
        </row>
        <row r="4482">
          <cell r="A4482" t="str">
            <v>838163.BJ</v>
          </cell>
          <cell r="B4482" t="str">
            <v>方大新材</v>
          </cell>
          <cell r="C4482">
            <v>3.5</v>
          </cell>
          <cell r="D4482">
            <v>7.3</v>
          </cell>
          <cell r="E4482">
            <v>5.71</v>
          </cell>
          <cell r="F4482">
            <v>-0.35</v>
          </cell>
        </row>
        <row r="4483">
          <cell r="A4483" t="str">
            <v>600512.SH</v>
          </cell>
          <cell r="B4483" t="str">
            <v>腾达建设</v>
          </cell>
          <cell r="C4483">
            <v>45.1</v>
          </cell>
          <cell r="D4483">
            <v>45.1</v>
          </cell>
          <cell r="E4483">
            <v>2.82</v>
          </cell>
          <cell r="F4483">
            <v>-0.35</v>
          </cell>
        </row>
        <row r="4484">
          <cell r="A4484" t="str">
            <v>000938.SZ</v>
          </cell>
          <cell r="B4484" t="str">
            <v>紫光股份</v>
          </cell>
          <cell r="C4484">
            <v>799.4</v>
          </cell>
          <cell r="D4484">
            <v>799.4</v>
          </cell>
          <cell r="E4484">
            <v>27.95</v>
          </cell>
          <cell r="F4484">
            <v>-0.36</v>
          </cell>
        </row>
        <row r="4485">
          <cell r="A4485" t="str">
            <v>600018.SH</v>
          </cell>
          <cell r="B4485" t="str">
            <v>上港集团</v>
          </cell>
          <cell r="C4485">
            <v>1286.1</v>
          </cell>
          <cell r="D4485">
            <v>1292.3</v>
          </cell>
          <cell r="E4485">
            <v>5.55</v>
          </cell>
          <cell r="F4485">
            <v>-0.36</v>
          </cell>
        </row>
        <row r="4486">
          <cell r="A4486" t="str">
            <v>601600.SH</v>
          </cell>
          <cell r="B4486" t="str">
            <v>中国铝业</v>
          </cell>
          <cell r="C4486">
            <v>724.6</v>
          </cell>
          <cell r="D4486">
            <v>950.8</v>
          </cell>
          <cell r="E4486">
            <v>5.54</v>
          </cell>
          <cell r="F4486">
            <v>-0.36</v>
          </cell>
        </row>
        <row r="4487">
          <cell r="A4487" t="str">
            <v>000600.SZ</v>
          </cell>
          <cell r="B4487" t="str">
            <v>建投能源</v>
          </cell>
          <cell r="C4487">
            <v>60.3</v>
          </cell>
          <cell r="D4487">
            <v>99.1</v>
          </cell>
          <cell r="E4487">
            <v>5.53</v>
          </cell>
          <cell r="F4487">
            <v>-0.36</v>
          </cell>
        </row>
        <row r="4488">
          <cell r="A4488" t="str">
            <v>688151.SH</v>
          </cell>
          <cell r="B4488" t="str">
            <v>华强科技</v>
          </cell>
          <cell r="C4488">
            <v>21.9</v>
          </cell>
          <cell r="D4488">
            <v>75.9</v>
          </cell>
          <cell r="E4488">
            <v>22.02</v>
          </cell>
          <cell r="F4488">
            <v>-0.36</v>
          </cell>
        </row>
        <row r="4489">
          <cell r="A4489" t="str">
            <v>300575.SZ</v>
          </cell>
          <cell r="B4489" t="str">
            <v>中旗股份</v>
          </cell>
          <cell r="C4489">
            <v>42.9</v>
          </cell>
          <cell r="D4489">
            <v>59.2</v>
          </cell>
          <cell r="E4489">
            <v>19.1</v>
          </cell>
          <cell r="F4489">
            <v>-0.37</v>
          </cell>
        </row>
        <row r="4490">
          <cell r="A4490" t="str">
            <v>836260.BJ</v>
          </cell>
          <cell r="B4490" t="str">
            <v>中寰股份</v>
          </cell>
          <cell r="C4490">
            <v>2.2</v>
          </cell>
          <cell r="D4490">
            <v>5.6</v>
          </cell>
          <cell r="E4490">
            <v>5.42</v>
          </cell>
          <cell r="F4490">
            <v>-0.37</v>
          </cell>
        </row>
        <row r="4491">
          <cell r="A4491" t="str">
            <v>301328.SZ</v>
          </cell>
          <cell r="B4491" t="str">
            <v>维峰电子</v>
          </cell>
          <cell r="C4491">
            <v>14.6</v>
          </cell>
          <cell r="D4491">
            <v>61</v>
          </cell>
          <cell r="E4491">
            <v>83.28</v>
          </cell>
          <cell r="F4491">
            <v>-0.37</v>
          </cell>
        </row>
        <row r="4492">
          <cell r="A4492" t="str">
            <v>605300.SH</v>
          </cell>
          <cell r="B4492" t="str">
            <v>佳禾食品</v>
          </cell>
          <cell r="C4492">
            <v>10.7</v>
          </cell>
          <cell r="D4492">
            <v>74.4</v>
          </cell>
          <cell r="E4492">
            <v>18.61</v>
          </cell>
          <cell r="F4492">
            <v>-0.37</v>
          </cell>
        </row>
        <row r="4493">
          <cell r="A4493" t="str">
            <v>000045.SZ</v>
          </cell>
          <cell r="B4493" t="str">
            <v>深纺织A</v>
          </cell>
          <cell r="C4493">
            <v>48.5</v>
          </cell>
          <cell r="D4493">
            <v>53.7</v>
          </cell>
          <cell r="E4493">
            <v>10.61</v>
          </cell>
          <cell r="F4493">
            <v>-0.38</v>
          </cell>
        </row>
        <row r="4494">
          <cell r="A4494" t="str">
            <v>000720.SZ</v>
          </cell>
          <cell r="B4494" t="str">
            <v>新能泰山</v>
          </cell>
          <cell r="C4494">
            <v>66.3</v>
          </cell>
          <cell r="D4494">
            <v>66.3</v>
          </cell>
          <cell r="E4494">
            <v>5.28</v>
          </cell>
          <cell r="F4494">
            <v>-0.38</v>
          </cell>
        </row>
        <row r="4495">
          <cell r="A4495" t="str">
            <v>603906.SH</v>
          </cell>
          <cell r="B4495" t="str">
            <v>龙蟠科技</v>
          </cell>
          <cell r="C4495">
            <v>134.2</v>
          </cell>
          <cell r="D4495">
            <v>134.2</v>
          </cell>
          <cell r="E4495">
            <v>23.75</v>
          </cell>
          <cell r="F4495">
            <v>-0.38</v>
          </cell>
        </row>
        <row r="4496">
          <cell r="A4496" t="str">
            <v>000088.SZ</v>
          </cell>
          <cell r="B4496" t="str">
            <v>盐田港</v>
          </cell>
          <cell r="C4496">
            <v>118.1</v>
          </cell>
          <cell r="D4496">
            <v>118.1</v>
          </cell>
          <cell r="E4496">
            <v>5.25</v>
          </cell>
          <cell r="F4496">
            <v>-0.38</v>
          </cell>
        </row>
        <row r="4497">
          <cell r="A4497" t="str">
            <v>300827.SZ</v>
          </cell>
          <cell r="B4497" t="str">
            <v>上能电气</v>
          </cell>
          <cell r="C4497">
            <v>64.8</v>
          </cell>
          <cell r="D4497">
            <v>143</v>
          </cell>
          <cell r="E4497">
            <v>60.18</v>
          </cell>
          <cell r="F4497">
            <v>-0.38</v>
          </cell>
        </row>
        <row r="4498">
          <cell r="A4498" t="str">
            <v>688336.SH</v>
          </cell>
          <cell r="B4498" t="str">
            <v>三生国健</v>
          </cell>
          <cell r="C4498">
            <v>14.3</v>
          </cell>
          <cell r="D4498">
            <v>95</v>
          </cell>
          <cell r="E4498">
            <v>15.4</v>
          </cell>
          <cell r="F4498">
            <v>-0.39</v>
          </cell>
        </row>
        <row r="4499">
          <cell r="A4499" t="str">
            <v>600941.SH</v>
          </cell>
          <cell r="B4499" t="str">
            <v>中国移动</v>
          </cell>
          <cell r="C4499">
            <v>694.9</v>
          </cell>
          <cell r="D4499">
            <v>19569.3</v>
          </cell>
          <cell r="E4499">
            <v>91.6</v>
          </cell>
          <cell r="F4499">
            <v>-0.39</v>
          </cell>
        </row>
        <row r="4500">
          <cell r="A4500" t="str">
            <v>603599.SH</v>
          </cell>
          <cell r="B4500" t="str">
            <v>广信股份</v>
          </cell>
          <cell r="C4500">
            <v>213.7</v>
          </cell>
          <cell r="D4500">
            <v>214.1</v>
          </cell>
          <cell r="E4500">
            <v>32.92</v>
          </cell>
          <cell r="F4500">
            <v>-0.39</v>
          </cell>
        </row>
        <row r="4501">
          <cell r="A4501" t="str">
            <v>600588.SH</v>
          </cell>
          <cell r="B4501" t="str">
            <v>用友网络</v>
          </cell>
          <cell r="C4501">
            <v>864.5</v>
          </cell>
          <cell r="D4501">
            <v>868.7</v>
          </cell>
          <cell r="E4501">
            <v>25.3</v>
          </cell>
          <cell r="F4501">
            <v>-0.39</v>
          </cell>
        </row>
        <row r="4502">
          <cell r="A4502" t="str">
            <v>603036.SH</v>
          </cell>
          <cell r="B4502" t="str">
            <v>如通股份</v>
          </cell>
          <cell r="C4502">
            <v>26</v>
          </cell>
          <cell r="D4502">
            <v>26</v>
          </cell>
          <cell r="E4502">
            <v>12.63</v>
          </cell>
          <cell r="F4502">
            <v>-0.39</v>
          </cell>
        </row>
        <row r="4503">
          <cell r="A4503" t="str">
            <v>002410.SZ</v>
          </cell>
          <cell r="B4503" t="str">
            <v>广联达</v>
          </cell>
          <cell r="C4503">
            <v>618.6</v>
          </cell>
          <cell r="D4503">
            <v>743.3</v>
          </cell>
          <cell r="E4503">
            <v>62.39</v>
          </cell>
          <cell r="F4503">
            <v>-0.4</v>
          </cell>
        </row>
        <row r="4504">
          <cell r="A4504" t="str">
            <v>603567.SH</v>
          </cell>
          <cell r="B4504" t="str">
            <v>珍宝岛</v>
          </cell>
          <cell r="C4504">
            <v>140.9</v>
          </cell>
          <cell r="D4504">
            <v>140.9</v>
          </cell>
          <cell r="E4504">
            <v>14.96</v>
          </cell>
          <cell r="F4504">
            <v>-0.4</v>
          </cell>
        </row>
        <row r="4505">
          <cell r="A4505" t="str">
            <v>301321.SZ</v>
          </cell>
          <cell r="B4505" t="str">
            <v>翰博高新</v>
          </cell>
          <cell r="C4505">
            <v>13.8</v>
          </cell>
          <cell r="D4505">
            <v>27.7</v>
          </cell>
          <cell r="E4505">
            <v>22.26</v>
          </cell>
          <cell r="F4505">
            <v>-0.4</v>
          </cell>
        </row>
        <row r="4506">
          <cell r="A4506" t="str">
            <v>831832.BJ</v>
          </cell>
          <cell r="B4506" t="str">
            <v>科达自控</v>
          </cell>
          <cell r="C4506">
            <v>5.1</v>
          </cell>
          <cell r="D4506">
            <v>9.3</v>
          </cell>
          <cell r="E4506">
            <v>12.11</v>
          </cell>
          <cell r="F4506">
            <v>-0.41</v>
          </cell>
        </row>
        <row r="4507">
          <cell r="A4507" t="str">
            <v>872808.BJ</v>
          </cell>
          <cell r="B4507" t="str">
            <v>曙光数创</v>
          </cell>
          <cell r="C4507">
            <v>10.6</v>
          </cell>
          <cell r="D4507">
            <v>32.6</v>
          </cell>
          <cell r="E4507">
            <v>40.95</v>
          </cell>
          <cell r="F4507">
            <v>-0.41</v>
          </cell>
        </row>
        <row r="4508">
          <cell r="A4508" t="str">
            <v>688188.SH</v>
          </cell>
          <cell r="B4508" t="str">
            <v>柏楚电子</v>
          </cell>
          <cell r="C4508">
            <v>262</v>
          </cell>
          <cell r="D4508">
            <v>262</v>
          </cell>
          <cell r="E4508">
            <v>179.5</v>
          </cell>
          <cell r="F4508">
            <v>-0.42</v>
          </cell>
        </row>
        <row r="4509">
          <cell r="A4509" t="str">
            <v>300197.SZ</v>
          </cell>
          <cell r="B4509" t="str">
            <v>节能铁汉</v>
          </cell>
          <cell r="C4509">
            <v>46.4</v>
          </cell>
          <cell r="D4509">
            <v>67.5</v>
          </cell>
          <cell r="E4509">
            <v>2.39</v>
          </cell>
          <cell r="F4509">
            <v>-0.42</v>
          </cell>
        </row>
        <row r="4510">
          <cell r="A4510" t="str">
            <v>301165.SZ</v>
          </cell>
          <cell r="B4510" t="str">
            <v>锐捷网络</v>
          </cell>
          <cell r="C4510">
            <v>26</v>
          </cell>
          <cell r="D4510">
            <v>256.3</v>
          </cell>
          <cell r="E4510">
            <v>45.11</v>
          </cell>
          <cell r="F4510">
            <v>-0.42</v>
          </cell>
        </row>
        <row r="4511">
          <cell r="A4511" t="str">
            <v>600188.SH</v>
          </cell>
          <cell r="B4511" t="str">
            <v>兖矿能源</v>
          </cell>
          <cell r="C4511">
            <v>919.1</v>
          </cell>
          <cell r="D4511">
            <v>1522.7</v>
          </cell>
          <cell r="E4511">
            <v>30.77</v>
          </cell>
          <cell r="F4511">
            <v>-0.42</v>
          </cell>
        </row>
        <row r="4512">
          <cell r="A4512" t="str">
            <v>601333.SH</v>
          </cell>
          <cell r="B4512" t="str">
            <v>广深铁路</v>
          </cell>
          <cell r="C4512">
            <v>133.4</v>
          </cell>
          <cell r="D4512">
            <v>167.2</v>
          </cell>
          <cell r="E4512">
            <v>2.36</v>
          </cell>
          <cell r="F4512">
            <v>-0.42</v>
          </cell>
        </row>
        <row r="4513">
          <cell r="A4513" t="str">
            <v>300112.SZ</v>
          </cell>
          <cell r="B4513" t="str">
            <v>万讯自控</v>
          </cell>
          <cell r="C4513">
            <v>26.9</v>
          </cell>
          <cell r="D4513">
            <v>33.6</v>
          </cell>
          <cell r="E4513">
            <v>11.74</v>
          </cell>
          <cell r="F4513">
            <v>-0.42</v>
          </cell>
        </row>
        <row r="4514">
          <cell r="A4514" t="str">
            <v>300766.SZ</v>
          </cell>
          <cell r="B4514" t="str">
            <v>每日互动</v>
          </cell>
          <cell r="C4514">
            <v>56.2</v>
          </cell>
          <cell r="D4514">
            <v>65.6</v>
          </cell>
          <cell r="E4514">
            <v>16.4</v>
          </cell>
          <cell r="F4514">
            <v>-0.43</v>
          </cell>
        </row>
        <row r="4515">
          <cell r="A4515" t="str">
            <v>603936.SH</v>
          </cell>
          <cell r="B4515" t="str">
            <v>博敏电子</v>
          </cell>
          <cell r="C4515">
            <v>71.4</v>
          </cell>
          <cell r="D4515">
            <v>71.4</v>
          </cell>
          <cell r="E4515">
            <v>13.98</v>
          </cell>
          <cell r="F4515">
            <v>-0.43</v>
          </cell>
        </row>
        <row r="4516">
          <cell r="A4516" t="str">
            <v>600064.SH</v>
          </cell>
          <cell r="B4516" t="str">
            <v>南京高科</v>
          </cell>
          <cell r="C4516">
            <v>120.1</v>
          </cell>
          <cell r="D4516">
            <v>120.1</v>
          </cell>
          <cell r="E4516">
            <v>6.94</v>
          </cell>
          <cell r="F4516">
            <v>-0.43</v>
          </cell>
        </row>
        <row r="4517">
          <cell r="A4517" t="str">
            <v>002839.SZ</v>
          </cell>
          <cell r="B4517" t="str">
            <v>张家港行</v>
          </cell>
          <cell r="C4517">
            <v>95.3</v>
          </cell>
          <cell r="D4517">
            <v>99.8</v>
          </cell>
          <cell r="E4517">
            <v>4.6</v>
          </cell>
          <cell r="F4517">
            <v>-0.43</v>
          </cell>
        </row>
        <row r="4518">
          <cell r="A4518" t="str">
            <v>837212.BJ</v>
          </cell>
          <cell r="B4518" t="str">
            <v>智新电子</v>
          </cell>
          <cell r="C4518">
            <v>3.6</v>
          </cell>
          <cell r="D4518">
            <v>7.3</v>
          </cell>
          <cell r="E4518">
            <v>6.85</v>
          </cell>
          <cell r="F4518">
            <v>-0.44</v>
          </cell>
        </row>
        <row r="4519">
          <cell r="A4519" t="str">
            <v>300615.SZ</v>
          </cell>
          <cell r="B4519" t="str">
            <v>欣天科技</v>
          </cell>
          <cell r="C4519">
            <v>17.6</v>
          </cell>
          <cell r="D4519">
            <v>26</v>
          </cell>
          <cell r="E4519">
            <v>13.7</v>
          </cell>
          <cell r="F4519">
            <v>-0.44</v>
          </cell>
        </row>
        <row r="4520">
          <cell r="A4520" t="str">
            <v>688268.SH</v>
          </cell>
          <cell r="B4520" t="str">
            <v>华特气体</v>
          </cell>
          <cell r="C4520">
            <v>103.5</v>
          </cell>
          <cell r="D4520">
            <v>103.5</v>
          </cell>
          <cell r="E4520">
            <v>86</v>
          </cell>
          <cell r="F4520">
            <v>-0.44</v>
          </cell>
        </row>
        <row r="4521">
          <cell r="A4521" t="str">
            <v>001289.SZ</v>
          </cell>
          <cell r="B4521" t="str">
            <v>龙源电力</v>
          </cell>
          <cell r="C4521">
            <v>24.1</v>
          </cell>
          <cell r="D4521">
            <v>1513.8</v>
          </cell>
          <cell r="E4521">
            <v>18.06</v>
          </cell>
          <cell r="F4521">
            <v>-0.44</v>
          </cell>
        </row>
        <row r="4522">
          <cell r="A4522" t="str">
            <v>600970.SH</v>
          </cell>
          <cell r="B4522" t="str">
            <v>中材国际</v>
          </cell>
          <cell r="C4522">
            <v>195.5</v>
          </cell>
          <cell r="D4522">
            <v>295.4</v>
          </cell>
          <cell r="E4522">
            <v>11.22</v>
          </cell>
          <cell r="F4522">
            <v>-0.44</v>
          </cell>
        </row>
        <row r="4523">
          <cell r="A4523" t="str">
            <v>688107.SH</v>
          </cell>
          <cell r="B4523" t="str">
            <v>安路科技-U</v>
          </cell>
          <cell r="C4523">
            <v>127.9</v>
          </cell>
          <cell r="D4523">
            <v>269.3</v>
          </cell>
          <cell r="E4523">
            <v>67.3</v>
          </cell>
          <cell r="F4523">
            <v>-0.44</v>
          </cell>
        </row>
        <row r="4524">
          <cell r="A4524" t="str">
            <v>000425.SZ</v>
          </cell>
          <cell r="B4524" t="str">
            <v>徐工机械</v>
          </cell>
          <cell r="C4524">
            <v>324.5</v>
          </cell>
          <cell r="D4524">
            <v>792.9</v>
          </cell>
          <cell r="E4524">
            <v>6.71</v>
          </cell>
          <cell r="F4524">
            <v>-0.45</v>
          </cell>
        </row>
        <row r="4525">
          <cell r="A4525" t="str">
            <v>600483.SH</v>
          </cell>
          <cell r="B4525" t="str">
            <v>福能股份</v>
          </cell>
          <cell r="C4525">
            <v>233.3</v>
          </cell>
          <cell r="D4525">
            <v>261.1</v>
          </cell>
          <cell r="E4525">
            <v>13.36</v>
          </cell>
          <cell r="F4525">
            <v>-0.45</v>
          </cell>
        </row>
        <row r="4526">
          <cell r="A4526" t="str">
            <v>600201.SH</v>
          </cell>
          <cell r="B4526" t="str">
            <v>生物股份</v>
          </cell>
          <cell r="C4526">
            <v>124.1</v>
          </cell>
          <cell r="D4526">
            <v>124.1</v>
          </cell>
          <cell r="E4526">
            <v>11.08</v>
          </cell>
          <cell r="F4526">
            <v>-0.45</v>
          </cell>
        </row>
        <row r="4527">
          <cell r="A4527" t="str">
            <v>688222.SH</v>
          </cell>
          <cell r="B4527" t="str">
            <v>成都先导</v>
          </cell>
          <cell r="C4527">
            <v>49.4</v>
          </cell>
          <cell r="D4527">
            <v>70.6</v>
          </cell>
          <cell r="E4527">
            <v>17.63</v>
          </cell>
          <cell r="F4527">
            <v>-0.45</v>
          </cell>
        </row>
        <row r="4528">
          <cell r="A4528" t="str">
            <v>600377.SH</v>
          </cell>
          <cell r="B4528" t="str">
            <v>宁沪高速</v>
          </cell>
          <cell r="C4528">
            <v>333.8</v>
          </cell>
          <cell r="D4528">
            <v>442.3</v>
          </cell>
          <cell r="E4528">
            <v>8.78</v>
          </cell>
          <cell r="F4528">
            <v>-0.45</v>
          </cell>
        </row>
        <row r="4529">
          <cell r="A4529" t="str">
            <v>603929.SH</v>
          </cell>
          <cell r="B4529" t="str">
            <v>亚翔集成</v>
          </cell>
          <cell r="C4529">
            <v>37.3</v>
          </cell>
          <cell r="D4529">
            <v>37.3</v>
          </cell>
          <cell r="E4529">
            <v>17.47</v>
          </cell>
          <cell r="F4529">
            <v>-0.46</v>
          </cell>
        </row>
        <row r="4530">
          <cell r="A4530" t="str">
            <v>600985.SH</v>
          </cell>
          <cell r="B4530" t="str">
            <v>淮北矿业</v>
          </cell>
          <cell r="C4530">
            <v>323.5</v>
          </cell>
          <cell r="D4530">
            <v>323.5</v>
          </cell>
          <cell r="E4530">
            <v>13.04</v>
          </cell>
          <cell r="F4530">
            <v>-0.46</v>
          </cell>
        </row>
        <row r="4531">
          <cell r="A4531" t="str">
            <v>601686.SH</v>
          </cell>
          <cell r="B4531" t="str">
            <v>友发集团</v>
          </cell>
          <cell r="C4531">
            <v>36.5</v>
          </cell>
          <cell r="D4531">
            <v>92.7</v>
          </cell>
          <cell r="E4531">
            <v>6.48</v>
          </cell>
          <cell r="F4531">
            <v>-0.46</v>
          </cell>
        </row>
        <row r="4532">
          <cell r="A4532" t="str">
            <v>600619.SH</v>
          </cell>
          <cell r="B4532" t="str">
            <v>海立股份</v>
          </cell>
          <cell r="C4532">
            <v>51.1</v>
          </cell>
          <cell r="D4532">
            <v>70.2</v>
          </cell>
          <cell r="E4532">
            <v>6.48</v>
          </cell>
          <cell r="F4532">
            <v>-0.46</v>
          </cell>
        </row>
        <row r="4533">
          <cell r="A4533" t="str">
            <v>301089.SZ</v>
          </cell>
          <cell r="B4533" t="str">
            <v>拓新药业</v>
          </cell>
          <cell r="C4533">
            <v>44.9</v>
          </cell>
          <cell r="D4533">
            <v>73.5</v>
          </cell>
          <cell r="E4533">
            <v>58.31</v>
          </cell>
          <cell r="F4533">
            <v>-0.46</v>
          </cell>
        </row>
        <row r="4534">
          <cell r="A4534" t="str">
            <v>600581.SH</v>
          </cell>
          <cell r="B4534" t="str">
            <v>八一钢铁</v>
          </cell>
          <cell r="C4534">
            <v>66.1</v>
          </cell>
          <cell r="D4534">
            <v>67</v>
          </cell>
          <cell r="E4534">
            <v>4.31</v>
          </cell>
          <cell r="F4534">
            <v>-0.46</v>
          </cell>
        </row>
        <row r="4535">
          <cell r="A4535" t="str">
            <v>301212.SZ</v>
          </cell>
          <cell r="B4535" t="str">
            <v>联盛化学</v>
          </cell>
          <cell r="C4535">
            <v>10.4</v>
          </cell>
          <cell r="D4535">
            <v>41.8</v>
          </cell>
          <cell r="E4535">
            <v>38.7</v>
          </cell>
          <cell r="F4535">
            <v>-0.46</v>
          </cell>
        </row>
        <row r="4536">
          <cell r="A4536" t="str">
            <v>000690.SZ</v>
          </cell>
          <cell r="B4536" t="str">
            <v>宝新能源</v>
          </cell>
          <cell r="C4536">
            <v>140.3</v>
          </cell>
          <cell r="D4536">
            <v>140.3</v>
          </cell>
          <cell r="E4536">
            <v>6.45</v>
          </cell>
          <cell r="F4536">
            <v>-0.46</v>
          </cell>
        </row>
        <row r="4537">
          <cell r="A4537" t="str">
            <v>000096.SZ</v>
          </cell>
          <cell r="B4537" t="str">
            <v>广聚能源</v>
          </cell>
          <cell r="C4537">
            <v>43.9</v>
          </cell>
          <cell r="D4537">
            <v>45.4</v>
          </cell>
          <cell r="E4537">
            <v>8.6</v>
          </cell>
          <cell r="F4537">
            <v>-0.46</v>
          </cell>
        </row>
        <row r="4538">
          <cell r="A4538" t="str">
            <v>002986.SZ</v>
          </cell>
          <cell r="B4538" t="str">
            <v>宇新股份</v>
          </cell>
          <cell r="C4538">
            <v>41.6</v>
          </cell>
          <cell r="D4538">
            <v>63.5</v>
          </cell>
          <cell r="E4538">
            <v>27.85</v>
          </cell>
          <cell r="F4538">
            <v>-0.46</v>
          </cell>
        </row>
        <row r="4539">
          <cell r="A4539" t="str">
            <v>002075.SZ</v>
          </cell>
          <cell r="B4539" t="str">
            <v>沙钢股份</v>
          </cell>
          <cell r="C4539">
            <v>93.6</v>
          </cell>
          <cell r="D4539">
            <v>93.6</v>
          </cell>
          <cell r="E4539">
            <v>4.24</v>
          </cell>
          <cell r="F4539">
            <v>-0.47</v>
          </cell>
        </row>
        <row r="4540">
          <cell r="A4540" t="str">
            <v>000157.SZ</v>
          </cell>
          <cell r="B4540" t="str">
            <v>中联重科</v>
          </cell>
          <cell r="C4540">
            <v>449.6</v>
          </cell>
          <cell r="D4540">
            <v>551.9</v>
          </cell>
          <cell r="E4540">
            <v>6.36</v>
          </cell>
          <cell r="F4540">
            <v>-0.47</v>
          </cell>
        </row>
        <row r="4541">
          <cell r="A4541" t="str">
            <v>300708.SZ</v>
          </cell>
          <cell r="B4541" t="str">
            <v>聚灿光电</v>
          </cell>
          <cell r="C4541">
            <v>39.3</v>
          </cell>
          <cell r="D4541">
            <v>57.7</v>
          </cell>
          <cell r="E4541">
            <v>10.59</v>
          </cell>
          <cell r="F4541">
            <v>-0.47</v>
          </cell>
        </row>
        <row r="4542">
          <cell r="A4542" t="str">
            <v>603031.SH</v>
          </cell>
          <cell r="B4542" t="str">
            <v>安孚科技</v>
          </cell>
          <cell r="C4542">
            <v>54.5</v>
          </cell>
          <cell r="D4542">
            <v>54.5</v>
          </cell>
          <cell r="E4542">
            <v>48.67</v>
          </cell>
          <cell r="F4542">
            <v>-0.47</v>
          </cell>
        </row>
        <row r="4543">
          <cell r="A4543" t="str">
            <v>600938.SH</v>
          </cell>
          <cell r="B4543" t="str">
            <v>中国海油</v>
          </cell>
          <cell r="C4543">
            <v>295.4</v>
          </cell>
          <cell r="D4543">
            <v>8029.3</v>
          </cell>
          <cell r="E4543">
            <v>16.88</v>
          </cell>
          <cell r="F4543">
            <v>-0.47</v>
          </cell>
        </row>
        <row r="4544">
          <cell r="A4544" t="str">
            <v>603222.SH</v>
          </cell>
          <cell r="B4544" t="str">
            <v>济民医疗</v>
          </cell>
          <cell r="C4544">
            <v>59.7</v>
          </cell>
          <cell r="D4544">
            <v>67.2</v>
          </cell>
          <cell r="E4544">
            <v>12.51</v>
          </cell>
          <cell r="F4544">
            <v>-0.48</v>
          </cell>
        </row>
        <row r="4545">
          <cell r="A4545" t="str">
            <v>688120.SH</v>
          </cell>
          <cell r="B4545" t="str">
            <v>华海清科</v>
          </cell>
          <cell r="C4545">
            <v>75.4</v>
          </cell>
          <cell r="D4545">
            <v>310.8</v>
          </cell>
          <cell r="E4545">
            <v>291.4</v>
          </cell>
          <cell r="F4545">
            <v>-0.48</v>
          </cell>
        </row>
        <row r="4546">
          <cell r="A4546" t="str">
            <v>688403.SH</v>
          </cell>
          <cell r="B4546" t="str">
            <v>汇成股份</v>
          </cell>
          <cell r="C4546">
            <v>15.2</v>
          </cell>
          <cell r="D4546">
            <v>103.9</v>
          </cell>
          <cell r="E4546">
            <v>12.45</v>
          </cell>
          <cell r="F4546">
            <v>-0.48</v>
          </cell>
        </row>
        <row r="4547">
          <cell r="A4547" t="str">
            <v>688371.SH</v>
          </cell>
          <cell r="B4547" t="str">
            <v>菲沃泰</v>
          </cell>
          <cell r="C4547">
            <v>16.2</v>
          </cell>
          <cell r="D4547">
            <v>69.6</v>
          </cell>
          <cell r="E4547">
            <v>20.75</v>
          </cell>
          <cell r="F4547">
            <v>-0.48</v>
          </cell>
        </row>
        <row r="4548">
          <cell r="A4548" t="str">
            <v>002310.SZ</v>
          </cell>
          <cell r="B4548" t="str">
            <v>东方园林</v>
          </cell>
          <cell r="C4548">
            <v>53.9</v>
          </cell>
          <cell r="D4548">
            <v>55.6</v>
          </cell>
          <cell r="E4548">
            <v>2.07</v>
          </cell>
          <cell r="F4548">
            <v>-0.48</v>
          </cell>
        </row>
        <row r="4549">
          <cell r="A4549" t="str">
            <v>300776.SZ</v>
          </cell>
          <cell r="B4549" t="str">
            <v>帝尔激光</v>
          </cell>
          <cell r="C4549">
            <v>113.6</v>
          </cell>
          <cell r="D4549">
            <v>193.3</v>
          </cell>
          <cell r="E4549">
            <v>113.28</v>
          </cell>
          <cell r="F4549">
            <v>-0.48</v>
          </cell>
        </row>
        <row r="4550">
          <cell r="A4550" t="str">
            <v>837092.BJ</v>
          </cell>
          <cell r="B4550" t="str">
            <v>汉鑫科技</v>
          </cell>
          <cell r="C4550">
            <v>1.8</v>
          </cell>
          <cell r="D4550">
            <v>6.9</v>
          </cell>
          <cell r="E4550">
            <v>14.35</v>
          </cell>
          <cell r="F4550">
            <v>-0.49</v>
          </cell>
        </row>
        <row r="4551">
          <cell r="A4551" t="str">
            <v>603496.SH</v>
          </cell>
          <cell r="B4551" t="str">
            <v>恒为科技</v>
          </cell>
          <cell r="C4551">
            <v>42.2</v>
          </cell>
          <cell r="D4551">
            <v>42.2</v>
          </cell>
          <cell r="E4551">
            <v>18.45</v>
          </cell>
          <cell r="F4551">
            <v>-0.49</v>
          </cell>
        </row>
        <row r="4552">
          <cell r="A4552" t="str">
            <v>688281.SH</v>
          </cell>
          <cell r="B4552" t="str">
            <v>华秦科技</v>
          </cell>
          <cell r="C4552">
            <v>56.2</v>
          </cell>
          <cell r="D4552">
            <v>231.3</v>
          </cell>
          <cell r="E4552">
            <v>247.79</v>
          </cell>
          <cell r="F4552">
            <v>-0.49</v>
          </cell>
        </row>
        <row r="4553">
          <cell r="A4553" t="str">
            <v>603815.SH</v>
          </cell>
          <cell r="B4553" t="str">
            <v>交建股份</v>
          </cell>
          <cell r="C4553">
            <v>49.8</v>
          </cell>
          <cell r="D4553">
            <v>49.8</v>
          </cell>
          <cell r="E4553">
            <v>8.05</v>
          </cell>
          <cell r="F4553">
            <v>-0.49</v>
          </cell>
        </row>
        <row r="4554">
          <cell r="A4554" t="str">
            <v>000606.SZ</v>
          </cell>
          <cell r="B4554" t="str">
            <v>*ST顺利</v>
          </cell>
          <cell r="C4554">
            <v>15.4</v>
          </cell>
          <cell r="D4554">
            <v>15.4</v>
          </cell>
          <cell r="E4554">
            <v>2.01</v>
          </cell>
          <cell r="F4554">
            <v>-0.5</v>
          </cell>
        </row>
        <row r="4555">
          <cell r="A4555" t="str">
            <v>000159.SZ</v>
          </cell>
          <cell r="B4555" t="str">
            <v>国际实业</v>
          </cell>
          <cell r="C4555">
            <v>38.4</v>
          </cell>
          <cell r="D4555">
            <v>38.4</v>
          </cell>
          <cell r="E4555">
            <v>7.98</v>
          </cell>
          <cell r="F4555">
            <v>-0.5</v>
          </cell>
        </row>
        <row r="4556">
          <cell r="A4556" t="str">
            <v>300400.SZ</v>
          </cell>
          <cell r="B4556" t="str">
            <v>劲拓股份</v>
          </cell>
          <cell r="C4556">
            <v>32.6</v>
          </cell>
          <cell r="D4556">
            <v>43.5</v>
          </cell>
          <cell r="E4556">
            <v>17.91</v>
          </cell>
          <cell r="F4556">
            <v>-0.5</v>
          </cell>
        </row>
        <row r="4557">
          <cell r="A4557" t="str">
            <v>301208.SZ</v>
          </cell>
          <cell r="B4557" t="str">
            <v>中亦科技</v>
          </cell>
          <cell r="C4557">
            <v>11.3</v>
          </cell>
          <cell r="D4557">
            <v>45.1</v>
          </cell>
          <cell r="E4557">
            <v>67.6</v>
          </cell>
          <cell r="F4557">
            <v>-0.5</v>
          </cell>
        </row>
        <row r="4558">
          <cell r="A4558" t="str">
            <v>600531.SH</v>
          </cell>
          <cell r="B4558" t="str">
            <v>豫光金铅</v>
          </cell>
          <cell r="C4558">
            <v>64.5</v>
          </cell>
          <cell r="D4558">
            <v>64.5</v>
          </cell>
          <cell r="E4558">
            <v>5.92</v>
          </cell>
          <cell r="F4558">
            <v>-0.5</v>
          </cell>
        </row>
        <row r="4559">
          <cell r="A4559" t="str">
            <v>000669.SZ</v>
          </cell>
          <cell r="B4559" t="str">
            <v>ST金鸿</v>
          </cell>
          <cell r="C4559">
            <v>13.3</v>
          </cell>
          <cell r="D4559">
            <v>13.3</v>
          </cell>
          <cell r="E4559">
            <v>1.96</v>
          </cell>
          <cell r="F4559">
            <v>-0.51</v>
          </cell>
        </row>
        <row r="4560">
          <cell r="A4560" t="str">
            <v>002230.SZ</v>
          </cell>
          <cell r="B4560" t="str">
            <v>科大讯飞</v>
          </cell>
          <cell r="C4560">
            <v>1081.5</v>
          </cell>
          <cell r="D4560">
            <v>1180.6</v>
          </cell>
          <cell r="E4560">
            <v>50.82</v>
          </cell>
          <cell r="F4560">
            <v>-0.51</v>
          </cell>
        </row>
        <row r="4561">
          <cell r="A4561" t="str">
            <v>601928.SH</v>
          </cell>
          <cell r="B4561" t="str">
            <v>凤凰传媒</v>
          </cell>
          <cell r="C4561">
            <v>248.1</v>
          </cell>
          <cell r="D4561">
            <v>248.1</v>
          </cell>
          <cell r="E4561">
            <v>9.75</v>
          </cell>
          <cell r="F4561">
            <v>-0.51</v>
          </cell>
        </row>
        <row r="4562">
          <cell r="A4562" t="str">
            <v>601107.SH</v>
          </cell>
          <cell r="B4562" t="str">
            <v>四川成渝</v>
          </cell>
          <cell r="C4562">
            <v>84.3</v>
          </cell>
          <cell r="D4562">
            <v>119.3</v>
          </cell>
          <cell r="E4562">
            <v>3.9</v>
          </cell>
          <cell r="F4562">
            <v>-0.51</v>
          </cell>
        </row>
        <row r="4563">
          <cell r="A4563" t="str">
            <v>600037.SH</v>
          </cell>
          <cell r="B4563" t="str">
            <v>歌华有线</v>
          </cell>
          <cell r="C4563">
            <v>135.7</v>
          </cell>
          <cell r="D4563">
            <v>135.7</v>
          </cell>
          <cell r="E4563">
            <v>9.75</v>
          </cell>
          <cell r="F4563">
            <v>-0.51</v>
          </cell>
        </row>
        <row r="4564">
          <cell r="A4564" t="str">
            <v>600125.SH</v>
          </cell>
          <cell r="B4564" t="str">
            <v>铁龙物流</v>
          </cell>
          <cell r="C4564">
            <v>76.1</v>
          </cell>
          <cell r="D4564">
            <v>76.1</v>
          </cell>
          <cell r="E4564">
            <v>5.83</v>
          </cell>
          <cell r="F4564">
            <v>-0.51</v>
          </cell>
        </row>
        <row r="4565">
          <cell r="A4565" t="str">
            <v>601825.SH</v>
          </cell>
          <cell r="B4565" t="str">
            <v>沪农商行</v>
          </cell>
          <cell r="C4565">
            <v>269</v>
          </cell>
          <cell r="D4565">
            <v>561.3</v>
          </cell>
          <cell r="E4565">
            <v>5.82</v>
          </cell>
          <cell r="F4565">
            <v>-0.51</v>
          </cell>
        </row>
        <row r="4566">
          <cell r="A4566" t="str">
            <v>002482.SZ</v>
          </cell>
          <cell r="B4566" t="str">
            <v>ST广田</v>
          </cell>
          <cell r="C4566">
            <v>29.7</v>
          </cell>
          <cell r="D4566">
            <v>29.8</v>
          </cell>
          <cell r="E4566">
            <v>1.94</v>
          </cell>
          <cell r="F4566">
            <v>-0.51</v>
          </cell>
        </row>
        <row r="4567">
          <cell r="A4567" t="str">
            <v>300671.SZ</v>
          </cell>
          <cell r="B4567" t="str">
            <v>富满微</v>
          </cell>
          <cell r="C4567">
            <v>108.9</v>
          </cell>
          <cell r="D4567">
            <v>109.3</v>
          </cell>
          <cell r="E4567">
            <v>50.18</v>
          </cell>
          <cell r="F4567">
            <v>-0.52</v>
          </cell>
        </row>
        <row r="4568">
          <cell r="A4568" t="str">
            <v>601678.SH</v>
          </cell>
          <cell r="B4568" t="str">
            <v>滨化股份</v>
          </cell>
          <cell r="C4568">
            <v>118.7</v>
          </cell>
          <cell r="D4568">
            <v>118.7</v>
          </cell>
          <cell r="E4568">
            <v>5.77</v>
          </cell>
          <cell r="F4568">
            <v>-0.52</v>
          </cell>
        </row>
        <row r="4569">
          <cell r="A4569" t="str">
            <v>002047.SZ</v>
          </cell>
          <cell r="B4569" t="str">
            <v>宝鹰股份</v>
          </cell>
          <cell r="C4569">
            <v>51</v>
          </cell>
          <cell r="D4569">
            <v>57.9</v>
          </cell>
          <cell r="E4569">
            <v>3.82</v>
          </cell>
          <cell r="F4569">
            <v>-0.52</v>
          </cell>
        </row>
        <row r="4570">
          <cell r="A4570" t="str">
            <v>600236.SH</v>
          </cell>
          <cell r="B4570" t="str">
            <v>桂冠电力</v>
          </cell>
          <cell r="C4570">
            <v>449.3</v>
          </cell>
          <cell r="D4570">
            <v>449.3</v>
          </cell>
          <cell r="E4570">
            <v>5.7</v>
          </cell>
          <cell r="F4570">
            <v>-0.52</v>
          </cell>
        </row>
        <row r="4571">
          <cell r="A4571" t="str">
            <v>002307.SZ</v>
          </cell>
          <cell r="B4571" t="str">
            <v>北新路桥</v>
          </cell>
          <cell r="C4571">
            <v>61.8</v>
          </cell>
          <cell r="D4571">
            <v>71.8</v>
          </cell>
          <cell r="E4571">
            <v>5.66</v>
          </cell>
          <cell r="F4571">
            <v>-0.53</v>
          </cell>
        </row>
        <row r="4572">
          <cell r="A4572" t="str">
            <v>002459.SZ</v>
          </cell>
          <cell r="B4572" t="str">
            <v>晶澳科技</v>
          </cell>
          <cell r="C4572">
            <v>1280.7</v>
          </cell>
          <cell r="D4572">
            <v>1287.2</v>
          </cell>
          <cell r="E4572">
            <v>54.65</v>
          </cell>
          <cell r="F4572">
            <v>-0.53</v>
          </cell>
        </row>
        <row r="4573">
          <cell r="A4573" t="str">
            <v>300761.SZ</v>
          </cell>
          <cell r="B4573" t="str">
            <v>立华股份</v>
          </cell>
          <cell r="C4573">
            <v>120.4</v>
          </cell>
          <cell r="D4573">
            <v>172.1</v>
          </cell>
          <cell r="E4573">
            <v>37.43</v>
          </cell>
          <cell r="F4573">
            <v>-0.53</v>
          </cell>
        </row>
        <row r="4574">
          <cell r="A4574" t="str">
            <v>688496.SH</v>
          </cell>
          <cell r="B4574" t="str">
            <v>清越科技</v>
          </cell>
          <cell r="C4574">
            <v>8.8</v>
          </cell>
          <cell r="D4574">
            <v>50.5</v>
          </cell>
          <cell r="E4574">
            <v>11.22</v>
          </cell>
          <cell r="F4574">
            <v>-0.53</v>
          </cell>
        </row>
        <row r="4575">
          <cell r="A4575" t="str">
            <v>300496.SZ</v>
          </cell>
          <cell r="B4575" t="str">
            <v>中科创达</v>
          </cell>
          <cell r="C4575">
            <v>343.8</v>
          </cell>
          <cell r="D4575">
            <v>470.1</v>
          </cell>
          <cell r="E4575">
            <v>102.75</v>
          </cell>
          <cell r="F4575">
            <v>-0.53</v>
          </cell>
        </row>
        <row r="4576">
          <cell r="A4576" t="str">
            <v>002579.SZ</v>
          </cell>
          <cell r="B4576" t="str">
            <v>中京电子</v>
          </cell>
          <cell r="C4576">
            <v>65.1</v>
          </cell>
          <cell r="D4576">
            <v>68.6</v>
          </cell>
          <cell r="E4576">
            <v>11.19</v>
          </cell>
          <cell r="F4576">
            <v>-0.53</v>
          </cell>
        </row>
        <row r="4577">
          <cell r="A4577" t="str">
            <v>300285.SZ</v>
          </cell>
          <cell r="B4577" t="str">
            <v>国瓷材料</v>
          </cell>
          <cell r="C4577">
            <v>239</v>
          </cell>
          <cell r="D4577">
            <v>298.7</v>
          </cell>
          <cell r="E4577">
            <v>29.76</v>
          </cell>
          <cell r="F4577">
            <v>-0.53</v>
          </cell>
        </row>
        <row r="4578">
          <cell r="A4578" t="str">
            <v>300053.SZ</v>
          </cell>
          <cell r="B4578" t="str">
            <v>欧比特</v>
          </cell>
          <cell r="C4578">
            <v>58.8</v>
          </cell>
          <cell r="D4578">
            <v>64.8</v>
          </cell>
          <cell r="E4578">
            <v>9.3</v>
          </cell>
          <cell r="F4578">
            <v>-0.53</v>
          </cell>
        </row>
        <row r="4579">
          <cell r="A4579" t="str">
            <v>688639.SH</v>
          </cell>
          <cell r="B4579" t="str">
            <v>华恒生物</v>
          </cell>
          <cell r="C4579">
            <v>119.5</v>
          </cell>
          <cell r="D4579">
            <v>185.4</v>
          </cell>
          <cell r="E4579">
            <v>171.02</v>
          </cell>
          <cell r="F4579">
            <v>-0.54</v>
          </cell>
        </row>
        <row r="4580">
          <cell r="A4580" t="str">
            <v>688156.SH</v>
          </cell>
          <cell r="B4580" t="str">
            <v>路德环境</v>
          </cell>
          <cell r="C4580">
            <v>23.6</v>
          </cell>
          <cell r="D4580">
            <v>30.6</v>
          </cell>
          <cell r="E4580">
            <v>33.15</v>
          </cell>
          <cell r="F4580">
            <v>-0.54</v>
          </cell>
        </row>
        <row r="4581">
          <cell r="A4581" t="str">
            <v>000090.SZ</v>
          </cell>
          <cell r="B4581" t="str">
            <v>天健集团</v>
          </cell>
          <cell r="C4581">
            <v>103.1</v>
          </cell>
          <cell r="D4581">
            <v>103.1</v>
          </cell>
          <cell r="E4581">
            <v>5.52</v>
          </cell>
          <cell r="F4581">
            <v>-0.54</v>
          </cell>
        </row>
        <row r="4582">
          <cell r="A4582" t="str">
            <v>601018.SH</v>
          </cell>
          <cell r="B4582" t="str">
            <v>宁波港</v>
          </cell>
          <cell r="C4582">
            <v>483.4</v>
          </cell>
          <cell r="D4582">
            <v>714</v>
          </cell>
          <cell r="E4582">
            <v>3.67</v>
          </cell>
          <cell r="F4582">
            <v>-0.54</v>
          </cell>
        </row>
        <row r="4583">
          <cell r="A4583" t="str">
            <v>002865.SZ</v>
          </cell>
          <cell r="B4583" t="str">
            <v>钧达股份</v>
          </cell>
          <cell r="C4583">
            <v>212.6</v>
          </cell>
          <cell r="D4583">
            <v>217.8</v>
          </cell>
          <cell r="E4583">
            <v>153.9</v>
          </cell>
          <cell r="F4583">
            <v>-0.54</v>
          </cell>
        </row>
        <row r="4584">
          <cell r="A4584" t="str">
            <v>601998.SH</v>
          </cell>
          <cell r="B4584" t="str">
            <v>中信银行</v>
          </cell>
          <cell r="C4584">
            <v>1869.5</v>
          </cell>
          <cell r="D4584">
            <v>2686.5</v>
          </cell>
          <cell r="E4584">
            <v>5.49</v>
          </cell>
          <cell r="F4584">
            <v>-0.54</v>
          </cell>
        </row>
        <row r="4585">
          <cell r="A4585" t="str">
            <v>600886.SH</v>
          </cell>
          <cell r="B4585" t="str">
            <v>国投电力</v>
          </cell>
          <cell r="C4585">
            <v>764.9</v>
          </cell>
          <cell r="D4585">
            <v>818.5</v>
          </cell>
          <cell r="E4585">
            <v>10.98</v>
          </cell>
          <cell r="F4585">
            <v>-0.54</v>
          </cell>
        </row>
        <row r="4586">
          <cell r="A4586" t="str">
            <v>600406.SH</v>
          </cell>
          <cell r="B4586" t="str">
            <v>国电南瑞</v>
          </cell>
          <cell r="C4586">
            <v>1813.6</v>
          </cell>
          <cell r="D4586">
            <v>1828.3</v>
          </cell>
          <cell r="E4586">
            <v>27.31</v>
          </cell>
          <cell r="F4586">
            <v>-0.55</v>
          </cell>
        </row>
        <row r="4587">
          <cell r="A4587" t="str">
            <v>601077.SH</v>
          </cell>
          <cell r="B4587" t="str">
            <v>渝农商行</v>
          </cell>
          <cell r="C4587">
            <v>214.4</v>
          </cell>
          <cell r="D4587">
            <v>413.4</v>
          </cell>
          <cell r="E4587">
            <v>3.64</v>
          </cell>
          <cell r="F4587">
            <v>-0.55</v>
          </cell>
        </row>
        <row r="4588">
          <cell r="A4588" t="str">
            <v>300515.SZ</v>
          </cell>
          <cell r="B4588" t="str">
            <v>三德科技</v>
          </cell>
          <cell r="C4588">
            <v>29.4</v>
          </cell>
          <cell r="D4588">
            <v>33.5</v>
          </cell>
          <cell r="E4588">
            <v>16.28</v>
          </cell>
          <cell r="F4588">
            <v>-0.55</v>
          </cell>
        </row>
        <row r="4589">
          <cell r="A4589" t="str">
            <v>688045.SH</v>
          </cell>
          <cell r="B4589" t="str">
            <v>必易微</v>
          </cell>
          <cell r="C4589">
            <v>11.2</v>
          </cell>
          <cell r="D4589">
            <v>49.9</v>
          </cell>
          <cell r="E4589">
            <v>72.29</v>
          </cell>
          <cell r="F4589">
            <v>-0.55</v>
          </cell>
        </row>
        <row r="4590">
          <cell r="A4590" t="str">
            <v>688630.SH</v>
          </cell>
          <cell r="B4590" t="str">
            <v>芯碁微装</v>
          </cell>
          <cell r="C4590">
            <v>53.9</v>
          </cell>
          <cell r="D4590">
            <v>93.7</v>
          </cell>
          <cell r="E4590">
            <v>77.54</v>
          </cell>
          <cell r="F4590">
            <v>-0.55</v>
          </cell>
        </row>
        <row r="4591">
          <cell r="A4591" t="str">
            <v>600620.SH</v>
          </cell>
          <cell r="B4591" t="str">
            <v>天宸股份</v>
          </cell>
          <cell r="C4591">
            <v>86.5</v>
          </cell>
          <cell r="D4591">
            <v>86.5</v>
          </cell>
          <cell r="E4591">
            <v>12.59</v>
          </cell>
          <cell r="F4591">
            <v>-0.55</v>
          </cell>
        </row>
        <row r="4592">
          <cell r="A4592" t="str">
            <v>600566.SH</v>
          </cell>
          <cell r="B4592" t="str">
            <v>济川药业</v>
          </cell>
          <cell r="C4592">
            <v>263.2</v>
          </cell>
          <cell r="D4592">
            <v>264.9</v>
          </cell>
          <cell r="E4592">
            <v>28.74</v>
          </cell>
          <cell r="F4592">
            <v>-0.55</v>
          </cell>
        </row>
        <row r="4593">
          <cell r="A4593" t="str">
            <v>002762.SZ</v>
          </cell>
          <cell r="B4593" t="str">
            <v>金发拉比</v>
          </cell>
          <cell r="C4593">
            <v>25</v>
          </cell>
          <cell r="D4593">
            <v>44</v>
          </cell>
          <cell r="E4593">
            <v>12.43</v>
          </cell>
          <cell r="F4593">
            <v>-0.56</v>
          </cell>
        </row>
        <row r="4594">
          <cell r="A4594" t="str">
            <v>600651.SH</v>
          </cell>
          <cell r="B4594" t="str">
            <v>飞乐音响</v>
          </cell>
          <cell r="C4594">
            <v>44</v>
          </cell>
          <cell r="D4594">
            <v>88.7</v>
          </cell>
          <cell r="E4594">
            <v>3.54</v>
          </cell>
          <cell r="F4594">
            <v>-0.56</v>
          </cell>
        </row>
        <row r="4595">
          <cell r="A4595" t="str">
            <v>600428.SH</v>
          </cell>
          <cell r="B4595" t="str">
            <v>中远海特</v>
          </cell>
          <cell r="C4595">
            <v>151.8</v>
          </cell>
          <cell r="D4595">
            <v>151.8</v>
          </cell>
          <cell r="E4595">
            <v>7.07</v>
          </cell>
          <cell r="F4595">
            <v>-0.56</v>
          </cell>
        </row>
        <row r="4596">
          <cell r="A4596" t="str">
            <v>002436.SZ</v>
          </cell>
          <cell r="B4596" t="str">
            <v>兴森科技</v>
          </cell>
          <cell r="C4596">
            <v>184.1</v>
          </cell>
          <cell r="D4596">
            <v>207.3</v>
          </cell>
          <cell r="E4596">
            <v>12.27</v>
          </cell>
          <cell r="F4596">
            <v>-0.57</v>
          </cell>
        </row>
        <row r="4597">
          <cell r="A4597" t="str">
            <v>600658.SH</v>
          </cell>
          <cell r="B4597" t="str">
            <v>电子城</v>
          </cell>
          <cell r="C4597">
            <v>58.6</v>
          </cell>
          <cell r="D4597">
            <v>58.6</v>
          </cell>
          <cell r="E4597">
            <v>5.24</v>
          </cell>
          <cell r="F4597">
            <v>-0.57</v>
          </cell>
        </row>
        <row r="4598">
          <cell r="A4598" t="str">
            <v>603586.SH</v>
          </cell>
          <cell r="B4598" t="str">
            <v>金麒麟</v>
          </cell>
          <cell r="C4598">
            <v>30.7</v>
          </cell>
          <cell r="D4598">
            <v>30.7</v>
          </cell>
          <cell r="E4598">
            <v>15.66</v>
          </cell>
          <cell r="F4598">
            <v>-0.57</v>
          </cell>
        </row>
        <row r="4599">
          <cell r="A4599" t="str">
            <v>600246.SH</v>
          </cell>
          <cell r="B4599" t="str">
            <v>万通发展</v>
          </cell>
          <cell r="C4599">
            <v>141.3</v>
          </cell>
          <cell r="D4599">
            <v>141.3</v>
          </cell>
          <cell r="E4599">
            <v>6.88</v>
          </cell>
          <cell r="F4599">
            <v>-0.58</v>
          </cell>
        </row>
        <row r="4600">
          <cell r="A4600" t="str">
            <v>002795.SZ</v>
          </cell>
          <cell r="B4600" t="str">
            <v>永和智控</v>
          </cell>
          <cell r="C4600">
            <v>30.2</v>
          </cell>
          <cell r="D4600">
            <v>38.3</v>
          </cell>
          <cell r="E4600">
            <v>12.02</v>
          </cell>
          <cell r="F4600">
            <v>-0.58</v>
          </cell>
        </row>
        <row r="4601">
          <cell r="A4601" t="str">
            <v>600863.SH</v>
          </cell>
          <cell r="B4601" t="str">
            <v>内蒙华电</v>
          </cell>
          <cell r="C4601">
            <v>223.9</v>
          </cell>
          <cell r="D4601">
            <v>223.9</v>
          </cell>
          <cell r="E4601">
            <v>3.43</v>
          </cell>
          <cell r="F4601">
            <v>-0.58</v>
          </cell>
        </row>
        <row r="4602">
          <cell r="A4602" t="str">
            <v>605080.SH</v>
          </cell>
          <cell r="B4602" t="str">
            <v>浙江自然</v>
          </cell>
          <cell r="C4602">
            <v>16.1</v>
          </cell>
          <cell r="D4602">
            <v>48.5</v>
          </cell>
          <cell r="E4602">
            <v>47.97</v>
          </cell>
          <cell r="F4602">
            <v>-0.58</v>
          </cell>
        </row>
        <row r="4603">
          <cell r="A4603" t="str">
            <v>600261.SH</v>
          </cell>
          <cell r="B4603" t="str">
            <v>阳光照明</v>
          </cell>
          <cell r="C4603">
            <v>48.2</v>
          </cell>
          <cell r="D4603">
            <v>48.2</v>
          </cell>
          <cell r="E4603">
            <v>3.41</v>
          </cell>
          <cell r="F4603">
            <v>-0.58</v>
          </cell>
        </row>
        <row r="4604">
          <cell r="A4604" t="str">
            <v>833266.BJ</v>
          </cell>
          <cell r="B4604" t="str">
            <v>生物谷</v>
          </cell>
          <cell r="C4604">
            <v>6.7</v>
          </cell>
          <cell r="D4604">
            <v>8.7</v>
          </cell>
          <cell r="E4604">
            <v>6.81</v>
          </cell>
          <cell r="F4604">
            <v>-0.58</v>
          </cell>
        </row>
        <row r="4605">
          <cell r="A4605" t="str">
            <v>300795.SZ</v>
          </cell>
          <cell r="B4605" t="str">
            <v>米奥会展</v>
          </cell>
          <cell r="C4605">
            <v>27.9</v>
          </cell>
          <cell r="D4605">
            <v>56.6</v>
          </cell>
          <cell r="E4605">
            <v>56.04</v>
          </cell>
          <cell r="F4605">
            <v>-0.59</v>
          </cell>
        </row>
        <row r="4606">
          <cell r="A4606" t="str">
            <v>600688.SH</v>
          </cell>
          <cell r="B4606" t="str">
            <v>上海石化</v>
          </cell>
          <cell r="C4606">
            <v>247.7</v>
          </cell>
          <cell r="D4606">
            <v>365</v>
          </cell>
          <cell r="E4606">
            <v>3.38</v>
          </cell>
          <cell r="F4606">
            <v>-0.59</v>
          </cell>
        </row>
        <row r="4607">
          <cell r="A4607" t="str">
            <v>600307.SH</v>
          </cell>
          <cell r="B4607" t="str">
            <v>酒钢宏兴</v>
          </cell>
          <cell r="C4607">
            <v>105.9</v>
          </cell>
          <cell r="D4607">
            <v>105.9</v>
          </cell>
          <cell r="E4607">
            <v>1.69</v>
          </cell>
          <cell r="F4607">
            <v>-0.59</v>
          </cell>
        </row>
        <row r="4608">
          <cell r="A4608" t="str">
            <v>603236.SH</v>
          </cell>
          <cell r="B4608" t="str">
            <v>移远通信</v>
          </cell>
          <cell r="C4608">
            <v>201.5</v>
          </cell>
          <cell r="D4608">
            <v>201.5</v>
          </cell>
          <cell r="E4608">
            <v>106.6</v>
          </cell>
          <cell r="F4608">
            <v>-0.6</v>
          </cell>
        </row>
        <row r="4609">
          <cell r="A4609" t="str">
            <v>600206.SH</v>
          </cell>
          <cell r="B4609" t="str">
            <v>有研新材</v>
          </cell>
          <cell r="C4609">
            <v>126.9</v>
          </cell>
          <cell r="D4609">
            <v>126.9</v>
          </cell>
          <cell r="E4609">
            <v>14.99</v>
          </cell>
          <cell r="F4609">
            <v>-0.6</v>
          </cell>
        </row>
        <row r="4610">
          <cell r="A4610" t="str">
            <v>600452.SH</v>
          </cell>
          <cell r="B4610" t="str">
            <v>涪陵电力</v>
          </cell>
          <cell r="C4610">
            <v>176.8</v>
          </cell>
          <cell r="D4610">
            <v>176.8</v>
          </cell>
          <cell r="E4610">
            <v>19.33</v>
          </cell>
          <cell r="F4610">
            <v>-0.62</v>
          </cell>
        </row>
        <row r="4611">
          <cell r="A4611" t="str">
            <v>601658.SH</v>
          </cell>
          <cell r="B4611" t="str">
            <v>邮储银行</v>
          </cell>
          <cell r="C4611">
            <v>542.3</v>
          </cell>
          <cell r="D4611">
            <v>4443.7</v>
          </cell>
          <cell r="E4611">
            <v>4.81</v>
          </cell>
          <cell r="F4611">
            <v>-0.62</v>
          </cell>
        </row>
        <row r="4612">
          <cell r="A4612" t="str">
            <v>688213.SH</v>
          </cell>
          <cell r="B4612" t="str">
            <v>思特威-W</v>
          </cell>
          <cell r="C4612">
            <v>14.8</v>
          </cell>
          <cell r="D4612">
            <v>184.9</v>
          </cell>
          <cell r="E4612">
            <v>46.22</v>
          </cell>
          <cell r="F4612">
            <v>-0.62</v>
          </cell>
        </row>
        <row r="4613">
          <cell r="A4613" t="str">
            <v>300605.SZ</v>
          </cell>
          <cell r="B4613" t="str">
            <v>恒锋信息</v>
          </cell>
          <cell r="C4613">
            <v>19.6</v>
          </cell>
          <cell r="D4613">
            <v>28.6</v>
          </cell>
          <cell r="E4613">
            <v>17.36</v>
          </cell>
          <cell r="F4613">
            <v>-0.63</v>
          </cell>
        </row>
        <row r="4614">
          <cell r="A4614" t="str">
            <v>688665.SH</v>
          </cell>
          <cell r="B4614" t="str">
            <v>四方光电</v>
          </cell>
          <cell r="C4614">
            <v>23.1</v>
          </cell>
          <cell r="D4614">
            <v>75.1</v>
          </cell>
          <cell r="E4614">
            <v>107.26</v>
          </cell>
          <cell r="F4614">
            <v>-0.63</v>
          </cell>
        </row>
        <row r="4615">
          <cell r="A4615" t="str">
            <v>301179.SZ</v>
          </cell>
          <cell r="B4615" t="str">
            <v>泽宇智能</v>
          </cell>
          <cell r="C4615">
            <v>17.7</v>
          </cell>
          <cell r="D4615">
            <v>70.8</v>
          </cell>
          <cell r="E4615">
            <v>53.62</v>
          </cell>
          <cell r="F4615">
            <v>-0.63</v>
          </cell>
        </row>
        <row r="4616">
          <cell r="A4616" t="str">
            <v>002415.SZ</v>
          </cell>
          <cell r="B4616" t="str">
            <v>海康威视</v>
          </cell>
          <cell r="C4616">
            <v>3734.6</v>
          </cell>
          <cell r="D4616">
            <v>3839.2</v>
          </cell>
          <cell r="E4616">
            <v>41</v>
          </cell>
          <cell r="F4616">
            <v>-0.63</v>
          </cell>
        </row>
        <row r="4617">
          <cell r="A4617" t="str">
            <v>600126.SH</v>
          </cell>
          <cell r="B4617" t="str">
            <v>杭钢股份</v>
          </cell>
          <cell r="C4617">
            <v>159.7</v>
          </cell>
          <cell r="D4617">
            <v>159.7</v>
          </cell>
          <cell r="E4617">
            <v>4.73</v>
          </cell>
          <cell r="F4617">
            <v>-0.63</v>
          </cell>
        </row>
        <row r="4618">
          <cell r="A4618" t="str">
            <v>601518.SH</v>
          </cell>
          <cell r="B4618" t="str">
            <v>吉林高速</v>
          </cell>
          <cell r="C4618">
            <v>42.3</v>
          </cell>
          <cell r="D4618">
            <v>42.3</v>
          </cell>
          <cell r="E4618">
            <v>3.13</v>
          </cell>
          <cell r="F4618">
            <v>-0.63</v>
          </cell>
        </row>
        <row r="4619">
          <cell r="A4619" t="str">
            <v>688777.SH</v>
          </cell>
          <cell r="B4619" t="str">
            <v>中控技术</v>
          </cell>
          <cell r="C4619">
            <v>324.3</v>
          </cell>
          <cell r="D4619">
            <v>496.4</v>
          </cell>
          <cell r="E4619">
            <v>99.36</v>
          </cell>
          <cell r="F4619">
            <v>-0.64</v>
          </cell>
        </row>
        <row r="4620">
          <cell r="A4620" t="str">
            <v>600022.SH</v>
          </cell>
          <cell r="B4620" t="str">
            <v>山东钢铁</v>
          </cell>
          <cell r="C4620">
            <v>165.8</v>
          </cell>
          <cell r="D4620">
            <v>165.8</v>
          </cell>
          <cell r="E4620">
            <v>1.55</v>
          </cell>
          <cell r="F4620">
            <v>-0.64</v>
          </cell>
        </row>
        <row r="4621">
          <cell r="A4621" t="str">
            <v>600468.SH</v>
          </cell>
          <cell r="B4621" t="str">
            <v>百利电气</v>
          </cell>
          <cell r="C4621">
            <v>50.3</v>
          </cell>
          <cell r="D4621">
            <v>50.3</v>
          </cell>
          <cell r="E4621">
            <v>4.62</v>
          </cell>
          <cell r="F4621">
            <v>-0.65</v>
          </cell>
        </row>
        <row r="4622">
          <cell r="A4622" t="str">
            <v>688508.SH</v>
          </cell>
          <cell r="B4622" t="str">
            <v>芯朋微</v>
          </cell>
          <cell r="C4622">
            <v>60.2</v>
          </cell>
          <cell r="D4622">
            <v>88.9</v>
          </cell>
          <cell r="E4622">
            <v>78.48</v>
          </cell>
          <cell r="F4622">
            <v>-0.65</v>
          </cell>
        </row>
        <row r="4623">
          <cell r="A4623" t="str">
            <v>600586.SH</v>
          </cell>
          <cell r="B4623" t="str">
            <v>金晶科技</v>
          </cell>
          <cell r="C4623">
            <v>131.2</v>
          </cell>
          <cell r="D4623">
            <v>131.2</v>
          </cell>
          <cell r="E4623">
            <v>9.18</v>
          </cell>
          <cell r="F4623">
            <v>-0.65</v>
          </cell>
        </row>
        <row r="4624">
          <cell r="A4624" t="str">
            <v>600836.SH</v>
          </cell>
          <cell r="B4624" t="str">
            <v>上海易连</v>
          </cell>
          <cell r="C4624">
            <v>40.3</v>
          </cell>
          <cell r="D4624">
            <v>40.8</v>
          </cell>
          <cell r="E4624">
            <v>6.06</v>
          </cell>
          <cell r="F4624">
            <v>-0.66</v>
          </cell>
        </row>
        <row r="4625">
          <cell r="A4625" t="str">
            <v>300971.SZ</v>
          </cell>
          <cell r="B4625" t="str">
            <v>博亚精工</v>
          </cell>
          <cell r="C4625">
            <v>14.2</v>
          </cell>
          <cell r="D4625">
            <v>21.5</v>
          </cell>
          <cell r="E4625">
            <v>25.62</v>
          </cell>
          <cell r="F4625">
            <v>-0.66</v>
          </cell>
        </row>
        <row r="4626">
          <cell r="A4626" t="str">
            <v>688226.SH</v>
          </cell>
          <cell r="B4626" t="str">
            <v>威腾电气</v>
          </cell>
          <cell r="C4626">
            <v>17.3</v>
          </cell>
          <cell r="D4626">
            <v>32.9</v>
          </cell>
          <cell r="E4626">
            <v>21.07</v>
          </cell>
          <cell r="F4626">
            <v>-0.66</v>
          </cell>
        </row>
        <row r="4627">
          <cell r="A4627" t="str">
            <v>000039.SZ</v>
          </cell>
          <cell r="B4627" t="str">
            <v>中集集团</v>
          </cell>
          <cell r="C4627">
            <v>171.9</v>
          </cell>
          <cell r="D4627">
            <v>402.8</v>
          </cell>
          <cell r="E4627">
            <v>7.47</v>
          </cell>
          <cell r="F4627">
            <v>-0.66</v>
          </cell>
        </row>
        <row r="4628">
          <cell r="A4628" t="str">
            <v>000825.SZ</v>
          </cell>
          <cell r="B4628" t="str">
            <v>太钢不锈</v>
          </cell>
          <cell r="C4628">
            <v>254.6</v>
          </cell>
          <cell r="D4628">
            <v>256.2</v>
          </cell>
          <cell r="E4628">
            <v>4.47</v>
          </cell>
          <cell r="F4628">
            <v>-0.67</v>
          </cell>
        </row>
        <row r="4629">
          <cell r="A4629" t="str">
            <v>688110.SH</v>
          </cell>
          <cell r="B4629" t="str">
            <v>东芯股份</v>
          </cell>
          <cell r="C4629">
            <v>75.3</v>
          </cell>
          <cell r="D4629">
            <v>131.5</v>
          </cell>
          <cell r="E4629">
            <v>29.74</v>
          </cell>
          <cell r="F4629">
            <v>-0.67</v>
          </cell>
        </row>
        <row r="4630">
          <cell r="A4630" t="str">
            <v>600033.SH</v>
          </cell>
          <cell r="B4630" t="str">
            <v>福建高速</v>
          </cell>
          <cell r="C4630">
            <v>81.5</v>
          </cell>
          <cell r="D4630">
            <v>81.5</v>
          </cell>
          <cell r="E4630">
            <v>2.97</v>
          </cell>
          <cell r="F4630">
            <v>-0.67</v>
          </cell>
        </row>
        <row r="4631">
          <cell r="A4631" t="str">
            <v>600017.SH</v>
          </cell>
          <cell r="B4631" t="str">
            <v>日照港</v>
          </cell>
          <cell r="C4631">
            <v>91</v>
          </cell>
          <cell r="D4631">
            <v>91</v>
          </cell>
          <cell r="E4631">
            <v>2.96</v>
          </cell>
          <cell r="F4631">
            <v>-0.67</v>
          </cell>
        </row>
        <row r="4632">
          <cell r="A4632" t="str">
            <v>688100.SH</v>
          </cell>
          <cell r="B4632" t="str">
            <v>威胜信息</v>
          </cell>
          <cell r="C4632">
            <v>147.8</v>
          </cell>
          <cell r="D4632">
            <v>147.8</v>
          </cell>
          <cell r="E4632">
            <v>29.57</v>
          </cell>
          <cell r="F4632">
            <v>-0.67</v>
          </cell>
        </row>
        <row r="4633">
          <cell r="A4633" t="str">
            <v>600808.SH</v>
          </cell>
          <cell r="B4633" t="str">
            <v>马钢股份</v>
          </cell>
          <cell r="C4633">
            <v>176</v>
          </cell>
          <cell r="D4633">
            <v>229.3</v>
          </cell>
          <cell r="E4633">
            <v>2.95</v>
          </cell>
          <cell r="F4633">
            <v>-0.67</v>
          </cell>
        </row>
        <row r="4634">
          <cell r="A4634" t="str">
            <v>000900.SZ</v>
          </cell>
          <cell r="B4634" t="str">
            <v>现代投资</v>
          </cell>
          <cell r="C4634">
            <v>66.6</v>
          </cell>
          <cell r="D4634">
            <v>66.6</v>
          </cell>
          <cell r="E4634">
            <v>4.39</v>
          </cell>
          <cell r="F4634">
            <v>-0.68</v>
          </cell>
        </row>
        <row r="4635">
          <cell r="A4635" t="str">
            <v>002723.SZ</v>
          </cell>
          <cell r="B4635" t="str">
            <v>小崧股份</v>
          </cell>
          <cell r="C4635">
            <v>31.6</v>
          </cell>
          <cell r="D4635">
            <v>32.6</v>
          </cell>
          <cell r="E4635">
            <v>10.24</v>
          </cell>
          <cell r="F4635">
            <v>-0.68</v>
          </cell>
        </row>
        <row r="4636">
          <cell r="A4636" t="str">
            <v>300416.SZ</v>
          </cell>
          <cell r="B4636" t="str">
            <v>苏试试验</v>
          </cell>
          <cell r="C4636">
            <v>108</v>
          </cell>
          <cell r="D4636">
            <v>108.7</v>
          </cell>
          <cell r="E4636">
            <v>27.79</v>
          </cell>
          <cell r="F4636">
            <v>-0.68</v>
          </cell>
        </row>
        <row r="4637">
          <cell r="A4637" t="str">
            <v>002521.SZ</v>
          </cell>
          <cell r="B4637" t="str">
            <v>齐峰新材</v>
          </cell>
          <cell r="C4637">
            <v>23.6</v>
          </cell>
          <cell r="D4637">
            <v>28.9</v>
          </cell>
          <cell r="E4637">
            <v>5.85</v>
          </cell>
          <cell r="F4637">
            <v>-0.68</v>
          </cell>
        </row>
        <row r="4638">
          <cell r="A4638" t="str">
            <v>601169.SH</v>
          </cell>
          <cell r="B4638" t="str">
            <v>北京银行</v>
          </cell>
          <cell r="C4638">
            <v>923.9</v>
          </cell>
          <cell r="D4638">
            <v>923.9</v>
          </cell>
          <cell r="E4638">
            <v>4.37</v>
          </cell>
          <cell r="F4638">
            <v>-0.68</v>
          </cell>
        </row>
        <row r="4639">
          <cell r="A4639" t="str">
            <v>600572.SH</v>
          </cell>
          <cell r="B4639" t="str">
            <v>康恩贝</v>
          </cell>
          <cell r="C4639">
            <v>149.2</v>
          </cell>
          <cell r="D4639">
            <v>149.6</v>
          </cell>
          <cell r="E4639">
            <v>5.82</v>
          </cell>
          <cell r="F4639">
            <v>-0.68</v>
          </cell>
        </row>
        <row r="4640">
          <cell r="A4640" t="str">
            <v>003816.SZ</v>
          </cell>
          <cell r="B4640" t="str">
            <v>中国广核</v>
          </cell>
          <cell r="C4640">
            <v>1144.6</v>
          </cell>
          <cell r="D4640">
            <v>1469.5</v>
          </cell>
          <cell r="E4640">
            <v>2.91</v>
          </cell>
          <cell r="F4640">
            <v>-0.68</v>
          </cell>
        </row>
        <row r="4641">
          <cell r="A4641" t="str">
            <v>000809.SZ</v>
          </cell>
          <cell r="B4641" t="str">
            <v>ST新城</v>
          </cell>
          <cell r="C4641">
            <v>24</v>
          </cell>
          <cell r="D4641">
            <v>24</v>
          </cell>
          <cell r="E4641">
            <v>2.91</v>
          </cell>
          <cell r="F4641">
            <v>-0.68</v>
          </cell>
        </row>
        <row r="4642">
          <cell r="A4642" t="str">
            <v>600007.SH</v>
          </cell>
          <cell r="B4642" t="str">
            <v>中国国贸</v>
          </cell>
          <cell r="C4642">
            <v>175.8</v>
          </cell>
          <cell r="D4642">
            <v>175.8</v>
          </cell>
          <cell r="E4642">
            <v>17.45</v>
          </cell>
          <cell r="F4642">
            <v>-0.68</v>
          </cell>
        </row>
        <row r="4643">
          <cell r="A4643" t="str">
            <v>688372.SH</v>
          </cell>
          <cell r="B4643" t="str">
            <v>伟测科技</v>
          </cell>
          <cell r="C4643">
            <v>19</v>
          </cell>
          <cell r="D4643">
            <v>92.3</v>
          </cell>
          <cell r="E4643">
            <v>105.89</v>
          </cell>
          <cell r="F4643">
            <v>-0.68</v>
          </cell>
        </row>
        <row r="4644">
          <cell r="A4644" t="str">
            <v>002025.SZ</v>
          </cell>
          <cell r="B4644" t="str">
            <v>航天电器</v>
          </cell>
          <cell r="C4644">
            <v>262.5</v>
          </cell>
          <cell r="D4644">
            <v>262.5</v>
          </cell>
          <cell r="E4644">
            <v>58</v>
          </cell>
          <cell r="F4644">
            <v>-0.68</v>
          </cell>
        </row>
        <row r="4645">
          <cell r="A4645" t="str">
            <v>688696.SH</v>
          </cell>
          <cell r="B4645" t="str">
            <v>极米科技</v>
          </cell>
          <cell r="C4645">
            <v>91.9</v>
          </cell>
          <cell r="D4645">
            <v>140.9</v>
          </cell>
          <cell r="E4645">
            <v>201.3</v>
          </cell>
          <cell r="F4645">
            <v>-0.69</v>
          </cell>
        </row>
        <row r="4646">
          <cell r="A4646" t="str">
            <v>872925.BJ</v>
          </cell>
          <cell r="B4646" t="str">
            <v>锦好医疗</v>
          </cell>
          <cell r="C4646">
            <v>4</v>
          </cell>
          <cell r="D4646">
            <v>7.1</v>
          </cell>
          <cell r="E4646">
            <v>14.4</v>
          </cell>
          <cell r="F4646">
            <v>-0.69</v>
          </cell>
        </row>
        <row r="4647">
          <cell r="A4647" t="str">
            <v>300665.SZ</v>
          </cell>
          <cell r="B4647" t="str">
            <v>飞鹿股份</v>
          </cell>
          <cell r="C4647">
            <v>11.6</v>
          </cell>
          <cell r="D4647">
            <v>16.5</v>
          </cell>
          <cell r="E4647">
            <v>8.64</v>
          </cell>
          <cell r="F4647">
            <v>-0.69</v>
          </cell>
        </row>
        <row r="4648">
          <cell r="A4648" t="str">
            <v>601619.SH</v>
          </cell>
          <cell r="B4648" t="str">
            <v>嘉泽新能</v>
          </cell>
          <cell r="C4648">
            <v>101.9</v>
          </cell>
          <cell r="D4648">
            <v>103.7</v>
          </cell>
          <cell r="E4648">
            <v>4.26</v>
          </cell>
          <cell r="F4648">
            <v>-0.7</v>
          </cell>
        </row>
        <row r="4649">
          <cell r="A4649" t="str">
            <v>688121.SH</v>
          </cell>
          <cell r="B4649" t="str">
            <v>卓然股份</v>
          </cell>
          <cell r="C4649">
            <v>33.5</v>
          </cell>
          <cell r="D4649">
            <v>48.6</v>
          </cell>
          <cell r="E4649">
            <v>24</v>
          </cell>
          <cell r="F4649">
            <v>-0.7</v>
          </cell>
        </row>
        <row r="4650">
          <cell r="A4650" t="str">
            <v>601598.SH</v>
          </cell>
          <cell r="B4650" t="str">
            <v>中国外运</v>
          </cell>
          <cell r="C4650">
            <v>222.3</v>
          </cell>
          <cell r="D4650">
            <v>308.5</v>
          </cell>
          <cell r="E4650">
            <v>4.23</v>
          </cell>
          <cell r="F4650">
            <v>-0.7</v>
          </cell>
        </row>
        <row r="4651">
          <cell r="A4651" t="str">
            <v>688295.SH</v>
          </cell>
          <cell r="B4651" t="str">
            <v>中复神鹰</v>
          </cell>
          <cell r="C4651">
            <v>29.7</v>
          </cell>
          <cell r="D4651">
            <v>367.2</v>
          </cell>
          <cell r="E4651">
            <v>40.8</v>
          </cell>
          <cell r="F4651">
            <v>-0.71</v>
          </cell>
        </row>
        <row r="4652">
          <cell r="A4652" t="str">
            <v>603565.SH</v>
          </cell>
          <cell r="B4652" t="str">
            <v>中谷物流</v>
          </cell>
          <cell r="C4652">
            <v>73</v>
          </cell>
          <cell r="D4652">
            <v>238.4</v>
          </cell>
          <cell r="E4652">
            <v>16.8</v>
          </cell>
          <cell r="F4652">
            <v>-0.71</v>
          </cell>
        </row>
        <row r="4653">
          <cell r="A4653" t="str">
            <v>600745.SH</v>
          </cell>
          <cell r="B4653" t="str">
            <v>闻泰科技</v>
          </cell>
          <cell r="C4653">
            <v>661.2</v>
          </cell>
          <cell r="D4653">
            <v>661.2</v>
          </cell>
          <cell r="E4653">
            <v>53.2</v>
          </cell>
          <cell r="F4653">
            <v>-0.71</v>
          </cell>
        </row>
        <row r="4654">
          <cell r="A4654" t="str">
            <v>688498.SH</v>
          </cell>
          <cell r="B4654" t="str">
            <v>源杰科技</v>
          </cell>
          <cell r="C4654">
            <v>17.2</v>
          </cell>
          <cell r="D4654">
            <v>82.1</v>
          </cell>
          <cell r="E4654">
            <v>135.52</v>
          </cell>
          <cell r="F4654">
            <v>-0.71</v>
          </cell>
        </row>
        <row r="4655">
          <cell r="A4655" t="str">
            <v>688279.SH</v>
          </cell>
          <cell r="B4655" t="str">
            <v>峰岹科技</v>
          </cell>
          <cell r="C4655">
            <v>19.6</v>
          </cell>
          <cell r="D4655">
            <v>82.4</v>
          </cell>
          <cell r="E4655">
            <v>89.2</v>
          </cell>
          <cell r="F4655">
            <v>-0.71</v>
          </cell>
        </row>
        <row r="4656">
          <cell r="A4656" t="str">
            <v>601226.SH</v>
          </cell>
          <cell r="B4656" t="str">
            <v>华电重工</v>
          </cell>
          <cell r="C4656">
            <v>96.6</v>
          </cell>
          <cell r="D4656">
            <v>97.5</v>
          </cell>
          <cell r="E4656">
            <v>8.36</v>
          </cell>
          <cell r="F4656">
            <v>-0.71</v>
          </cell>
        </row>
        <row r="4657">
          <cell r="A4657" t="str">
            <v>600500.SH</v>
          </cell>
          <cell r="B4657" t="str">
            <v>中化国际</v>
          </cell>
          <cell r="C4657">
            <v>188.3</v>
          </cell>
          <cell r="D4657">
            <v>248.2</v>
          </cell>
          <cell r="E4657">
            <v>6.91</v>
          </cell>
          <cell r="F4657">
            <v>-0.72</v>
          </cell>
        </row>
        <row r="4658">
          <cell r="A4658" t="str">
            <v>600170.SH</v>
          </cell>
          <cell r="B4658" t="str">
            <v>上海建工</v>
          </cell>
          <cell r="C4658">
            <v>245.8</v>
          </cell>
          <cell r="D4658">
            <v>245.8</v>
          </cell>
          <cell r="E4658">
            <v>2.76</v>
          </cell>
          <cell r="F4658">
            <v>-0.72</v>
          </cell>
        </row>
        <row r="4659">
          <cell r="A4659" t="str">
            <v>600873.SH</v>
          </cell>
          <cell r="B4659" t="str">
            <v>梅花生物</v>
          </cell>
          <cell r="C4659">
            <v>293.6</v>
          </cell>
          <cell r="D4659">
            <v>293.6</v>
          </cell>
          <cell r="E4659">
            <v>9.65</v>
          </cell>
          <cell r="F4659">
            <v>-0.72</v>
          </cell>
        </row>
        <row r="4660">
          <cell r="A4660" t="str">
            <v>601512.SH</v>
          </cell>
          <cell r="B4660" t="str">
            <v>中新集团</v>
          </cell>
          <cell r="C4660">
            <v>144.3</v>
          </cell>
          <cell r="D4660">
            <v>144.3</v>
          </cell>
          <cell r="E4660">
            <v>9.63</v>
          </cell>
          <cell r="F4660">
            <v>-0.72</v>
          </cell>
        </row>
        <row r="4661">
          <cell r="A4661" t="str">
            <v>600208.SH</v>
          </cell>
          <cell r="B4661" t="str">
            <v>新湖中宝</v>
          </cell>
          <cell r="C4661">
            <v>236.4</v>
          </cell>
          <cell r="D4661">
            <v>236.5</v>
          </cell>
          <cell r="E4661">
            <v>2.75</v>
          </cell>
          <cell r="F4661">
            <v>-0.72</v>
          </cell>
        </row>
        <row r="4662">
          <cell r="A4662" t="str">
            <v>600800.SH</v>
          </cell>
          <cell r="B4662" t="str">
            <v>渤海化学</v>
          </cell>
          <cell r="C4662">
            <v>32.6</v>
          </cell>
          <cell r="D4662">
            <v>48.7</v>
          </cell>
          <cell r="E4662">
            <v>4.11</v>
          </cell>
          <cell r="F4662">
            <v>-0.72</v>
          </cell>
        </row>
        <row r="4663">
          <cell r="A4663" t="str">
            <v>600604.SH</v>
          </cell>
          <cell r="B4663" t="str">
            <v>市北高新</v>
          </cell>
          <cell r="C4663">
            <v>76.7</v>
          </cell>
          <cell r="D4663">
            <v>102.1</v>
          </cell>
          <cell r="E4663">
            <v>5.45</v>
          </cell>
          <cell r="F4663">
            <v>-0.73</v>
          </cell>
        </row>
        <row r="4664">
          <cell r="A4664" t="str">
            <v>600903.SH</v>
          </cell>
          <cell r="B4664" t="str">
            <v>贵州燃气</v>
          </cell>
          <cell r="C4664">
            <v>93</v>
          </cell>
          <cell r="D4664">
            <v>93</v>
          </cell>
          <cell r="E4664">
            <v>8.17</v>
          </cell>
          <cell r="F4664">
            <v>-0.73</v>
          </cell>
        </row>
        <row r="4665">
          <cell r="A4665" t="str">
            <v>688126.SH</v>
          </cell>
          <cell r="B4665" t="str">
            <v>沪硅产业-U</v>
          </cell>
          <cell r="C4665">
            <v>364.8</v>
          </cell>
          <cell r="D4665">
            <v>628.3</v>
          </cell>
          <cell r="E4665">
            <v>23</v>
          </cell>
          <cell r="F4665">
            <v>-0.73</v>
          </cell>
        </row>
        <row r="4666">
          <cell r="A4666" t="str">
            <v>831855.BJ</v>
          </cell>
          <cell r="B4666" t="str">
            <v>浙江大农</v>
          </cell>
          <cell r="C4666">
            <v>1.2</v>
          </cell>
          <cell r="D4666">
            <v>5</v>
          </cell>
          <cell r="E4666">
            <v>6.71</v>
          </cell>
          <cell r="F4666">
            <v>-0.74</v>
          </cell>
        </row>
        <row r="4667">
          <cell r="A4667" t="str">
            <v>300872.SZ</v>
          </cell>
          <cell r="B4667" t="str">
            <v>天阳科技</v>
          </cell>
          <cell r="C4667">
            <v>37.8</v>
          </cell>
          <cell r="D4667">
            <v>59.6</v>
          </cell>
          <cell r="E4667">
            <v>14.74</v>
          </cell>
          <cell r="F4667">
            <v>-0.74</v>
          </cell>
        </row>
        <row r="4668">
          <cell r="A4668" t="str">
            <v>600339.SH</v>
          </cell>
          <cell r="B4668" t="str">
            <v>中油工程</v>
          </cell>
          <cell r="C4668">
            <v>222.8</v>
          </cell>
          <cell r="D4668">
            <v>222.8</v>
          </cell>
          <cell r="E4668">
            <v>3.99</v>
          </cell>
          <cell r="F4668">
            <v>-0.75</v>
          </cell>
        </row>
        <row r="4669">
          <cell r="A4669" t="str">
            <v>002321.SZ</v>
          </cell>
          <cell r="B4669" t="str">
            <v>ST华英</v>
          </cell>
          <cell r="C4669">
            <v>56.6</v>
          </cell>
          <cell r="D4669">
            <v>56.7</v>
          </cell>
          <cell r="E4669">
            <v>2.66</v>
          </cell>
          <cell r="F4669">
            <v>-0.75</v>
          </cell>
        </row>
        <row r="4670">
          <cell r="A4670" t="str">
            <v>300553.SZ</v>
          </cell>
          <cell r="B4670" t="str">
            <v>集智股份</v>
          </cell>
          <cell r="C4670">
            <v>22.6</v>
          </cell>
          <cell r="D4670">
            <v>39.4</v>
          </cell>
          <cell r="E4670">
            <v>63.17</v>
          </cell>
          <cell r="F4670">
            <v>-0.75</v>
          </cell>
        </row>
        <row r="4671">
          <cell r="A4671" t="str">
            <v>002219.SZ</v>
          </cell>
          <cell r="B4671" t="str">
            <v>新里程</v>
          </cell>
          <cell r="C4671">
            <v>170.3</v>
          </cell>
          <cell r="D4671">
            <v>177.5</v>
          </cell>
          <cell r="E4671">
            <v>5.25</v>
          </cell>
          <cell r="F4671">
            <v>-0.76</v>
          </cell>
        </row>
        <row r="4672">
          <cell r="A4672" t="str">
            <v>600848.SH</v>
          </cell>
          <cell r="B4672" t="str">
            <v>上海临港</v>
          </cell>
          <cell r="C4672">
            <v>310</v>
          </cell>
          <cell r="D4672">
            <v>326.7</v>
          </cell>
          <cell r="E4672">
            <v>12.95</v>
          </cell>
          <cell r="F4672">
            <v>-0.77</v>
          </cell>
        </row>
        <row r="4673">
          <cell r="A4673" t="str">
            <v>600312.SH</v>
          </cell>
          <cell r="B4673" t="str">
            <v>平高电气</v>
          </cell>
          <cell r="C4673">
            <v>139.6</v>
          </cell>
          <cell r="D4673">
            <v>139.6</v>
          </cell>
          <cell r="E4673">
            <v>10.29</v>
          </cell>
          <cell r="F4673">
            <v>-0.77</v>
          </cell>
        </row>
        <row r="4674">
          <cell r="A4674" t="str">
            <v>601866.SH</v>
          </cell>
          <cell r="B4674" t="str">
            <v>中远海发</v>
          </cell>
          <cell r="C4674">
            <v>211.6</v>
          </cell>
          <cell r="D4674">
            <v>348.8</v>
          </cell>
          <cell r="E4674">
            <v>2.57</v>
          </cell>
          <cell r="F4674">
            <v>-0.77</v>
          </cell>
        </row>
        <row r="4675">
          <cell r="A4675" t="str">
            <v>301048.SZ</v>
          </cell>
          <cell r="B4675" t="str">
            <v>金鹰重工</v>
          </cell>
          <cell r="C4675">
            <v>13.7</v>
          </cell>
          <cell r="D4675">
            <v>54.8</v>
          </cell>
          <cell r="E4675">
            <v>10.27</v>
          </cell>
          <cell r="F4675">
            <v>-0.77</v>
          </cell>
        </row>
        <row r="4676">
          <cell r="A4676" t="str">
            <v>001211.SZ</v>
          </cell>
          <cell r="B4676" t="str">
            <v>双枪科技</v>
          </cell>
          <cell r="C4676">
            <v>9.1</v>
          </cell>
          <cell r="D4676">
            <v>16.6</v>
          </cell>
          <cell r="E4676">
            <v>23.09</v>
          </cell>
          <cell r="F4676">
            <v>-0.77</v>
          </cell>
        </row>
        <row r="4677">
          <cell r="A4677" t="str">
            <v>000510.SZ</v>
          </cell>
          <cell r="B4677" t="str">
            <v>新金路</v>
          </cell>
          <cell r="C4677">
            <v>36.4</v>
          </cell>
          <cell r="D4677">
            <v>39</v>
          </cell>
          <cell r="E4677">
            <v>6.41</v>
          </cell>
          <cell r="F4677">
            <v>-0.77</v>
          </cell>
        </row>
        <row r="4678">
          <cell r="A4678" t="str">
            <v>600939.SH</v>
          </cell>
          <cell r="B4678" t="str">
            <v>重庆建工</v>
          </cell>
          <cell r="C4678">
            <v>73</v>
          </cell>
          <cell r="D4678">
            <v>73</v>
          </cell>
          <cell r="E4678">
            <v>3.84</v>
          </cell>
          <cell r="F4678">
            <v>-0.78</v>
          </cell>
        </row>
        <row r="4679">
          <cell r="A4679" t="str">
            <v>601992.SH</v>
          </cell>
          <cell r="B4679" t="str">
            <v>金隅集团</v>
          </cell>
          <cell r="C4679">
            <v>212.5</v>
          </cell>
          <cell r="D4679">
            <v>272.3</v>
          </cell>
          <cell r="E4679">
            <v>2.55</v>
          </cell>
          <cell r="F4679">
            <v>-0.78</v>
          </cell>
        </row>
        <row r="4680">
          <cell r="A4680" t="str">
            <v>603613.SH</v>
          </cell>
          <cell r="B4680" t="str">
            <v>国联股份</v>
          </cell>
          <cell r="C4680">
            <v>377.8</v>
          </cell>
          <cell r="D4680">
            <v>377.8</v>
          </cell>
          <cell r="E4680">
            <v>75.76</v>
          </cell>
          <cell r="F4680">
            <v>-0.79</v>
          </cell>
        </row>
        <row r="4681">
          <cell r="A4681" t="str">
            <v>002311.SZ</v>
          </cell>
          <cell r="B4681" t="str">
            <v>海大集团</v>
          </cell>
          <cell r="C4681">
            <v>984</v>
          </cell>
          <cell r="D4681">
            <v>984.7</v>
          </cell>
          <cell r="E4681">
            <v>59.28</v>
          </cell>
          <cell r="F4681">
            <v>-0.79</v>
          </cell>
        </row>
        <row r="4682">
          <cell r="A4682" t="str">
            <v>603893.SH</v>
          </cell>
          <cell r="B4682" t="str">
            <v>瑞芯微</v>
          </cell>
          <cell r="C4682">
            <v>371.8</v>
          </cell>
          <cell r="D4682">
            <v>373.8</v>
          </cell>
          <cell r="E4682">
            <v>89.49</v>
          </cell>
          <cell r="F4682">
            <v>-0.79</v>
          </cell>
        </row>
        <row r="4683">
          <cell r="A4683" t="str">
            <v>600421.SH</v>
          </cell>
          <cell r="B4683" t="str">
            <v>华嵘控股</v>
          </cell>
          <cell r="C4683">
            <v>22.2</v>
          </cell>
          <cell r="D4683">
            <v>22.2</v>
          </cell>
          <cell r="E4683">
            <v>11.34</v>
          </cell>
          <cell r="F4683">
            <v>-0.79</v>
          </cell>
        </row>
        <row r="4684">
          <cell r="A4684" t="str">
            <v>688786.SH</v>
          </cell>
          <cell r="B4684" t="str">
            <v>悦安新材</v>
          </cell>
          <cell r="C4684">
            <v>26.5</v>
          </cell>
          <cell r="D4684">
            <v>43</v>
          </cell>
          <cell r="E4684">
            <v>50.28</v>
          </cell>
          <cell r="F4684">
            <v>-0.79</v>
          </cell>
        </row>
        <row r="4685">
          <cell r="A4685" t="str">
            <v>002774.SZ</v>
          </cell>
          <cell r="B4685" t="str">
            <v>快意电梯</v>
          </cell>
          <cell r="C4685">
            <v>21.2</v>
          </cell>
          <cell r="D4685">
            <v>25.4</v>
          </cell>
          <cell r="E4685">
            <v>7.53</v>
          </cell>
          <cell r="F4685">
            <v>-0.79</v>
          </cell>
        </row>
        <row r="4686">
          <cell r="A4686" t="str">
            <v>002532.SZ</v>
          </cell>
          <cell r="B4686" t="str">
            <v>天山铝业</v>
          </cell>
          <cell r="C4686">
            <v>172.8</v>
          </cell>
          <cell r="D4686">
            <v>348</v>
          </cell>
          <cell r="E4686">
            <v>7.48</v>
          </cell>
          <cell r="F4686">
            <v>-0.8</v>
          </cell>
        </row>
        <row r="4687">
          <cell r="A4687" t="str">
            <v>601225.SH</v>
          </cell>
          <cell r="B4687" t="str">
            <v>陕西煤业</v>
          </cell>
          <cell r="C4687">
            <v>1809.1</v>
          </cell>
          <cell r="D4687">
            <v>1809.1</v>
          </cell>
          <cell r="E4687">
            <v>18.66</v>
          </cell>
          <cell r="F4687">
            <v>-0.8</v>
          </cell>
        </row>
        <row r="4688">
          <cell r="A4688" t="str">
            <v>688173.SH</v>
          </cell>
          <cell r="B4688" t="str">
            <v>希荻微</v>
          </cell>
          <cell r="C4688">
            <v>41.4</v>
          </cell>
          <cell r="D4688">
            <v>100</v>
          </cell>
          <cell r="E4688">
            <v>24.56</v>
          </cell>
          <cell r="F4688">
            <v>-0.81</v>
          </cell>
        </row>
        <row r="4689">
          <cell r="A4689" t="str">
            <v>600755.SH</v>
          </cell>
          <cell r="B4689" t="str">
            <v>厦门国贸</v>
          </cell>
          <cell r="C4689">
            <v>174.2</v>
          </cell>
          <cell r="D4689">
            <v>188.8</v>
          </cell>
          <cell r="E4689">
            <v>8.58</v>
          </cell>
          <cell r="F4689">
            <v>-0.81</v>
          </cell>
        </row>
        <row r="4690">
          <cell r="A4690" t="str">
            <v>600183.SH</v>
          </cell>
          <cell r="B4690" t="str">
            <v>生益科技</v>
          </cell>
          <cell r="C4690">
            <v>423.6</v>
          </cell>
          <cell r="D4690">
            <v>423.6</v>
          </cell>
          <cell r="E4690">
            <v>18.2</v>
          </cell>
          <cell r="F4690">
            <v>-0.82</v>
          </cell>
        </row>
        <row r="4691">
          <cell r="A4691" t="str">
            <v>601611.SH</v>
          </cell>
          <cell r="B4691" t="str">
            <v>中国核建</v>
          </cell>
          <cell r="C4691">
            <v>223.5</v>
          </cell>
          <cell r="D4691">
            <v>256.4</v>
          </cell>
          <cell r="E4691">
            <v>8.49</v>
          </cell>
          <cell r="F4691">
            <v>-0.82</v>
          </cell>
        </row>
        <row r="4692">
          <cell r="A4692" t="str">
            <v>600895.SH</v>
          </cell>
          <cell r="B4692" t="str">
            <v>张江高科</v>
          </cell>
          <cell r="C4692">
            <v>280</v>
          </cell>
          <cell r="D4692">
            <v>280</v>
          </cell>
          <cell r="E4692">
            <v>18.08</v>
          </cell>
          <cell r="F4692">
            <v>-0.82</v>
          </cell>
        </row>
        <row r="4693">
          <cell r="A4693" t="str">
            <v>605117.SH</v>
          </cell>
          <cell r="B4693" t="str">
            <v>德业股份</v>
          </cell>
          <cell r="C4693">
            <v>216.1</v>
          </cell>
          <cell r="D4693">
            <v>635.6</v>
          </cell>
          <cell r="E4693">
            <v>266.03</v>
          </cell>
          <cell r="F4693">
            <v>-0.83</v>
          </cell>
        </row>
        <row r="4694">
          <cell r="A4694" t="str">
            <v>300891.SZ</v>
          </cell>
          <cell r="B4694" t="str">
            <v>惠云钛业</v>
          </cell>
          <cell r="C4694">
            <v>27.6</v>
          </cell>
          <cell r="D4694">
            <v>47.9</v>
          </cell>
          <cell r="E4694">
            <v>11.98</v>
          </cell>
          <cell r="F4694">
            <v>-0.83</v>
          </cell>
        </row>
        <row r="4695">
          <cell r="A4695" t="str">
            <v>000709.SZ</v>
          </cell>
          <cell r="B4695" t="str">
            <v>河钢股份</v>
          </cell>
          <cell r="C4695">
            <v>247</v>
          </cell>
          <cell r="D4695">
            <v>247.1</v>
          </cell>
          <cell r="E4695">
            <v>2.39</v>
          </cell>
          <cell r="F4695">
            <v>-0.83</v>
          </cell>
        </row>
        <row r="4696">
          <cell r="A4696" t="str">
            <v>600748.SH</v>
          </cell>
          <cell r="B4696" t="str">
            <v>上实发展</v>
          </cell>
          <cell r="C4696">
            <v>65.9</v>
          </cell>
          <cell r="D4696">
            <v>65.9</v>
          </cell>
          <cell r="E4696">
            <v>3.57</v>
          </cell>
          <cell r="F4696">
            <v>-0.83</v>
          </cell>
        </row>
        <row r="4697">
          <cell r="A4697" t="str">
            <v>600552.SH</v>
          </cell>
          <cell r="B4697" t="str">
            <v>凯盛科技</v>
          </cell>
          <cell r="C4697">
            <v>90.8</v>
          </cell>
          <cell r="D4697">
            <v>112.3</v>
          </cell>
          <cell r="E4697">
            <v>11.89</v>
          </cell>
          <cell r="F4697">
            <v>-0.83</v>
          </cell>
        </row>
        <row r="4698">
          <cell r="A4698" t="str">
            <v>002828.SZ</v>
          </cell>
          <cell r="B4698" t="str">
            <v>贝肯能源</v>
          </cell>
          <cell r="C4698">
            <v>14.3</v>
          </cell>
          <cell r="D4698">
            <v>19.1</v>
          </cell>
          <cell r="E4698">
            <v>9.5</v>
          </cell>
          <cell r="F4698">
            <v>-0.84</v>
          </cell>
        </row>
        <row r="4699">
          <cell r="A4699" t="str">
            <v>300958.SZ</v>
          </cell>
          <cell r="B4699" t="str">
            <v>建工修复</v>
          </cell>
          <cell r="C4699">
            <v>14.5</v>
          </cell>
          <cell r="D4699">
            <v>26.9</v>
          </cell>
          <cell r="E4699">
            <v>18.86</v>
          </cell>
          <cell r="F4699">
            <v>-0.84</v>
          </cell>
        </row>
        <row r="4700">
          <cell r="A4700" t="str">
            <v>000695.SZ</v>
          </cell>
          <cell r="B4700" t="str">
            <v>滨海能源</v>
          </cell>
          <cell r="C4700">
            <v>33.9</v>
          </cell>
          <cell r="D4700">
            <v>34</v>
          </cell>
          <cell r="E4700">
            <v>15.31</v>
          </cell>
          <cell r="F4700">
            <v>-0.84</v>
          </cell>
        </row>
        <row r="4701">
          <cell r="A4701" t="str">
            <v>688008.SH</v>
          </cell>
          <cell r="B4701" t="str">
            <v>澜起科技</v>
          </cell>
          <cell r="C4701">
            <v>705.1</v>
          </cell>
          <cell r="D4701">
            <v>705.1</v>
          </cell>
          <cell r="E4701">
            <v>62.06</v>
          </cell>
          <cell r="F4701">
            <v>-0.85</v>
          </cell>
        </row>
        <row r="4702">
          <cell r="A4702" t="str">
            <v>600231.SH</v>
          </cell>
          <cell r="B4702" t="str">
            <v>凌钢股份</v>
          </cell>
          <cell r="C4702">
            <v>66.7</v>
          </cell>
          <cell r="D4702">
            <v>66.7</v>
          </cell>
          <cell r="E4702">
            <v>2.34</v>
          </cell>
          <cell r="F4702">
            <v>-0.85</v>
          </cell>
        </row>
        <row r="4703">
          <cell r="A4703" t="str">
            <v>600532.SH</v>
          </cell>
          <cell r="B4703" t="str">
            <v>*ST未来</v>
          </cell>
          <cell r="C4703">
            <v>60.3</v>
          </cell>
          <cell r="D4703">
            <v>60.3</v>
          </cell>
          <cell r="E4703">
            <v>11.69</v>
          </cell>
          <cell r="F4703">
            <v>-0.85</v>
          </cell>
        </row>
        <row r="4704">
          <cell r="A4704" t="str">
            <v>600820.SH</v>
          </cell>
          <cell r="B4704" t="str">
            <v>隧道股份</v>
          </cell>
          <cell r="C4704">
            <v>182.7</v>
          </cell>
          <cell r="D4704">
            <v>182.7</v>
          </cell>
          <cell r="E4704">
            <v>5.81</v>
          </cell>
          <cell r="F4704">
            <v>-0.85</v>
          </cell>
        </row>
        <row r="4705">
          <cell r="A4705" t="str">
            <v>600781.SH</v>
          </cell>
          <cell r="B4705" t="str">
            <v>*ST辅仁</v>
          </cell>
          <cell r="C4705">
            <v>4.3</v>
          </cell>
          <cell r="D4705">
            <v>7.3</v>
          </cell>
          <cell r="E4705">
            <v>1.16</v>
          </cell>
          <cell r="F4705">
            <v>-0.85</v>
          </cell>
        </row>
        <row r="4706">
          <cell r="A4706" t="str">
            <v>300852.SZ</v>
          </cell>
          <cell r="B4706" t="str">
            <v>四会富仕</v>
          </cell>
          <cell r="C4706">
            <v>14.4</v>
          </cell>
          <cell r="D4706">
            <v>41.3</v>
          </cell>
          <cell r="E4706">
            <v>40.56</v>
          </cell>
          <cell r="F4706">
            <v>-0.86</v>
          </cell>
        </row>
        <row r="4707">
          <cell r="A4707" t="str">
            <v>601798.SH</v>
          </cell>
          <cell r="B4707" t="str">
            <v>蓝科高新</v>
          </cell>
          <cell r="C4707">
            <v>28.7</v>
          </cell>
          <cell r="D4707">
            <v>28.7</v>
          </cell>
          <cell r="E4707">
            <v>8.1</v>
          </cell>
          <cell r="F4707">
            <v>-0.86</v>
          </cell>
        </row>
        <row r="4708">
          <cell r="A4708" t="str">
            <v>301266.SZ</v>
          </cell>
          <cell r="B4708" t="str">
            <v>宇邦新材</v>
          </cell>
          <cell r="C4708">
            <v>19.2</v>
          </cell>
          <cell r="D4708">
            <v>76.8</v>
          </cell>
          <cell r="E4708">
            <v>73.83</v>
          </cell>
          <cell r="F4708">
            <v>-0.86</v>
          </cell>
        </row>
        <row r="4709">
          <cell r="A4709" t="str">
            <v>300931.SZ</v>
          </cell>
          <cell r="B4709" t="str">
            <v>通用电梯</v>
          </cell>
          <cell r="C4709">
            <v>8.4</v>
          </cell>
          <cell r="D4709">
            <v>19.3</v>
          </cell>
          <cell r="E4709">
            <v>8.05</v>
          </cell>
          <cell r="F4709">
            <v>-0.86</v>
          </cell>
        </row>
        <row r="4710">
          <cell r="A4710" t="str">
            <v>300103.SZ</v>
          </cell>
          <cell r="B4710" t="str">
            <v>达刚控股</v>
          </cell>
          <cell r="C4710">
            <v>16.8</v>
          </cell>
          <cell r="D4710">
            <v>21.8</v>
          </cell>
          <cell r="E4710">
            <v>6.85</v>
          </cell>
          <cell r="F4710">
            <v>-0.87</v>
          </cell>
        </row>
        <row r="4711">
          <cell r="A4711" t="str">
            <v>600256.SH</v>
          </cell>
          <cell r="B4711" t="str">
            <v>广汇能源</v>
          </cell>
          <cell r="C4711">
            <v>598.1</v>
          </cell>
          <cell r="D4711">
            <v>598.1</v>
          </cell>
          <cell r="E4711">
            <v>9.11</v>
          </cell>
          <cell r="F4711">
            <v>-0.87</v>
          </cell>
        </row>
        <row r="4712">
          <cell r="A4712" t="str">
            <v>300548.SZ</v>
          </cell>
          <cell r="B4712" t="str">
            <v>博创科技</v>
          </cell>
          <cell r="C4712">
            <v>53.8</v>
          </cell>
          <cell r="D4712">
            <v>65.4</v>
          </cell>
          <cell r="E4712">
            <v>24.96</v>
          </cell>
          <cell r="F4712">
            <v>-0.87</v>
          </cell>
        </row>
        <row r="4713">
          <cell r="A4713" t="str">
            <v>300236.SZ</v>
          </cell>
          <cell r="B4713" t="str">
            <v>上海新阳</v>
          </cell>
          <cell r="C4713">
            <v>115.9</v>
          </cell>
          <cell r="D4713">
            <v>117.1</v>
          </cell>
          <cell r="E4713">
            <v>37.38</v>
          </cell>
          <cell r="F4713">
            <v>-0.88</v>
          </cell>
        </row>
        <row r="4714">
          <cell r="A4714" t="str">
            <v>301117.SZ</v>
          </cell>
          <cell r="B4714" t="str">
            <v>佳缘科技</v>
          </cell>
          <cell r="C4714">
            <v>42.2</v>
          </cell>
          <cell r="D4714">
            <v>71.1</v>
          </cell>
          <cell r="E4714">
            <v>77.02</v>
          </cell>
          <cell r="F4714">
            <v>-0.88</v>
          </cell>
        </row>
        <row r="4715">
          <cell r="A4715" t="str">
            <v>603867.SH</v>
          </cell>
          <cell r="B4715" t="str">
            <v>新化股份</v>
          </cell>
          <cell r="C4715">
            <v>69</v>
          </cell>
          <cell r="D4715">
            <v>69</v>
          </cell>
          <cell r="E4715">
            <v>37.36</v>
          </cell>
          <cell r="F4715">
            <v>-0.88</v>
          </cell>
        </row>
        <row r="4716">
          <cell r="A4716" t="str">
            <v>600225.SH</v>
          </cell>
          <cell r="B4716" t="str">
            <v>卓朗科技</v>
          </cell>
          <cell r="C4716">
            <v>231.5</v>
          </cell>
          <cell r="D4716">
            <v>231.6</v>
          </cell>
          <cell r="E4716">
            <v>6.79</v>
          </cell>
          <cell r="F4716">
            <v>-0.88</v>
          </cell>
        </row>
        <row r="4717">
          <cell r="A4717" t="str">
            <v>300398.SZ</v>
          </cell>
          <cell r="B4717" t="str">
            <v>飞凯材料</v>
          </cell>
          <cell r="C4717">
            <v>106.7</v>
          </cell>
          <cell r="D4717">
            <v>107.4</v>
          </cell>
          <cell r="E4717">
            <v>20.32</v>
          </cell>
          <cell r="F4717">
            <v>-0.88</v>
          </cell>
        </row>
        <row r="4718">
          <cell r="A4718" t="str">
            <v>000429.SZ</v>
          </cell>
          <cell r="B4718" t="str">
            <v>粤高速A</v>
          </cell>
          <cell r="C4718">
            <v>103</v>
          </cell>
          <cell r="D4718">
            <v>165.2</v>
          </cell>
          <cell r="E4718">
            <v>7.9</v>
          </cell>
          <cell r="F4718">
            <v>-0.88</v>
          </cell>
        </row>
        <row r="4719">
          <cell r="A4719" t="str">
            <v>300582.SZ</v>
          </cell>
          <cell r="B4719" t="str">
            <v>英飞特</v>
          </cell>
          <cell r="C4719">
            <v>37</v>
          </cell>
          <cell r="D4719">
            <v>50</v>
          </cell>
          <cell r="E4719">
            <v>16.82</v>
          </cell>
          <cell r="F4719">
            <v>-0.88</v>
          </cell>
        </row>
        <row r="4720">
          <cell r="A4720" t="str">
            <v>688150.SH</v>
          </cell>
          <cell r="B4720" t="str">
            <v>莱特光电</v>
          </cell>
          <cell r="C4720">
            <v>37.8</v>
          </cell>
          <cell r="D4720">
            <v>103.2</v>
          </cell>
          <cell r="E4720">
            <v>25.65</v>
          </cell>
          <cell r="F4720">
            <v>-0.89</v>
          </cell>
        </row>
        <row r="4721">
          <cell r="A4721" t="str">
            <v>600012.SH</v>
          </cell>
          <cell r="B4721" t="str">
            <v>皖通高速</v>
          </cell>
          <cell r="C4721">
            <v>104</v>
          </cell>
          <cell r="D4721">
            <v>147.9</v>
          </cell>
          <cell r="E4721">
            <v>8.92</v>
          </cell>
          <cell r="F4721">
            <v>-0.89</v>
          </cell>
        </row>
        <row r="4722">
          <cell r="A4722" t="str">
            <v>600787.SH</v>
          </cell>
          <cell r="B4722" t="str">
            <v>中储股份</v>
          </cell>
          <cell r="C4722">
            <v>120.9</v>
          </cell>
          <cell r="D4722">
            <v>121.9</v>
          </cell>
          <cell r="E4722">
            <v>5.57</v>
          </cell>
          <cell r="F4722">
            <v>-0.89</v>
          </cell>
        </row>
        <row r="4723">
          <cell r="A4723" t="str">
            <v>002233.SZ</v>
          </cell>
          <cell r="B4723" t="str">
            <v>塔牌集团</v>
          </cell>
          <cell r="C4723">
            <v>92.7</v>
          </cell>
          <cell r="D4723">
            <v>92.8</v>
          </cell>
          <cell r="E4723">
            <v>7.78</v>
          </cell>
          <cell r="F4723">
            <v>-0.89</v>
          </cell>
        </row>
        <row r="4724">
          <cell r="A4724" t="str">
            <v>300799.SZ</v>
          </cell>
          <cell r="B4724" t="str">
            <v>左江科技</v>
          </cell>
          <cell r="C4724">
            <v>89.2</v>
          </cell>
          <cell r="D4724">
            <v>136.1</v>
          </cell>
          <cell r="E4724">
            <v>133.35</v>
          </cell>
          <cell r="F4724">
            <v>-0.89</v>
          </cell>
        </row>
        <row r="4725">
          <cell r="A4725" t="str">
            <v>600356.SH</v>
          </cell>
          <cell r="B4725" t="str">
            <v>恒丰纸业</v>
          </cell>
          <cell r="C4725">
            <v>26.5</v>
          </cell>
          <cell r="D4725">
            <v>26.5</v>
          </cell>
          <cell r="E4725">
            <v>8.87</v>
          </cell>
          <cell r="F4725">
            <v>-0.89</v>
          </cell>
        </row>
        <row r="4726">
          <cell r="A4726" t="str">
            <v>301270.SZ</v>
          </cell>
          <cell r="B4726" t="str">
            <v>汉仪股份</v>
          </cell>
          <cell r="C4726">
            <v>8.2</v>
          </cell>
          <cell r="D4726">
            <v>41</v>
          </cell>
          <cell r="E4726">
            <v>41.02</v>
          </cell>
          <cell r="F4726">
            <v>-0.89</v>
          </cell>
        </row>
        <row r="4727">
          <cell r="A4727" t="str">
            <v>603003.SH</v>
          </cell>
          <cell r="B4727" t="str">
            <v>龙宇股份</v>
          </cell>
          <cell r="C4727">
            <v>35.6</v>
          </cell>
          <cell r="D4727">
            <v>35.6</v>
          </cell>
          <cell r="E4727">
            <v>8.84</v>
          </cell>
          <cell r="F4727">
            <v>-0.9</v>
          </cell>
        </row>
        <row r="4728">
          <cell r="A4728" t="str">
            <v>002731.SZ</v>
          </cell>
          <cell r="B4728" t="str">
            <v>萃华珠宝</v>
          </cell>
          <cell r="C4728">
            <v>36.9</v>
          </cell>
          <cell r="D4728">
            <v>39.6</v>
          </cell>
          <cell r="E4728">
            <v>15.44</v>
          </cell>
          <cell r="F4728">
            <v>-0.9</v>
          </cell>
        </row>
        <row r="4729">
          <cell r="A4729" t="str">
            <v>605358.SH</v>
          </cell>
          <cell r="B4729" t="str">
            <v>立昂微</v>
          </cell>
          <cell r="C4729">
            <v>248.7</v>
          </cell>
          <cell r="D4729">
            <v>335</v>
          </cell>
          <cell r="E4729">
            <v>49.5</v>
          </cell>
          <cell r="F4729">
            <v>-0.9</v>
          </cell>
        </row>
        <row r="4730">
          <cell r="A4730" t="str">
            <v>300526.SZ</v>
          </cell>
          <cell r="B4730" t="str">
            <v>*ST中潜</v>
          </cell>
          <cell r="C4730">
            <v>24.5</v>
          </cell>
          <cell r="D4730">
            <v>24.5</v>
          </cell>
          <cell r="E4730">
            <v>12</v>
          </cell>
          <cell r="F4730">
            <v>-0.91</v>
          </cell>
        </row>
        <row r="4731">
          <cell r="A4731" t="str">
            <v>600782.SH</v>
          </cell>
          <cell r="B4731" t="str">
            <v>新钢股份</v>
          </cell>
          <cell r="C4731">
            <v>138.7</v>
          </cell>
          <cell r="D4731">
            <v>138.7</v>
          </cell>
          <cell r="E4731">
            <v>4.35</v>
          </cell>
          <cell r="F4731">
            <v>-0.91</v>
          </cell>
        </row>
        <row r="4732">
          <cell r="A4732" t="str">
            <v>603727.SH</v>
          </cell>
          <cell r="B4732" t="str">
            <v>博迈科</v>
          </cell>
          <cell r="C4732">
            <v>36.7</v>
          </cell>
          <cell r="D4732">
            <v>36.7</v>
          </cell>
          <cell r="E4732">
            <v>13.03</v>
          </cell>
          <cell r="F4732">
            <v>-0.91</v>
          </cell>
        </row>
        <row r="4733">
          <cell r="A4733" t="str">
            <v>600153.SH</v>
          </cell>
          <cell r="B4733" t="str">
            <v>建发股份</v>
          </cell>
          <cell r="C4733">
            <v>339.6</v>
          </cell>
          <cell r="D4733">
            <v>358.8</v>
          </cell>
          <cell r="E4733">
            <v>11.94</v>
          </cell>
          <cell r="F4733">
            <v>-0.91</v>
          </cell>
        </row>
        <row r="4734">
          <cell r="A4734" t="str">
            <v>300408.SZ</v>
          </cell>
          <cell r="B4734" t="str">
            <v>三环集团</v>
          </cell>
          <cell r="C4734">
            <v>581.2</v>
          </cell>
          <cell r="D4734">
            <v>602</v>
          </cell>
          <cell r="E4734">
            <v>31.41</v>
          </cell>
          <cell r="F4734">
            <v>-0.91</v>
          </cell>
        </row>
        <row r="4735">
          <cell r="A4735" t="str">
            <v>002947.SZ</v>
          </cell>
          <cell r="B4735" t="str">
            <v>恒铭达</v>
          </cell>
          <cell r="C4735">
            <v>32.8</v>
          </cell>
          <cell r="D4735">
            <v>49.7</v>
          </cell>
          <cell r="E4735">
            <v>21.6</v>
          </cell>
          <cell r="F4735">
            <v>-0.92</v>
          </cell>
        </row>
        <row r="4736">
          <cell r="A4736" t="str">
            <v>002883.SZ</v>
          </cell>
          <cell r="B4736" t="str">
            <v>中设股份</v>
          </cell>
          <cell r="C4736">
            <v>14.7</v>
          </cell>
          <cell r="D4736">
            <v>18.6</v>
          </cell>
          <cell r="E4736">
            <v>11.88</v>
          </cell>
          <cell r="F4736">
            <v>-0.92</v>
          </cell>
        </row>
        <row r="4737">
          <cell r="A4737" t="str">
            <v>688359.SH</v>
          </cell>
          <cell r="B4737" t="str">
            <v>三孚新科</v>
          </cell>
          <cell r="C4737">
            <v>31.7</v>
          </cell>
          <cell r="D4737">
            <v>60</v>
          </cell>
          <cell r="E4737">
            <v>64.7</v>
          </cell>
          <cell r="F4737">
            <v>-0.92</v>
          </cell>
        </row>
        <row r="4738">
          <cell r="A4738" t="str">
            <v>300252.SZ</v>
          </cell>
          <cell r="B4738" t="str">
            <v>金信诺</v>
          </cell>
          <cell r="C4738">
            <v>47.6</v>
          </cell>
          <cell r="D4738">
            <v>71.2</v>
          </cell>
          <cell r="E4738">
            <v>10.76</v>
          </cell>
          <cell r="F4738">
            <v>-0.92</v>
          </cell>
        </row>
        <row r="4739">
          <cell r="A4739" t="str">
            <v>601158.SH</v>
          </cell>
          <cell r="B4739" t="str">
            <v>重庆水务</v>
          </cell>
          <cell r="C4739">
            <v>257.3</v>
          </cell>
          <cell r="D4739">
            <v>257.3</v>
          </cell>
          <cell r="E4739">
            <v>5.36</v>
          </cell>
          <cell r="F4739">
            <v>-0.92</v>
          </cell>
        </row>
        <row r="4740">
          <cell r="A4740" t="str">
            <v>603328.SH</v>
          </cell>
          <cell r="B4740" t="str">
            <v>依顿电子</v>
          </cell>
          <cell r="C4740">
            <v>74.2</v>
          </cell>
          <cell r="D4740">
            <v>74.2</v>
          </cell>
          <cell r="E4740">
            <v>7.43</v>
          </cell>
          <cell r="F4740">
            <v>-0.93</v>
          </cell>
        </row>
        <row r="4741">
          <cell r="A4741" t="str">
            <v>000025.SZ</v>
          </cell>
          <cell r="B4741" t="str">
            <v>特力A</v>
          </cell>
          <cell r="C4741">
            <v>77.7</v>
          </cell>
          <cell r="D4741">
            <v>85.3</v>
          </cell>
          <cell r="E4741">
            <v>19.79</v>
          </cell>
          <cell r="F4741">
            <v>-0.95</v>
          </cell>
        </row>
        <row r="4742">
          <cell r="A4742" t="str">
            <v>600968.SH</v>
          </cell>
          <cell r="B4742" t="str">
            <v>海油发展</v>
          </cell>
          <cell r="C4742">
            <v>317.2</v>
          </cell>
          <cell r="D4742">
            <v>317.2</v>
          </cell>
          <cell r="E4742">
            <v>3.12</v>
          </cell>
          <cell r="F4742">
            <v>-0.95</v>
          </cell>
        </row>
        <row r="4743">
          <cell r="A4743" t="str">
            <v>001979.SZ</v>
          </cell>
          <cell r="B4743" t="str">
            <v>招商蛇口</v>
          </cell>
          <cell r="C4743">
            <v>1043.9</v>
          </cell>
          <cell r="D4743">
            <v>1044</v>
          </cell>
          <cell r="E4743">
            <v>13.49</v>
          </cell>
          <cell r="F4743">
            <v>-0.95</v>
          </cell>
        </row>
        <row r="4744">
          <cell r="A4744" t="str">
            <v>300065.SZ</v>
          </cell>
          <cell r="B4744" t="str">
            <v>海兰信</v>
          </cell>
          <cell r="C4744">
            <v>95.8</v>
          </cell>
          <cell r="D4744">
            <v>112.6</v>
          </cell>
          <cell r="E4744">
            <v>15.54</v>
          </cell>
          <cell r="F4744">
            <v>-0.96</v>
          </cell>
        </row>
        <row r="4745">
          <cell r="A4745" t="str">
            <v>002807.SZ</v>
          </cell>
          <cell r="B4745" t="str">
            <v>江阴银行</v>
          </cell>
          <cell r="C4745">
            <v>88.9</v>
          </cell>
          <cell r="D4745">
            <v>89.1</v>
          </cell>
          <cell r="E4745">
            <v>4.1</v>
          </cell>
          <cell r="F4745">
            <v>-0.97</v>
          </cell>
        </row>
        <row r="4746">
          <cell r="A4746" t="str">
            <v>600326.SH</v>
          </cell>
          <cell r="B4746" t="str">
            <v>西藏天路</v>
          </cell>
          <cell r="C4746">
            <v>47</v>
          </cell>
          <cell r="D4746">
            <v>47.1</v>
          </cell>
          <cell r="E4746">
            <v>5.12</v>
          </cell>
          <cell r="F4746">
            <v>-0.97</v>
          </cell>
        </row>
        <row r="4747">
          <cell r="A4747" t="str">
            <v>600583.SH</v>
          </cell>
          <cell r="B4747" t="str">
            <v>海油工程</v>
          </cell>
          <cell r="C4747">
            <v>270.6</v>
          </cell>
          <cell r="D4747">
            <v>270.6</v>
          </cell>
          <cell r="E4747">
            <v>6.12</v>
          </cell>
          <cell r="F4747">
            <v>-0.97</v>
          </cell>
        </row>
        <row r="4748">
          <cell r="A4748" t="str">
            <v>300406.SZ</v>
          </cell>
          <cell r="B4748" t="str">
            <v>九强生物</v>
          </cell>
          <cell r="C4748">
            <v>67.9</v>
          </cell>
          <cell r="D4748">
            <v>119.5</v>
          </cell>
          <cell r="E4748">
            <v>20.3</v>
          </cell>
          <cell r="F4748">
            <v>-0.98</v>
          </cell>
        </row>
        <row r="4749">
          <cell r="A4749" t="str">
            <v>600345.SH</v>
          </cell>
          <cell r="B4749" t="str">
            <v>长江通信</v>
          </cell>
          <cell r="C4749">
            <v>38.2</v>
          </cell>
          <cell r="D4749">
            <v>38.2</v>
          </cell>
          <cell r="E4749">
            <v>19.28</v>
          </cell>
          <cell r="F4749">
            <v>-0.98</v>
          </cell>
        </row>
        <row r="4750">
          <cell r="A4750" t="str">
            <v>300037.SZ</v>
          </cell>
          <cell r="B4750" t="str">
            <v>新宙邦</v>
          </cell>
          <cell r="C4750">
            <v>244.2</v>
          </cell>
          <cell r="D4750">
            <v>340.1</v>
          </cell>
          <cell r="E4750">
            <v>45.61</v>
          </cell>
          <cell r="F4750">
            <v>-0.98</v>
          </cell>
        </row>
        <row r="4751">
          <cell r="A4751" t="str">
            <v>300833.SZ</v>
          </cell>
          <cell r="B4751" t="str">
            <v>浩洋股份</v>
          </cell>
          <cell r="C4751">
            <v>22.3</v>
          </cell>
          <cell r="D4751">
            <v>89.4</v>
          </cell>
          <cell r="E4751">
            <v>105.98</v>
          </cell>
          <cell r="F4751">
            <v>-0.98</v>
          </cell>
        </row>
        <row r="4752">
          <cell r="A4752" t="str">
            <v>605305.SH</v>
          </cell>
          <cell r="B4752" t="str">
            <v>中际联合</v>
          </cell>
          <cell r="C4752">
            <v>47</v>
          </cell>
          <cell r="D4752">
            <v>67.2</v>
          </cell>
          <cell r="E4752">
            <v>44.27</v>
          </cell>
          <cell r="F4752">
            <v>-0.98</v>
          </cell>
        </row>
        <row r="4753">
          <cell r="A4753" t="str">
            <v>600323.SH</v>
          </cell>
          <cell r="B4753" t="str">
            <v>瀚蓝环境</v>
          </cell>
          <cell r="C4753">
            <v>146.9</v>
          </cell>
          <cell r="D4753">
            <v>146.9</v>
          </cell>
          <cell r="E4753">
            <v>18.02</v>
          </cell>
          <cell r="F4753">
            <v>-0.99</v>
          </cell>
        </row>
        <row r="4754">
          <cell r="A4754" t="str">
            <v>300661.SZ</v>
          </cell>
          <cell r="B4754" t="str">
            <v>圣邦股份</v>
          </cell>
          <cell r="C4754">
            <v>512.1</v>
          </cell>
          <cell r="D4754">
            <v>541.6</v>
          </cell>
          <cell r="E4754">
            <v>151.63</v>
          </cell>
          <cell r="F4754">
            <v>-0.99</v>
          </cell>
        </row>
        <row r="4755">
          <cell r="A4755" t="str">
            <v>688432.SH</v>
          </cell>
          <cell r="B4755" t="str">
            <v>有研硅</v>
          </cell>
          <cell r="C4755">
            <v>23.6</v>
          </cell>
          <cell r="D4755">
            <v>211.1</v>
          </cell>
          <cell r="E4755">
            <v>16.92</v>
          </cell>
          <cell r="F4755">
            <v>-0.99</v>
          </cell>
        </row>
        <row r="4756">
          <cell r="A4756" t="str">
            <v>600171.SH</v>
          </cell>
          <cell r="B4756" t="str">
            <v>上海贝岭</v>
          </cell>
          <cell r="C4756">
            <v>153.6</v>
          </cell>
          <cell r="D4756">
            <v>155.8</v>
          </cell>
          <cell r="E4756">
            <v>21.88</v>
          </cell>
          <cell r="F4756">
            <v>-1</v>
          </cell>
        </row>
        <row r="4757">
          <cell r="A4757" t="str">
            <v>300913.SZ</v>
          </cell>
          <cell r="B4757" t="str">
            <v>兆龙互连</v>
          </cell>
          <cell r="C4757">
            <v>9.6</v>
          </cell>
          <cell r="D4757">
            <v>38.3</v>
          </cell>
          <cell r="E4757">
            <v>20.87</v>
          </cell>
          <cell r="F4757">
            <v>-1</v>
          </cell>
        </row>
        <row r="4758">
          <cell r="A4758" t="str">
            <v>601789.SH</v>
          </cell>
          <cell r="B4758" t="str">
            <v>宁波建工</v>
          </cell>
          <cell r="C4758">
            <v>53.8</v>
          </cell>
          <cell r="D4758">
            <v>53.8</v>
          </cell>
          <cell r="E4758">
            <v>4.95</v>
          </cell>
          <cell r="F4758">
            <v>-1</v>
          </cell>
        </row>
        <row r="4759">
          <cell r="A4759" t="str">
            <v>000959.SZ</v>
          </cell>
          <cell r="B4759" t="str">
            <v>首钢股份</v>
          </cell>
          <cell r="C4759">
            <v>238.1</v>
          </cell>
          <cell r="D4759">
            <v>309.7</v>
          </cell>
          <cell r="E4759">
            <v>3.96</v>
          </cell>
          <cell r="F4759">
            <v>-1</v>
          </cell>
        </row>
        <row r="4760">
          <cell r="A4760" t="str">
            <v>600675.SH</v>
          </cell>
          <cell r="B4760" t="str">
            <v>中华企业</v>
          </cell>
          <cell r="C4760">
            <v>179.2</v>
          </cell>
          <cell r="D4760">
            <v>179.2</v>
          </cell>
          <cell r="E4760">
            <v>2.94</v>
          </cell>
          <cell r="F4760">
            <v>-1.01</v>
          </cell>
        </row>
        <row r="4761">
          <cell r="A4761" t="str">
            <v>000951.SZ</v>
          </cell>
          <cell r="B4761" t="str">
            <v>中国重汽</v>
          </cell>
          <cell r="C4761">
            <v>182.4</v>
          </cell>
          <cell r="D4761">
            <v>182.5</v>
          </cell>
          <cell r="E4761">
            <v>15.53</v>
          </cell>
          <cell r="F4761">
            <v>-1.02</v>
          </cell>
        </row>
        <row r="4762">
          <cell r="A4762" t="str">
            <v>605277.SH</v>
          </cell>
          <cell r="B4762" t="str">
            <v>新亚电子</v>
          </cell>
          <cell r="C4762">
            <v>14.3</v>
          </cell>
          <cell r="D4762">
            <v>35.4</v>
          </cell>
          <cell r="E4762">
            <v>18.31</v>
          </cell>
          <cell r="F4762">
            <v>-1.03</v>
          </cell>
        </row>
        <row r="4763">
          <cell r="A4763" t="str">
            <v>600226.SH</v>
          </cell>
          <cell r="B4763" t="str">
            <v>ST瀚叶</v>
          </cell>
          <cell r="C4763">
            <v>90</v>
          </cell>
          <cell r="D4763">
            <v>90</v>
          </cell>
          <cell r="E4763">
            <v>2.89</v>
          </cell>
          <cell r="F4763">
            <v>-1.03</v>
          </cell>
        </row>
        <row r="4764">
          <cell r="A4764" t="str">
            <v>601088.SH</v>
          </cell>
          <cell r="B4764" t="str">
            <v>中国神华</v>
          </cell>
          <cell r="C4764">
            <v>4704.9</v>
          </cell>
          <cell r="D4764">
            <v>5668.5</v>
          </cell>
          <cell r="E4764">
            <v>28.53</v>
          </cell>
          <cell r="F4764">
            <v>-1.04</v>
          </cell>
        </row>
        <row r="4765">
          <cell r="A4765" t="str">
            <v>601985.SH</v>
          </cell>
          <cell r="B4765" t="str">
            <v>中国核电</v>
          </cell>
          <cell r="C4765">
            <v>1253.6</v>
          </cell>
          <cell r="D4765">
            <v>1253.6</v>
          </cell>
          <cell r="E4765">
            <v>6.65</v>
          </cell>
          <cell r="F4765">
            <v>-1.04</v>
          </cell>
        </row>
        <row r="4766">
          <cell r="A4766" t="str">
            <v>601669.SH</v>
          </cell>
          <cell r="B4766" t="str">
            <v>中国电建</v>
          </cell>
          <cell r="C4766">
            <v>835.3</v>
          </cell>
          <cell r="D4766">
            <v>1309.2</v>
          </cell>
          <cell r="E4766">
            <v>7.6</v>
          </cell>
          <cell r="F4766">
            <v>-1.04</v>
          </cell>
        </row>
        <row r="4767">
          <cell r="A4767" t="str">
            <v>301003.SZ</v>
          </cell>
          <cell r="B4767" t="str">
            <v>江苏博云</v>
          </cell>
          <cell r="C4767">
            <v>16.9</v>
          </cell>
          <cell r="D4767">
            <v>24.3</v>
          </cell>
          <cell r="E4767">
            <v>24.52</v>
          </cell>
          <cell r="F4767">
            <v>-1.05</v>
          </cell>
        </row>
        <row r="4768">
          <cell r="A4768" t="str">
            <v>001213.SZ</v>
          </cell>
          <cell r="B4768" t="str">
            <v>中铁特货</v>
          </cell>
          <cell r="C4768">
            <v>49.2</v>
          </cell>
          <cell r="D4768">
            <v>209.3</v>
          </cell>
          <cell r="E4768">
            <v>4.71</v>
          </cell>
          <cell r="F4768">
            <v>-1.05</v>
          </cell>
        </row>
        <row r="4769">
          <cell r="A4769" t="str">
            <v>600674.SH</v>
          </cell>
          <cell r="B4769" t="str">
            <v>川投能源</v>
          </cell>
          <cell r="C4769">
            <v>587</v>
          </cell>
          <cell r="D4769">
            <v>587</v>
          </cell>
          <cell r="E4769">
            <v>13.16</v>
          </cell>
          <cell r="F4769">
            <v>-1.05</v>
          </cell>
        </row>
        <row r="4770">
          <cell r="A4770" t="str">
            <v>600818.SH</v>
          </cell>
          <cell r="B4770" t="str">
            <v>中路股份</v>
          </cell>
          <cell r="C4770">
            <v>53.4</v>
          </cell>
          <cell r="D4770">
            <v>72.2</v>
          </cell>
          <cell r="E4770">
            <v>22.46</v>
          </cell>
          <cell r="F4770">
            <v>-1.06</v>
          </cell>
        </row>
        <row r="4771">
          <cell r="A4771" t="str">
            <v>002808.SZ</v>
          </cell>
          <cell r="B4771" t="str">
            <v>恒久科技</v>
          </cell>
          <cell r="C4771">
            <v>28.8</v>
          </cell>
          <cell r="D4771">
            <v>45.1</v>
          </cell>
          <cell r="E4771">
            <v>16.78</v>
          </cell>
          <cell r="F4771">
            <v>-1.06</v>
          </cell>
        </row>
        <row r="4772">
          <cell r="A4772" t="str">
            <v>688106.SH</v>
          </cell>
          <cell r="B4772" t="str">
            <v>金宏气体</v>
          </cell>
          <cell r="C4772">
            <v>58.9</v>
          </cell>
          <cell r="D4772">
            <v>108.3</v>
          </cell>
          <cell r="E4772">
            <v>22.3</v>
          </cell>
          <cell r="F4772">
            <v>-1.06</v>
          </cell>
        </row>
        <row r="4773">
          <cell r="A4773" t="str">
            <v>002857.SZ</v>
          </cell>
          <cell r="B4773" t="str">
            <v>三晖电气</v>
          </cell>
          <cell r="C4773">
            <v>21.4</v>
          </cell>
          <cell r="D4773">
            <v>21.4</v>
          </cell>
          <cell r="E4773">
            <v>16.7</v>
          </cell>
          <cell r="F4773">
            <v>-1.07</v>
          </cell>
        </row>
        <row r="4774">
          <cell r="A4774" t="str">
            <v>600248.SH</v>
          </cell>
          <cell r="B4774" t="str">
            <v>陕西建工</v>
          </cell>
          <cell r="C4774">
            <v>67.2</v>
          </cell>
          <cell r="D4774">
            <v>170.8</v>
          </cell>
          <cell r="E4774">
            <v>4.63</v>
          </cell>
          <cell r="F4774">
            <v>-1.07</v>
          </cell>
        </row>
        <row r="4775">
          <cell r="A4775" t="str">
            <v>600265.SH</v>
          </cell>
          <cell r="B4775" t="str">
            <v>ST景谷</v>
          </cell>
          <cell r="C4775">
            <v>21.6</v>
          </cell>
          <cell r="D4775">
            <v>21.6</v>
          </cell>
          <cell r="E4775">
            <v>16.65</v>
          </cell>
          <cell r="F4775">
            <v>-1.07</v>
          </cell>
        </row>
        <row r="4776">
          <cell r="A4776" t="str">
            <v>603855.SH</v>
          </cell>
          <cell r="B4776" t="str">
            <v>华荣股份</v>
          </cell>
          <cell r="C4776">
            <v>96.7</v>
          </cell>
          <cell r="D4776">
            <v>96.7</v>
          </cell>
          <cell r="E4776">
            <v>28.66</v>
          </cell>
          <cell r="F4776">
            <v>-1.07</v>
          </cell>
        </row>
        <row r="4777">
          <cell r="A4777" t="str">
            <v>688082.SH</v>
          </cell>
          <cell r="B4777" t="str">
            <v>盛美上海</v>
          </cell>
          <cell r="C4777">
            <v>72.4</v>
          </cell>
          <cell r="D4777">
            <v>420.3</v>
          </cell>
          <cell r="E4777">
            <v>96.95</v>
          </cell>
          <cell r="F4777">
            <v>-1.07</v>
          </cell>
        </row>
        <row r="4778">
          <cell r="A4778" t="str">
            <v>301191.SZ</v>
          </cell>
          <cell r="B4778" t="str">
            <v>菲菱科思</v>
          </cell>
          <cell r="C4778">
            <v>13.4</v>
          </cell>
          <cell r="D4778">
            <v>53.8</v>
          </cell>
          <cell r="E4778">
            <v>100.79</v>
          </cell>
          <cell r="F4778">
            <v>-1.08</v>
          </cell>
        </row>
        <row r="4779">
          <cell r="A4779" t="str">
            <v>301045.SZ</v>
          </cell>
          <cell r="B4779" t="str">
            <v>天禄科技</v>
          </cell>
          <cell r="C4779">
            <v>12.1</v>
          </cell>
          <cell r="D4779">
            <v>21.7</v>
          </cell>
          <cell r="E4779">
            <v>21.06</v>
          </cell>
          <cell r="F4779">
            <v>-1.08</v>
          </cell>
        </row>
        <row r="4780">
          <cell r="A4780" t="str">
            <v>600509.SH</v>
          </cell>
          <cell r="B4780" t="str">
            <v>天富能源</v>
          </cell>
          <cell r="C4780">
            <v>73.6</v>
          </cell>
          <cell r="D4780">
            <v>73.6</v>
          </cell>
          <cell r="E4780">
            <v>6.39</v>
          </cell>
          <cell r="F4780">
            <v>-1.08</v>
          </cell>
        </row>
        <row r="4781">
          <cell r="A4781" t="str">
            <v>001288.SZ</v>
          </cell>
          <cell r="B4781" t="str">
            <v>运机集团</v>
          </cell>
          <cell r="C4781">
            <v>9.1</v>
          </cell>
          <cell r="D4781">
            <v>26.1</v>
          </cell>
          <cell r="E4781">
            <v>16.34</v>
          </cell>
          <cell r="F4781">
            <v>-1.09</v>
          </cell>
        </row>
        <row r="4782">
          <cell r="A4782" t="str">
            <v>600908.SH</v>
          </cell>
          <cell r="B4782" t="str">
            <v>无锡银行</v>
          </cell>
          <cell r="C4782">
            <v>96.1</v>
          </cell>
          <cell r="D4782">
            <v>116.6</v>
          </cell>
          <cell r="E4782">
            <v>5.42</v>
          </cell>
          <cell r="F4782">
            <v>-1.09</v>
          </cell>
        </row>
        <row r="4783">
          <cell r="A4783" t="str">
            <v>002772.SZ</v>
          </cell>
          <cell r="B4783" t="str">
            <v>众兴菌业</v>
          </cell>
          <cell r="C4783">
            <v>36.1</v>
          </cell>
          <cell r="D4783">
            <v>36.5</v>
          </cell>
          <cell r="E4783">
            <v>8.96</v>
          </cell>
          <cell r="F4783">
            <v>-1.1</v>
          </cell>
        </row>
        <row r="4784">
          <cell r="A4784" t="str">
            <v>600706.SH</v>
          </cell>
          <cell r="B4784" t="str">
            <v>曲江文旅</v>
          </cell>
          <cell r="C4784">
            <v>31.8</v>
          </cell>
          <cell r="D4784">
            <v>31.9</v>
          </cell>
          <cell r="E4784">
            <v>12.5</v>
          </cell>
          <cell r="F4784">
            <v>-1.11</v>
          </cell>
        </row>
        <row r="4785">
          <cell r="A4785" t="str">
            <v>002505.SZ</v>
          </cell>
          <cell r="B4785" t="str">
            <v>鹏都农牧</v>
          </cell>
          <cell r="C4785">
            <v>170.2</v>
          </cell>
          <cell r="D4785">
            <v>170.2</v>
          </cell>
          <cell r="E4785">
            <v>2.67</v>
          </cell>
          <cell r="F4785">
            <v>-1.11</v>
          </cell>
        </row>
        <row r="4786">
          <cell r="A4786" t="str">
            <v>603081.SH</v>
          </cell>
          <cell r="B4786" t="str">
            <v>大丰实业</v>
          </cell>
          <cell r="C4786">
            <v>64.7</v>
          </cell>
          <cell r="D4786">
            <v>65.6</v>
          </cell>
          <cell r="E4786">
            <v>16.01</v>
          </cell>
          <cell r="F4786">
            <v>-1.11</v>
          </cell>
        </row>
        <row r="4787">
          <cell r="A4787" t="str">
            <v>300623.SZ</v>
          </cell>
          <cell r="B4787" t="str">
            <v>捷捷微电</v>
          </cell>
          <cell r="C4787">
            <v>148.3</v>
          </cell>
          <cell r="D4787">
            <v>170.2</v>
          </cell>
          <cell r="E4787">
            <v>23.11</v>
          </cell>
          <cell r="F4787">
            <v>-1.11</v>
          </cell>
        </row>
        <row r="4788">
          <cell r="A4788" t="str">
            <v>600048.SH</v>
          </cell>
          <cell r="B4788" t="str">
            <v>保利发展</v>
          </cell>
          <cell r="C4788">
            <v>1696.2</v>
          </cell>
          <cell r="D4788">
            <v>1696.2</v>
          </cell>
          <cell r="E4788">
            <v>14.17</v>
          </cell>
          <cell r="F4788">
            <v>-1.12</v>
          </cell>
        </row>
        <row r="4789">
          <cell r="A4789" t="str">
            <v>600681.SH</v>
          </cell>
          <cell r="B4789" t="str">
            <v>百川能源</v>
          </cell>
          <cell r="C4789">
            <v>60.2</v>
          </cell>
          <cell r="D4789">
            <v>60.2</v>
          </cell>
          <cell r="E4789">
            <v>4.42</v>
          </cell>
          <cell r="F4789">
            <v>-1.12</v>
          </cell>
        </row>
        <row r="4790">
          <cell r="A4790" t="str">
            <v>688401.SH</v>
          </cell>
          <cell r="B4790" t="str">
            <v>路维光电</v>
          </cell>
          <cell r="C4790">
            <v>13.4</v>
          </cell>
          <cell r="D4790">
            <v>60.1</v>
          </cell>
          <cell r="E4790">
            <v>45.08</v>
          </cell>
          <cell r="F4790">
            <v>-1.12</v>
          </cell>
        </row>
        <row r="4791">
          <cell r="A4791" t="str">
            <v>000672.SZ</v>
          </cell>
          <cell r="B4791" t="str">
            <v>上峰水泥</v>
          </cell>
          <cell r="C4791">
            <v>118.8</v>
          </cell>
          <cell r="D4791">
            <v>118.8</v>
          </cell>
          <cell r="E4791">
            <v>12.26</v>
          </cell>
          <cell r="F4791">
            <v>-1.13</v>
          </cell>
        </row>
        <row r="4792">
          <cell r="A4792" t="str">
            <v>600603.SH</v>
          </cell>
          <cell r="B4792" t="str">
            <v>广汇物流</v>
          </cell>
          <cell r="C4792">
            <v>87.8</v>
          </cell>
          <cell r="D4792">
            <v>87.8</v>
          </cell>
          <cell r="E4792">
            <v>7</v>
          </cell>
          <cell r="F4792">
            <v>-1.13</v>
          </cell>
        </row>
        <row r="4793">
          <cell r="A4793" t="str">
            <v>688323.SH</v>
          </cell>
          <cell r="B4793" t="str">
            <v>瑞华泰</v>
          </cell>
          <cell r="C4793">
            <v>25</v>
          </cell>
          <cell r="D4793">
            <v>47.1</v>
          </cell>
          <cell r="E4793">
            <v>26.18</v>
          </cell>
          <cell r="F4793">
            <v>-1.13</v>
          </cell>
        </row>
        <row r="4794">
          <cell r="A4794" t="str">
            <v>600325.SH</v>
          </cell>
          <cell r="B4794" t="str">
            <v>华发股份</v>
          </cell>
          <cell r="C4794">
            <v>220.6</v>
          </cell>
          <cell r="D4794">
            <v>220.6</v>
          </cell>
          <cell r="E4794">
            <v>10.42</v>
          </cell>
          <cell r="F4794">
            <v>-1.14</v>
          </cell>
        </row>
        <row r="4795">
          <cell r="A4795" t="str">
            <v>603306.SH</v>
          </cell>
          <cell r="B4795" t="str">
            <v>华懋科技</v>
          </cell>
          <cell r="C4795">
            <v>125.2</v>
          </cell>
          <cell r="D4795">
            <v>125.2</v>
          </cell>
          <cell r="E4795">
            <v>39.05</v>
          </cell>
          <cell r="F4795">
            <v>-1.14</v>
          </cell>
        </row>
        <row r="4796">
          <cell r="A4796" t="str">
            <v>002478.SZ</v>
          </cell>
          <cell r="B4796" t="str">
            <v>常宝股份</v>
          </cell>
          <cell r="C4796">
            <v>39.2</v>
          </cell>
          <cell r="D4796">
            <v>54</v>
          </cell>
          <cell r="E4796">
            <v>6.07</v>
          </cell>
          <cell r="F4796">
            <v>-1.14</v>
          </cell>
        </row>
        <row r="4797">
          <cell r="A4797" t="str">
            <v>688036.SH</v>
          </cell>
          <cell r="B4797" t="str">
            <v>传音控股</v>
          </cell>
          <cell r="C4797">
            <v>723.6</v>
          </cell>
          <cell r="D4797">
            <v>723.6</v>
          </cell>
          <cell r="E4797">
            <v>90</v>
          </cell>
          <cell r="F4797">
            <v>-1.14</v>
          </cell>
        </row>
        <row r="4798">
          <cell r="A4798" t="str">
            <v>600277.SH</v>
          </cell>
          <cell r="B4798" t="str">
            <v>亿利洁能</v>
          </cell>
          <cell r="C4798">
            <v>153.8</v>
          </cell>
          <cell r="D4798">
            <v>153.8</v>
          </cell>
          <cell r="E4798">
            <v>4.32</v>
          </cell>
          <cell r="F4798">
            <v>-1.14</v>
          </cell>
        </row>
        <row r="4799">
          <cell r="A4799" t="str">
            <v>002022.SZ</v>
          </cell>
          <cell r="B4799" t="str">
            <v>*ST科华</v>
          </cell>
          <cell r="C4799">
            <v>71.1</v>
          </cell>
          <cell r="D4799">
            <v>71.1</v>
          </cell>
          <cell r="E4799">
            <v>13.82</v>
          </cell>
          <cell r="F4799">
            <v>-1.14</v>
          </cell>
        </row>
        <row r="4800">
          <cell r="A4800" t="str">
            <v>002411.SZ</v>
          </cell>
          <cell r="B4800" t="str">
            <v>*ST必康</v>
          </cell>
          <cell r="C4800">
            <v>92.5</v>
          </cell>
          <cell r="D4800">
            <v>92.5</v>
          </cell>
          <cell r="E4800">
            <v>6.04</v>
          </cell>
          <cell r="F4800">
            <v>-1.15</v>
          </cell>
        </row>
        <row r="4801">
          <cell r="A4801" t="str">
            <v>601898.SH</v>
          </cell>
          <cell r="B4801" t="str">
            <v>中煤能源</v>
          </cell>
          <cell r="C4801">
            <v>784.3</v>
          </cell>
          <cell r="D4801">
            <v>1136.3</v>
          </cell>
          <cell r="E4801">
            <v>8.57</v>
          </cell>
          <cell r="F4801">
            <v>-1.15</v>
          </cell>
        </row>
        <row r="4802">
          <cell r="A4802" t="str">
            <v>000877.SZ</v>
          </cell>
          <cell r="B4802" t="str">
            <v>天山股份</v>
          </cell>
          <cell r="C4802">
            <v>155.8</v>
          </cell>
          <cell r="D4802">
            <v>816.1</v>
          </cell>
          <cell r="E4802">
            <v>9.42</v>
          </cell>
          <cell r="F4802">
            <v>-1.15</v>
          </cell>
        </row>
        <row r="4803">
          <cell r="A4803" t="str">
            <v>300316.SZ</v>
          </cell>
          <cell r="B4803" t="str">
            <v>晶盛机电</v>
          </cell>
          <cell r="C4803">
            <v>769.3</v>
          </cell>
          <cell r="D4803">
            <v>818.1</v>
          </cell>
          <cell r="E4803">
            <v>62.51</v>
          </cell>
          <cell r="F4803">
            <v>-1.15</v>
          </cell>
        </row>
        <row r="4804">
          <cell r="A4804" t="str">
            <v>003037.SZ</v>
          </cell>
          <cell r="B4804" t="str">
            <v>三和管桩</v>
          </cell>
          <cell r="C4804">
            <v>11.7</v>
          </cell>
          <cell r="D4804">
            <v>64.6</v>
          </cell>
          <cell r="E4804">
            <v>12.82</v>
          </cell>
          <cell r="F4804">
            <v>-1.16</v>
          </cell>
        </row>
        <row r="4805">
          <cell r="A4805" t="str">
            <v>600548.SH</v>
          </cell>
          <cell r="B4805" t="str">
            <v>深高速</v>
          </cell>
          <cell r="C4805">
            <v>134.6</v>
          </cell>
          <cell r="D4805">
            <v>204.8</v>
          </cell>
          <cell r="E4805">
            <v>9.39</v>
          </cell>
          <cell r="F4805">
            <v>-1.16</v>
          </cell>
        </row>
        <row r="4806">
          <cell r="A4806" t="str">
            <v>600396.SH</v>
          </cell>
          <cell r="B4806" t="str">
            <v>金山股份</v>
          </cell>
          <cell r="C4806">
            <v>37.7</v>
          </cell>
          <cell r="D4806">
            <v>37.7</v>
          </cell>
          <cell r="E4806">
            <v>2.56</v>
          </cell>
          <cell r="F4806">
            <v>-1.16</v>
          </cell>
        </row>
        <row r="4807">
          <cell r="A4807" t="str">
            <v>002973.SZ</v>
          </cell>
          <cell r="B4807" t="str">
            <v>侨银股份</v>
          </cell>
          <cell r="C4807">
            <v>48.6</v>
          </cell>
          <cell r="D4807">
            <v>48.6</v>
          </cell>
          <cell r="E4807">
            <v>11.9</v>
          </cell>
          <cell r="F4807">
            <v>-1.16</v>
          </cell>
        </row>
        <row r="4808">
          <cell r="A4808" t="str">
            <v>002800.SZ</v>
          </cell>
          <cell r="B4808" t="str">
            <v>天顺股份</v>
          </cell>
          <cell r="C4808">
            <v>24.8</v>
          </cell>
          <cell r="D4808">
            <v>26.7</v>
          </cell>
          <cell r="E4808">
            <v>24.54</v>
          </cell>
          <cell r="F4808">
            <v>-1.17</v>
          </cell>
        </row>
        <row r="4809">
          <cell r="A4809" t="str">
            <v>600528.SH</v>
          </cell>
          <cell r="B4809" t="str">
            <v>中铁工业</v>
          </cell>
          <cell r="C4809">
            <v>223.5</v>
          </cell>
          <cell r="D4809">
            <v>223.5</v>
          </cell>
          <cell r="E4809">
            <v>10.06</v>
          </cell>
          <cell r="F4809">
            <v>-1.18</v>
          </cell>
        </row>
        <row r="4810">
          <cell r="A4810" t="str">
            <v>603863.SH</v>
          </cell>
          <cell r="B4810" t="str">
            <v>松炀资源</v>
          </cell>
          <cell r="C4810">
            <v>30.5</v>
          </cell>
          <cell r="D4810">
            <v>30.5</v>
          </cell>
          <cell r="E4810">
            <v>14.92</v>
          </cell>
          <cell r="F4810">
            <v>-1.19</v>
          </cell>
        </row>
        <row r="4811">
          <cell r="A4811" t="str">
            <v>601005.SH</v>
          </cell>
          <cell r="B4811" t="str">
            <v>重庆钢铁</v>
          </cell>
          <cell r="C4811">
            <v>138.3</v>
          </cell>
          <cell r="D4811">
            <v>147.2</v>
          </cell>
          <cell r="E4811">
            <v>1.65</v>
          </cell>
          <cell r="F4811">
            <v>-1.2</v>
          </cell>
        </row>
        <row r="4812">
          <cell r="A4812" t="str">
            <v>002845.SZ</v>
          </cell>
          <cell r="B4812" t="str">
            <v>同兴达</v>
          </cell>
          <cell r="C4812">
            <v>38.6</v>
          </cell>
          <cell r="D4812">
            <v>56.6</v>
          </cell>
          <cell r="E4812">
            <v>17.25</v>
          </cell>
          <cell r="F4812">
            <v>-1.2</v>
          </cell>
        </row>
        <row r="4813">
          <cell r="A4813" t="str">
            <v>002262.SZ</v>
          </cell>
          <cell r="B4813" t="str">
            <v>恩华药业</v>
          </cell>
          <cell r="C4813">
            <v>209.5</v>
          </cell>
          <cell r="D4813">
            <v>239.4</v>
          </cell>
          <cell r="E4813">
            <v>23.76</v>
          </cell>
          <cell r="F4813">
            <v>-1.21</v>
          </cell>
        </row>
        <row r="4814">
          <cell r="A4814" t="str">
            <v>601607.SH</v>
          </cell>
          <cell r="B4814" t="str">
            <v>上海医药</v>
          </cell>
          <cell r="C4814">
            <v>394</v>
          </cell>
          <cell r="D4814">
            <v>756.3</v>
          </cell>
          <cell r="E4814">
            <v>20.45</v>
          </cell>
          <cell r="F4814">
            <v>-1.21</v>
          </cell>
        </row>
        <row r="4815">
          <cell r="A4815" t="str">
            <v>002045.SZ</v>
          </cell>
          <cell r="B4815" t="str">
            <v>国光电器</v>
          </cell>
          <cell r="C4815">
            <v>72</v>
          </cell>
          <cell r="D4815">
            <v>72.1</v>
          </cell>
          <cell r="E4815">
            <v>15.39</v>
          </cell>
          <cell r="F4815">
            <v>-1.22</v>
          </cell>
        </row>
        <row r="4816">
          <cell r="A4816" t="str">
            <v>688071.SH</v>
          </cell>
          <cell r="B4816" t="str">
            <v>华依科技</v>
          </cell>
          <cell r="C4816">
            <v>22.7</v>
          </cell>
          <cell r="D4816">
            <v>40.6</v>
          </cell>
          <cell r="E4816">
            <v>55.7</v>
          </cell>
          <cell r="F4816">
            <v>-1.22</v>
          </cell>
        </row>
        <row r="4817">
          <cell r="A4817" t="str">
            <v>000151.SZ</v>
          </cell>
          <cell r="B4817" t="str">
            <v>中成股份</v>
          </cell>
          <cell r="C4817">
            <v>40.6</v>
          </cell>
          <cell r="D4817">
            <v>51.4</v>
          </cell>
          <cell r="E4817">
            <v>15.25</v>
          </cell>
          <cell r="F4817">
            <v>-1.23</v>
          </cell>
        </row>
        <row r="4818">
          <cell r="A4818" t="str">
            <v>600547.SH</v>
          </cell>
          <cell r="B4818" t="str">
            <v>山东黄金</v>
          </cell>
          <cell r="C4818">
            <v>778.2</v>
          </cell>
          <cell r="D4818">
            <v>963.1</v>
          </cell>
          <cell r="E4818">
            <v>21.53</v>
          </cell>
          <cell r="F4818">
            <v>-1.24</v>
          </cell>
        </row>
        <row r="4819">
          <cell r="A4819" t="str">
            <v>600350.SH</v>
          </cell>
          <cell r="B4819" t="str">
            <v>山东高速</v>
          </cell>
          <cell r="C4819">
            <v>307</v>
          </cell>
          <cell r="D4819">
            <v>307</v>
          </cell>
          <cell r="E4819">
            <v>6.36</v>
          </cell>
          <cell r="F4819">
            <v>-1.24</v>
          </cell>
        </row>
        <row r="4820">
          <cell r="A4820" t="str">
            <v>300136.SZ</v>
          </cell>
          <cell r="B4820" t="str">
            <v>信维通信</v>
          </cell>
          <cell r="C4820">
            <v>163.1</v>
          </cell>
          <cell r="D4820">
            <v>191.6</v>
          </cell>
          <cell r="E4820">
            <v>19.8</v>
          </cell>
          <cell r="F4820">
            <v>-1.25</v>
          </cell>
        </row>
        <row r="4821">
          <cell r="A4821" t="str">
            <v>300054.SZ</v>
          </cell>
          <cell r="B4821" t="str">
            <v>鼎龙股份</v>
          </cell>
          <cell r="C4821">
            <v>180.9</v>
          </cell>
          <cell r="D4821">
            <v>232.6</v>
          </cell>
          <cell r="E4821">
            <v>24.54</v>
          </cell>
          <cell r="F4821">
            <v>-1.25</v>
          </cell>
        </row>
        <row r="4822">
          <cell r="A4822" t="str">
            <v>688009.SH</v>
          </cell>
          <cell r="B4822" t="str">
            <v>中国通号</v>
          </cell>
          <cell r="C4822">
            <v>472.4</v>
          </cell>
          <cell r="D4822">
            <v>580.3</v>
          </cell>
          <cell r="E4822">
            <v>5.48</v>
          </cell>
          <cell r="F4822">
            <v>-1.26</v>
          </cell>
        </row>
        <row r="4823">
          <cell r="A4823" t="str">
            <v>002371.SZ</v>
          </cell>
          <cell r="B4823" t="str">
            <v>北方华创</v>
          </cell>
          <cell r="C4823">
            <v>1443.3</v>
          </cell>
          <cell r="D4823">
            <v>1447.7</v>
          </cell>
          <cell r="E4823">
            <v>273.79</v>
          </cell>
          <cell r="F4823">
            <v>-1.26</v>
          </cell>
        </row>
        <row r="4824">
          <cell r="A4824" t="str">
            <v>600720.SH</v>
          </cell>
          <cell r="B4824" t="str">
            <v>祁连山</v>
          </cell>
          <cell r="C4824">
            <v>90.8</v>
          </cell>
          <cell r="D4824">
            <v>90.8</v>
          </cell>
          <cell r="E4824">
            <v>11.7</v>
          </cell>
          <cell r="F4824">
            <v>-1.27</v>
          </cell>
        </row>
        <row r="4825">
          <cell r="A4825" t="str">
            <v>688048.SH</v>
          </cell>
          <cell r="B4825" t="str">
            <v>长光华芯</v>
          </cell>
          <cell r="C4825">
            <v>35.5</v>
          </cell>
          <cell r="D4825">
            <v>152.8</v>
          </cell>
          <cell r="E4825">
            <v>112.65</v>
          </cell>
          <cell r="F4825">
            <v>-1.27</v>
          </cell>
        </row>
        <row r="4826">
          <cell r="A4826" t="str">
            <v>300996.SZ</v>
          </cell>
          <cell r="B4826" t="str">
            <v>普联软件</v>
          </cell>
          <cell r="C4826">
            <v>46.2</v>
          </cell>
          <cell r="D4826">
            <v>77.1</v>
          </cell>
          <cell r="E4826">
            <v>54.28</v>
          </cell>
          <cell r="F4826">
            <v>-1.27</v>
          </cell>
        </row>
        <row r="4827">
          <cell r="A4827" t="str">
            <v>688016.SH</v>
          </cell>
          <cell r="B4827" t="str">
            <v>心脉医疗</v>
          </cell>
          <cell r="C4827">
            <v>135.1</v>
          </cell>
          <cell r="D4827">
            <v>135.1</v>
          </cell>
          <cell r="E4827">
            <v>187.76</v>
          </cell>
          <cell r="F4827">
            <v>-1.28</v>
          </cell>
        </row>
        <row r="4828">
          <cell r="A4828" t="str">
            <v>301263.SZ</v>
          </cell>
          <cell r="B4828" t="str">
            <v>泰恩康</v>
          </cell>
          <cell r="C4828">
            <v>18.9</v>
          </cell>
          <cell r="D4828">
            <v>83.4</v>
          </cell>
          <cell r="E4828">
            <v>35.29</v>
          </cell>
          <cell r="F4828">
            <v>-1.29</v>
          </cell>
        </row>
        <row r="4829">
          <cell r="A4829" t="str">
            <v>831305.BJ</v>
          </cell>
          <cell r="B4829" t="str">
            <v>海希通讯</v>
          </cell>
          <cell r="C4829">
            <v>4.9</v>
          </cell>
          <cell r="D4829">
            <v>11.8</v>
          </cell>
          <cell r="E4829">
            <v>8.42</v>
          </cell>
          <cell r="F4829">
            <v>-1.29</v>
          </cell>
        </row>
        <row r="4830">
          <cell r="A4830" t="str">
            <v>688390.SH</v>
          </cell>
          <cell r="B4830" t="str">
            <v>固德威</v>
          </cell>
          <cell r="C4830">
            <v>248.5</v>
          </cell>
          <cell r="D4830">
            <v>379.1</v>
          </cell>
          <cell r="E4830">
            <v>307.75</v>
          </cell>
          <cell r="F4830">
            <v>-1.3</v>
          </cell>
        </row>
        <row r="4831">
          <cell r="A4831" t="str">
            <v>600498.SH</v>
          </cell>
          <cell r="B4831" t="str">
            <v>烽火通信</v>
          </cell>
          <cell r="C4831">
            <v>197.3</v>
          </cell>
          <cell r="D4831">
            <v>206.9</v>
          </cell>
          <cell r="E4831">
            <v>17.44</v>
          </cell>
          <cell r="F4831">
            <v>-1.3</v>
          </cell>
        </row>
        <row r="4832">
          <cell r="A4832" t="str">
            <v>603007.SH</v>
          </cell>
          <cell r="B4832" t="str">
            <v>ST花王</v>
          </cell>
          <cell r="C4832">
            <v>20.2</v>
          </cell>
          <cell r="D4832">
            <v>20.2</v>
          </cell>
          <cell r="E4832">
            <v>6.06</v>
          </cell>
          <cell r="F4832">
            <v>-1.3</v>
          </cell>
        </row>
        <row r="4833">
          <cell r="A4833" t="str">
            <v>601668.SH</v>
          </cell>
          <cell r="B4833" t="str">
            <v>中国建筑</v>
          </cell>
          <cell r="C4833">
            <v>2495.8</v>
          </cell>
          <cell r="D4833">
            <v>2532.8</v>
          </cell>
          <cell r="E4833">
            <v>6.04</v>
          </cell>
          <cell r="F4833">
            <v>-1.31</v>
          </cell>
        </row>
        <row r="4834">
          <cell r="A4834" t="str">
            <v>301159.SZ</v>
          </cell>
          <cell r="B4834" t="str">
            <v>三维天地</v>
          </cell>
          <cell r="C4834">
            <v>11.6</v>
          </cell>
          <cell r="D4834">
            <v>29.2</v>
          </cell>
          <cell r="E4834">
            <v>37.7</v>
          </cell>
          <cell r="F4834">
            <v>-1.31</v>
          </cell>
        </row>
        <row r="4835">
          <cell r="A4835" t="str">
            <v>601939.SH</v>
          </cell>
          <cell r="B4835" t="str">
            <v>建设银行</v>
          </cell>
          <cell r="C4835">
            <v>569.9</v>
          </cell>
          <cell r="D4835">
            <v>14850.7</v>
          </cell>
          <cell r="E4835">
            <v>5.94</v>
          </cell>
          <cell r="F4835">
            <v>-1.33</v>
          </cell>
        </row>
        <row r="4836">
          <cell r="A4836" t="str">
            <v>601398.SH</v>
          </cell>
          <cell r="B4836" t="str">
            <v>工商银行</v>
          </cell>
          <cell r="C4836">
            <v>11997.7</v>
          </cell>
          <cell r="D4836">
            <v>15860.1</v>
          </cell>
          <cell r="E4836">
            <v>4.45</v>
          </cell>
          <cell r="F4836">
            <v>-1.33</v>
          </cell>
        </row>
        <row r="4837">
          <cell r="A4837" t="str">
            <v>688486.SH</v>
          </cell>
          <cell r="B4837" t="str">
            <v>龙迅股份</v>
          </cell>
          <cell r="C4837">
            <v>14.9</v>
          </cell>
          <cell r="D4837">
            <v>69.3</v>
          </cell>
          <cell r="E4837">
            <v>100.1</v>
          </cell>
          <cell r="F4837">
            <v>-1.33</v>
          </cell>
        </row>
        <row r="4838">
          <cell r="A4838" t="str">
            <v>601212.SH</v>
          </cell>
          <cell r="B4838" t="str">
            <v>白银有色</v>
          </cell>
          <cell r="C4838">
            <v>217</v>
          </cell>
          <cell r="D4838">
            <v>217</v>
          </cell>
          <cell r="E4838">
            <v>2.93</v>
          </cell>
          <cell r="F4838">
            <v>-1.35</v>
          </cell>
        </row>
        <row r="4839">
          <cell r="A4839" t="str">
            <v>000898.SZ</v>
          </cell>
          <cell r="B4839" t="str">
            <v>鞍钢股份</v>
          </cell>
          <cell r="C4839">
            <v>231.9</v>
          </cell>
          <cell r="D4839">
            <v>274.5</v>
          </cell>
          <cell r="E4839">
            <v>2.92</v>
          </cell>
          <cell r="F4839">
            <v>-1.35</v>
          </cell>
        </row>
        <row r="4840">
          <cell r="A4840" t="str">
            <v>688111.SH</v>
          </cell>
          <cell r="B4840" t="str">
            <v>金山办公</v>
          </cell>
          <cell r="C4840">
            <v>1565.1</v>
          </cell>
          <cell r="D4840">
            <v>1565.1</v>
          </cell>
          <cell r="E4840">
            <v>339.3</v>
          </cell>
          <cell r="F4840">
            <v>-1.36</v>
          </cell>
        </row>
        <row r="4841">
          <cell r="A4841" t="str">
            <v>605398.SH</v>
          </cell>
          <cell r="B4841" t="str">
            <v>新炬网络</v>
          </cell>
          <cell r="C4841">
            <v>9.6</v>
          </cell>
          <cell r="D4841">
            <v>29.6</v>
          </cell>
          <cell r="E4841">
            <v>35.51</v>
          </cell>
          <cell r="F4841">
            <v>-1.36</v>
          </cell>
        </row>
        <row r="4842">
          <cell r="A4842" t="str">
            <v>300429.SZ</v>
          </cell>
          <cell r="B4842" t="str">
            <v>强力新材</v>
          </cell>
          <cell r="C4842">
            <v>35.4</v>
          </cell>
          <cell r="D4842">
            <v>48.5</v>
          </cell>
          <cell r="E4842">
            <v>9.42</v>
          </cell>
          <cell r="F4842">
            <v>-1.36</v>
          </cell>
        </row>
        <row r="4843">
          <cell r="A4843" t="str">
            <v>603690.SH</v>
          </cell>
          <cell r="B4843" t="str">
            <v>至纯科技</v>
          </cell>
          <cell r="C4843">
            <v>129.5</v>
          </cell>
          <cell r="D4843">
            <v>130.2</v>
          </cell>
          <cell r="E4843">
            <v>40.48</v>
          </cell>
          <cell r="F4843">
            <v>-1.36</v>
          </cell>
        </row>
        <row r="4844">
          <cell r="A4844" t="str">
            <v>300046.SZ</v>
          </cell>
          <cell r="B4844" t="str">
            <v>台基股份</v>
          </cell>
          <cell r="C4844">
            <v>42.6</v>
          </cell>
          <cell r="D4844">
            <v>42.7</v>
          </cell>
          <cell r="E4844">
            <v>17.99</v>
          </cell>
          <cell r="F4844">
            <v>-1.37</v>
          </cell>
        </row>
        <row r="4845">
          <cell r="A4845" t="str">
            <v>600035.SH</v>
          </cell>
          <cell r="B4845" t="str">
            <v>楚天高速</v>
          </cell>
          <cell r="C4845">
            <v>57.5</v>
          </cell>
          <cell r="D4845">
            <v>57.5</v>
          </cell>
          <cell r="E4845">
            <v>3.57</v>
          </cell>
          <cell r="F4845">
            <v>-1.38</v>
          </cell>
        </row>
        <row r="4846">
          <cell r="A4846" t="str">
            <v>300706.SZ</v>
          </cell>
          <cell r="B4846" t="str">
            <v>阿石创</v>
          </cell>
          <cell r="C4846">
            <v>27.5</v>
          </cell>
          <cell r="D4846">
            <v>43.6</v>
          </cell>
          <cell r="E4846">
            <v>28.52</v>
          </cell>
          <cell r="F4846">
            <v>-1.38</v>
          </cell>
        </row>
        <row r="4847">
          <cell r="A4847" t="str">
            <v>688209.SH</v>
          </cell>
          <cell r="B4847" t="str">
            <v>英集芯</v>
          </cell>
          <cell r="C4847">
            <v>9.4</v>
          </cell>
          <cell r="D4847">
            <v>98.2</v>
          </cell>
          <cell r="E4847">
            <v>23.39</v>
          </cell>
          <cell r="F4847">
            <v>-1.39</v>
          </cell>
        </row>
        <row r="4848">
          <cell r="A4848" t="str">
            <v>002901.SZ</v>
          </cell>
          <cell r="B4848" t="str">
            <v>大博医疗</v>
          </cell>
          <cell r="C4848">
            <v>136.3</v>
          </cell>
          <cell r="D4848">
            <v>160.9</v>
          </cell>
          <cell r="E4848">
            <v>38.87</v>
          </cell>
          <cell r="F4848">
            <v>-1.4</v>
          </cell>
        </row>
        <row r="4849">
          <cell r="A4849" t="str">
            <v>605168.SH</v>
          </cell>
          <cell r="B4849" t="str">
            <v>三人行</v>
          </cell>
          <cell r="C4849">
            <v>65.4</v>
          </cell>
          <cell r="D4849">
            <v>149</v>
          </cell>
          <cell r="E4849">
            <v>146.94</v>
          </cell>
          <cell r="F4849">
            <v>-1.4</v>
          </cell>
        </row>
        <row r="4850">
          <cell r="A4850" t="str">
            <v>000017.SZ</v>
          </cell>
          <cell r="B4850" t="str">
            <v>深中华A</v>
          </cell>
          <cell r="C4850">
            <v>14.8</v>
          </cell>
          <cell r="D4850">
            <v>33.8</v>
          </cell>
          <cell r="E4850">
            <v>4.9</v>
          </cell>
          <cell r="F4850">
            <v>-1.41</v>
          </cell>
        </row>
        <row r="4851">
          <cell r="A4851" t="str">
            <v>600476.SH</v>
          </cell>
          <cell r="B4851" t="str">
            <v>湘邮科技</v>
          </cell>
          <cell r="C4851">
            <v>31.5</v>
          </cell>
          <cell r="D4851">
            <v>31.5</v>
          </cell>
          <cell r="E4851">
            <v>19.57</v>
          </cell>
          <cell r="F4851">
            <v>-1.41</v>
          </cell>
        </row>
        <row r="4852">
          <cell r="A4852" t="str">
            <v>603138.SH</v>
          </cell>
          <cell r="B4852" t="str">
            <v>海量数据</v>
          </cell>
          <cell r="C4852">
            <v>62.5</v>
          </cell>
          <cell r="D4852">
            <v>63.3</v>
          </cell>
          <cell r="E4852">
            <v>22.35</v>
          </cell>
          <cell r="F4852">
            <v>-1.41</v>
          </cell>
        </row>
        <row r="4853">
          <cell r="A4853" t="str">
            <v>601028.SH</v>
          </cell>
          <cell r="B4853" t="str">
            <v>玉龙股份</v>
          </cell>
          <cell r="C4853">
            <v>103.7</v>
          </cell>
          <cell r="D4853">
            <v>103.7</v>
          </cell>
          <cell r="E4853">
            <v>13.24</v>
          </cell>
          <cell r="F4853">
            <v>-1.41</v>
          </cell>
        </row>
        <row r="4854">
          <cell r="A4854" t="str">
            <v>600707.SH</v>
          </cell>
          <cell r="B4854" t="str">
            <v>彩虹股份</v>
          </cell>
          <cell r="C4854">
            <v>174</v>
          </cell>
          <cell r="D4854">
            <v>174</v>
          </cell>
          <cell r="E4854">
            <v>4.85</v>
          </cell>
          <cell r="F4854">
            <v>-1.42</v>
          </cell>
        </row>
        <row r="4855">
          <cell r="A4855" t="str">
            <v>000048.SZ</v>
          </cell>
          <cell r="B4855" t="str">
            <v>京基智农</v>
          </cell>
          <cell r="C4855">
            <v>104.8</v>
          </cell>
          <cell r="D4855">
            <v>104.8</v>
          </cell>
          <cell r="E4855">
            <v>20.03</v>
          </cell>
          <cell r="F4855">
            <v>-1.43</v>
          </cell>
        </row>
        <row r="4856">
          <cell r="A4856" t="str">
            <v>301283.SZ</v>
          </cell>
          <cell r="B4856" t="str">
            <v>聚胶股份</v>
          </cell>
          <cell r="C4856">
            <v>9.7</v>
          </cell>
          <cell r="D4856">
            <v>38.8</v>
          </cell>
          <cell r="E4856">
            <v>48.53</v>
          </cell>
          <cell r="F4856">
            <v>-1.44</v>
          </cell>
        </row>
        <row r="4857">
          <cell r="A4857" t="str">
            <v>002205.SZ</v>
          </cell>
          <cell r="B4857" t="str">
            <v>国统股份</v>
          </cell>
          <cell r="C4857">
            <v>22.6</v>
          </cell>
          <cell r="D4857">
            <v>22.6</v>
          </cell>
          <cell r="E4857">
            <v>12.16</v>
          </cell>
          <cell r="F4857">
            <v>-1.46</v>
          </cell>
        </row>
        <row r="4858">
          <cell r="A4858" t="str">
            <v>603388.SH</v>
          </cell>
          <cell r="B4858" t="str">
            <v>元成股份</v>
          </cell>
          <cell r="C4858">
            <v>26.9</v>
          </cell>
          <cell r="D4858">
            <v>30.8</v>
          </cell>
          <cell r="E4858">
            <v>9.45</v>
          </cell>
          <cell r="F4858">
            <v>-1.46</v>
          </cell>
        </row>
        <row r="4859">
          <cell r="A4859" t="str">
            <v>688205.SH</v>
          </cell>
          <cell r="B4859" t="str">
            <v>德科立</v>
          </cell>
          <cell r="C4859">
            <v>11.8</v>
          </cell>
          <cell r="D4859">
            <v>48.5</v>
          </cell>
          <cell r="E4859">
            <v>49.87</v>
          </cell>
          <cell r="F4859">
            <v>-1.46</v>
          </cell>
        </row>
        <row r="4860">
          <cell r="A4860" t="str">
            <v>300155.SZ</v>
          </cell>
          <cell r="B4860" t="str">
            <v>安居宝</v>
          </cell>
          <cell r="C4860">
            <v>17.8</v>
          </cell>
          <cell r="D4860">
            <v>30.3</v>
          </cell>
          <cell r="E4860">
            <v>5.39</v>
          </cell>
          <cell r="F4860">
            <v>-1.46</v>
          </cell>
        </row>
        <row r="4861">
          <cell r="A4861" t="str">
            <v>300456.SZ</v>
          </cell>
          <cell r="B4861" t="str">
            <v>赛微电子</v>
          </cell>
          <cell r="C4861">
            <v>101</v>
          </cell>
          <cell r="D4861">
            <v>127.2</v>
          </cell>
          <cell r="E4861">
            <v>17.31</v>
          </cell>
          <cell r="F4861">
            <v>-1.48</v>
          </cell>
        </row>
        <row r="4862">
          <cell r="A4862" t="str">
            <v>601006.SH</v>
          </cell>
          <cell r="B4862" t="str">
            <v>大秦铁路</v>
          </cell>
          <cell r="C4862">
            <v>1080.8</v>
          </cell>
          <cell r="D4862">
            <v>1080.8</v>
          </cell>
          <cell r="E4862">
            <v>7.27</v>
          </cell>
          <cell r="F4862">
            <v>-1.49</v>
          </cell>
        </row>
        <row r="4863">
          <cell r="A4863" t="str">
            <v>603444.SH</v>
          </cell>
          <cell r="B4863" t="str">
            <v>吉比特</v>
          </cell>
          <cell r="C4863">
            <v>283.9</v>
          </cell>
          <cell r="D4863">
            <v>283.9</v>
          </cell>
          <cell r="E4863">
            <v>395</v>
          </cell>
          <cell r="F4863">
            <v>-1.5</v>
          </cell>
        </row>
        <row r="4864">
          <cell r="A4864" t="str">
            <v>002669.SZ</v>
          </cell>
          <cell r="B4864" t="str">
            <v>康达新材</v>
          </cell>
          <cell r="C4864">
            <v>41.9</v>
          </cell>
          <cell r="D4864">
            <v>44</v>
          </cell>
          <cell r="E4864">
            <v>14.4</v>
          </cell>
          <cell r="F4864">
            <v>-1.5</v>
          </cell>
        </row>
        <row r="4865">
          <cell r="A4865" t="str">
            <v>300845.SZ</v>
          </cell>
          <cell r="B4865" t="str">
            <v>捷安高科</v>
          </cell>
          <cell r="C4865">
            <v>15.1</v>
          </cell>
          <cell r="D4865">
            <v>23.9</v>
          </cell>
          <cell r="E4865">
            <v>21.59</v>
          </cell>
          <cell r="F4865">
            <v>-1.51</v>
          </cell>
        </row>
        <row r="4866">
          <cell r="A4866" t="str">
            <v>600491.SH</v>
          </cell>
          <cell r="B4866" t="str">
            <v>龙元建设</v>
          </cell>
          <cell r="C4866">
            <v>80</v>
          </cell>
          <cell r="D4866">
            <v>80</v>
          </cell>
          <cell r="E4866">
            <v>5.23</v>
          </cell>
          <cell r="F4866">
            <v>-1.51</v>
          </cell>
        </row>
        <row r="4867">
          <cell r="A4867" t="str">
            <v>000028.SZ</v>
          </cell>
          <cell r="B4867" t="str">
            <v>国药一致</v>
          </cell>
          <cell r="C4867">
            <v>168.1</v>
          </cell>
          <cell r="D4867">
            <v>195.7</v>
          </cell>
          <cell r="E4867">
            <v>45.7</v>
          </cell>
          <cell r="F4867">
            <v>-1.51</v>
          </cell>
        </row>
        <row r="4868">
          <cell r="A4868" t="str">
            <v>603650.SH</v>
          </cell>
          <cell r="B4868" t="str">
            <v>彤程新材</v>
          </cell>
          <cell r="C4868">
            <v>227.6</v>
          </cell>
          <cell r="D4868">
            <v>228.4</v>
          </cell>
          <cell r="E4868">
            <v>38.32</v>
          </cell>
          <cell r="F4868">
            <v>-1.52</v>
          </cell>
        </row>
        <row r="4869">
          <cell r="A4869" t="str">
            <v>600882.SH</v>
          </cell>
          <cell r="B4869" t="str">
            <v>妙可蓝多</v>
          </cell>
          <cell r="C4869">
            <v>151.9</v>
          </cell>
          <cell r="D4869">
            <v>153</v>
          </cell>
          <cell r="E4869">
            <v>29.66</v>
          </cell>
          <cell r="F4869">
            <v>-1.53</v>
          </cell>
        </row>
        <row r="4870">
          <cell r="A4870" t="str">
            <v>601868.SH</v>
          </cell>
          <cell r="B4870" t="str">
            <v>中国能建</v>
          </cell>
          <cell r="C4870">
            <v>365.5</v>
          </cell>
          <cell r="D4870">
            <v>1071.5</v>
          </cell>
          <cell r="E4870">
            <v>2.57</v>
          </cell>
          <cell r="F4870">
            <v>-1.53</v>
          </cell>
        </row>
        <row r="4871">
          <cell r="A4871" t="str">
            <v>601000.SH</v>
          </cell>
          <cell r="B4871" t="str">
            <v>唐山港</v>
          </cell>
          <cell r="C4871">
            <v>189.6</v>
          </cell>
          <cell r="D4871">
            <v>189.6</v>
          </cell>
          <cell r="E4871">
            <v>3.2</v>
          </cell>
          <cell r="F4871">
            <v>-1.54</v>
          </cell>
        </row>
        <row r="4872">
          <cell r="A4872" t="str">
            <v>688409.SH</v>
          </cell>
          <cell r="B4872" t="str">
            <v>富创精密</v>
          </cell>
          <cell r="C4872">
            <v>53.4</v>
          </cell>
          <cell r="D4872">
            <v>250.8</v>
          </cell>
          <cell r="E4872">
            <v>119.95</v>
          </cell>
          <cell r="F4872">
            <v>-1.54</v>
          </cell>
        </row>
        <row r="4873">
          <cell r="A4873" t="str">
            <v>601328.SH</v>
          </cell>
          <cell r="B4873" t="str">
            <v>交通银行</v>
          </cell>
          <cell r="C4873">
            <v>2001.8</v>
          </cell>
          <cell r="D4873">
            <v>3787.4</v>
          </cell>
          <cell r="E4873">
            <v>5.1</v>
          </cell>
          <cell r="F4873">
            <v>-1.54</v>
          </cell>
        </row>
        <row r="4874">
          <cell r="A4874" t="str">
            <v>688020.SH</v>
          </cell>
          <cell r="B4874" t="str">
            <v>方邦股份</v>
          </cell>
          <cell r="C4874">
            <v>52.5</v>
          </cell>
          <cell r="D4874">
            <v>52.5</v>
          </cell>
          <cell r="E4874">
            <v>65.42</v>
          </cell>
          <cell r="F4874">
            <v>-1.55</v>
          </cell>
        </row>
        <row r="4875">
          <cell r="A4875" t="str">
            <v>600641.SH</v>
          </cell>
          <cell r="B4875" t="str">
            <v>万业企业</v>
          </cell>
          <cell r="C4875">
            <v>170.7</v>
          </cell>
          <cell r="D4875">
            <v>170.7</v>
          </cell>
          <cell r="E4875">
            <v>18.34</v>
          </cell>
          <cell r="F4875">
            <v>-1.56</v>
          </cell>
        </row>
        <row r="4876">
          <cell r="A4876" t="str">
            <v>601857.SH</v>
          </cell>
          <cell r="B4876" t="str">
            <v>中国石油</v>
          </cell>
          <cell r="C4876">
            <v>9197.2</v>
          </cell>
          <cell r="D4876">
            <v>10395.6</v>
          </cell>
          <cell r="E4876">
            <v>5.68</v>
          </cell>
          <cell r="F4876">
            <v>-1.56</v>
          </cell>
        </row>
        <row r="4877">
          <cell r="A4877" t="str">
            <v>688536.SH</v>
          </cell>
          <cell r="B4877" t="str">
            <v>思瑞浦</v>
          </cell>
          <cell r="C4877">
            <v>169.9</v>
          </cell>
          <cell r="D4877">
            <v>311.2</v>
          </cell>
          <cell r="E4877">
            <v>258.88</v>
          </cell>
          <cell r="F4877">
            <v>-1.57</v>
          </cell>
        </row>
        <row r="4878">
          <cell r="A4878" t="str">
            <v>600028.SH</v>
          </cell>
          <cell r="B4878" t="str">
            <v>中国石化</v>
          </cell>
          <cell r="C4878">
            <v>5297.9</v>
          </cell>
          <cell r="D4878">
            <v>6678.2</v>
          </cell>
          <cell r="E4878">
            <v>5.57</v>
          </cell>
          <cell r="F4878">
            <v>-1.59</v>
          </cell>
        </row>
        <row r="4879">
          <cell r="A4879" t="str">
            <v>002156.SZ</v>
          </cell>
          <cell r="B4879" t="str">
            <v>通富微电</v>
          </cell>
          <cell r="C4879">
            <v>311.9</v>
          </cell>
          <cell r="D4879">
            <v>355.2</v>
          </cell>
          <cell r="E4879">
            <v>23.47</v>
          </cell>
          <cell r="F4879">
            <v>-1.59</v>
          </cell>
        </row>
        <row r="4880">
          <cell r="A4880" t="str">
            <v>688768.SH</v>
          </cell>
          <cell r="B4880" t="str">
            <v>容知日新</v>
          </cell>
          <cell r="C4880">
            <v>43.2</v>
          </cell>
          <cell r="D4880">
            <v>72.8</v>
          </cell>
          <cell r="E4880">
            <v>132.61</v>
          </cell>
          <cell r="F4880">
            <v>-1.6</v>
          </cell>
        </row>
        <row r="4881">
          <cell r="A4881" t="str">
            <v>300317.SZ</v>
          </cell>
          <cell r="B4881" t="str">
            <v>珈伟新能</v>
          </cell>
          <cell r="C4881">
            <v>60.6</v>
          </cell>
          <cell r="D4881">
            <v>60.6</v>
          </cell>
          <cell r="E4881">
            <v>7.35</v>
          </cell>
          <cell r="F4881">
            <v>-1.61</v>
          </cell>
        </row>
        <row r="4882">
          <cell r="A4882" t="str">
            <v>601288.SH</v>
          </cell>
          <cell r="B4882" t="str">
            <v>农业银行</v>
          </cell>
          <cell r="C4882">
            <v>9128.2</v>
          </cell>
          <cell r="D4882">
            <v>10674.5</v>
          </cell>
          <cell r="E4882">
            <v>3.05</v>
          </cell>
          <cell r="F4882">
            <v>-1.61</v>
          </cell>
        </row>
        <row r="4883">
          <cell r="A4883" t="str">
            <v>000932.SZ</v>
          </cell>
          <cell r="B4883" t="str">
            <v>华菱钢铁</v>
          </cell>
          <cell r="C4883">
            <v>313.9</v>
          </cell>
          <cell r="D4883">
            <v>379.3</v>
          </cell>
          <cell r="E4883">
            <v>5.49</v>
          </cell>
          <cell r="F4883">
            <v>-1.61</v>
          </cell>
        </row>
        <row r="4884">
          <cell r="A4884" t="str">
            <v>688503.SH</v>
          </cell>
          <cell r="B4884" t="str">
            <v>聚和材料</v>
          </cell>
          <cell r="C4884">
            <v>28.5</v>
          </cell>
          <cell r="D4884">
            <v>134.2</v>
          </cell>
          <cell r="E4884">
            <v>119.91</v>
          </cell>
          <cell r="F4884">
            <v>-1.62</v>
          </cell>
        </row>
        <row r="4885">
          <cell r="A4885" t="str">
            <v>002338.SZ</v>
          </cell>
          <cell r="B4885" t="str">
            <v>奥普光电</v>
          </cell>
          <cell r="C4885">
            <v>70</v>
          </cell>
          <cell r="D4885">
            <v>70</v>
          </cell>
          <cell r="E4885">
            <v>29.15</v>
          </cell>
          <cell r="F4885">
            <v>-1.62</v>
          </cell>
        </row>
        <row r="4886">
          <cell r="A4886" t="str">
            <v>000935.SZ</v>
          </cell>
          <cell r="B4886" t="str">
            <v>四川双马</v>
          </cell>
          <cell r="C4886">
            <v>161.8</v>
          </cell>
          <cell r="D4886">
            <v>161.8</v>
          </cell>
          <cell r="E4886">
            <v>21.2</v>
          </cell>
          <cell r="F4886">
            <v>-1.62</v>
          </cell>
        </row>
        <row r="4887">
          <cell r="A4887" t="str">
            <v>300837.SZ</v>
          </cell>
          <cell r="B4887" t="str">
            <v>浙矿股份</v>
          </cell>
          <cell r="C4887">
            <v>15.9</v>
          </cell>
          <cell r="D4887">
            <v>47.8</v>
          </cell>
          <cell r="E4887">
            <v>47.8</v>
          </cell>
          <cell r="F4887">
            <v>-1.63</v>
          </cell>
        </row>
        <row r="4888">
          <cell r="A4888" t="str">
            <v>600639.SH</v>
          </cell>
          <cell r="B4888" t="str">
            <v>浦东金桥</v>
          </cell>
          <cell r="C4888">
            <v>102.7</v>
          </cell>
          <cell r="D4888">
            <v>135.6</v>
          </cell>
          <cell r="E4888">
            <v>12.08</v>
          </cell>
          <cell r="F4888">
            <v>-1.63</v>
          </cell>
        </row>
        <row r="4889">
          <cell r="A4889" t="str">
            <v>000066.SZ</v>
          </cell>
          <cell r="B4889" t="str">
            <v>中国长城</v>
          </cell>
          <cell r="C4889">
            <v>435.8</v>
          </cell>
          <cell r="D4889">
            <v>446.8</v>
          </cell>
          <cell r="E4889">
            <v>13.85</v>
          </cell>
          <cell r="F4889">
            <v>-1.63</v>
          </cell>
        </row>
        <row r="4890">
          <cell r="A4890" t="str">
            <v>688125.SH</v>
          </cell>
          <cell r="B4890" t="str">
            <v>安达智能</v>
          </cell>
          <cell r="C4890">
            <v>8.5</v>
          </cell>
          <cell r="D4890">
            <v>38.9</v>
          </cell>
          <cell r="E4890">
            <v>48.09</v>
          </cell>
          <cell r="F4890">
            <v>-1.64</v>
          </cell>
        </row>
        <row r="4891">
          <cell r="A4891" t="str">
            <v>688611.SH</v>
          </cell>
          <cell r="B4891" t="str">
            <v>杭州柯林</v>
          </cell>
          <cell r="C4891">
            <v>7.3</v>
          </cell>
          <cell r="D4891">
            <v>30.9</v>
          </cell>
          <cell r="E4891">
            <v>55.24</v>
          </cell>
          <cell r="F4891">
            <v>-1.64</v>
          </cell>
        </row>
        <row r="4892">
          <cell r="A4892" t="str">
            <v>300738.SZ</v>
          </cell>
          <cell r="B4892" t="str">
            <v>奥飞数据</v>
          </cell>
          <cell r="C4892">
            <v>90.3</v>
          </cell>
          <cell r="D4892">
            <v>91.1</v>
          </cell>
          <cell r="E4892">
            <v>13.19</v>
          </cell>
          <cell r="F4892">
            <v>-1.64</v>
          </cell>
        </row>
        <row r="4893">
          <cell r="A4893" t="str">
            <v>688519.SH</v>
          </cell>
          <cell r="B4893" t="str">
            <v>南亚新材</v>
          </cell>
          <cell r="C4893">
            <v>22.6</v>
          </cell>
          <cell r="D4893">
            <v>57.7</v>
          </cell>
          <cell r="E4893">
            <v>24.58</v>
          </cell>
          <cell r="F4893">
            <v>-1.64</v>
          </cell>
        </row>
        <row r="4894">
          <cell r="A4894" t="str">
            <v>601186.SH</v>
          </cell>
          <cell r="B4894" t="str">
            <v>中国铁建</v>
          </cell>
          <cell r="C4894">
            <v>1098.6</v>
          </cell>
          <cell r="D4894">
            <v>1296.8</v>
          </cell>
          <cell r="E4894">
            <v>9.55</v>
          </cell>
          <cell r="F4894">
            <v>-1.65</v>
          </cell>
        </row>
        <row r="4895">
          <cell r="A4895" t="str">
            <v>002401.SZ</v>
          </cell>
          <cell r="B4895" t="str">
            <v>中远海科</v>
          </cell>
          <cell r="C4895">
            <v>61.2</v>
          </cell>
          <cell r="D4895">
            <v>61.9</v>
          </cell>
          <cell r="E4895">
            <v>16.64</v>
          </cell>
          <cell r="F4895">
            <v>-1.65</v>
          </cell>
        </row>
        <row r="4896">
          <cell r="A4896" t="str">
            <v>688416.SH</v>
          </cell>
          <cell r="B4896" t="str">
            <v>恒烁股份</v>
          </cell>
          <cell r="C4896">
            <v>9.4</v>
          </cell>
          <cell r="D4896">
            <v>41.2</v>
          </cell>
          <cell r="E4896">
            <v>49.86</v>
          </cell>
          <cell r="F4896">
            <v>-1.66</v>
          </cell>
        </row>
        <row r="4897">
          <cell r="A4897" t="str">
            <v>600025.SH</v>
          </cell>
          <cell r="B4897" t="str">
            <v>华能水电</v>
          </cell>
          <cell r="C4897">
            <v>1274.4</v>
          </cell>
          <cell r="D4897">
            <v>1274.4</v>
          </cell>
          <cell r="E4897">
            <v>7.08</v>
          </cell>
          <cell r="F4897">
            <v>-1.67</v>
          </cell>
        </row>
        <row r="4898">
          <cell r="A4898" t="str">
            <v>300374.SZ</v>
          </cell>
          <cell r="B4898" t="str">
            <v>中铁装配</v>
          </cell>
          <cell r="C4898">
            <v>28.9</v>
          </cell>
          <cell r="D4898">
            <v>37.6</v>
          </cell>
          <cell r="E4898">
            <v>15.3</v>
          </cell>
          <cell r="F4898">
            <v>-1.67</v>
          </cell>
        </row>
        <row r="4899">
          <cell r="A4899" t="str">
            <v>600486.SH</v>
          </cell>
          <cell r="B4899" t="str">
            <v>扬农化工</v>
          </cell>
          <cell r="C4899">
            <v>322.1</v>
          </cell>
          <cell r="D4899">
            <v>322.1</v>
          </cell>
          <cell r="E4899">
            <v>103.93</v>
          </cell>
          <cell r="F4899">
            <v>-1.67</v>
          </cell>
        </row>
        <row r="4900">
          <cell r="A4900" t="str">
            <v>600584.SH</v>
          </cell>
          <cell r="B4900" t="str">
            <v>长电科技</v>
          </cell>
          <cell r="C4900">
            <v>573.2</v>
          </cell>
          <cell r="D4900">
            <v>573.2</v>
          </cell>
          <cell r="E4900">
            <v>32.21</v>
          </cell>
          <cell r="F4900">
            <v>-1.68</v>
          </cell>
        </row>
        <row r="4901">
          <cell r="A4901" t="str">
            <v>603918.SH</v>
          </cell>
          <cell r="B4901" t="str">
            <v>金桥信息</v>
          </cell>
          <cell r="C4901">
            <v>40.7</v>
          </cell>
          <cell r="D4901">
            <v>40.9</v>
          </cell>
          <cell r="E4901">
            <v>11.12</v>
          </cell>
          <cell r="F4901">
            <v>-1.68</v>
          </cell>
        </row>
        <row r="4902">
          <cell r="A4902" t="str">
            <v>300480.SZ</v>
          </cell>
          <cell r="B4902" t="str">
            <v>光力科技</v>
          </cell>
          <cell r="C4902">
            <v>47.1</v>
          </cell>
          <cell r="D4902">
            <v>73.1</v>
          </cell>
          <cell r="E4902">
            <v>20.8</v>
          </cell>
          <cell r="F4902">
            <v>-1.7</v>
          </cell>
        </row>
        <row r="4903">
          <cell r="A4903" t="str">
            <v>688105.SH</v>
          </cell>
          <cell r="B4903" t="str">
            <v>诺唯赞</v>
          </cell>
          <cell r="C4903">
            <v>71.1</v>
          </cell>
          <cell r="D4903">
            <v>170.7</v>
          </cell>
          <cell r="E4903">
            <v>42.68</v>
          </cell>
          <cell r="F4903">
            <v>-1.7</v>
          </cell>
        </row>
        <row r="4904">
          <cell r="A4904" t="str">
            <v>688766.SH</v>
          </cell>
          <cell r="B4904" t="str">
            <v>普冉股份</v>
          </cell>
          <cell r="C4904">
            <v>46</v>
          </cell>
          <cell r="D4904">
            <v>79.5</v>
          </cell>
          <cell r="E4904">
            <v>156.75</v>
          </cell>
          <cell r="F4904">
            <v>-1.71</v>
          </cell>
        </row>
        <row r="4905">
          <cell r="A4905" t="str">
            <v>688425.SH</v>
          </cell>
          <cell r="B4905" t="str">
            <v>铁建重工</v>
          </cell>
          <cell r="C4905">
            <v>81.8</v>
          </cell>
          <cell r="D4905">
            <v>302.4</v>
          </cell>
          <cell r="E4905">
            <v>5.67</v>
          </cell>
          <cell r="F4905">
            <v>-1.73</v>
          </cell>
        </row>
        <row r="4906">
          <cell r="A4906" t="str">
            <v>688501.SH</v>
          </cell>
          <cell r="B4906" t="str">
            <v>青达环保</v>
          </cell>
          <cell r="C4906">
            <v>14.6</v>
          </cell>
          <cell r="D4906">
            <v>22.5</v>
          </cell>
          <cell r="E4906">
            <v>23.74</v>
          </cell>
          <cell r="F4906">
            <v>-1.74</v>
          </cell>
        </row>
        <row r="4907">
          <cell r="A4907" t="str">
            <v>601618.SH</v>
          </cell>
          <cell r="B4907" t="str">
            <v>中国中冶</v>
          </cell>
          <cell r="C4907">
            <v>696.3</v>
          </cell>
          <cell r="D4907">
            <v>808.2</v>
          </cell>
          <cell r="E4907">
            <v>3.9</v>
          </cell>
          <cell r="F4907">
            <v>-1.76</v>
          </cell>
        </row>
        <row r="4908">
          <cell r="A4908" t="str">
            <v>301169.SZ</v>
          </cell>
          <cell r="B4908" t="str">
            <v>零点有数</v>
          </cell>
          <cell r="C4908">
            <v>13</v>
          </cell>
          <cell r="D4908">
            <v>33.4</v>
          </cell>
          <cell r="E4908">
            <v>46.2</v>
          </cell>
          <cell r="F4908">
            <v>-1.76</v>
          </cell>
        </row>
        <row r="4909">
          <cell r="A4909" t="str">
            <v>002912.SZ</v>
          </cell>
          <cell r="B4909" t="str">
            <v>中新赛克</v>
          </cell>
          <cell r="C4909">
            <v>70.3</v>
          </cell>
          <cell r="D4909">
            <v>74.5</v>
          </cell>
          <cell r="E4909">
            <v>43.35</v>
          </cell>
          <cell r="F4909">
            <v>-1.77</v>
          </cell>
        </row>
        <row r="4910">
          <cell r="A4910" t="str">
            <v>002949.SZ</v>
          </cell>
          <cell r="B4910" t="str">
            <v>华阳国际</v>
          </cell>
          <cell r="C4910">
            <v>23.2</v>
          </cell>
          <cell r="D4910">
            <v>30.5</v>
          </cell>
          <cell r="E4910">
            <v>15.56</v>
          </cell>
          <cell r="F4910">
            <v>-1.77</v>
          </cell>
        </row>
        <row r="4911">
          <cell r="A4911" t="str">
            <v>300663.SZ</v>
          </cell>
          <cell r="B4911" t="str">
            <v>科蓝软件</v>
          </cell>
          <cell r="C4911">
            <v>59.4</v>
          </cell>
          <cell r="D4911">
            <v>71.2</v>
          </cell>
          <cell r="E4911">
            <v>15.41</v>
          </cell>
          <cell r="F4911">
            <v>-1.78</v>
          </cell>
        </row>
        <row r="4912">
          <cell r="A4912" t="str">
            <v>688383.SH</v>
          </cell>
          <cell r="B4912" t="str">
            <v>新益昌</v>
          </cell>
          <cell r="C4912">
            <v>41.8</v>
          </cell>
          <cell r="D4912">
            <v>140.9</v>
          </cell>
          <cell r="E4912">
            <v>137.91</v>
          </cell>
          <cell r="F4912">
            <v>-1.8</v>
          </cell>
        </row>
        <row r="4913">
          <cell r="A4913" t="str">
            <v>301137.SZ</v>
          </cell>
          <cell r="B4913" t="str">
            <v>哈焊华通</v>
          </cell>
          <cell r="C4913">
            <v>7.7</v>
          </cell>
          <cell r="D4913">
            <v>30.7</v>
          </cell>
          <cell r="E4913">
            <v>16.88</v>
          </cell>
          <cell r="F4913">
            <v>-1.8</v>
          </cell>
        </row>
        <row r="4914">
          <cell r="A4914" t="str">
            <v>600520.SH</v>
          </cell>
          <cell r="B4914" t="str">
            <v>文一科技</v>
          </cell>
          <cell r="C4914">
            <v>25</v>
          </cell>
          <cell r="D4914">
            <v>25</v>
          </cell>
          <cell r="E4914">
            <v>15.77</v>
          </cell>
          <cell r="F4914">
            <v>-1.81</v>
          </cell>
        </row>
        <row r="4915">
          <cell r="A4915" t="str">
            <v>600642.SH</v>
          </cell>
          <cell r="B4915" t="str">
            <v>申能股份</v>
          </cell>
          <cell r="C4915">
            <v>290.9</v>
          </cell>
          <cell r="D4915">
            <v>293.6</v>
          </cell>
          <cell r="E4915">
            <v>5.98</v>
          </cell>
          <cell r="F4915">
            <v>-1.81</v>
          </cell>
        </row>
        <row r="4916">
          <cell r="A4916" t="str">
            <v>300453.SZ</v>
          </cell>
          <cell r="B4916" t="str">
            <v>三鑫医疗</v>
          </cell>
          <cell r="C4916">
            <v>25.5</v>
          </cell>
          <cell r="D4916">
            <v>36.7</v>
          </cell>
          <cell r="E4916">
            <v>9.24</v>
          </cell>
          <cell r="F4916">
            <v>-1.81</v>
          </cell>
        </row>
        <row r="4917">
          <cell r="A4917" t="str">
            <v>603950.SH</v>
          </cell>
          <cell r="B4917" t="str">
            <v>长源东谷</v>
          </cell>
          <cell r="C4917">
            <v>17.6</v>
          </cell>
          <cell r="D4917">
            <v>46.3</v>
          </cell>
          <cell r="E4917">
            <v>20.01</v>
          </cell>
          <cell r="F4917">
            <v>-1.82</v>
          </cell>
        </row>
        <row r="4918">
          <cell r="A4918" t="str">
            <v>300492.SZ</v>
          </cell>
          <cell r="B4918" t="str">
            <v>华图山鼎</v>
          </cell>
          <cell r="C4918">
            <v>67.4</v>
          </cell>
          <cell r="D4918">
            <v>67.4</v>
          </cell>
          <cell r="E4918">
            <v>48</v>
          </cell>
          <cell r="F4918">
            <v>-1.82</v>
          </cell>
        </row>
        <row r="4919">
          <cell r="A4919" t="str">
            <v>002180.SZ</v>
          </cell>
          <cell r="B4919" t="str">
            <v>纳思达</v>
          </cell>
          <cell r="C4919">
            <v>570.3</v>
          </cell>
          <cell r="D4919">
            <v>669.4</v>
          </cell>
          <cell r="E4919">
            <v>47.27</v>
          </cell>
          <cell r="F4919">
            <v>-1.83</v>
          </cell>
        </row>
        <row r="4920">
          <cell r="A4920" t="str">
            <v>601117.SH</v>
          </cell>
          <cell r="B4920" t="str">
            <v>中国化学</v>
          </cell>
          <cell r="C4920">
            <v>616.4</v>
          </cell>
          <cell r="D4920">
            <v>622.6</v>
          </cell>
          <cell r="E4920">
            <v>10.19</v>
          </cell>
          <cell r="F4920">
            <v>-1.83</v>
          </cell>
        </row>
        <row r="4921">
          <cell r="A4921" t="str">
            <v>300458.SZ</v>
          </cell>
          <cell r="B4921" t="str">
            <v>全志科技</v>
          </cell>
          <cell r="C4921">
            <v>135.6</v>
          </cell>
          <cell r="D4921">
            <v>168.3</v>
          </cell>
          <cell r="E4921">
            <v>26.71</v>
          </cell>
          <cell r="F4921">
            <v>-1.84</v>
          </cell>
        </row>
        <row r="4922">
          <cell r="A4922" t="str">
            <v>603859.SH</v>
          </cell>
          <cell r="B4922" t="str">
            <v>能科科技</v>
          </cell>
          <cell r="C4922">
            <v>76.3</v>
          </cell>
          <cell r="D4922">
            <v>76.3</v>
          </cell>
          <cell r="E4922">
            <v>45.79</v>
          </cell>
          <cell r="F4922">
            <v>-1.84</v>
          </cell>
        </row>
        <row r="4923">
          <cell r="A4923" t="str">
            <v>300666.SZ</v>
          </cell>
          <cell r="B4923" t="str">
            <v>江丰电子</v>
          </cell>
          <cell r="C4923">
            <v>140.8</v>
          </cell>
          <cell r="D4923">
            <v>212.9</v>
          </cell>
          <cell r="E4923">
            <v>80.15</v>
          </cell>
          <cell r="F4923">
            <v>-1.85</v>
          </cell>
        </row>
        <row r="4924">
          <cell r="A4924" t="str">
            <v>002893.SZ</v>
          </cell>
          <cell r="B4924" t="str">
            <v>华通热力</v>
          </cell>
          <cell r="C4924">
            <v>18.1</v>
          </cell>
          <cell r="D4924">
            <v>18.2</v>
          </cell>
          <cell r="E4924">
            <v>8.98</v>
          </cell>
          <cell r="F4924">
            <v>-1.86</v>
          </cell>
        </row>
        <row r="4925">
          <cell r="A4925" t="str">
            <v>600845.SH</v>
          </cell>
          <cell r="B4925" t="str">
            <v>宝信软件</v>
          </cell>
          <cell r="C4925">
            <v>756.8</v>
          </cell>
          <cell r="D4925">
            <v>1054.1</v>
          </cell>
          <cell r="E4925">
            <v>52.65</v>
          </cell>
          <cell r="F4925">
            <v>-1.86</v>
          </cell>
        </row>
        <row r="4926">
          <cell r="A4926" t="str">
            <v>600726.SH</v>
          </cell>
          <cell r="B4926" t="str">
            <v>*ST华源</v>
          </cell>
          <cell r="C4926">
            <v>40.4</v>
          </cell>
          <cell r="D4926">
            <v>208</v>
          </cell>
          <cell r="E4926">
            <v>2.63</v>
          </cell>
          <cell r="F4926">
            <v>-1.87</v>
          </cell>
        </row>
        <row r="4927">
          <cell r="A4927" t="str">
            <v>688419.SH</v>
          </cell>
          <cell r="B4927" t="str">
            <v>耐科装备</v>
          </cell>
          <cell r="C4927">
            <v>7.5</v>
          </cell>
          <cell r="D4927">
            <v>32.3</v>
          </cell>
          <cell r="E4927">
            <v>39.4</v>
          </cell>
          <cell r="F4927">
            <v>-1.87</v>
          </cell>
        </row>
        <row r="4928">
          <cell r="A4928" t="str">
            <v>603093.SH</v>
          </cell>
          <cell r="B4928" t="str">
            <v>南华期货</v>
          </cell>
          <cell r="C4928">
            <v>73.2</v>
          </cell>
          <cell r="D4928">
            <v>73.2</v>
          </cell>
          <cell r="E4928">
            <v>12</v>
          </cell>
          <cell r="F4928">
            <v>-1.88</v>
          </cell>
        </row>
        <row r="4929">
          <cell r="A4929" t="str">
            <v>601138.SH</v>
          </cell>
          <cell r="B4929" t="str">
            <v>工业富联</v>
          </cell>
          <cell r="C4929">
            <v>2890.1</v>
          </cell>
          <cell r="D4929">
            <v>2899.5</v>
          </cell>
          <cell r="E4929">
            <v>14.6</v>
          </cell>
          <cell r="F4929">
            <v>-1.88</v>
          </cell>
        </row>
        <row r="4930">
          <cell r="A4930" t="str">
            <v>688596.SH</v>
          </cell>
          <cell r="B4930" t="str">
            <v>正帆科技</v>
          </cell>
          <cell r="C4930">
            <v>82.9</v>
          </cell>
          <cell r="D4930">
            <v>107.4</v>
          </cell>
          <cell r="E4930">
            <v>39.1</v>
          </cell>
          <cell r="F4930">
            <v>-1.88</v>
          </cell>
        </row>
        <row r="4931">
          <cell r="A4931" t="str">
            <v>300537.SZ</v>
          </cell>
          <cell r="B4931" t="str">
            <v>广信材料</v>
          </cell>
          <cell r="C4931">
            <v>22.9</v>
          </cell>
          <cell r="D4931">
            <v>32.2</v>
          </cell>
          <cell r="E4931">
            <v>16.68</v>
          </cell>
          <cell r="F4931">
            <v>-1.88</v>
          </cell>
        </row>
        <row r="4932">
          <cell r="A4932" t="str">
            <v>002528.SZ</v>
          </cell>
          <cell r="B4932" t="str">
            <v>英飞拓</v>
          </cell>
          <cell r="C4932">
            <v>125</v>
          </cell>
          <cell r="D4932">
            <v>143.2</v>
          </cell>
          <cell r="E4932">
            <v>11.95</v>
          </cell>
          <cell r="F4932">
            <v>-1.89</v>
          </cell>
        </row>
        <row r="4933">
          <cell r="A4933" t="str">
            <v>603000.SH</v>
          </cell>
          <cell r="B4933" t="str">
            <v>人民网</v>
          </cell>
          <cell r="C4933">
            <v>194.7</v>
          </cell>
          <cell r="D4933">
            <v>194.7</v>
          </cell>
          <cell r="E4933">
            <v>17.61</v>
          </cell>
          <cell r="F4933">
            <v>-1.89</v>
          </cell>
        </row>
        <row r="4934">
          <cell r="A4934" t="str">
            <v>002476.SZ</v>
          </cell>
          <cell r="B4934" t="str">
            <v>宝莫股份</v>
          </cell>
          <cell r="C4934">
            <v>34.6</v>
          </cell>
          <cell r="D4934">
            <v>34.6</v>
          </cell>
          <cell r="E4934">
            <v>5.65</v>
          </cell>
          <cell r="F4934">
            <v>-1.91</v>
          </cell>
        </row>
        <row r="4935">
          <cell r="A4935" t="str">
            <v>601020.SH</v>
          </cell>
          <cell r="B4935" t="str">
            <v>华钰矿业</v>
          </cell>
          <cell r="C4935">
            <v>83.7</v>
          </cell>
          <cell r="D4935">
            <v>83.7</v>
          </cell>
          <cell r="E4935">
            <v>14.88</v>
          </cell>
          <cell r="F4935">
            <v>-1.91</v>
          </cell>
        </row>
        <row r="4936">
          <cell r="A4936" t="str">
            <v>001236.SZ</v>
          </cell>
          <cell r="B4936" t="str">
            <v>弘业期货</v>
          </cell>
          <cell r="C4936">
            <v>16.5</v>
          </cell>
          <cell r="D4936">
            <v>165.1</v>
          </cell>
          <cell r="E4936">
            <v>16.38</v>
          </cell>
          <cell r="F4936">
            <v>-1.92</v>
          </cell>
        </row>
        <row r="4937">
          <cell r="A4937" t="str">
            <v>603888.SH</v>
          </cell>
          <cell r="B4937" t="str">
            <v>新华网</v>
          </cell>
          <cell r="C4937">
            <v>130.2</v>
          </cell>
          <cell r="D4937">
            <v>130.2</v>
          </cell>
          <cell r="E4937">
            <v>25.09</v>
          </cell>
          <cell r="F4937">
            <v>-1.95</v>
          </cell>
        </row>
        <row r="4938">
          <cell r="A4938" t="str">
            <v>688506.SH</v>
          </cell>
          <cell r="B4938" t="str">
            <v>百利天恒-U</v>
          </cell>
          <cell r="C4938">
            <v>25</v>
          </cell>
          <cell r="D4938">
            <v>302.8</v>
          </cell>
          <cell r="E4938">
            <v>75.5</v>
          </cell>
          <cell r="F4938">
            <v>-1.96</v>
          </cell>
        </row>
        <row r="4939">
          <cell r="A4939" t="str">
            <v>300596.SZ</v>
          </cell>
          <cell r="B4939" t="str">
            <v>利安隆</v>
          </cell>
          <cell r="C4939">
            <v>99.7</v>
          </cell>
          <cell r="D4939">
            <v>109.6</v>
          </cell>
          <cell r="E4939">
            <v>47.72</v>
          </cell>
          <cell r="F4939">
            <v>-1.97</v>
          </cell>
        </row>
        <row r="4940">
          <cell r="A4940" t="str">
            <v>301095.SZ</v>
          </cell>
          <cell r="B4940" t="str">
            <v>广立微</v>
          </cell>
          <cell r="C4940">
            <v>42</v>
          </cell>
          <cell r="D4940">
            <v>199.8</v>
          </cell>
          <cell r="E4940">
            <v>99.9</v>
          </cell>
          <cell r="F4940">
            <v>-1.97</v>
          </cell>
        </row>
        <row r="4941">
          <cell r="A4941" t="str">
            <v>605005.SH</v>
          </cell>
          <cell r="B4941" t="str">
            <v>合兴股份</v>
          </cell>
          <cell r="C4941">
            <v>8.4</v>
          </cell>
          <cell r="D4941">
            <v>66.2</v>
          </cell>
          <cell r="E4941">
            <v>16.39</v>
          </cell>
          <cell r="F4941">
            <v>-1.97</v>
          </cell>
        </row>
        <row r="4942">
          <cell r="A4942" t="str">
            <v>688369.SH</v>
          </cell>
          <cell r="B4942" t="str">
            <v>致远互联</v>
          </cell>
          <cell r="C4942">
            <v>72.1</v>
          </cell>
          <cell r="D4942">
            <v>72.1</v>
          </cell>
          <cell r="E4942">
            <v>93.25</v>
          </cell>
          <cell r="F4942">
            <v>-1.98</v>
          </cell>
        </row>
        <row r="4943">
          <cell r="A4943" t="str">
            <v>603005.SH</v>
          </cell>
          <cell r="B4943" t="str">
            <v>晶方科技</v>
          </cell>
          <cell r="C4943">
            <v>161.3</v>
          </cell>
          <cell r="D4943">
            <v>161.6</v>
          </cell>
          <cell r="E4943">
            <v>24.74</v>
          </cell>
          <cell r="F4943">
            <v>-1.98</v>
          </cell>
        </row>
        <row r="4944">
          <cell r="A4944" t="str">
            <v>300260.SZ</v>
          </cell>
          <cell r="B4944" t="str">
            <v>新莱应材</v>
          </cell>
          <cell r="C4944">
            <v>115.8</v>
          </cell>
          <cell r="D4944">
            <v>171.5</v>
          </cell>
          <cell r="E4944">
            <v>75.69</v>
          </cell>
          <cell r="F4944">
            <v>-1.98</v>
          </cell>
        </row>
        <row r="4945">
          <cell r="A4945" t="str">
            <v>601800.SH</v>
          </cell>
          <cell r="B4945" t="str">
            <v>中国交建</v>
          </cell>
          <cell r="C4945">
            <v>1333.3</v>
          </cell>
          <cell r="D4945">
            <v>1834.8</v>
          </cell>
          <cell r="E4945">
            <v>11.35</v>
          </cell>
          <cell r="F4945">
            <v>-1.99</v>
          </cell>
        </row>
        <row r="4946">
          <cell r="A4946" t="str">
            <v>000617.SZ</v>
          </cell>
          <cell r="B4946" t="str">
            <v>中油资本</v>
          </cell>
          <cell r="C4946">
            <v>868.5</v>
          </cell>
          <cell r="D4946">
            <v>868.5</v>
          </cell>
          <cell r="E4946">
            <v>6.87</v>
          </cell>
          <cell r="F4946">
            <v>-2</v>
          </cell>
        </row>
        <row r="4947">
          <cell r="A4947" t="str">
            <v>600502.SH</v>
          </cell>
          <cell r="B4947" t="str">
            <v>安徽建工</v>
          </cell>
          <cell r="C4947">
            <v>100.9</v>
          </cell>
          <cell r="D4947">
            <v>100.9</v>
          </cell>
          <cell r="E4947">
            <v>5.88</v>
          </cell>
          <cell r="F4947">
            <v>-2</v>
          </cell>
        </row>
        <row r="4948">
          <cell r="A4948" t="str">
            <v>002941.SZ</v>
          </cell>
          <cell r="B4948" t="str">
            <v>新疆交建</v>
          </cell>
          <cell r="C4948">
            <v>100</v>
          </cell>
          <cell r="D4948">
            <v>100.8</v>
          </cell>
          <cell r="E4948">
            <v>15.63</v>
          </cell>
          <cell r="F4948">
            <v>-2.01</v>
          </cell>
        </row>
        <row r="4949">
          <cell r="A4949" t="str">
            <v>603255.SH</v>
          </cell>
          <cell r="B4949" t="str">
            <v>鼎际得</v>
          </cell>
          <cell r="C4949">
            <v>18.2</v>
          </cell>
          <cell r="D4949">
            <v>72.7</v>
          </cell>
          <cell r="E4949">
            <v>54.48</v>
          </cell>
          <cell r="F4949">
            <v>-2.01</v>
          </cell>
        </row>
        <row r="4950">
          <cell r="A4950" t="str">
            <v>002654.SZ</v>
          </cell>
          <cell r="B4950" t="str">
            <v>万润科技</v>
          </cell>
          <cell r="C4950">
            <v>44.5</v>
          </cell>
          <cell r="D4950">
            <v>49.8</v>
          </cell>
          <cell r="E4950">
            <v>5.82</v>
          </cell>
          <cell r="F4950">
            <v>-2.02</v>
          </cell>
        </row>
        <row r="4951">
          <cell r="A4951" t="str">
            <v>688420.SH</v>
          </cell>
          <cell r="B4951" t="str">
            <v>美腾科技</v>
          </cell>
          <cell r="C4951">
            <v>9.1</v>
          </cell>
          <cell r="D4951">
            <v>39.8</v>
          </cell>
          <cell r="E4951">
            <v>45.01</v>
          </cell>
          <cell r="F4951">
            <v>-2.02</v>
          </cell>
        </row>
        <row r="4952">
          <cell r="A4952" t="str">
            <v>601003.SH</v>
          </cell>
          <cell r="B4952" t="str">
            <v>柳钢股份</v>
          </cell>
          <cell r="C4952">
            <v>110.7</v>
          </cell>
          <cell r="D4952">
            <v>110.7</v>
          </cell>
          <cell r="E4952">
            <v>4.32</v>
          </cell>
          <cell r="F4952">
            <v>-2.04</v>
          </cell>
        </row>
        <row r="4953">
          <cell r="A4953" t="str">
            <v>605598.SH</v>
          </cell>
          <cell r="B4953" t="str">
            <v>上海港湾</v>
          </cell>
          <cell r="C4953">
            <v>16.4</v>
          </cell>
          <cell r="D4953">
            <v>53.9</v>
          </cell>
          <cell r="E4953">
            <v>31.19</v>
          </cell>
          <cell r="F4953">
            <v>-2.04</v>
          </cell>
        </row>
        <row r="4954">
          <cell r="A4954" t="str">
            <v>000755.SZ</v>
          </cell>
          <cell r="B4954" t="str">
            <v>山西路桥</v>
          </cell>
          <cell r="C4954">
            <v>35</v>
          </cell>
          <cell r="D4954">
            <v>84.1</v>
          </cell>
          <cell r="E4954">
            <v>5.73</v>
          </cell>
          <cell r="F4954">
            <v>-2.05</v>
          </cell>
        </row>
        <row r="4955">
          <cell r="A4955" t="str">
            <v>600475.SH</v>
          </cell>
          <cell r="B4955" t="str">
            <v>华光环能</v>
          </cell>
          <cell r="C4955">
            <v>118.8</v>
          </cell>
          <cell r="D4955">
            <v>121</v>
          </cell>
          <cell r="E4955">
            <v>12.82</v>
          </cell>
          <cell r="F4955">
            <v>-2.06</v>
          </cell>
        </row>
        <row r="4956">
          <cell r="A4956" t="str">
            <v>688332.SH</v>
          </cell>
          <cell r="B4956" t="str">
            <v>中科蓝讯</v>
          </cell>
          <cell r="C4956">
            <v>20</v>
          </cell>
          <cell r="D4956">
            <v>82.4</v>
          </cell>
          <cell r="E4956">
            <v>68.69</v>
          </cell>
          <cell r="F4956">
            <v>-2.08</v>
          </cell>
        </row>
        <row r="4957">
          <cell r="A4957" t="str">
            <v>002278.SZ</v>
          </cell>
          <cell r="B4957" t="str">
            <v>神开股份</v>
          </cell>
          <cell r="C4957">
            <v>20.8</v>
          </cell>
          <cell r="D4957">
            <v>22.2</v>
          </cell>
          <cell r="E4957">
            <v>6.11</v>
          </cell>
          <cell r="F4957">
            <v>-2.08</v>
          </cell>
        </row>
        <row r="4958">
          <cell r="A4958" t="str">
            <v>688515.SH</v>
          </cell>
          <cell r="B4958" t="str">
            <v>裕太微-U</v>
          </cell>
          <cell r="C4958">
            <v>35.9</v>
          </cell>
          <cell r="D4958">
            <v>157.6</v>
          </cell>
          <cell r="E4958">
            <v>197</v>
          </cell>
          <cell r="F4958">
            <v>-2.09</v>
          </cell>
        </row>
        <row r="4959">
          <cell r="A4959" t="str">
            <v>688682.SH</v>
          </cell>
          <cell r="B4959" t="str">
            <v>霍莱沃</v>
          </cell>
          <cell r="C4959">
            <v>30.1</v>
          </cell>
          <cell r="D4959">
            <v>51.6</v>
          </cell>
          <cell r="E4959">
            <v>99.28</v>
          </cell>
          <cell r="F4959">
            <v>-2.09</v>
          </cell>
        </row>
        <row r="4960">
          <cell r="A4960" t="str">
            <v>300327.SZ</v>
          </cell>
          <cell r="B4960" t="str">
            <v>中颖电子</v>
          </cell>
          <cell r="C4960">
            <v>134.3</v>
          </cell>
          <cell r="D4960">
            <v>135.8</v>
          </cell>
          <cell r="E4960">
            <v>39.7</v>
          </cell>
          <cell r="F4960">
            <v>-2.1</v>
          </cell>
        </row>
        <row r="4961">
          <cell r="A4961" t="str">
            <v>688348.SH</v>
          </cell>
          <cell r="B4961" t="str">
            <v>昱能科技</v>
          </cell>
          <cell r="C4961">
            <v>72.2</v>
          </cell>
          <cell r="D4961">
            <v>291.2</v>
          </cell>
          <cell r="E4961">
            <v>363.99</v>
          </cell>
          <cell r="F4961">
            <v>-2.1</v>
          </cell>
        </row>
        <row r="4962">
          <cell r="A4962" t="str">
            <v>000603.SZ</v>
          </cell>
          <cell r="B4962" t="str">
            <v>盛达资源</v>
          </cell>
          <cell r="C4962">
            <v>98.2</v>
          </cell>
          <cell r="D4962">
            <v>115.1</v>
          </cell>
          <cell r="E4962">
            <v>16.68</v>
          </cell>
          <cell r="F4962">
            <v>-2.11</v>
          </cell>
        </row>
        <row r="4963">
          <cell r="A4963" t="str">
            <v>000810.SZ</v>
          </cell>
          <cell r="B4963" t="str">
            <v>创维数字</v>
          </cell>
          <cell r="C4963">
            <v>211.3</v>
          </cell>
          <cell r="D4963">
            <v>217.5</v>
          </cell>
          <cell r="E4963">
            <v>18.91</v>
          </cell>
          <cell r="F4963">
            <v>-2.12</v>
          </cell>
        </row>
        <row r="4964">
          <cell r="A4964" t="str">
            <v>300212.SZ</v>
          </cell>
          <cell r="B4964" t="str">
            <v>易华录</v>
          </cell>
          <cell r="C4964">
            <v>191.9</v>
          </cell>
          <cell r="D4964">
            <v>199.4</v>
          </cell>
          <cell r="E4964">
            <v>29.95</v>
          </cell>
          <cell r="F4964">
            <v>-2.12</v>
          </cell>
        </row>
        <row r="4965">
          <cell r="A4965" t="str">
            <v>002876.SZ</v>
          </cell>
          <cell r="B4965" t="str">
            <v>三利谱</v>
          </cell>
          <cell r="C4965">
            <v>65.6</v>
          </cell>
          <cell r="D4965">
            <v>76.7</v>
          </cell>
          <cell r="E4965">
            <v>44.1</v>
          </cell>
          <cell r="F4965">
            <v>-2.13</v>
          </cell>
        </row>
        <row r="4966">
          <cell r="A4966" t="str">
            <v>002875.SZ</v>
          </cell>
          <cell r="B4966" t="str">
            <v>安奈儿</v>
          </cell>
          <cell r="C4966">
            <v>20.7</v>
          </cell>
          <cell r="D4966">
            <v>36</v>
          </cell>
          <cell r="E4966">
            <v>16.9</v>
          </cell>
          <cell r="F4966">
            <v>-2.14</v>
          </cell>
        </row>
        <row r="4967">
          <cell r="A4967" t="str">
            <v>301171.SZ</v>
          </cell>
          <cell r="B4967" t="str">
            <v>易点天下</v>
          </cell>
          <cell r="C4967">
            <v>21.3</v>
          </cell>
          <cell r="D4967">
            <v>133</v>
          </cell>
          <cell r="E4967">
            <v>28.18</v>
          </cell>
          <cell r="F4967">
            <v>-2.15</v>
          </cell>
        </row>
        <row r="4968">
          <cell r="A4968" t="str">
            <v>600019.SH</v>
          </cell>
          <cell r="B4968" t="str">
            <v>宝钢股份</v>
          </cell>
          <cell r="C4968">
            <v>1392.5</v>
          </cell>
          <cell r="D4968">
            <v>1415.9</v>
          </cell>
          <cell r="E4968">
            <v>6.36</v>
          </cell>
          <cell r="F4968">
            <v>-2.15</v>
          </cell>
        </row>
        <row r="4969">
          <cell r="A4969" t="str">
            <v>688282.SH</v>
          </cell>
          <cell r="B4969" t="str">
            <v>理工导航</v>
          </cell>
          <cell r="C4969">
            <v>18</v>
          </cell>
          <cell r="D4969">
            <v>44.5</v>
          </cell>
          <cell r="E4969">
            <v>50.53</v>
          </cell>
          <cell r="F4969">
            <v>-2.17</v>
          </cell>
        </row>
        <row r="4970">
          <cell r="A4970" t="str">
            <v>300451.SZ</v>
          </cell>
          <cell r="B4970" t="str">
            <v>创业慧康</v>
          </cell>
          <cell r="C4970">
            <v>134.6</v>
          </cell>
          <cell r="D4970">
            <v>153.7</v>
          </cell>
          <cell r="E4970">
            <v>9.92</v>
          </cell>
          <cell r="F4970">
            <v>-2.17</v>
          </cell>
        </row>
        <row r="4971">
          <cell r="A4971" t="str">
            <v>301215.SZ</v>
          </cell>
          <cell r="B4971" t="str">
            <v>中汽股份</v>
          </cell>
          <cell r="C4971">
            <v>44.8</v>
          </cell>
          <cell r="D4971">
            <v>77.2</v>
          </cell>
          <cell r="E4971">
            <v>5.84</v>
          </cell>
          <cell r="F4971">
            <v>-2.18</v>
          </cell>
        </row>
        <row r="4972">
          <cell r="A4972" t="str">
            <v>000713.SZ</v>
          </cell>
          <cell r="B4972" t="str">
            <v>丰乐种业</v>
          </cell>
          <cell r="C4972">
            <v>60.1</v>
          </cell>
          <cell r="D4972">
            <v>60.1</v>
          </cell>
          <cell r="E4972">
            <v>9.79</v>
          </cell>
          <cell r="F4972">
            <v>-2.2</v>
          </cell>
        </row>
        <row r="4973">
          <cell r="A4973" t="str">
            <v>600916.SH</v>
          </cell>
          <cell r="B4973" t="str">
            <v>中国黄金</v>
          </cell>
          <cell r="C4973">
            <v>106.1</v>
          </cell>
          <cell r="D4973">
            <v>216.7</v>
          </cell>
          <cell r="E4973">
            <v>12.9</v>
          </cell>
          <cell r="F4973">
            <v>-2.2</v>
          </cell>
        </row>
        <row r="4974">
          <cell r="A4974" t="str">
            <v>600176.SH</v>
          </cell>
          <cell r="B4974" t="str">
            <v>中国巨石</v>
          </cell>
          <cell r="C4974">
            <v>586.9</v>
          </cell>
          <cell r="D4974">
            <v>586.9</v>
          </cell>
          <cell r="E4974">
            <v>14.66</v>
          </cell>
          <cell r="F4974">
            <v>-2.2</v>
          </cell>
        </row>
        <row r="4975">
          <cell r="A4975" t="str">
            <v>002112.SZ</v>
          </cell>
          <cell r="B4975" t="str">
            <v>三变科技</v>
          </cell>
          <cell r="C4975">
            <v>29.8</v>
          </cell>
          <cell r="D4975">
            <v>30.2</v>
          </cell>
          <cell r="E4975">
            <v>11.54</v>
          </cell>
          <cell r="F4975">
            <v>-2.2</v>
          </cell>
        </row>
        <row r="4976">
          <cell r="A4976" t="str">
            <v>300045.SZ</v>
          </cell>
          <cell r="B4976" t="str">
            <v>华力创通</v>
          </cell>
          <cell r="C4976">
            <v>47.5</v>
          </cell>
          <cell r="D4976">
            <v>63.9</v>
          </cell>
          <cell r="E4976">
            <v>9.64</v>
          </cell>
          <cell r="F4976">
            <v>-2.23</v>
          </cell>
        </row>
        <row r="4977">
          <cell r="A4977" t="str">
            <v>600489.SH</v>
          </cell>
          <cell r="B4977" t="str">
            <v>中金黄金</v>
          </cell>
          <cell r="C4977">
            <v>435.4</v>
          </cell>
          <cell r="D4977">
            <v>483.8</v>
          </cell>
          <cell r="E4977">
            <v>9.98</v>
          </cell>
          <cell r="F4977">
            <v>-2.25</v>
          </cell>
        </row>
        <row r="4978">
          <cell r="A4978" t="str">
            <v>002983.SZ</v>
          </cell>
          <cell r="B4978" t="str">
            <v>芯瑞达</v>
          </cell>
          <cell r="C4978">
            <v>11.7</v>
          </cell>
          <cell r="D4978">
            <v>41.3</v>
          </cell>
          <cell r="E4978">
            <v>22.43</v>
          </cell>
          <cell r="F4978">
            <v>-2.27</v>
          </cell>
        </row>
        <row r="4979">
          <cell r="A4979" t="str">
            <v>603595.SH</v>
          </cell>
          <cell r="B4979" t="str">
            <v>东尼电子</v>
          </cell>
          <cell r="C4979">
            <v>90.5</v>
          </cell>
          <cell r="D4979">
            <v>116.3</v>
          </cell>
          <cell r="E4979">
            <v>50.02</v>
          </cell>
          <cell r="F4979">
            <v>-2.27</v>
          </cell>
        </row>
        <row r="4980">
          <cell r="A4980" t="str">
            <v>300413.SZ</v>
          </cell>
          <cell r="B4980" t="str">
            <v>芒果超媒</v>
          </cell>
          <cell r="C4980">
            <v>378</v>
          </cell>
          <cell r="D4980">
            <v>692.2</v>
          </cell>
          <cell r="E4980">
            <v>37</v>
          </cell>
          <cell r="F4980">
            <v>-2.27</v>
          </cell>
        </row>
        <row r="4981">
          <cell r="A4981" t="str">
            <v>601988.SH</v>
          </cell>
          <cell r="B4981" t="str">
            <v>中国银行</v>
          </cell>
          <cell r="C4981">
            <v>7229.3</v>
          </cell>
          <cell r="D4981">
            <v>10097.5</v>
          </cell>
          <cell r="E4981">
            <v>3.43</v>
          </cell>
          <cell r="F4981">
            <v>-2.28</v>
          </cell>
        </row>
        <row r="4982">
          <cell r="A4982" t="str">
            <v>600871.SH</v>
          </cell>
          <cell r="B4982" t="str">
            <v>石化油服</v>
          </cell>
          <cell r="C4982">
            <v>290.4</v>
          </cell>
          <cell r="D4982">
            <v>406.3</v>
          </cell>
          <cell r="E4982">
            <v>2.14</v>
          </cell>
          <cell r="F4982">
            <v>-2.28</v>
          </cell>
        </row>
        <row r="4983">
          <cell r="A4983" t="str">
            <v>603220.SH</v>
          </cell>
          <cell r="B4983" t="str">
            <v>中贝通信</v>
          </cell>
          <cell r="C4983">
            <v>43.9</v>
          </cell>
          <cell r="D4983">
            <v>44.2</v>
          </cell>
          <cell r="E4983">
            <v>13.15</v>
          </cell>
          <cell r="F4983">
            <v>-2.3</v>
          </cell>
        </row>
        <row r="4984">
          <cell r="A4984" t="str">
            <v>688601.SH</v>
          </cell>
          <cell r="B4984" t="str">
            <v>力芯微</v>
          </cell>
          <cell r="C4984">
            <v>39.9</v>
          </cell>
          <cell r="D4984">
            <v>76.3</v>
          </cell>
          <cell r="E4984">
            <v>85.18</v>
          </cell>
          <cell r="F4984">
            <v>-2.32</v>
          </cell>
        </row>
        <row r="4985">
          <cell r="A4985" t="str">
            <v>301006.SZ</v>
          </cell>
          <cell r="B4985" t="str">
            <v>迈拓股份</v>
          </cell>
          <cell r="C4985">
            <v>13.7</v>
          </cell>
          <cell r="D4985">
            <v>29.8</v>
          </cell>
          <cell r="E4985">
            <v>21.42</v>
          </cell>
          <cell r="F4985">
            <v>-2.33</v>
          </cell>
        </row>
        <row r="4986">
          <cell r="A4986" t="str">
            <v>300782.SZ</v>
          </cell>
          <cell r="B4986" t="str">
            <v>卓胜微</v>
          </cell>
          <cell r="C4986">
            <v>520.8</v>
          </cell>
          <cell r="D4986">
            <v>658.4</v>
          </cell>
          <cell r="E4986">
            <v>123.34</v>
          </cell>
          <cell r="F4986">
            <v>-2.33</v>
          </cell>
        </row>
        <row r="4987">
          <cell r="A4987" t="str">
            <v>688047.SH</v>
          </cell>
          <cell r="B4987" t="str">
            <v>龙芯中科</v>
          </cell>
          <cell r="C4987">
            <v>43.8</v>
          </cell>
          <cell r="D4987">
            <v>535.2</v>
          </cell>
          <cell r="E4987">
            <v>133.46</v>
          </cell>
          <cell r="F4987">
            <v>-2.33</v>
          </cell>
        </row>
        <row r="4988">
          <cell r="A4988" t="str">
            <v>688032.SH</v>
          </cell>
          <cell r="B4988" t="str">
            <v>禾迈股份</v>
          </cell>
          <cell r="C4988">
            <v>191.5</v>
          </cell>
          <cell r="D4988">
            <v>384.2</v>
          </cell>
          <cell r="E4988">
            <v>686</v>
          </cell>
          <cell r="F4988">
            <v>-2.35</v>
          </cell>
        </row>
        <row r="4989">
          <cell r="A4989" t="str">
            <v>300820.SZ</v>
          </cell>
          <cell r="B4989" t="str">
            <v>英杰电气</v>
          </cell>
          <cell r="C4989">
            <v>60.7</v>
          </cell>
          <cell r="D4989">
            <v>124.7</v>
          </cell>
          <cell r="E4989">
            <v>86.79</v>
          </cell>
          <cell r="F4989">
            <v>-2.37</v>
          </cell>
        </row>
        <row r="4990">
          <cell r="A4990" t="str">
            <v>601390.SH</v>
          </cell>
          <cell r="B4990" t="str">
            <v>中国中铁</v>
          </cell>
          <cell r="C4990">
            <v>1496.7</v>
          </cell>
          <cell r="D4990">
            <v>1819.3</v>
          </cell>
          <cell r="E4990">
            <v>7.35</v>
          </cell>
          <cell r="F4990">
            <v>-2.39</v>
          </cell>
        </row>
        <row r="4991">
          <cell r="A4991" t="str">
            <v>688037.SH</v>
          </cell>
          <cell r="B4991" t="str">
            <v>芯源微</v>
          </cell>
          <cell r="C4991">
            <v>196.6</v>
          </cell>
          <cell r="D4991">
            <v>196.6</v>
          </cell>
          <cell r="E4991">
            <v>212.26</v>
          </cell>
          <cell r="F4991">
            <v>-2.4</v>
          </cell>
        </row>
        <row r="4992">
          <cell r="A4992" t="str">
            <v>000761.SZ</v>
          </cell>
          <cell r="B4992" t="str">
            <v>本钢板材</v>
          </cell>
          <cell r="C4992">
            <v>150.9</v>
          </cell>
          <cell r="D4992">
            <v>167.2</v>
          </cell>
          <cell r="E4992">
            <v>4.07</v>
          </cell>
          <cell r="F4992">
            <v>-2.4</v>
          </cell>
        </row>
        <row r="4993">
          <cell r="A4993" t="str">
            <v>300344.SZ</v>
          </cell>
          <cell r="B4993" t="str">
            <v>立方数科</v>
          </cell>
          <cell r="C4993">
            <v>49.2</v>
          </cell>
          <cell r="D4993">
            <v>49.4</v>
          </cell>
          <cell r="E4993">
            <v>7.7</v>
          </cell>
          <cell r="F4993">
            <v>-2.41</v>
          </cell>
        </row>
        <row r="4994">
          <cell r="A4994" t="str">
            <v>300735.SZ</v>
          </cell>
          <cell r="B4994" t="str">
            <v>光弘科技</v>
          </cell>
          <cell r="C4994">
            <v>87</v>
          </cell>
          <cell r="D4994">
            <v>89</v>
          </cell>
          <cell r="E4994">
            <v>11.56</v>
          </cell>
          <cell r="F4994">
            <v>-2.45</v>
          </cell>
        </row>
        <row r="4995">
          <cell r="A4995" t="str">
            <v>002718.SZ</v>
          </cell>
          <cell r="B4995" t="str">
            <v>友邦吊顶</v>
          </cell>
          <cell r="C4995">
            <v>10</v>
          </cell>
          <cell r="D4995">
            <v>21.4</v>
          </cell>
          <cell r="E4995">
            <v>16.29</v>
          </cell>
          <cell r="F4995">
            <v>-2.46</v>
          </cell>
        </row>
        <row r="4996">
          <cell r="A4996" t="str">
            <v>300628.SZ</v>
          </cell>
          <cell r="B4996" t="str">
            <v>亿联网络</v>
          </cell>
          <cell r="C4996">
            <v>407.2</v>
          </cell>
          <cell r="D4996">
            <v>712.3</v>
          </cell>
          <cell r="E4996">
            <v>79</v>
          </cell>
          <cell r="F4996">
            <v>-2.47</v>
          </cell>
        </row>
        <row r="4997">
          <cell r="A4997" t="str">
            <v>601179.SH</v>
          </cell>
          <cell r="B4997" t="str">
            <v>中国西电</v>
          </cell>
          <cell r="C4997">
            <v>282.4</v>
          </cell>
          <cell r="D4997">
            <v>282.4</v>
          </cell>
          <cell r="E4997">
            <v>5.51</v>
          </cell>
          <cell r="F4997">
            <v>-2.48</v>
          </cell>
        </row>
        <row r="4998">
          <cell r="A4998" t="str">
            <v>601121.SH</v>
          </cell>
          <cell r="B4998" t="str">
            <v>宝地矿业</v>
          </cell>
          <cell r="C4998">
            <v>21.8</v>
          </cell>
          <cell r="D4998">
            <v>87.1</v>
          </cell>
          <cell r="E4998">
            <v>10.89</v>
          </cell>
          <cell r="F4998">
            <v>-2.51</v>
          </cell>
        </row>
        <row r="4999">
          <cell r="A4999" t="str">
            <v>688569.SH</v>
          </cell>
          <cell r="B4999" t="str">
            <v>铁科轨道</v>
          </cell>
          <cell r="C4999">
            <v>32.6</v>
          </cell>
          <cell r="D4999">
            <v>52.1</v>
          </cell>
          <cell r="E4999">
            <v>24.74</v>
          </cell>
          <cell r="F4999">
            <v>-2.52</v>
          </cell>
        </row>
        <row r="5000">
          <cell r="A5000" t="str">
            <v>300293.SZ</v>
          </cell>
          <cell r="B5000" t="str">
            <v>蓝英装备</v>
          </cell>
          <cell r="C5000">
            <v>32.1</v>
          </cell>
          <cell r="D5000">
            <v>38.8</v>
          </cell>
          <cell r="E5000">
            <v>11.46</v>
          </cell>
          <cell r="F5000">
            <v>-2.55</v>
          </cell>
        </row>
        <row r="5001">
          <cell r="A5001" t="str">
            <v>300011.SZ</v>
          </cell>
          <cell r="B5001" t="str">
            <v>鼎汉技术</v>
          </cell>
          <cell r="C5001">
            <v>32.5</v>
          </cell>
          <cell r="D5001">
            <v>36.2</v>
          </cell>
          <cell r="E5001">
            <v>6.48</v>
          </cell>
          <cell r="F5001">
            <v>-2.56</v>
          </cell>
        </row>
        <row r="5002">
          <cell r="A5002" t="str">
            <v>605020.SH</v>
          </cell>
          <cell r="B5002" t="str">
            <v>永和股份</v>
          </cell>
          <cell r="C5002">
            <v>57.6</v>
          </cell>
          <cell r="D5002">
            <v>125.5</v>
          </cell>
          <cell r="E5002">
            <v>46.34</v>
          </cell>
          <cell r="F5002">
            <v>-2.57</v>
          </cell>
        </row>
        <row r="5003">
          <cell r="A5003" t="str">
            <v>301133.SZ</v>
          </cell>
          <cell r="B5003" t="str">
            <v>金钟股份</v>
          </cell>
          <cell r="C5003">
            <v>7.5</v>
          </cell>
          <cell r="D5003">
            <v>25.8</v>
          </cell>
          <cell r="E5003">
            <v>24.3</v>
          </cell>
          <cell r="F5003">
            <v>-2.57</v>
          </cell>
        </row>
        <row r="5004">
          <cell r="A5004" t="str">
            <v>301058.SZ</v>
          </cell>
          <cell r="B5004" t="str">
            <v>中粮科工</v>
          </cell>
          <cell r="C5004">
            <v>34.7</v>
          </cell>
          <cell r="D5004">
            <v>87.5</v>
          </cell>
          <cell r="E5004">
            <v>17.08</v>
          </cell>
          <cell r="F5004">
            <v>-2.57</v>
          </cell>
        </row>
        <row r="5005">
          <cell r="A5005" t="str">
            <v>300225.SZ</v>
          </cell>
          <cell r="B5005" t="str">
            <v>金力泰</v>
          </cell>
          <cell r="C5005">
            <v>32.1</v>
          </cell>
          <cell r="D5005">
            <v>33.2</v>
          </cell>
          <cell r="E5005">
            <v>6.78</v>
          </cell>
          <cell r="F5005">
            <v>-2.59</v>
          </cell>
        </row>
        <row r="5006">
          <cell r="A5006" t="str">
            <v>603078.SH</v>
          </cell>
          <cell r="B5006" t="str">
            <v>江化微</v>
          </cell>
          <cell r="C5006">
            <v>62.1</v>
          </cell>
          <cell r="D5006">
            <v>72.3</v>
          </cell>
          <cell r="E5006">
            <v>24.38</v>
          </cell>
          <cell r="F5006">
            <v>-2.64</v>
          </cell>
        </row>
        <row r="5007">
          <cell r="A5007" t="str">
            <v>600202.SH</v>
          </cell>
          <cell r="B5007" t="str">
            <v>哈空调</v>
          </cell>
          <cell r="C5007">
            <v>22.6</v>
          </cell>
          <cell r="D5007">
            <v>22.6</v>
          </cell>
          <cell r="E5007">
            <v>5.9</v>
          </cell>
          <cell r="F5007">
            <v>-2.64</v>
          </cell>
        </row>
        <row r="5008">
          <cell r="A5008" t="str">
            <v>002771.SZ</v>
          </cell>
          <cell r="B5008" t="str">
            <v>真视通</v>
          </cell>
          <cell r="C5008">
            <v>26.8</v>
          </cell>
          <cell r="D5008">
            <v>33.2</v>
          </cell>
          <cell r="E5008">
            <v>15.83</v>
          </cell>
          <cell r="F5008">
            <v>-2.64</v>
          </cell>
        </row>
        <row r="5009">
          <cell r="A5009" t="str">
            <v>002222.SZ</v>
          </cell>
          <cell r="B5009" t="str">
            <v>福晶科技</v>
          </cell>
          <cell r="C5009">
            <v>90.5</v>
          </cell>
          <cell r="D5009">
            <v>90.9</v>
          </cell>
          <cell r="E5009">
            <v>21.27</v>
          </cell>
          <cell r="F5009">
            <v>-2.65</v>
          </cell>
        </row>
        <row r="5010">
          <cell r="A5010" t="str">
            <v>688019.SH</v>
          </cell>
          <cell r="B5010" t="str">
            <v>安集科技</v>
          </cell>
          <cell r="C5010">
            <v>162.6</v>
          </cell>
          <cell r="D5010">
            <v>162.6</v>
          </cell>
          <cell r="E5010">
            <v>217.72</v>
          </cell>
          <cell r="F5010">
            <v>-2.67</v>
          </cell>
        </row>
        <row r="5011">
          <cell r="A5011" t="str">
            <v>002116.SZ</v>
          </cell>
          <cell r="B5011" t="str">
            <v>中国海诚</v>
          </cell>
          <cell r="C5011">
            <v>51.5</v>
          </cell>
          <cell r="D5011">
            <v>53</v>
          </cell>
          <cell r="E5011">
            <v>12.37</v>
          </cell>
          <cell r="F5011">
            <v>-2.68</v>
          </cell>
        </row>
        <row r="5012">
          <cell r="A5012" t="str">
            <v>300407.SZ</v>
          </cell>
          <cell r="B5012" t="str">
            <v>凯发电气</v>
          </cell>
          <cell r="C5012">
            <v>19.1</v>
          </cell>
          <cell r="D5012">
            <v>27.4</v>
          </cell>
          <cell r="E5012">
            <v>8.98</v>
          </cell>
          <cell r="F5012">
            <v>-2.71</v>
          </cell>
        </row>
        <row r="5013">
          <cell r="A5013" t="str">
            <v>003026.SZ</v>
          </cell>
          <cell r="B5013" t="str">
            <v>中晶科技</v>
          </cell>
          <cell r="C5013">
            <v>28.2</v>
          </cell>
          <cell r="D5013">
            <v>51.5</v>
          </cell>
          <cell r="E5013">
            <v>50.99</v>
          </cell>
          <cell r="F5013">
            <v>-2.71</v>
          </cell>
        </row>
        <row r="5014">
          <cell r="A5014" t="str">
            <v>002077.SZ</v>
          </cell>
          <cell r="B5014" t="str">
            <v>大港股份</v>
          </cell>
          <cell r="C5014">
            <v>102.1</v>
          </cell>
          <cell r="D5014">
            <v>102.1</v>
          </cell>
          <cell r="E5014">
            <v>17.59</v>
          </cell>
          <cell r="F5014">
            <v>-2.71</v>
          </cell>
        </row>
        <row r="5015">
          <cell r="A5015" t="str">
            <v>600766.SH</v>
          </cell>
          <cell r="B5015" t="str">
            <v>园城黄金</v>
          </cell>
          <cell r="C5015">
            <v>36.5</v>
          </cell>
          <cell r="D5015">
            <v>36.6</v>
          </cell>
          <cell r="E5015">
            <v>16.31</v>
          </cell>
          <cell r="F5015">
            <v>-2.74</v>
          </cell>
        </row>
        <row r="5016">
          <cell r="A5016" t="str">
            <v>300789.SZ</v>
          </cell>
          <cell r="B5016" t="str">
            <v>唐源电气</v>
          </cell>
          <cell r="C5016">
            <v>13.9</v>
          </cell>
          <cell r="D5016">
            <v>21.1</v>
          </cell>
          <cell r="E5016">
            <v>25.26</v>
          </cell>
          <cell r="F5016">
            <v>-2.77</v>
          </cell>
        </row>
        <row r="5017">
          <cell r="A5017" t="str">
            <v>300910.SZ</v>
          </cell>
          <cell r="B5017" t="str">
            <v>瑞丰新材</v>
          </cell>
          <cell r="C5017">
            <v>114.9</v>
          </cell>
          <cell r="D5017">
            <v>189.2</v>
          </cell>
          <cell r="E5017">
            <v>126.15</v>
          </cell>
          <cell r="F5017">
            <v>-2.77</v>
          </cell>
        </row>
        <row r="5018">
          <cell r="A5018" t="str">
            <v>832089.BJ</v>
          </cell>
          <cell r="B5018" t="str">
            <v>禾昌聚合</v>
          </cell>
          <cell r="C5018">
            <v>6.6</v>
          </cell>
          <cell r="D5018">
            <v>11.2</v>
          </cell>
          <cell r="E5018">
            <v>10.4</v>
          </cell>
          <cell r="F5018">
            <v>-2.8</v>
          </cell>
        </row>
        <row r="5019">
          <cell r="A5019" t="str">
            <v>300201.SZ</v>
          </cell>
          <cell r="B5019" t="str">
            <v>*ST海伦</v>
          </cell>
          <cell r="C5019">
            <v>39.3</v>
          </cell>
          <cell r="D5019">
            <v>39.5</v>
          </cell>
          <cell r="E5019">
            <v>3.79</v>
          </cell>
          <cell r="F5019">
            <v>-2.82</v>
          </cell>
        </row>
        <row r="5020">
          <cell r="A5020" t="str">
            <v>300522.SZ</v>
          </cell>
          <cell r="B5020" t="str">
            <v>世名科技</v>
          </cell>
          <cell r="C5020">
            <v>23.8</v>
          </cell>
          <cell r="D5020">
            <v>35.4</v>
          </cell>
          <cell r="E5020">
            <v>13.09</v>
          </cell>
          <cell r="F5020">
            <v>-2.82</v>
          </cell>
        </row>
        <row r="5021">
          <cell r="A5021" t="str">
            <v>301273.SZ</v>
          </cell>
          <cell r="B5021" t="str">
            <v>瑞晨环保</v>
          </cell>
          <cell r="C5021">
            <v>7.2</v>
          </cell>
          <cell r="D5021">
            <v>30.3</v>
          </cell>
          <cell r="E5021">
            <v>42.35</v>
          </cell>
          <cell r="F5021">
            <v>-2.82</v>
          </cell>
        </row>
        <row r="5022">
          <cell r="A5022" t="str">
            <v>600462.SH</v>
          </cell>
          <cell r="B5022" t="str">
            <v>ST九有</v>
          </cell>
          <cell r="C5022">
            <v>14</v>
          </cell>
          <cell r="D5022">
            <v>14.7</v>
          </cell>
          <cell r="E5022">
            <v>2.39</v>
          </cell>
          <cell r="F5022">
            <v>-2.85</v>
          </cell>
        </row>
        <row r="5023">
          <cell r="A5023" t="str">
            <v>688031.SH</v>
          </cell>
          <cell r="B5023" t="str">
            <v>星环科技-U</v>
          </cell>
          <cell r="C5023">
            <v>27.4</v>
          </cell>
          <cell r="D5023">
            <v>125</v>
          </cell>
          <cell r="E5023">
            <v>103.42</v>
          </cell>
          <cell r="F5023">
            <v>-2.85</v>
          </cell>
        </row>
        <row r="5024">
          <cell r="A5024" t="str">
            <v>300980.SZ</v>
          </cell>
          <cell r="B5024" t="str">
            <v>祥源新材</v>
          </cell>
          <cell r="C5024">
            <v>11.5</v>
          </cell>
          <cell r="D5024">
            <v>24.4</v>
          </cell>
          <cell r="E5024">
            <v>22.51</v>
          </cell>
          <cell r="F5024">
            <v>-2.85</v>
          </cell>
        </row>
        <row r="5025">
          <cell r="A5025" t="str">
            <v>301322.SZ</v>
          </cell>
          <cell r="B5025" t="str">
            <v>绿通科技</v>
          </cell>
          <cell r="C5025">
            <v>21.6</v>
          </cell>
          <cell r="D5025">
            <v>91</v>
          </cell>
          <cell r="E5025">
            <v>130.16</v>
          </cell>
          <cell r="F5025">
            <v>-2.86</v>
          </cell>
        </row>
        <row r="5026">
          <cell r="A5026" t="str">
            <v>600039.SH</v>
          </cell>
          <cell r="B5026" t="str">
            <v>四川路桥</v>
          </cell>
          <cell r="C5026">
            <v>619.4</v>
          </cell>
          <cell r="D5026">
            <v>813</v>
          </cell>
          <cell r="E5026">
            <v>13.06</v>
          </cell>
          <cell r="F5026">
            <v>-2.9</v>
          </cell>
        </row>
        <row r="5027">
          <cell r="A5027" t="str">
            <v>600557.SH</v>
          </cell>
          <cell r="B5027" t="str">
            <v>康缘药业</v>
          </cell>
          <cell r="C5027">
            <v>164</v>
          </cell>
          <cell r="D5027">
            <v>166.3</v>
          </cell>
          <cell r="E5027">
            <v>28.45</v>
          </cell>
          <cell r="F5027">
            <v>-2.9</v>
          </cell>
        </row>
        <row r="5028">
          <cell r="A5028" t="str">
            <v>301209.SZ</v>
          </cell>
          <cell r="B5028" t="str">
            <v>联合化学</v>
          </cell>
          <cell r="C5028">
            <v>5.4</v>
          </cell>
          <cell r="D5028">
            <v>21.8</v>
          </cell>
          <cell r="E5028">
            <v>27.2</v>
          </cell>
          <cell r="F5028">
            <v>-2.93</v>
          </cell>
        </row>
        <row r="5029">
          <cell r="A5029" t="str">
            <v>002237.SZ</v>
          </cell>
          <cell r="B5029" t="str">
            <v>恒邦股份</v>
          </cell>
          <cell r="C5029">
            <v>109.8</v>
          </cell>
          <cell r="D5029">
            <v>138.5</v>
          </cell>
          <cell r="E5029">
            <v>12.06</v>
          </cell>
          <cell r="F5029">
            <v>-2.98</v>
          </cell>
        </row>
        <row r="5030">
          <cell r="A5030" t="str">
            <v>002609.SZ</v>
          </cell>
          <cell r="B5030" t="str">
            <v>捷顺科技</v>
          </cell>
          <cell r="C5030">
            <v>46.6</v>
          </cell>
          <cell r="D5030">
            <v>66.4</v>
          </cell>
          <cell r="E5030">
            <v>10.22</v>
          </cell>
          <cell r="F5030">
            <v>-3.04</v>
          </cell>
        </row>
        <row r="5031">
          <cell r="A5031" t="str">
            <v>688362.SH</v>
          </cell>
          <cell r="B5031" t="str">
            <v>甬矽电子</v>
          </cell>
          <cell r="C5031">
            <v>13.7</v>
          </cell>
          <cell r="D5031">
            <v>122.3</v>
          </cell>
          <cell r="E5031">
            <v>29.99</v>
          </cell>
          <cell r="F5031">
            <v>-3.04</v>
          </cell>
        </row>
        <row r="5032">
          <cell r="A5032" t="str">
            <v>301269.SZ</v>
          </cell>
          <cell r="B5032" t="str">
            <v>华大九天</v>
          </cell>
          <cell r="C5032">
            <v>86.9</v>
          </cell>
          <cell r="D5032">
            <v>600.2</v>
          </cell>
          <cell r="E5032">
            <v>110.55</v>
          </cell>
          <cell r="F5032">
            <v>-3.04</v>
          </cell>
        </row>
        <row r="5033">
          <cell r="A5033" t="str">
            <v>600269.SH</v>
          </cell>
          <cell r="B5033" t="str">
            <v>赣粤高速</v>
          </cell>
          <cell r="C5033">
            <v>81.5</v>
          </cell>
          <cell r="D5033">
            <v>81.5</v>
          </cell>
          <cell r="E5033">
            <v>3.49</v>
          </cell>
          <cell r="F5033">
            <v>-3.06</v>
          </cell>
        </row>
        <row r="5034">
          <cell r="A5034" t="str">
            <v>603713.SH</v>
          </cell>
          <cell r="B5034" t="str">
            <v>密尔克卫</v>
          </cell>
          <cell r="C5034">
            <v>190.3</v>
          </cell>
          <cell r="D5034">
            <v>191.3</v>
          </cell>
          <cell r="E5034">
            <v>116.35</v>
          </cell>
          <cell r="F5034">
            <v>-3.11</v>
          </cell>
        </row>
        <row r="5035">
          <cell r="A5035" t="str">
            <v>601068.SH</v>
          </cell>
          <cell r="B5035" t="str">
            <v>中铝国际</v>
          </cell>
          <cell r="C5035">
            <v>142.8</v>
          </cell>
          <cell r="D5035">
            <v>165.1</v>
          </cell>
          <cell r="E5035">
            <v>5.58</v>
          </cell>
          <cell r="F5035">
            <v>-3.13</v>
          </cell>
        </row>
        <row r="5036">
          <cell r="A5036" t="str">
            <v>600129.SH</v>
          </cell>
          <cell r="B5036" t="str">
            <v>太极集团</v>
          </cell>
          <cell r="C5036">
            <v>201.8</v>
          </cell>
          <cell r="D5036">
            <v>201.8</v>
          </cell>
          <cell r="E5036">
            <v>36.24</v>
          </cell>
          <cell r="F5036">
            <v>-3.13</v>
          </cell>
        </row>
        <row r="5037">
          <cell r="A5037" t="str">
            <v>300286.SZ</v>
          </cell>
          <cell r="B5037" t="str">
            <v>安科瑞</v>
          </cell>
          <cell r="C5037">
            <v>68.5</v>
          </cell>
          <cell r="D5037">
            <v>84.2</v>
          </cell>
          <cell r="E5037">
            <v>39.23</v>
          </cell>
          <cell r="F5037">
            <v>-3.14</v>
          </cell>
        </row>
        <row r="5038">
          <cell r="A5038" t="str">
            <v>603655.SH</v>
          </cell>
          <cell r="B5038" t="str">
            <v>朗博科技</v>
          </cell>
          <cell r="C5038">
            <v>33.2</v>
          </cell>
          <cell r="D5038">
            <v>33.2</v>
          </cell>
          <cell r="E5038">
            <v>31.35</v>
          </cell>
          <cell r="F5038">
            <v>-3.18</v>
          </cell>
        </row>
        <row r="5039">
          <cell r="A5039" t="str">
            <v>300921.SZ</v>
          </cell>
          <cell r="B5039" t="str">
            <v>南凌科技</v>
          </cell>
          <cell r="C5039">
            <v>15.1</v>
          </cell>
          <cell r="D5039">
            <v>32.2</v>
          </cell>
          <cell r="E5039">
            <v>24.5</v>
          </cell>
          <cell r="F5039">
            <v>-3.2</v>
          </cell>
        </row>
        <row r="5040">
          <cell r="A5040" t="str">
            <v>688789.SH</v>
          </cell>
          <cell r="B5040" t="str">
            <v>宏华数科</v>
          </cell>
          <cell r="C5040">
            <v>72.1</v>
          </cell>
          <cell r="D5040">
            <v>146.1</v>
          </cell>
          <cell r="E5040">
            <v>175.9</v>
          </cell>
          <cell r="F5040">
            <v>-3.2</v>
          </cell>
        </row>
        <row r="5041">
          <cell r="A5041" t="str">
            <v>301308.SZ</v>
          </cell>
          <cell r="B5041" t="str">
            <v>江波龙</v>
          </cell>
          <cell r="C5041">
            <v>23.8</v>
          </cell>
          <cell r="D5041">
            <v>289</v>
          </cell>
          <cell r="E5041">
            <v>69.99</v>
          </cell>
          <cell r="F5041">
            <v>-3.21</v>
          </cell>
        </row>
        <row r="5042">
          <cell r="A5042" t="str">
            <v>688229.SH</v>
          </cell>
          <cell r="B5042" t="str">
            <v>博睿数据</v>
          </cell>
          <cell r="C5042">
            <v>13.2</v>
          </cell>
          <cell r="D5042">
            <v>27.8</v>
          </cell>
          <cell r="E5042">
            <v>62.6</v>
          </cell>
          <cell r="F5042">
            <v>-3.22</v>
          </cell>
        </row>
        <row r="5043">
          <cell r="A5043" t="str">
            <v>688290.SH</v>
          </cell>
          <cell r="B5043" t="str">
            <v>景业智能</v>
          </cell>
          <cell r="C5043">
            <v>15.1</v>
          </cell>
          <cell r="D5043">
            <v>69.9</v>
          </cell>
          <cell r="E5043">
            <v>84.82</v>
          </cell>
          <cell r="F5043">
            <v>-3.22</v>
          </cell>
        </row>
        <row r="5044">
          <cell r="A5044" t="str">
            <v>000506.SZ</v>
          </cell>
          <cell r="B5044" t="str">
            <v>中润资源</v>
          </cell>
          <cell r="C5044">
            <v>55</v>
          </cell>
          <cell r="D5044">
            <v>55</v>
          </cell>
          <cell r="E5044">
            <v>5.92</v>
          </cell>
          <cell r="F5044">
            <v>-3.27</v>
          </cell>
        </row>
        <row r="5045">
          <cell r="A5045" t="str">
            <v>002275.SZ</v>
          </cell>
          <cell r="B5045" t="str">
            <v>桂林三金</v>
          </cell>
          <cell r="C5045">
            <v>86.8</v>
          </cell>
          <cell r="D5045">
            <v>92.1</v>
          </cell>
          <cell r="E5045">
            <v>15.67</v>
          </cell>
          <cell r="F5045">
            <v>-3.27</v>
          </cell>
        </row>
        <row r="5046">
          <cell r="A5046" t="str">
            <v>688521.SH</v>
          </cell>
          <cell r="B5046" t="str">
            <v>芯原股份-U</v>
          </cell>
          <cell r="C5046">
            <v>159.5</v>
          </cell>
          <cell r="D5046">
            <v>382.7</v>
          </cell>
          <cell r="E5046">
            <v>76.89</v>
          </cell>
          <cell r="F5046">
            <v>-3.28</v>
          </cell>
        </row>
        <row r="5047">
          <cell r="A5047" t="str">
            <v>300723.SZ</v>
          </cell>
          <cell r="B5047" t="str">
            <v>一品红</v>
          </cell>
          <cell r="C5047">
            <v>59.8</v>
          </cell>
          <cell r="D5047">
            <v>130.4</v>
          </cell>
          <cell r="E5047">
            <v>45.2</v>
          </cell>
          <cell r="F5047">
            <v>-3.29</v>
          </cell>
        </row>
        <row r="5048">
          <cell r="A5048" t="str">
            <v>688292.SH</v>
          </cell>
          <cell r="B5048" t="str">
            <v>浩瀚深度</v>
          </cell>
          <cell r="C5048">
            <v>13.1</v>
          </cell>
          <cell r="D5048">
            <v>57.2</v>
          </cell>
          <cell r="E5048">
            <v>36.39</v>
          </cell>
          <cell r="F5048">
            <v>-3.3</v>
          </cell>
        </row>
        <row r="5049">
          <cell r="A5049" t="str">
            <v>600988.SH</v>
          </cell>
          <cell r="B5049" t="str">
            <v>赤峰黄金</v>
          </cell>
          <cell r="C5049">
            <v>344.3</v>
          </cell>
          <cell r="D5049">
            <v>344.3</v>
          </cell>
          <cell r="E5049">
            <v>20.69</v>
          </cell>
          <cell r="F5049">
            <v>-3.32</v>
          </cell>
        </row>
        <row r="5050">
          <cell r="A5050" t="str">
            <v>688285.SH</v>
          </cell>
          <cell r="B5050" t="str">
            <v>高铁电气</v>
          </cell>
          <cell r="C5050">
            <v>8.6</v>
          </cell>
          <cell r="D5050">
            <v>36</v>
          </cell>
          <cell r="E5050">
            <v>9.57</v>
          </cell>
          <cell r="F5050">
            <v>-3.33</v>
          </cell>
        </row>
        <row r="5051">
          <cell r="A5051" t="str">
            <v>301439.SZ</v>
          </cell>
          <cell r="B5051" t="str">
            <v>C泓淋</v>
          </cell>
          <cell r="C5051">
            <v>18.2</v>
          </cell>
          <cell r="D5051">
            <v>76.7</v>
          </cell>
          <cell r="E5051">
            <v>19.72</v>
          </cell>
          <cell r="F5051">
            <v>-3.33</v>
          </cell>
        </row>
        <row r="5052">
          <cell r="A5052" t="str">
            <v>002721.SZ</v>
          </cell>
          <cell r="B5052" t="str">
            <v>金一文化</v>
          </cell>
          <cell r="C5052">
            <v>35.9</v>
          </cell>
          <cell r="D5052">
            <v>35.9</v>
          </cell>
          <cell r="E5052">
            <v>3.74</v>
          </cell>
          <cell r="F5052">
            <v>-3.36</v>
          </cell>
        </row>
        <row r="5053">
          <cell r="A5053" t="str">
            <v>300945.SZ</v>
          </cell>
          <cell r="B5053" t="str">
            <v>曼卡龙</v>
          </cell>
          <cell r="C5053">
            <v>11.9</v>
          </cell>
          <cell r="D5053">
            <v>31.8</v>
          </cell>
          <cell r="E5053">
            <v>15.56</v>
          </cell>
          <cell r="F5053">
            <v>-3.41</v>
          </cell>
        </row>
        <row r="5054">
          <cell r="A5054" t="str">
            <v>601228.SH</v>
          </cell>
          <cell r="B5054" t="str">
            <v>广州港</v>
          </cell>
          <cell r="C5054">
            <v>203.1</v>
          </cell>
          <cell r="D5054">
            <v>234.6</v>
          </cell>
          <cell r="E5054">
            <v>3.11</v>
          </cell>
          <cell r="F5054">
            <v>-3.42</v>
          </cell>
        </row>
        <row r="5055">
          <cell r="A5055" t="str">
            <v>688475.SH</v>
          </cell>
          <cell r="B5055" t="str">
            <v>萤石网络</v>
          </cell>
          <cell r="C5055">
            <v>32.8</v>
          </cell>
          <cell r="D5055">
            <v>220.2</v>
          </cell>
          <cell r="E5055">
            <v>39.14</v>
          </cell>
          <cell r="F5055">
            <v>-3.43</v>
          </cell>
        </row>
        <row r="5056">
          <cell r="A5056" t="str">
            <v>000010.SZ</v>
          </cell>
          <cell r="B5056" t="str">
            <v>美丽生态</v>
          </cell>
          <cell r="C5056">
            <v>15.8</v>
          </cell>
          <cell r="D5056">
            <v>32.1</v>
          </cell>
          <cell r="E5056">
            <v>3.03</v>
          </cell>
          <cell r="F5056">
            <v>-3.5</v>
          </cell>
        </row>
        <row r="5057">
          <cell r="A5057" t="str">
            <v>601601.SH</v>
          </cell>
          <cell r="B5057" t="str">
            <v>中国太保</v>
          </cell>
          <cell r="C5057">
            <v>1818</v>
          </cell>
          <cell r="D5057">
            <v>2555.2</v>
          </cell>
          <cell r="E5057">
            <v>26.56</v>
          </cell>
          <cell r="F5057">
            <v>-3.52</v>
          </cell>
        </row>
        <row r="5058">
          <cell r="A5058" t="str">
            <v>603569.SH</v>
          </cell>
          <cell r="B5058" t="str">
            <v>长久物流</v>
          </cell>
          <cell r="C5058">
            <v>51.9</v>
          </cell>
          <cell r="D5058">
            <v>51.9</v>
          </cell>
          <cell r="E5058">
            <v>9.27</v>
          </cell>
          <cell r="F5058">
            <v>-3.64</v>
          </cell>
        </row>
        <row r="5059">
          <cell r="A5059" t="str">
            <v>603186.SH</v>
          </cell>
          <cell r="B5059" t="str">
            <v>华正新材</v>
          </cell>
          <cell r="C5059">
            <v>46.1</v>
          </cell>
          <cell r="D5059">
            <v>46.1</v>
          </cell>
          <cell r="E5059">
            <v>32.46</v>
          </cell>
          <cell r="F5059">
            <v>-3.74</v>
          </cell>
        </row>
        <row r="5060">
          <cell r="A5060" t="str">
            <v>002716.SZ</v>
          </cell>
          <cell r="B5060" t="str">
            <v>金贵银业</v>
          </cell>
          <cell r="C5060">
            <v>72.8</v>
          </cell>
          <cell r="D5060">
            <v>73.8</v>
          </cell>
          <cell r="E5060">
            <v>3.34</v>
          </cell>
          <cell r="F5060">
            <v>-3.75</v>
          </cell>
        </row>
        <row r="5061">
          <cell r="A5061" t="str">
            <v>603282.SH</v>
          </cell>
          <cell r="B5061" t="str">
            <v>亚光股份</v>
          </cell>
          <cell r="C5061">
            <v>11.1</v>
          </cell>
          <cell r="D5061">
            <v>44.4</v>
          </cell>
          <cell r="E5061">
            <v>33.2</v>
          </cell>
          <cell r="F5061">
            <v>-3.77</v>
          </cell>
        </row>
        <row r="5062">
          <cell r="A5062" t="str">
            <v>300093.SZ</v>
          </cell>
          <cell r="B5062" t="str">
            <v>金刚光伏</v>
          </cell>
          <cell r="C5062">
            <v>80.1</v>
          </cell>
          <cell r="D5062">
            <v>80.4</v>
          </cell>
          <cell r="E5062">
            <v>37.2</v>
          </cell>
          <cell r="F5062">
            <v>-3.8</v>
          </cell>
        </row>
        <row r="5063">
          <cell r="A5063" t="str">
            <v>002368.SZ</v>
          </cell>
          <cell r="B5063" t="str">
            <v>太极股份</v>
          </cell>
          <cell r="C5063">
            <v>258.3</v>
          </cell>
          <cell r="D5063">
            <v>260.1</v>
          </cell>
          <cell r="E5063">
            <v>43.95</v>
          </cell>
          <cell r="F5063">
            <v>-3.81</v>
          </cell>
        </row>
        <row r="5064">
          <cell r="A5064" t="str">
            <v>003039.SZ</v>
          </cell>
          <cell r="B5064" t="str">
            <v>顺控发展</v>
          </cell>
          <cell r="C5064">
            <v>23.2</v>
          </cell>
          <cell r="D5064">
            <v>117</v>
          </cell>
          <cell r="E5064">
            <v>18.94</v>
          </cell>
          <cell r="F5064">
            <v>-3.81</v>
          </cell>
        </row>
        <row r="5065">
          <cell r="A5065" t="str">
            <v>601698.SH</v>
          </cell>
          <cell r="B5065" t="str">
            <v>中国卫通</v>
          </cell>
          <cell r="C5065">
            <v>888</v>
          </cell>
          <cell r="D5065">
            <v>937.8</v>
          </cell>
          <cell r="E5065">
            <v>22.2</v>
          </cell>
          <cell r="F5065">
            <v>-3.9</v>
          </cell>
        </row>
        <row r="5066">
          <cell r="A5066" t="str">
            <v>605056.SH</v>
          </cell>
          <cell r="B5066" t="str">
            <v>咸亨国际</v>
          </cell>
          <cell r="C5066">
            <v>21</v>
          </cell>
          <cell r="D5066">
            <v>55.1</v>
          </cell>
          <cell r="E5066">
            <v>13.43</v>
          </cell>
          <cell r="F5066">
            <v>-3.93</v>
          </cell>
        </row>
        <row r="5067">
          <cell r="A5067" t="str">
            <v>301236.SZ</v>
          </cell>
          <cell r="B5067" t="str">
            <v>软通动力</v>
          </cell>
          <cell r="C5067">
            <v>33.9</v>
          </cell>
          <cell r="D5067">
            <v>262.4</v>
          </cell>
          <cell r="E5067">
            <v>41.3</v>
          </cell>
          <cell r="F5067">
            <v>-3.98</v>
          </cell>
        </row>
        <row r="5068">
          <cell r="A5068" t="str">
            <v>000975.SZ</v>
          </cell>
          <cell r="B5068" t="str">
            <v>银泰黄金</v>
          </cell>
          <cell r="C5068">
            <v>333.2</v>
          </cell>
          <cell r="D5068">
            <v>378.2</v>
          </cell>
          <cell r="E5068">
            <v>13.62</v>
          </cell>
          <cell r="F5068">
            <v>-4.02</v>
          </cell>
        </row>
        <row r="5069">
          <cell r="A5069" t="str">
            <v>002859.SZ</v>
          </cell>
          <cell r="B5069" t="str">
            <v>洁美科技</v>
          </cell>
          <cell r="C5069">
            <v>108.3</v>
          </cell>
          <cell r="D5069">
            <v>117.7</v>
          </cell>
          <cell r="E5069">
            <v>27.11</v>
          </cell>
          <cell r="F5069">
            <v>-4.07</v>
          </cell>
        </row>
        <row r="5070">
          <cell r="A5070" t="str">
            <v>300331.SZ</v>
          </cell>
          <cell r="B5070" t="str">
            <v>苏大维格</v>
          </cell>
          <cell r="C5070">
            <v>51.8</v>
          </cell>
          <cell r="D5070">
            <v>66.9</v>
          </cell>
          <cell r="E5070">
            <v>25.77</v>
          </cell>
          <cell r="F5070">
            <v>-4.13</v>
          </cell>
        </row>
        <row r="5071">
          <cell r="A5071" t="str">
            <v>002053.SZ</v>
          </cell>
          <cell r="B5071" t="str">
            <v>云南能投</v>
          </cell>
          <cell r="C5071">
            <v>93</v>
          </cell>
          <cell r="D5071">
            <v>100.5</v>
          </cell>
          <cell r="E5071">
            <v>10.91</v>
          </cell>
          <cell r="F5071">
            <v>-4.13</v>
          </cell>
        </row>
        <row r="5072">
          <cell r="A5072" t="str">
            <v>301071.SZ</v>
          </cell>
          <cell r="B5072" t="str">
            <v>力量钻石</v>
          </cell>
          <cell r="C5072">
            <v>68.5</v>
          </cell>
          <cell r="D5072">
            <v>135.4</v>
          </cell>
          <cell r="E5072">
            <v>93.45</v>
          </cell>
          <cell r="F5072">
            <v>-4.15</v>
          </cell>
        </row>
        <row r="5073">
          <cell r="A5073" t="str">
            <v>601069.SH</v>
          </cell>
          <cell r="B5073" t="str">
            <v>西部黄金</v>
          </cell>
          <cell r="C5073">
            <v>98.2</v>
          </cell>
          <cell r="D5073">
            <v>142.5</v>
          </cell>
          <cell r="E5073">
            <v>15.44</v>
          </cell>
          <cell r="F5073">
            <v>-4.22</v>
          </cell>
        </row>
        <row r="5074">
          <cell r="A5074" t="str">
            <v>002972.SZ</v>
          </cell>
          <cell r="B5074" t="str">
            <v>科安达</v>
          </cell>
          <cell r="C5074">
            <v>15.8</v>
          </cell>
          <cell r="D5074">
            <v>31.7</v>
          </cell>
          <cell r="E5074">
            <v>17.97</v>
          </cell>
          <cell r="F5074">
            <v>-4.31</v>
          </cell>
        </row>
        <row r="5075">
          <cell r="A5075" t="str">
            <v>001366.SZ</v>
          </cell>
          <cell r="B5075" t="str">
            <v>播恩集团</v>
          </cell>
          <cell r="C5075">
            <v>7.4</v>
          </cell>
          <cell r="D5075">
            <v>29.3</v>
          </cell>
          <cell r="E5075">
            <v>18.23</v>
          </cell>
          <cell r="F5075">
            <v>-4.35</v>
          </cell>
        </row>
        <row r="5076">
          <cell r="A5076" t="str">
            <v>688052.SH</v>
          </cell>
          <cell r="B5076" t="str">
            <v>纳芯微</v>
          </cell>
          <cell r="C5076">
            <v>68.6</v>
          </cell>
          <cell r="D5076">
            <v>301.6</v>
          </cell>
          <cell r="E5076">
            <v>298.4</v>
          </cell>
          <cell r="F5076">
            <v>-4.36</v>
          </cell>
        </row>
        <row r="5077">
          <cell r="A5077" t="str">
            <v>688787.SH</v>
          </cell>
          <cell r="B5077" t="str">
            <v>海天瑞声</v>
          </cell>
          <cell r="C5077">
            <v>52.5</v>
          </cell>
          <cell r="D5077">
            <v>78.5</v>
          </cell>
          <cell r="E5077">
            <v>183.3</v>
          </cell>
          <cell r="F5077">
            <v>-4.42</v>
          </cell>
        </row>
        <row r="5078">
          <cell r="A5078" t="str">
            <v>002398.SZ</v>
          </cell>
          <cell r="B5078" t="str">
            <v>垒知集团</v>
          </cell>
          <cell r="C5078">
            <v>38.2</v>
          </cell>
          <cell r="D5078">
            <v>47.4</v>
          </cell>
          <cell r="E5078">
            <v>6.62</v>
          </cell>
          <cell r="F5078">
            <v>-4.61</v>
          </cell>
        </row>
        <row r="5079">
          <cell r="A5079" t="str">
            <v>300624.SZ</v>
          </cell>
          <cell r="B5079" t="str">
            <v>万兴科技</v>
          </cell>
          <cell r="C5079">
            <v>77.7</v>
          </cell>
          <cell r="D5079">
            <v>89.7</v>
          </cell>
          <cell r="E5079">
            <v>69.06</v>
          </cell>
          <cell r="F5079">
            <v>-4.61</v>
          </cell>
        </row>
        <row r="5080">
          <cell r="A5080" t="str">
            <v>301085.SZ</v>
          </cell>
          <cell r="B5080" t="str">
            <v>亚康股份</v>
          </cell>
          <cell r="C5080">
            <v>11.6</v>
          </cell>
          <cell r="D5080">
            <v>29.2</v>
          </cell>
          <cell r="E5080">
            <v>36.53</v>
          </cell>
          <cell r="F5080">
            <v>-4.62</v>
          </cell>
        </row>
        <row r="5081">
          <cell r="A5081" t="str">
            <v>603776.SH</v>
          </cell>
          <cell r="B5081" t="str">
            <v>永安行</v>
          </cell>
          <cell r="C5081">
            <v>39.3</v>
          </cell>
          <cell r="D5081">
            <v>39.3</v>
          </cell>
          <cell r="E5081">
            <v>16.91</v>
          </cell>
          <cell r="F5081">
            <v>-4.62</v>
          </cell>
        </row>
        <row r="5082">
          <cell r="A5082" t="str">
            <v>300266.SZ</v>
          </cell>
          <cell r="B5082" t="str">
            <v>兴源环境</v>
          </cell>
          <cell r="C5082">
            <v>54.2</v>
          </cell>
          <cell r="D5082">
            <v>54.2</v>
          </cell>
          <cell r="E5082">
            <v>3.49</v>
          </cell>
          <cell r="F5082">
            <v>-4.64</v>
          </cell>
        </row>
        <row r="5083">
          <cell r="A5083" t="str">
            <v>688200.SH</v>
          </cell>
          <cell r="B5083" t="str">
            <v>华峰测控</v>
          </cell>
          <cell r="C5083">
            <v>270.5</v>
          </cell>
          <cell r="D5083">
            <v>270.5</v>
          </cell>
          <cell r="E5083">
            <v>297</v>
          </cell>
          <cell r="F5083">
            <v>-4.7</v>
          </cell>
        </row>
        <row r="5084">
          <cell r="A5084" t="str">
            <v>600242.SH</v>
          </cell>
          <cell r="B5084" t="str">
            <v>*ST中昌</v>
          </cell>
          <cell r="C5084">
            <v>5.4</v>
          </cell>
          <cell r="D5084">
            <v>5.4</v>
          </cell>
          <cell r="E5084">
            <v>1.19</v>
          </cell>
          <cell r="F5084">
            <v>-4.8</v>
          </cell>
        </row>
        <row r="5085">
          <cell r="A5085" t="str">
            <v>002417.SZ</v>
          </cell>
          <cell r="B5085" t="str">
            <v>*ST深南</v>
          </cell>
          <cell r="C5085">
            <v>6.5</v>
          </cell>
          <cell r="D5085">
            <v>7.4</v>
          </cell>
          <cell r="E5085">
            <v>2.75</v>
          </cell>
          <cell r="F5085">
            <v>-4.84</v>
          </cell>
        </row>
        <row r="5086">
          <cell r="A5086" t="str">
            <v>603039.SH</v>
          </cell>
          <cell r="B5086" t="str">
            <v>ST泛微</v>
          </cell>
          <cell r="C5086">
            <v>173.5</v>
          </cell>
          <cell r="D5086">
            <v>173.5</v>
          </cell>
          <cell r="E5086">
            <v>66.58</v>
          </cell>
          <cell r="F5086">
            <v>-4.99</v>
          </cell>
        </row>
        <row r="5087">
          <cell r="A5087" t="str">
            <v>600666.SH</v>
          </cell>
          <cell r="B5087" t="str">
            <v>*ST瑞德</v>
          </cell>
          <cell r="C5087">
            <v>73.6</v>
          </cell>
          <cell r="D5087">
            <v>84</v>
          </cell>
          <cell r="E5087">
            <v>3.04</v>
          </cell>
          <cell r="F5087">
            <v>-5</v>
          </cell>
        </row>
        <row r="5088">
          <cell r="A5088" t="str">
            <v>000928.SZ</v>
          </cell>
          <cell r="B5088" t="str">
            <v>中钢国际</v>
          </cell>
          <cell r="C5088">
            <v>106.5</v>
          </cell>
          <cell r="D5088">
            <v>106.5</v>
          </cell>
          <cell r="E5088">
            <v>8.31</v>
          </cell>
          <cell r="F5088">
            <v>-5.03</v>
          </cell>
        </row>
        <row r="5089">
          <cell r="A5089" t="str">
            <v>300604.SZ</v>
          </cell>
          <cell r="B5089" t="str">
            <v>长川科技</v>
          </cell>
          <cell r="C5089">
            <v>201</v>
          </cell>
          <cell r="D5089">
            <v>270.6</v>
          </cell>
          <cell r="E5089">
            <v>44.51</v>
          </cell>
          <cell r="F5089">
            <v>-5.06</v>
          </cell>
        </row>
        <row r="5090">
          <cell r="A5090" t="str">
            <v>002656.SZ</v>
          </cell>
          <cell r="B5090" t="str">
            <v>ST摩登</v>
          </cell>
          <cell r="C5090">
            <v>13.7</v>
          </cell>
          <cell r="D5090">
            <v>16</v>
          </cell>
          <cell r="E5090">
            <v>2.24</v>
          </cell>
          <cell r="F5090">
            <v>-5.08</v>
          </cell>
        </row>
        <row r="5091">
          <cell r="A5091" t="str">
            <v>000806.SZ</v>
          </cell>
          <cell r="B5091" t="str">
            <v>*ST银河</v>
          </cell>
          <cell r="C5091">
            <v>12.5</v>
          </cell>
          <cell r="D5091">
            <v>16.4</v>
          </cell>
          <cell r="E5091">
            <v>1.49</v>
          </cell>
          <cell r="F5091">
            <v>-5.1</v>
          </cell>
        </row>
        <row r="5092">
          <cell r="A5092" t="str">
            <v>000735.SZ</v>
          </cell>
          <cell r="B5092" t="str">
            <v>罗牛山</v>
          </cell>
          <cell r="C5092">
            <v>83.1</v>
          </cell>
          <cell r="D5092">
            <v>83.1</v>
          </cell>
          <cell r="E5092">
            <v>7.22</v>
          </cell>
          <cell r="F5092">
            <v>-5.25</v>
          </cell>
        </row>
        <row r="5093">
          <cell r="A5093" t="str">
            <v>002089.SZ</v>
          </cell>
          <cell r="B5093" t="str">
            <v>*ST新海</v>
          </cell>
          <cell r="C5093">
            <v>13.3</v>
          </cell>
          <cell r="D5093">
            <v>14.7</v>
          </cell>
          <cell r="E5093">
            <v>1.07</v>
          </cell>
          <cell r="F5093">
            <v>-5.31</v>
          </cell>
        </row>
        <row r="5094">
          <cell r="A5094" t="str">
            <v>000890.SZ</v>
          </cell>
          <cell r="B5094" t="str">
            <v>法尔胜</v>
          </cell>
          <cell r="C5094">
            <v>22.8</v>
          </cell>
          <cell r="D5094">
            <v>22.8</v>
          </cell>
          <cell r="E5094">
            <v>5.44</v>
          </cell>
          <cell r="F5094">
            <v>-5.39</v>
          </cell>
        </row>
        <row r="5095">
          <cell r="A5095" t="str">
            <v>000862.SZ</v>
          </cell>
          <cell r="B5095" t="str">
            <v>银星能源</v>
          </cell>
          <cell r="C5095">
            <v>32.3</v>
          </cell>
          <cell r="D5095">
            <v>45.5</v>
          </cell>
          <cell r="E5095">
            <v>6.44</v>
          </cell>
          <cell r="F5095">
            <v>-5.43</v>
          </cell>
        </row>
        <row r="5096">
          <cell r="A5096" t="str">
            <v>002155.SZ</v>
          </cell>
          <cell r="B5096" t="str">
            <v>湖南黄金</v>
          </cell>
          <cell r="C5096">
            <v>187.9</v>
          </cell>
          <cell r="D5096">
            <v>187.9</v>
          </cell>
          <cell r="E5096">
            <v>15.63</v>
          </cell>
          <cell r="F5096">
            <v>-5.44</v>
          </cell>
        </row>
        <row r="5097">
          <cell r="A5097" t="str">
            <v>688686.SH</v>
          </cell>
          <cell r="B5097" t="str">
            <v>奥普特</v>
          </cell>
          <cell r="C5097">
            <v>49.2</v>
          </cell>
          <cell r="D5097">
            <v>175.7</v>
          </cell>
          <cell r="E5097">
            <v>143.95</v>
          </cell>
          <cell r="F5097">
            <v>-5.48</v>
          </cell>
        </row>
        <row r="5098">
          <cell r="A5098" t="str">
            <v>603280.SH</v>
          </cell>
          <cell r="B5098" t="str">
            <v>南方路机</v>
          </cell>
          <cell r="C5098">
            <v>7.5</v>
          </cell>
          <cell r="D5098">
            <v>29.9</v>
          </cell>
          <cell r="E5098">
            <v>27.57</v>
          </cell>
          <cell r="F5098">
            <v>-5.58</v>
          </cell>
        </row>
        <row r="5099">
          <cell r="A5099" t="str">
            <v>002429.SZ</v>
          </cell>
          <cell r="B5099" t="str">
            <v>兆驰股份</v>
          </cell>
          <cell r="C5099">
            <v>207.7</v>
          </cell>
          <cell r="D5099">
            <v>209.1</v>
          </cell>
          <cell r="E5099">
            <v>4.62</v>
          </cell>
          <cell r="F5099">
            <v>-5.71</v>
          </cell>
        </row>
        <row r="5100">
          <cell r="A5100" t="str">
            <v>603860.SH</v>
          </cell>
          <cell r="B5100" t="str">
            <v>中公高科</v>
          </cell>
          <cell r="C5100">
            <v>27</v>
          </cell>
          <cell r="D5100">
            <v>27</v>
          </cell>
          <cell r="E5100">
            <v>40.49</v>
          </cell>
          <cell r="F5100">
            <v>-5.77</v>
          </cell>
        </row>
        <row r="5101">
          <cell r="A5101" t="str">
            <v>688269.SH</v>
          </cell>
          <cell r="B5101" t="str">
            <v>凯立新材</v>
          </cell>
          <cell r="C5101">
            <v>48.2</v>
          </cell>
          <cell r="D5101">
            <v>101.9</v>
          </cell>
          <cell r="E5101">
            <v>78</v>
          </cell>
          <cell r="F5101">
            <v>-5.77</v>
          </cell>
        </row>
        <row r="5102">
          <cell r="A5102" t="str">
            <v>600449.SH</v>
          </cell>
          <cell r="B5102" t="str">
            <v>宁夏建材</v>
          </cell>
          <cell r="C5102">
            <v>81.6</v>
          </cell>
          <cell r="D5102">
            <v>81.6</v>
          </cell>
          <cell r="E5102">
            <v>17.06</v>
          </cell>
          <cell r="F5102">
            <v>-5.8</v>
          </cell>
        </row>
        <row r="5103">
          <cell r="A5103" t="str">
            <v>600399.SH</v>
          </cell>
          <cell r="B5103" t="str">
            <v>抚顺特钢</v>
          </cell>
          <cell r="C5103">
            <v>238.2</v>
          </cell>
          <cell r="D5103">
            <v>238.2</v>
          </cell>
          <cell r="E5103">
            <v>12.08</v>
          </cell>
          <cell r="F5103">
            <v>-5.99</v>
          </cell>
        </row>
        <row r="5104">
          <cell r="A5104" t="str">
            <v>832735.BJ</v>
          </cell>
          <cell r="B5104" t="str">
            <v>德源药业</v>
          </cell>
          <cell r="C5104">
            <v>15.7</v>
          </cell>
          <cell r="D5104">
            <v>22.8</v>
          </cell>
          <cell r="E5104">
            <v>35</v>
          </cell>
          <cell r="F5104">
            <v>-6.17</v>
          </cell>
        </row>
        <row r="5105">
          <cell r="A5105" t="str">
            <v>301246.SZ</v>
          </cell>
          <cell r="B5105" t="str">
            <v>C宏源</v>
          </cell>
          <cell r="C5105">
            <v>17.5</v>
          </cell>
          <cell r="D5105">
            <v>157.4</v>
          </cell>
          <cell r="E5105">
            <v>39.35</v>
          </cell>
          <cell r="F5105">
            <v>-6.2</v>
          </cell>
        </row>
        <row r="5106">
          <cell r="A5106" t="str">
            <v>300366.SZ</v>
          </cell>
          <cell r="B5106" t="str">
            <v>创意信息</v>
          </cell>
          <cell r="C5106">
            <v>60.9</v>
          </cell>
          <cell r="D5106">
            <v>74.7</v>
          </cell>
          <cell r="E5106">
            <v>12.29</v>
          </cell>
          <cell r="F5106">
            <v>-6.89</v>
          </cell>
        </row>
        <row r="5107">
          <cell r="A5107" t="str">
            <v>002282.SZ</v>
          </cell>
          <cell r="B5107" t="str">
            <v>博深股份</v>
          </cell>
          <cell r="C5107">
            <v>34</v>
          </cell>
          <cell r="D5107">
            <v>45.8</v>
          </cell>
          <cell r="E5107">
            <v>8.42</v>
          </cell>
          <cell r="F5107">
            <v>-6.96</v>
          </cell>
        </row>
        <row r="5108">
          <cell r="A5108" t="str">
            <v>688502.SH</v>
          </cell>
          <cell r="B5108" t="str">
            <v>茂莱光学</v>
          </cell>
          <cell r="C5108">
            <v>26.2</v>
          </cell>
          <cell r="D5108">
            <v>114.8</v>
          </cell>
          <cell r="E5108">
            <v>217.5</v>
          </cell>
          <cell r="F5108">
            <v>-7.49</v>
          </cell>
        </row>
        <row r="5109">
          <cell r="A5109" t="str">
            <v>002358.SZ</v>
          </cell>
          <cell r="B5109" t="str">
            <v>森源电气</v>
          </cell>
          <cell r="C5109">
            <v>47.3</v>
          </cell>
          <cell r="D5109">
            <v>47.3</v>
          </cell>
          <cell r="E5109">
            <v>5.09</v>
          </cell>
          <cell r="F5109">
            <v>-7.62</v>
          </cell>
        </row>
        <row r="5110">
          <cell r="A5110" t="str">
            <v>000065.SZ</v>
          </cell>
          <cell r="B5110" t="str">
            <v>北方国际</v>
          </cell>
          <cell r="C5110">
            <v>151</v>
          </cell>
          <cell r="D5110">
            <v>167.1</v>
          </cell>
          <cell r="E5110">
            <v>16.68</v>
          </cell>
          <cell r="F5110">
            <v>-7.64</v>
          </cell>
        </row>
        <row r="5111">
          <cell r="A5111" t="str">
            <v>603073.SH</v>
          </cell>
          <cell r="B5111" t="str">
            <v>彩蝶实业</v>
          </cell>
          <cell r="C5111">
            <v>6.7</v>
          </cell>
          <cell r="D5111">
            <v>26.7</v>
          </cell>
          <cell r="E5111">
            <v>23.04</v>
          </cell>
          <cell r="F5111">
            <v>-9.08</v>
          </cell>
        </row>
        <row r="5112">
          <cell r="A5112" t="str">
            <v>300139.SZ</v>
          </cell>
          <cell r="B5112" t="str">
            <v>晓程科技</v>
          </cell>
          <cell r="C5112">
            <v>25.8</v>
          </cell>
          <cell r="D5112">
            <v>30.3</v>
          </cell>
          <cell r="E5112">
            <v>11.06</v>
          </cell>
          <cell r="F5112">
            <v>-9.2</v>
          </cell>
        </row>
        <row r="5113">
          <cell r="A5113" t="str">
            <v>603153.SH</v>
          </cell>
          <cell r="B5113" t="str">
            <v>上海建科</v>
          </cell>
          <cell r="C5113">
            <v>11.8</v>
          </cell>
          <cell r="D5113">
            <v>87.6</v>
          </cell>
          <cell r="E5113">
            <v>21.37</v>
          </cell>
          <cell r="F5113">
            <v>-9.98</v>
          </cell>
        </row>
        <row r="5114">
          <cell r="A5114" t="str">
            <v>002729.SZ</v>
          </cell>
          <cell r="B5114" t="str">
            <v>好利科技</v>
          </cell>
          <cell r="C5114">
            <v>42.8</v>
          </cell>
          <cell r="D5114">
            <v>44.6</v>
          </cell>
          <cell r="E5114">
            <v>24.4</v>
          </cell>
          <cell r="F5114">
            <v>-10</v>
          </cell>
        </row>
        <row r="5115">
          <cell r="A5115" t="str">
            <v>002254.SZ</v>
          </cell>
          <cell r="B5115" t="str">
            <v>泰和新材</v>
          </cell>
          <cell r="C5115">
            <v>93.7</v>
          </cell>
          <cell r="D5115">
            <v>189.5</v>
          </cell>
          <cell r="E5115">
            <v>21.96</v>
          </cell>
          <cell r="F5115">
            <v>-10</v>
          </cell>
        </row>
        <row r="5116">
          <cell r="A5116" t="str">
            <v>603025.SH</v>
          </cell>
          <cell r="B5116" t="str">
            <v>大豪科技</v>
          </cell>
          <cell r="C5116">
            <v>159.1</v>
          </cell>
          <cell r="D5116">
            <v>159.4</v>
          </cell>
          <cell r="E5116">
            <v>17.24</v>
          </cell>
          <cell r="F5116">
            <v>-10.02</v>
          </cell>
        </row>
        <row r="5117">
          <cell r="A5117" t="str">
            <v>301378.SZ</v>
          </cell>
          <cell r="B5117" t="str">
            <v>C通达海</v>
          </cell>
          <cell r="C5117">
            <v>11</v>
          </cell>
          <cell r="D5117">
            <v>44.1</v>
          </cell>
          <cell r="E5117">
            <v>95.9</v>
          </cell>
          <cell r="F5117">
            <v>-14.01</v>
          </cell>
        </row>
        <row r="5118">
          <cell r="A5118" t="str">
            <v>301345.SZ</v>
          </cell>
          <cell r="B5118" t="str">
            <v>N涛涛</v>
          </cell>
          <cell r="C5118">
            <v>14.1</v>
          </cell>
          <cell r="D5118">
            <v>64.1</v>
          </cell>
          <cell r="E5118">
            <v>58.66</v>
          </cell>
          <cell r="F5118">
            <v>-20.14</v>
          </cell>
        </row>
      </sheetData>
    </sheetDataSet>
  </externalBook>
</externalLink>
</file>

<file path=xl/tables/table1.xml><?xml version="1.0" encoding="utf-8"?>
<table xmlns="http://schemas.openxmlformats.org/spreadsheetml/2006/main" id="3" name="表3" displayName="表3" ref="A1:J108" totalsRowShown="0">
  <autoFilter ref="A1:J108"/>
  <sortState ref="A2:J108">
    <sortCondition ref="H1"/>
  </sortState>
  <tableColumns count="10">
    <tableColumn id="1" name="股票代码" dataDxfId="0"/>
    <tableColumn id="2" name="股票简称" dataDxfId="1"/>
    <tableColumn id="3" name="流动市值" dataDxfId="2"/>
    <tableColumn id="4" name="总市值"/>
    <tableColumn id="5" name="列3" dataDxfId="3"/>
    <tableColumn id="6" name="列2"/>
    <tableColumn id="7" name="所属同花顺行业" dataDxfId="4"/>
    <tableColumn id="8" name="列1"/>
    <tableColumn id="9" name="所属同花顺行业2"/>
    <tableColumn id="10" name="公司亮点" dataDxfId="5"/>
  </tableColumns>
  <tableStyleInfo name="TableStyleLight1" showFirstColumn="0" showLastColumn="0" showRowStripes="1" showColumnStripes="0"/>
</table>
</file>

<file path=xl/tables/table2.xml><?xml version="1.0" encoding="utf-8"?>
<table xmlns="http://schemas.openxmlformats.org/spreadsheetml/2006/main" id="1" name="表1" displayName="表1" ref="A1:M4819" totalsRowShown="0">
  <autoFilter ref="A1:M4819"/>
  <sortState ref="A2:M4819">
    <sortCondition ref="H1" descending="1"/>
  </sortState>
  <tableColumns count="13">
    <tableColumn id="1" name="股票代码" dataDxfId="6"/>
    <tableColumn id="2" name="股票简称" dataDxfId="7"/>
    <tableColumn id="3" name="流动市值" dataDxfId="8"/>
    <tableColumn id="4" name="总市值"/>
    <tableColumn id="5" name="列1" dataDxfId="9"/>
    <tableColumn id="6" name="最新价" dataDxfId="10"/>
    <tableColumn id="7" name="最新涨跌幅" dataDxfId="11"/>
    <tableColumn id="8" name="所属同花顺行业" dataDxfId="12"/>
    <tableColumn id="9" name="行业细分" dataDxfId="13"/>
    <tableColumn id="10" name="沪深指数" dataDxfId="14"/>
    <tableColumn id="11" name="行业序号" dataDxfId="15"/>
    <tableColumn id="12" name="公司亮点" dataDxfId="16"/>
    <tableColumn id="13" name="所属概念" dataDxfId="17"/>
  </tableColumns>
  <tableStyleInfo name="TableStyleLight1" showFirstColumn="0" showLastColumn="0" showRowStripes="1" showColumnStripes="0"/>
</table>
</file>

<file path=xl/tables/table3.xml><?xml version="1.0" encoding="utf-8"?>
<table xmlns="http://schemas.openxmlformats.org/spreadsheetml/2006/main" id="2" name="表2" displayName="表2" ref="A1:I152" totalsRowShown="0">
  <autoFilter ref="A1:I152"/>
  <sortState ref="A2:I152">
    <sortCondition ref="F1" descending="1"/>
  </sortState>
  <tableColumns count="9">
    <tableColumn id="1" name="股票代码" dataDxfId="22"/>
    <tableColumn id="2" name="股票简称" dataDxfId="23"/>
    <tableColumn id="3" name="流动市值" dataDxfId="24"/>
    <tableColumn id="4" name="涨跌幅" dataDxfId="25"/>
    <tableColumn id="5" name="所属同花顺行业" dataDxfId="26"/>
    <tableColumn id="6" name="行业细分" dataDxfId="27"/>
    <tableColumn id="7" name="产品" dataDxfId="28"/>
    <tableColumn id="8" name="公司亮点" dataDxfId="29"/>
    <tableColumn id="9" name="所属概念" dataDxfId="3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8"/>
  <sheetViews>
    <sheetView workbookViewId="0">
      <selection activeCell="B25" sqref="B25"/>
    </sheetView>
  </sheetViews>
  <sheetFormatPr defaultColWidth="9" defaultRowHeight="13.5" outlineLevelCol="6"/>
  <cols>
    <col min="2" max="2" width="9" style="6"/>
    <col min="3" max="3" width="8.875" customWidth="1"/>
    <col min="4" max="4" width="36" customWidth="1"/>
    <col min="5" max="5" width="8.875" customWidth="1"/>
    <col min="6" max="6" width="52" customWidth="1"/>
    <col min="7" max="7" width="55.625" customWidth="1"/>
  </cols>
  <sheetData>
    <row r="1" spans="1:7">
      <c r="A1" t="s">
        <v>0</v>
      </c>
      <c r="B1" s="6" t="s">
        <v>1</v>
      </c>
      <c r="C1" t="s">
        <v>2</v>
      </c>
      <c r="D1" t="s">
        <v>3</v>
      </c>
      <c r="E1" t="s">
        <v>4</v>
      </c>
      <c r="F1" s="9" t="s">
        <v>5</v>
      </c>
      <c r="G1" s="9" t="s">
        <v>6</v>
      </c>
    </row>
    <row r="2" spans="1:7">
      <c r="A2" s="113" t="s">
        <v>7</v>
      </c>
      <c r="B2" s="157" t="s">
        <v>8</v>
      </c>
      <c r="C2" s="113">
        <v>291.3</v>
      </c>
      <c r="D2" s="113" t="s">
        <v>9</v>
      </c>
      <c r="F2" s="113" t="s">
        <v>10</v>
      </c>
      <c r="G2" s="113" t="s">
        <v>11</v>
      </c>
    </row>
    <row r="3" spans="1:7">
      <c r="A3" s="113" t="s">
        <v>12</v>
      </c>
      <c r="B3" s="157" t="s">
        <v>13</v>
      </c>
      <c r="C3" s="113">
        <v>226.2</v>
      </c>
      <c r="D3" s="113" t="s">
        <v>14</v>
      </c>
      <c r="F3" s="113" t="s">
        <v>15</v>
      </c>
      <c r="G3" s="113" t="s">
        <v>16</v>
      </c>
    </row>
    <row r="4" spans="1:7">
      <c r="A4" s="113" t="s">
        <v>17</v>
      </c>
      <c r="B4" s="157" t="s">
        <v>18</v>
      </c>
      <c r="C4" s="113">
        <v>210.6</v>
      </c>
      <c r="D4" s="113" t="s">
        <v>19</v>
      </c>
      <c r="F4" s="113" t="s">
        <v>20</v>
      </c>
      <c r="G4" s="113" t="s">
        <v>21</v>
      </c>
    </row>
    <row r="5" spans="1:7">
      <c r="A5" s="113" t="s">
        <v>22</v>
      </c>
      <c r="B5" s="157" t="s">
        <v>23</v>
      </c>
      <c r="C5" s="113">
        <v>198.2</v>
      </c>
      <c r="D5" s="113" t="s">
        <v>24</v>
      </c>
      <c r="F5" s="113" t="s">
        <v>25</v>
      </c>
      <c r="G5" s="113" t="s">
        <v>26</v>
      </c>
    </row>
    <row r="6" spans="1:7">
      <c r="A6" s="113" t="s">
        <v>27</v>
      </c>
      <c r="B6" s="157" t="s">
        <v>28</v>
      </c>
      <c r="C6" s="113">
        <v>175</v>
      </c>
      <c r="D6" s="113" t="s">
        <v>29</v>
      </c>
      <c r="F6" s="113" t="s">
        <v>30</v>
      </c>
      <c r="G6" s="113" t="s">
        <v>31</v>
      </c>
    </row>
    <row r="7" spans="1:7">
      <c r="A7" s="113" t="s">
        <v>32</v>
      </c>
      <c r="B7" s="157" t="s">
        <v>33</v>
      </c>
      <c r="C7" s="113">
        <v>164.7</v>
      </c>
      <c r="D7" s="113" t="s">
        <v>34</v>
      </c>
      <c r="F7" s="113" t="s">
        <v>35</v>
      </c>
      <c r="G7" s="113" t="s">
        <v>36</v>
      </c>
    </row>
    <row r="8" spans="1:7">
      <c r="A8" s="113" t="s">
        <v>37</v>
      </c>
      <c r="B8" s="157" t="s">
        <v>38</v>
      </c>
      <c r="C8" s="113">
        <v>106.3</v>
      </c>
      <c r="D8" s="113" t="s">
        <v>39</v>
      </c>
      <c r="F8" s="113" t="s">
        <v>40</v>
      </c>
      <c r="G8" s="113" t="s">
        <v>41</v>
      </c>
    </row>
    <row r="9" spans="1:7">
      <c r="A9" s="113" t="s">
        <v>42</v>
      </c>
      <c r="B9" s="157" t="s">
        <v>43</v>
      </c>
      <c r="C9" s="113">
        <v>102.8</v>
      </c>
      <c r="D9" s="113" t="s">
        <v>44</v>
      </c>
      <c r="F9" s="113" t="s">
        <v>45</v>
      </c>
      <c r="G9" s="113" t="s">
        <v>46</v>
      </c>
    </row>
    <row r="10" spans="1:7">
      <c r="A10" s="113" t="s">
        <v>47</v>
      </c>
      <c r="B10" s="157" t="s">
        <v>48</v>
      </c>
      <c r="C10" s="113">
        <v>100.5</v>
      </c>
      <c r="D10" s="113" t="s">
        <v>49</v>
      </c>
      <c r="F10" s="113" t="s">
        <v>50</v>
      </c>
      <c r="G10" s="113" t="s">
        <v>51</v>
      </c>
    </row>
    <row r="11" spans="1:7">
      <c r="A11" s="113" t="s">
        <v>52</v>
      </c>
      <c r="B11" s="157" t="s">
        <v>53</v>
      </c>
      <c r="C11" s="113">
        <v>98.4</v>
      </c>
      <c r="D11" s="113" t="s">
        <v>54</v>
      </c>
      <c r="F11" s="113" t="s">
        <v>55</v>
      </c>
      <c r="G11" s="113" t="s">
        <v>56</v>
      </c>
    </row>
    <row r="12" spans="1:7">
      <c r="A12" s="113" t="s">
        <v>57</v>
      </c>
      <c r="B12" s="157" t="s">
        <v>58</v>
      </c>
      <c r="C12" s="113">
        <v>91.6</v>
      </c>
      <c r="D12" s="113" t="s">
        <v>59</v>
      </c>
      <c r="F12" s="113" t="s">
        <v>60</v>
      </c>
      <c r="G12" s="113" t="s">
        <v>61</v>
      </c>
    </row>
    <row r="13" spans="1:7">
      <c r="A13" s="113" t="s">
        <v>62</v>
      </c>
      <c r="B13" s="157" t="s">
        <v>63</v>
      </c>
      <c r="C13" s="113">
        <v>86.6</v>
      </c>
      <c r="D13" s="113" t="s">
        <v>64</v>
      </c>
      <c r="F13" s="113" t="s">
        <v>65</v>
      </c>
      <c r="G13" s="113" t="s">
        <v>66</v>
      </c>
    </row>
    <row r="14" spans="1:7">
      <c r="A14" s="113" t="s">
        <v>67</v>
      </c>
      <c r="B14" s="157" t="s">
        <v>68</v>
      </c>
      <c r="C14" s="113">
        <v>78.3</v>
      </c>
      <c r="D14" s="113" t="s">
        <v>69</v>
      </c>
      <c r="F14" s="113" t="s">
        <v>70</v>
      </c>
      <c r="G14" s="113" t="s">
        <v>71</v>
      </c>
    </row>
    <row r="15" spans="1:7">
      <c r="A15" s="113" t="s">
        <v>72</v>
      </c>
      <c r="B15" s="157" t="s">
        <v>73</v>
      </c>
      <c r="C15" s="113">
        <v>72.1</v>
      </c>
      <c r="D15" s="113" t="s">
        <v>74</v>
      </c>
      <c r="F15" s="113" t="s">
        <v>75</v>
      </c>
      <c r="G15" s="113" t="s">
        <v>76</v>
      </c>
    </row>
    <row r="16" spans="1:7">
      <c r="A16" s="113" t="s">
        <v>77</v>
      </c>
      <c r="B16" s="157" t="s">
        <v>78</v>
      </c>
      <c r="C16" s="113">
        <v>68</v>
      </c>
      <c r="D16" s="113" t="s">
        <v>79</v>
      </c>
      <c r="F16" s="113" t="s">
        <v>80</v>
      </c>
      <c r="G16" s="113" t="s">
        <v>81</v>
      </c>
    </row>
    <row r="17" spans="1:7">
      <c r="A17" s="113" t="s">
        <v>82</v>
      </c>
      <c r="B17" s="157" t="s">
        <v>83</v>
      </c>
      <c r="C17" s="113">
        <v>67.2</v>
      </c>
      <c r="D17" s="113" t="s">
        <v>84</v>
      </c>
      <c r="F17" s="113" t="s">
        <v>85</v>
      </c>
      <c r="G17" s="113" t="s">
        <v>86</v>
      </c>
    </row>
    <row r="18" spans="1:7">
      <c r="A18" s="113" t="s">
        <v>87</v>
      </c>
      <c r="B18" s="157" t="s">
        <v>88</v>
      </c>
      <c r="C18" s="113">
        <v>64.7</v>
      </c>
      <c r="D18" s="113" t="s">
        <v>89</v>
      </c>
      <c r="F18" s="113" t="s">
        <v>90</v>
      </c>
      <c r="G18" s="113" t="s">
        <v>91</v>
      </c>
    </row>
    <row r="19" spans="1:7">
      <c r="A19" s="113" t="s">
        <v>92</v>
      </c>
      <c r="B19" s="157" t="s">
        <v>93</v>
      </c>
      <c r="C19" s="113">
        <v>63.9</v>
      </c>
      <c r="D19" s="113" t="s">
        <v>94</v>
      </c>
      <c r="F19" s="113" t="s">
        <v>95</v>
      </c>
      <c r="G19" s="113" t="s">
        <v>96</v>
      </c>
    </row>
    <row r="20" spans="1:7">
      <c r="A20" s="113" t="s">
        <v>97</v>
      </c>
      <c r="B20" s="157" t="s">
        <v>98</v>
      </c>
      <c r="C20" s="113">
        <v>61.9</v>
      </c>
      <c r="D20" s="113" t="s">
        <v>99</v>
      </c>
      <c r="F20" s="113" t="s">
        <v>100</v>
      </c>
      <c r="G20" s="113" t="s">
        <v>101</v>
      </c>
    </row>
    <row r="21" spans="1:7">
      <c r="A21" s="113" t="s">
        <v>102</v>
      </c>
      <c r="B21" s="157" t="s">
        <v>103</v>
      </c>
      <c r="C21" s="113">
        <v>59</v>
      </c>
      <c r="D21" s="113" t="s">
        <v>104</v>
      </c>
      <c r="F21" s="113" t="s">
        <v>105</v>
      </c>
      <c r="G21" s="113" t="s">
        <v>106</v>
      </c>
    </row>
    <row r="22" spans="1:7">
      <c r="A22" s="113" t="s">
        <v>107</v>
      </c>
      <c r="B22" s="157" t="s">
        <v>108</v>
      </c>
      <c r="C22" s="113">
        <v>57.7</v>
      </c>
      <c r="D22" s="113" t="s">
        <v>34</v>
      </c>
      <c r="F22" s="113" t="s">
        <v>109</v>
      </c>
      <c r="G22" s="113" t="s">
        <v>110</v>
      </c>
    </row>
    <row r="23" spans="1:7">
      <c r="A23" s="113" t="s">
        <v>111</v>
      </c>
      <c r="B23" s="157" t="s">
        <v>112</v>
      </c>
      <c r="C23" s="113">
        <v>52.4</v>
      </c>
      <c r="D23" s="113" t="s">
        <v>113</v>
      </c>
      <c r="F23" s="113" t="s">
        <v>114</v>
      </c>
      <c r="G23" s="113" t="s">
        <v>115</v>
      </c>
    </row>
    <row r="24" spans="1:7">
      <c r="A24" s="113" t="s">
        <v>116</v>
      </c>
      <c r="B24" s="157" t="s">
        <v>117</v>
      </c>
      <c r="C24" s="113">
        <v>51</v>
      </c>
      <c r="D24" s="113" t="s">
        <v>54</v>
      </c>
      <c r="F24" s="113" t="s">
        <v>118</v>
      </c>
      <c r="G24" s="113" t="s">
        <v>119</v>
      </c>
    </row>
    <row r="25" spans="1:7">
      <c r="A25" s="113" t="s">
        <v>120</v>
      </c>
      <c r="B25" s="157" t="s">
        <v>121</v>
      </c>
      <c r="C25" s="113">
        <v>48.2</v>
      </c>
      <c r="D25" s="113" t="s">
        <v>122</v>
      </c>
      <c r="F25" s="113" t="s">
        <v>123</v>
      </c>
      <c r="G25" s="113" t="s">
        <v>124</v>
      </c>
    </row>
    <row r="26" spans="1:7">
      <c r="A26" s="113" t="s">
        <v>125</v>
      </c>
      <c r="B26" s="157" t="s">
        <v>126</v>
      </c>
      <c r="C26" s="113">
        <v>47.7</v>
      </c>
      <c r="D26" s="113" t="s">
        <v>127</v>
      </c>
      <c r="F26" s="113" t="s">
        <v>128</v>
      </c>
      <c r="G26" s="113" t="s">
        <v>129</v>
      </c>
    </row>
    <row r="27" spans="1:7">
      <c r="A27" s="113" t="s">
        <v>130</v>
      </c>
      <c r="B27" s="157" t="s">
        <v>131</v>
      </c>
      <c r="C27" s="113">
        <v>45.7</v>
      </c>
      <c r="D27" s="113" t="s">
        <v>132</v>
      </c>
      <c r="F27" s="113" t="s">
        <v>133</v>
      </c>
      <c r="G27" s="113" t="s">
        <v>134</v>
      </c>
    </row>
    <row r="28" spans="1:7">
      <c r="A28" s="113" t="s">
        <v>135</v>
      </c>
      <c r="B28" s="157" t="s">
        <v>136</v>
      </c>
      <c r="C28" s="113">
        <v>45.3</v>
      </c>
      <c r="D28" s="113" t="s">
        <v>137</v>
      </c>
      <c r="F28" s="113" t="s">
        <v>138</v>
      </c>
      <c r="G28" s="113" t="s">
        <v>139</v>
      </c>
    </row>
    <row r="29" spans="1:7">
      <c r="A29" s="113" t="s">
        <v>140</v>
      </c>
      <c r="B29" s="157" t="s">
        <v>141</v>
      </c>
      <c r="C29" s="113">
        <v>43.9</v>
      </c>
      <c r="D29" s="113" t="s">
        <v>142</v>
      </c>
      <c r="F29" s="113" t="s">
        <v>143</v>
      </c>
      <c r="G29" s="113" t="s">
        <v>144</v>
      </c>
    </row>
    <row r="30" spans="1:7">
      <c r="A30" s="113" t="s">
        <v>145</v>
      </c>
      <c r="B30" s="157" t="s">
        <v>146</v>
      </c>
      <c r="C30" s="113">
        <v>43.8</v>
      </c>
      <c r="D30" s="113" t="s">
        <v>147</v>
      </c>
      <c r="F30" s="113" t="s">
        <v>148</v>
      </c>
      <c r="G30" s="113" t="s">
        <v>149</v>
      </c>
    </row>
    <row r="31" spans="1:7">
      <c r="A31" s="113" t="s">
        <v>150</v>
      </c>
      <c r="B31" s="157" t="s">
        <v>151</v>
      </c>
      <c r="C31" s="113">
        <v>40.4</v>
      </c>
      <c r="D31" s="113" t="s">
        <v>152</v>
      </c>
      <c r="F31" s="113" t="s">
        <v>153</v>
      </c>
      <c r="G31" s="113" t="s">
        <v>154</v>
      </c>
    </row>
    <row r="32" spans="1:7">
      <c r="A32" s="113" t="s">
        <v>155</v>
      </c>
      <c r="B32" s="157" t="s">
        <v>156</v>
      </c>
      <c r="C32" s="113">
        <v>40.2</v>
      </c>
      <c r="D32" s="113" t="s">
        <v>157</v>
      </c>
      <c r="F32" s="113" t="s">
        <v>158</v>
      </c>
      <c r="G32" s="113" t="s">
        <v>159</v>
      </c>
    </row>
    <row r="33" spans="1:7">
      <c r="A33" s="113" t="s">
        <v>160</v>
      </c>
      <c r="B33" s="157" t="s">
        <v>161</v>
      </c>
      <c r="C33" s="113">
        <v>37.4</v>
      </c>
      <c r="D33" s="113" t="s">
        <v>162</v>
      </c>
      <c r="F33" s="113" t="s">
        <v>163</v>
      </c>
      <c r="G33" s="113" t="s">
        <v>164</v>
      </c>
    </row>
    <row r="34" spans="1:7">
      <c r="A34" s="113" t="s">
        <v>165</v>
      </c>
      <c r="B34" s="157" t="s">
        <v>166</v>
      </c>
      <c r="C34" s="113">
        <v>37</v>
      </c>
      <c r="D34" s="113" t="s">
        <v>167</v>
      </c>
      <c r="F34" s="113" t="s">
        <v>168</v>
      </c>
      <c r="G34" s="113" t="s">
        <v>169</v>
      </c>
    </row>
    <row r="35" spans="1:7">
      <c r="A35" s="113" t="s">
        <v>170</v>
      </c>
      <c r="B35" s="157" t="s">
        <v>171</v>
      </c>
      <c r="C35" s="113">
        <v>36.5</v>
      </c>
      <c r="D35" s="113" t="s">
        <v>172</v>
      </c>
      <c r="F35" s="113" t="s">
        <v>173</v>
      </c>
      <c r="G35" s="113" t="s">
        <v>174</v>
      </c>
    </row>
    <row r="36" spans="1:7">
      <c r="A36" s="113" t="s">
        <v>175</v>
      </c>
      <c r="B36" s="157" t="s">
        <v>176</v>
      </c>
      <c r="C36" s="113">
        <v>34.8</v>
      </c>
      <c r="D36" s="113" t="s">
        <v>177</v>
      </c>
      <c r="F36" s="113" t="s">
        <v>178</v>
      </c>
      <c r="G36" s="113" t="s">
        <v>179</v>
      </c>
    </row>
    <row r="37" spans="1:7">
      <c r="A37" s="113" t="s">
        <v>180</v>
      </c>
      <c r="B37" s="157" t="s">
        <v>181</v>
      </c>
      <c r="C37" s="113">
        <v>33.1</v>
      </c>
      <c r="D37" s="113" t="s">
        <v>9</v>
      </c>
      <c r="F37" s="113" t="s">
        <v>182</v>
      </c>
      <c r="G37" s="113" t="s">
        <v>183</v>
      </c>
    </row>
    <row r="38" spans="1:7">
      <c r="A38" s="113" t="s">
        <v>184</v>
      </c>
      <c r="B38" s="157" t="s">
        <v>185</v>
      </c>
      <c r="C38" s="113">
        <v>33.1</v>
      </c>
      <c r="D38" s="113" t="s">
        <v>186</v>
      </c>
      <c r="F38" s="113" t="s">
        <v>187</v>
      </c>
      <c r="G38" s="113" t="s">
        <v>188</v>
      </c>
    </row>
    <row r="39" spans="1:7">
      <c r="A39" s="113" t="s">
        <v>189</v>
      </c>
      <c r="B39" s="157" t="s">
        <v>190</v>
      </c>
      <c r="C39" s="113">
        <v>32.8</v>
      </c>
      <c r="D39" s="113" t="s">
        <v>191</v>
      </c>
      <c r="F39" s="113" t="s">
        <v>192</v>
      </c>
      <c r="G39" s="113" t="s">
        <v>193</v>
      </c>
    </row>
    <row r="40" spans="1:7">
      <c r="A40" s="113" t="s">
        <v>194</v>
      </c>
      <c r="B40" s="157" t="s">
        <v>195</v>
      </c>
      <c r="C40" s="113">
        <v>32.7</v>
      </c>
      <c r="D40" s="113" t="s">
        <v>196</v>
      </c>
      <c r="F40" s="113" t="s">
        <v>197</v>
      </c>
      <c r="G40" s="113" t="s">
        <v>198</v>
      </c>
    </row>
    <row r="41" spans="1:7">
      <c r="A41" s="113" t="s">
        <v>199</v>
      </c>
      <c r="B41" s="157" t="s">
        <v>200</v>
      </c>
      <c r="C41" s="113">
        <v>32.4</v>
      </c>
      <c r="D41" s="113" t="s">
        <v>201</v>
      </c>
      <c r="F41" s="113" t="s">
        <v>202</v>
      </c>
      <c r="G41" s="113" t="s">
        <v>203</v>
      </c>
    </row>
    <row r="42" spans="1:7">
      <c r="A42" s="113" t="s">
        <v>204</v>
      </c>
      <c r="B42" s="157" t="s">
        <v>205</v>
      </c>
      <c r="C42" s="113">
        <v>31.7</v>
      </c>
      <c r="D42" s="113" t="s">
        <v>206</v>
      </c>
      <c r="F42" s="113" t="s">
        <v>207</v>
      </c>
      <c r="G42" s="113" t="s">
        <v>208</v>
      </c>
    </row>
    <row r="43" spans="1:7">
      <c r="A43" s="113" t="s">
        <v>209</v>
      </c>
      <c r="B43" s="157" t="s">
        <v>210</v>
      </c>
      <c r="C43" s="113">
        <v>31.3</v>
      </c>
      <c r="D43" s="113" t="s">
        <v>211</v>
      </c>
      <c r="F43" s="113" t="s">
        <v>212</v>
      </c>
      <c r="G43" s="113" t="s">
        <v>213</v>
      </c>
    </row>
    <row r="44" spans="1:7">
      <c r="A44" s="113" t="s">
        <v>214</v>
      </c>
      <c r="B44" s="157" t="s">
        <v>215</v>
      </c>
      <c r="C44" s="113">
        <v>29.9</v>
      </c>
      <c r="D44" s="113" t="s">
        <v>191</v>
      </c>
      <c r="F44" s="113" t="s">
        <v>216</v>
      </c>
      <c r="G44" s="113" t="s">
        <v>217</v>
      </c>
    </row>
    <row r="45" spans="1:7">
      <c r="A45" s="113" t="s">
        <v>218</v>
      </c>
      <c r="B45" s="157" t="s">
        <v>219</v>
      </c>
      <c r="C45" s="113">
        <v>28.6</v>
      </c>
      <c r="D45" s="113" t="s">
        <v>220</v>
      </c>
      <c r="F45" s="113" t="s">
        <v>221</v>
      </c>
      <c r="G45" s="113" t="s">
        <v>222</v>
      </c>
    </row>
    <row r="46" spans="1:7">
      <c r="A46" s="113" t="s">
        <v>223</v>
      </c>
      <c r="B46" s="157" t="s">
        <v>224</v>
      </c>
      <c r="C46" s="113">
        <v>28.4</v>
      </c>
      <c r="D46" s="113" t="s">
        <v>225</v>
      </c>
      <c r="F46" s="113" t="s">
        <v>226</v>
      </c>
      <c r="G46" s="113" t="s">
        <v>227</v>
      </c>
    </row>
    <row r="47" spans="1:7">
      <c r="A47" s="113" t="s">
        <v>228</v>
      </c>
      <c r="B47" s="157" t="s">
        <v>229</v>
      </c>
      <c r="C47" s="113">
        <v>28</v>
      </c>
      <c r="D47" s="113" t="s">
        <v>230</v>
      </c>
      <c r="F47" s="113" t="s">
        <v>231</v>
      </c>
      <c r="G47" s="113" t="s">
        <v>232</v>
      </c>
    </row>
    <row r="48" spans="1:7">
      <c r="A48" s="113" t="s">
        <v>233</v>
      </c>
      <c r="B48" s="157" t="s">
        <v>234</v>
      </c>
      <c r="C48" s="113">
        <v>27</v>
      </c>
      <c r="D48" s="113" t="s">
        <v>235</v>
      </c>
      <c r="F48" s="113" t="s">
        <v>236</v>
      </c>
      <c r="G48" s="113" t="s">
        <v>237</v>
      </c>
    </row>
    <row r="49" spans="1:7">
      <c r="A49" s="113" t="s">
        <v>238</v>
      </c>
      <c r="B49" s="157" t="s">
        <v>239</v>
      </c>
      <c r="C49" s="113">
        <v>26.7</v>
      </c>
      <c r="D49" s="113" t="s">
        <v>240</v>
      </c>
      <c r="F49" s="113" t="s">
        <v>241</v>
      </c>
      <c r="G49" s="113" t="s">
        <v>242</v>
      </c>
    </row>
    <row r="50" spans="1:7">
      <c r="A50" s="113" t="s">
        <v>243</v>
      </c>
      <c r="B50" s="157" t="s">
        <v>244</v>
      </c>
      <c r="C50" s="113">
        <v>26.6</v>
      </c>
      <c r="D50" s="113" t="s">
        <v>162</v>
      </c>
      <c r="F50" s="113" t="s">
        <v>245</v>
      </c>
      <c r="G50" s="113" t="s">
        <v>246</v>
      </c>
    </row>
    <row r="51" spans="1:7">
      <c r="A51" s="113" t="s">
        <v>247</v>
      </c>
      <c r="B51" s="157" t="s">
        <v>248</v>
      </c>
      <c r="C51" s="113">
        <v>26.6</v>
      </c>
      <c r="D51" s="113" t="s">
        <v>249</v>
      </c>
      <c r="F51" s="113" t="s">
        <v>250</v>
      </c>
      <c r="G51" s="113" t="s">
        <v>251</v>
      </c>
    </row>
    <row r="52" spans="1:7">
      <c r="A52" s="113" t="s">
        <v>252</v>
      </c>
      <c r="B52" s="157" t="s">
        <v>253</v>
      </c>
      <c r="C52" s="113">
        <v>25.1</v>
      </c>
      <c r="D52" s="113" t="s">
        <v>254</v>
      </c>
      <c r="F52" s="113" t="s">
        <v>255</v>
      </c>
      <c r="G52" s="113" t="s">
        <v>256</v>
      </c>
    </row>
    <row r="53" spans="1:7">
      <c r="A53" s="113" t="s">
        <v>257</v>
      </c>
      <c r="B53" s="157" t="s">
        <v>258</v>
      </c>
      <c r="C53" s="113">
        <v>25.1</v>
      </c>
      <c r="D53" s="113" t="s">
        <v>191</v>
      </c>
      <c r="F53" s="113" t="s">
        <v>259</v>
      </c>
      <c r="G53" s="113" t="s">
        <v>260</v>
      </c>
    </row>
    <row r="54" spans="1:7">
      <c r="A54" s="113" t="s">
        <v>261</v>
      </c>
      <c r="B54" s="157" t="s">
        <v>262</v>
      </c>
      <c r="C54" s="113">
        <v>23.9</v>
      </c>
      <c r="D54" s="113" t="s">
        <v>263</v>
      </c>
      <c r="F54" s="113" t="s">
        <v>264</v>
      </c>
      <c r="G54" s="113" t="s">
        <v>265</v>
      </c>
    </row>
    <row r="55" spans="1:7">
      <c r="A55" s="113" t="s">
        <v>266</v>
      </c>
      <c r="B55" s="157" t="s">
        <v>267</v>
      </c>
      <c r="C55" s="113">
        <v>23.9</v>
      </c>
      <c r="D55" s="113" t="s">
        <v>19</v>
      </c>
      <c r="F55" s="113" t="s">
        <v>268</v>
      </c>
      <c r="G55" s="113" t="s">
        <v>269</v>
      </c>
    </row>
    <row r="56" spans="1:7">
      <c r="A56" s="113" t="s">
        <v>270</v>
      </c>
      <c r="B56" s="157" t="s">
        <v>271</v>
      </c>
      <c r="C56" s="113">
        <v>23.6</v>
      </c>
      <c r="D56" s="113" t="s">
        <v>59</v>
      </c>
      <c r="F56" s="113" t="s">
        <v>272</v>
      </c>
      <c r="G56" s="113" t="s">
        <v>273</v>
      </c>
    </row>
    <row r="57" spans="1:7">
      <c r="A57" s="113" t="s">
        <v>274</v>
      </c>
      <c r="B57" s="157" t="s">
        <v>275</v>
      </c>
      <c r="C57" s="113">
        <v>23.3</v>
      </c>
      <c r="D57" s="113" t="s">
        <v>276</v>
      </c>
      <c r="F57" s="113" t="s">
        <v>277</v>
      </c>
      <c r="G57" s="113" t="s">
        <v>278</v>
      </c>
    </row>
    <row r="58" spans="1:7">
      <c r="A58" s="113" t="s">
        <v>279</v>
      </c>
      <c r="B58" s="157" t="s">
        <v>280</v>
      </c>
      <c r="C58" s="113">
        <v>22.7</v>
      </c>
      <c r="D58" s="113" t="s">
        <v>281</v>
      </c>
      <c r="F58" s="113" t="s">
        <v>282</v>
      </c>
      <c r="G58" s="113" t="s">
        <v>283</v>
      </c>
    </row>
    <row r="59" spans="1:7">
      <c r="A59" s="113" t="s">
        <v>284</v>
      </c>
      <c r="B59" s="157" t="s">
        <v>285</v>
      </c>
      <c r="C59" s="113">
        <v>22.5</v>
      </c>
      <c r="D59" s="113" t="s">
        <v>64</v>
      </c>
      <c r="F59" s="113" t="s">
        <v>286</v>
      </c>
      <c r="G59" s="113" t="s">
        <v>287</v>
      </c>
    </row>
    <row r="60" spans="1:7">
      <c r="A60" s="113" t="s">
        <v>288</v>
      </c>
      <c r="B60" s="157" t="s">
        <v>289</v>
      </c>
      <c r="C60" s="113">
        <v>21.8</v>
      </c>
      <c r="D60" s="113" t="s">
        <v>290</v>
      </c>
      <c r="F60" s="113" t="s">
        <v>291</v>
      </c>
      <c r="G60" s="113" t="s">
        <v>292</v>
      </c>
    </row>
    <row r="61" spans="1:7">
      <c r="A61" s="113" t="s">
        <v>293</v>
      </c>
      <c r="B61" s="157" t="s">
        <v>294</v>
      </c>
      <c r="C61" s="113">
        <v>21.3</v>
      </c>
      <c r="D61" s="113" t="s">
        <v>122</v>
      </c>
      <c r="F61" s="113" t="s">
        <v>295</v>
      </c>
      <c r="G61" s="113" t="s">
        <v>296</v>
      </c>
    </row>
    <row r="62" spans="1:7">
      <c r="A62" s="113" t="s">
        <v>297</v>
      </c>
      <c r="B62" s="157" t="s">
        <v>298</v>
      </c>
      <c r="C62" s="113">
        <v>21.2</v>
      </c>
      <c r="D62" s="113" t="s">
        <v>79</v>
      </c>
      <c r="F62" s="113" t="s">
        <v>299</v>
      </c>
      <c r="G62" s="113" t="s">
        <v>300</v>
      </c>
    </row>
    <row r="63" spans="1:7">
      <c r="A63" s="113" t="s">
        <v>301</v>
      </c>
      <c r="B63" s="157" t="s">
        <v>302</v>
      </c>
      <c r="C63" s="113">
        <v>20.6</v>
      </c>
      <c r="D63" s="113" t="s">
        <v>303</v>
      </c>
      <c r="F63" s="113" t="s">
        <v>304</v>
      </c>
      <c r="G63" s="113" t="s">
        <v>305</v>
      </c>
    </row>
    <row r="64" spans="1:7">
      <c r="A64" s="113" t="s">
        <v>306</v>
      </c>
      <c r="B64" s="157" t="s">
        <v>307</v>
      </c>
      <c r="C64" s="113">
        <v>20.1</v>
      </c>
      <c r="D64" s="113" t="s">
        <v>308</v>
      </c>
      <c r="F64" s="113" t="s">
        <v>309</v>
      </c>
      <c r="G64" s="113" t="s">
        <v>310</v>
      </c>
    </row>
    <row r="65" spans="1:7">
      <c r="A65" s="113" t="s">
        <v>311</v>
      </c>
      <c r="B65" s="157" t="s">
        <v>312</v>
      </c>
      <c r="C65" s="113">
        <v>19.4</v>
      </c>
      <c r="D65" s="113" t="s">
        <v>313</v>
      </c>
      <c r="F65" s="113" t="s">
        <v>314</v>
      </c>
      <c r="G65" s="113" t="s">
        <v>315</v>
      </c>
    </row>
    <row r="66" spans="1:7">
      <c r="A66" s="113" t="s">
        <v>316</v>
      </c>
      <c r="B66" s="157" t="s">
        <v>317</v>
      </c>
      <c r="C66" s="113">
        <v>19.3</v>
      </c>
      <c r="D66" s="113" t="s">
        <v>318</v>
      </c>
      <c r="F66" s="113" t="s">
        <v>319</v>
      </c>
      <c r="G66" s="113" t="s">
        <v>320</v>
      </c>
    </row>
    <row r="67" spans="1:7">
      <c r="A67" s="113" t="s">
        <v>321</v>
      </c>
      <c r="B67" s="157" t="s">
        <v>322</v>
      </c>
      <c r="C67" s="113">
        <v>19.3</v>
      </c>
      <c r="D67" s="113" t="s">
        <v>323</v>
      </c>
      <c r="F67" s="113" t="s">
        <v>324</v>
      </c>
      <c r="G67" s="113" t="s">
        <v>325</v>
      </c>
    </row>
    <row r="68" spans="1:7">
      <c r="A68" s="113" t="s">
        <v>326</v>
      </c>
      <c r="B68" s="157" t="s">
        <v>327</v>
      </c>
      <c r="C68" s="113">
        <v>18.9</v>
      </c>
      <c r="D68" s="113" t="s">
        <v>206</v>
      </c>
      <c r="F68" s="113" t="s">
        <v>328</v>
      </c>
      <c r="G68" s="113" t="s">
        <v>329</v>
      </c>
    </row>
    <row r="69" spans="1:7">
      <c r="A69" s="113" t="s">
        <v>330</v>
      </c>
      <c r="B69" s="157" t="s">
        <v>331</v>
      </c>
      <c r="C69" s="113">
        <v>18.8</v>
      </c>
      <c r="D69" s="113" t="s">
        <v>152</v>
      </c>
      <c r="F69" s="113" t="s">
        <v>332</v>
      </c>
      <c r="G69" s="113" t="s">
        <v>333</v>
      </c>
    </row>
    <row r="70" spans="1:7">
      <c r="A70" s="113" t="s">
        <v>334</v>
      </c>
      <c r="B70" s="157" t="s">
        <v>335</v>
      </c>
      <c r="C70" s="113">
        <v>18.4</v>
      </c>
      <c r="D70" s="113" t="s">
        <v>336</v>
      </c>
      <c r="F70" s="113" t="s">
        <v>337</v>
      </c>
      <c r="G70" s="113" t="s">
        <v>338</v>
      </c>
    </row>
    <row r="71" spans="1:7">
      <c r="A71" s="113" t="s">
        <v>339</v>
      </c>
      <c r="B71" s="157" t="s">
        <v>340</v>
      </c>
      <c r="C71" s="113">
        <v>18.4</v>
      </c>
      <c r="D71" s="113" t="s">
        <v>44</v>
      </c>
      <c r="F71" s="113" t="s">
        <v>341</v>
      </c>
      <c r="G71" s="113" t="s">
        <v>342</v>
      </c>
    </row>
    <row r="72" spans="1:7">
      <c r="A72" s="113" t="s">
        <v>343</v>
      </c>
      <c r="B72" s="157" t="s">
        <v>344</v>
      </c>
      <c r="C72" s="113">
        <v>18.2</v>
      </c>
      <c r="D72" s="113" t="s">
        <v>345</v>
      </c>
      <c r="F72" s="113" t="s">
        <v>346</v>
      </c>
      <c r="G72" s="113" t="s">
        <v>347</v>
      </c>
    </row>
    <row r="73" spans="1:7">
      <c r="A73" s="113" t="s">
        <v>348</v>
      </c>
      <c r="B73" s="157" t="s">
        <v>349</v>
      </c>
      <c r="C73" s="113">
        <v>18.1</v>
      </c>
      <c r="D73" s="113" t="s">
        <v>350</v>
      </c>
      <c r="F73" s="113" t="s">
        <v>351</v>
      </c>
      <c r="G73" s="113" t="s">
        <v>352</v>
      </c>
    </row>
    <row r="74" spans="1:7">
      <c r="A74" s="113" t="s">
        <v>353</v>
      </c>
      <c r="B74" s="157" t="s">
        <v>354</v>
      </c>
      <c r="C74" s="113">
        <v>17.7</v>
      </c>
      <c r="D74" s="113" t="s">
        <v>54</v>
      </c>
      <c r="F74" s="113" t="s">
        <v>355</v>
      </c>
      <c r="G74" s="113" t="s">
        <v>356</v>
      </c>
    </row>
    <row r="75" spans="1:7">
      <c r="A75" s="113" t="s">
        <v>357</v>
      </c>
      <c r="B75" s="157" t="s">
        <v>358</v>
      </c>
      <c r="C75" s="113">
        <v>17.4</v>
      </c>
      <c r="D75" s="113" t="s">
        <v>359</v>
      </c>
      <c r="F75" s="113" t="s">
        <v>360</v>
      </c>
      <c r="G75" s="113" t="s">
        <v>361</v>
      </c>
    </row>
    <row r="76" spans="1:7">
      <c r="A76" s="113" t="s">
        <v>362</v>
      </c>
      <c r="B76" s="157" t="s">
        <v>363</v>
      </c>
      <c r="C76" s="113">
        <v>17.2</v>
      </c>
      <c r="D76" s="113" t="s">
        <v>364</v>
      </c>
      <c r="F76" s="113" t="s">
        <v>365</v>
      </c>
      <c r="G76" s="113" t="s">
        <v>366</v>
      </c>
    </row>
    <row r="77" spans="1:7">
      <c r="A77" s="113" t="s">
        <v>367</v>
      </c>
      <c r="B77" s="157" t="s">
        <v>368</v>
      </c>
      <c r="C77" s="113">
        <v>17.1</v>
      </c>
      <c r="D77" s="113" t="s">
        <v>196</v>
      </c>
      <c r="F77" s="113" t="s">
        <v>369</v>
      </c>
      <c r="G77" s="113" t="s">
        <v>370</v>
      </c>
    </row>
    <row r="78" spans="1:7">
      <c r="A78" s="113" t="s">
        <v>371</v>
      </c>
      <c r="B78" s="157" t="s">
        <v>372</v>
      </c>
      <c r="C78" s="113">
        <v>17</v>
      </c>
      <c r="D78" s="113" t="s">
        <v>373</v>
      </c>
      <c r="F78" s="113" t="s">
        <v>374</v>
      </c>
      <c r="G78" s="113" t="s">
        <v>375</v>
      </c>
    </row>
    <row r="79" spans="1:7">
      <c r="A79" s="113" t="s">
        <v>376</v>
      </c>
      <c r="B79" s="157" t="s">
        <v>377</v>
      </c>
      <c r="C79" s="113">
        <v>17</v>
      </c>
      <c r="D79" s="113" t="s">
        <v>373</v>
      </c>
      <c r="F79" s="113" t="s">
        <v>378</v>
      </c>
      <c r="G79" s="113" t="s">
        <v>379</v>
      </c>
    </row>
    <row r="80" spans="1:7">
      <c r="A80" s="113" t="s">
        <v>380</v>
      </c>
      <c r="B80" s="157" t="s">
        <v>381</v>
      </c>
      <c r="C80" s="113">
        <v>16.8</v>
      </c>
      <c r="D80" s="113" t="s">
        <v>382</v>
      </c>
      <c r="F80" s="113" t="s">
        <v>383</v>
      </c>
      <c r="G80" s="113" t="s">
        <v>384</v>
      </c>
    </row>
    <row r="81" spans="1:7">
      <c r="A81" s="113" t="s">
        <v>385</v>
      </c>
      <c r="B81" s="157" t="s">
        <v>386</v>
      </c>
      <c r="C81" s="113">
        <v>16.8</v>
      </c>
      <c r="D81" s="113" t="s">
        <v>122</v>
      </c>
      <c r="F81" s="113" t="s">
        <v>387</v>
      </c>
      <c r="G81" s="113" t="s">
        <v>388</v>
      </c>
    </row>
    <row r="82" spans="1:7">
      <c r="A82" s="113" t="s">
        <v>389</v>
      </c>
      <c r="B82" s="157" t="s">
        <v>390</v>
      </c>
      <c r="C82" s="113">
        <v>16.6</v>
      </c>
      <c r="D82" s="113" t="s">
        <v>391</v>
      </c>
      <c r="F82" s="113" t="s">
        <v>392</v>
      </c>
      <c r="G82" s="113" t="s">
        <v>393</v>
      </c>
    </row>
    <row r="83" spans="1:7">
      <c r="A83" s="113" t="s">
        <v>394</v>
      </c>
      <c r="B83" s="157" t="s">
        <v>395</v>
      </c>
      <c r="C83" s="113">
        <v>16.5</v>
      </c>
      <c r="D83" s="113" t="s">
        <v>382</v>
      </c>
      <c r="F83" s="113" t="s">
        <v>396</v>
      </c>
      <c r="G83" s="113" t="s">
        <v>397</v>
      </c>
    </row>
    <row r="84" spans="1:7">
      <c r="A84" s="113" t="s">
        <v>398</v>
      </c>
      <c r="B84" s="157" t="s">
        <v>399</v>
      </c>
      <c r="C84" s="113">
        <v>16.4</v>
      </c>
      <c r="D84" s="113" t="s">
        <v>400</v>
      </c>
      <c r="F84" s="113" t="s">
        <v>401</v>
      </c>
      <c r="G84" s="113" t="s">
        <v>402</v>
      </c>
    </row>
    <row r="85" spans="1:7">
      <c r="A85" s="113" t="s">
        <v>403</v>
      </c>
      <c r="B85" s="157" t="s">
        <v>404</v>
      </c>
      <c r="C85" s="113">
        <v>16.1</v>
      </c>
      <c r="D85" s="113" t="s">
        <v>14</v>
      </c>
      <c r="F85" s="113" t="s">
        <v>405</v>
      </c>
      <c r="G85" s="113" t="s">
        <v>406</v>
      </c>
    </row>
    <row r="86" spans="1:7">
      <c r="A86" s="113" t="s">
        <v>407</v>
      </c>
      <c r="B86" s="157" t="s">
        <v>408</v>
      </c>
      <c r="C86" s="113">
        <v>15.9</v>
      </c>
      <c r="D86" s="113" t="s">
        <v>54</v>
      </c>
      <c r="F86" s="113" t="s">
        <v>409</v>
      </c>
      <c r="G86" s="113" t="s">
        <v>410</v>
      </c>
    </row>
    <row r="87" spans="1:7">
      <c r="A87" s="113" t="s">
        <v>411</v>
      </c>
      <c r="B87" s="157" t="s">
        <v>412</v>
      </c>
      <c r="C87" s="113">
        <v>15.9</v>
      </c>
      <c r="D87" s="113" t="s">
        <v>54</v>
      </c>
      <c r="F87" s="113" t="s">
        <v>413</v>
      </c>
      <c r="G87" s="113" t="s">
        <v>414</v>
      </c>
    </row>
    <row r="88" spans="1:7">
      <c r="A88" s="113" t="s">
        <v>415</v>
      </c>
      <c r="B88" s="157" t="s">
        <v>416</v>
      </c>
      <c r="C88" s="113">
        <v>15.9</v>
      </c>
      <c r="D88" s="113" t="s">
        <v>206</v>
      </c>
      <c r="F88" s="113" t="s">
        <v>417</v>
      </c>
      <c r="G88" s="113" t="s">
        <v>418</v>
      </c>
    </row>
    <row r="89" spans="1:7">
      <c r="A89" s="113" t="s">
        <v>419</v>
      </c>
      <c r="B89" s="157" t="s">
        <v>420</v>
      </c>
      <c r="C89" s="113">
        <v>15.7</v>
      </c>
      <c r="D89" s="113" t="s">
        <v>99</v>
      </c>
      <c r="F89" s="113" t="s">
        <v>421</v>
      </c>
      <c r="G89" s="113" t="s">
        <v>422</v>
      </c>
    </row>
    <row r="90" spans="1:7">
      <c r="A90" s="113" t="s">
        <v>423</v>
      </c>
      <c r="B90" s="157" t="s">
        <v>424</v>
      </c>
      <c r="C90" s="113">
        <v>15.5</v>
      </c>
      <c r="D90" s="113" t="s">
        <v>425</v>
      </c>
      <c r="F90" s="113" t="s">
        <v>426</v>
      </c>
      <c r="G90" s="113" t="s">
        <v>427</v>
      </c>
    </row>
    <row r="91" spans="1:7">
      <c r="A91" s="113" t="s">
        <v>428</v>
      </c>
      <c r="B91" s="157" t="s">
        <v>429</v>
      </c>
      <c r="C91" s="113">
        <v>15.5</v>
      </c>
      <c r="D91" s="113" t="s">
        <v>276</v>
      </c>
      <c r="F91" s="113" t="s">
        <v>430</v>
      </c>
      <c r="G91" s="113" t="s">
        <v>431</v>
      </c>
    </row>
    <row r="92" spans="1:7">
      <c r="A92" s="113" t="s">
        <v>432</v>
      </c>
      <c r="B92" s="157" t="s">
        <v>433</v>
      </c>
      <c r="C92" s="113">
        <v>15.4</v>
      </c>
      <c r="D92" s="113" t="s">
        <v>29</v>
      </c>
      <c r="F92" s="113" t="s">
        <v>434</v>
      </c>
      <c r="G92" s="113" t="s">
        <v>435</v>
      </c>
    </row>
    <row r="93" spans="1:7">
      <c r="A93" s="113" t="s">
        <v>436</v>
      </c>
      <c r="B93" s="157" t="s">
        <v>437</v>
      </c>
      <c r="C93" s="113">
        <v>15.2</v>
      </c>
      <c r="D93" s="113" t="s">
        <v>438</v>
      </c>
      <c r="F93" s="113" t="s">
        <v>439</v>
      </c>
      <c r="G93" s="113" t="s">
        <v>440</v>
      </c>
    </row>
    <row r="94" spans="1:7">
      <c r="A94" s="113" t="s">
        <v>441</v>
      </c>
      <c r="B94" s="157" t="s">
        <v>442</v>
      </c>
      <c r="C94" s="113">
        <v>15.2</v>
      </c>
      <c r="D94" s="113" t="s">
        <v>382</v>
      </c>
      <c r="F94" s="113" t="s">
        <v>443</v>
      </c>
      <c r="G94" s="113" t="s">
        <v>444</v>
      </c>
    </row>
    <row r="95" spans="1:7">
      <c r="A95" s="113" t="s">
        <v>445</v>
      </c>
      <c r="B95" s="157" t="s">
        <v>446</v>
      </c>
      <c r="C95" s="113">
        <v>15.2</v>
      </c>
      <c r="D95" s="113" t="s">
        <v>225</v>
      </c>
      <c r="F95" s="113" t="s">
        <v>447</v>
      </c>
      <c r="G95" s="113" t="s">
        <v>448</v>
      </c>
    </row>
    <row r="96" spans="1:7">
      <c r="A96" s="113" t="s">
        <v>449</v>
      </c>
      <c r="B96" s="157" t="s">
        <v>450</v>
      </c>
      <c r="C96" s="113">
        <v>15</v>
      </c>
      <c r="D96" s="113" t="s">
        <v>451</v>
      </c>
      <c r="F96" s="113" t="s">
        <v>452</v>
      </c>
      <c r="G96" s="113" t="s">
        <v>453</v>
      </c>
    </row>
    <row r="97" spans="1:7">
      <c r="A97" s="113" t="s">
        <v>454</v>
      </c>
      <c r="B97" s="157" t="s">
        <v>455</v>
      </c>
      <c r="C97" s="113">
        <v>14.8</v>
      </c>
      <c r="D97" s="113" t="s">
        <v>456</v>
      </c>
      <c r="F97" s="113" t="s">
        <v>457</v>
      </c>
      <c r="G97" s="113" t="s">
        <v>458</v>
      </c>
    </row>
    <row r="98" spans="1:7">
      <c r="A98" s="113" t="s">
        <v>459</v>
      </c>
      <c r="B98" s="157" t="s">
        <v>460</v>
      </c>
      <c r="C98" s="113">
        <v>14.7</v>
      </c>
      <c r="D98" s="113" t="s">
        <v>323</v>
      </c>
      <c r="F98" s="113" t="s">
        <v>461</v>
      </c>
      <c r="G98" s="113" t="s">
        <v>462</v>
      </c>
    </row>
    <row r="99" spans="1:7">
      <c r="A99" s="113" t="s">
        <v>463</v>
      </c>
      <c r="B99" s="157" t="s">
        <v>464</v>
      </c>
      <c r="C99" s="113">
        <v>14.6</v>
      </c>
      <c r="D99" s="113" t="s">
        <v>303</v>
      </c>
      <c r="F99" s="113" t="s">
        <v>465</v>
      </c>
      <c r="G99" s="113" t="s">
        <v>466</v>
      </c>
    </row>
    <row r="100" spans="1:7">
      <c r="A100" s="113" t="s">
        <v>467</v>
      </c>
      <c r="B100" s="157" t="s">
        <v>468</v>
      </c>
      <c r="C100" s="113">
        <v>14.6</v>
      </c>
      <c r="D100" s="113" t="s">
        <v>469</v>
      </c>
      <c r="F100" s="113" t="s">
        <v>470</v>
      </c>
      <c r="G100" s="113" t="s">
        <v>471</v>
      </c>
    </row>
    <row r="101" spans="1:7">
      <c r="A101" s="113" t="s">
        <v>472</v>
      </c>
      <c r="B101" s="157" t="s">
        <v>473</v>
      </c>
      <c r="C101" s="113">
        <v>14.1</v>
      </c>
      <c r="D101" s="113" t="s">
        <v>225</v>
      </c>
      <c r="F101" s="113" t="s">
        <v>474</v>
      </c>
      <c r="G101" s="113" t="s">
        <v>475</v>
      </c>
    </row>
    <row r="102" spans="1:7">
      <c r="A102" s="113" t="s">
        <v>476</v>
      </c>
      <c r="B102" s="157" t="s">
        <v>477</v>
      </c>
      <c r="C102" s="113">
        <v>14</v>
      </c>
      <c r="D102" s="113" t="s">
        <v>478</v>
      </c>
      <c r="F102" s="113" t="s">
        <v>479</v>
      </c>
      <c r="G102" s="113" t="s">
        <v>480</v>
      </c>
    </row>
    <row r="103" spans="1:7">
      <c r="A103" s="113" t="s">
        <v>481</v>
      </c>
      <c r="B103" s="157" t="s">
        <v>482</v>
      </c>
      <c r="C103" s="113">
        <v>13.9</v>
      </c>
      <c r="D103" s="113" t="s">
        <v>456</v>
      </c>
      <c r="F103" s="113" t="s">
        <v>483</v>
      </c>
      <c r="G103" s="113" t="s">
        <v>484</v>
      </c>
    </row>
    <row r="104" spans="1:7">
      <c r="A104" s="113" t="s">
        <v>485</v>
      </c>
      <c r="B104" s="157" t="s">
        <v>486</v>
      </c>
      <c r="C104" s="113">
        <v>13.7</v>
      </c>
      <c r="D104" s="113" t="s">
        <v>254</v>
      </c>
      <c r="F104" s="113" t="s">
        <v>487</v>
      </c>
      <c r="G104" s="113" t="s">
        <v>488</v>
      </c>
    </row>
    <row r="105" spans="1:7">
      <c r="A105" s="113" t="s">
        <v>489</v>
      </c>
      <c r="B105" s="157" t="s">
        <v>490</v>
      </c>
      <c r="C105" s="113">
        <v>13.4</v>
      </c>
      <c r="D105" s="113" t="s">
        <v>59</v>
      </c>
      <c r="F105" s="113" t="s">
        <v>491</v>
      </c>
      <c r="G105" s="113" t="s">
        <v>492</v>
      </c>
    </row>
    <row r="106" spans="1:7">
      <c r="A106" s="113" t="s">
        <v>493</v>
      </c>
      <c r="B106" s="157" t="s">
        <v>494</v>
      </c>
      <c r="C106" s="113">
        <v>12.5</v>
      </c>
      <c r="D106" s="113" t="s">
        <v>495</v>
      </c>
      <c r="F106" s="113" t="s">
        <v>496</v>
      </c>
      <c r="G106" s="113" t="s">
        <v>497</v>
      </c>
    </row>
    <row r="107" spans="1:7">
      <c r="A107" s="113" t="s">
        <v>498</v>
      </c>
      <c r="B107" s="157" t="s">
        <v>499</v>
      </c>
      <c r="C107" s="113">
        <v>11.8</v>
      </c>
      <c r="D107" s="113" t="s">
        <v>104</v>
      </c>
      <c r="F107" s="113" t="s">
        <v>500</v>
      </c>
      <c r="G107" s="113" t="s">
        <v>501</v>
      </c>
    </row>
    <row r="108" spans="1:7">
      <c r="A108" s="113" t="s">
        <v>502</v>
      </c>
      <c r="B108" s="157" t="s">
        <v>503</v>
      </c>
      <c r="C108" s="113">
        <v>11.8</v>
      </c>
      <c r="D108" s="113" t="s">
        <v>34</v>
      </c>
      <c r="F108" s="113" t="s">
        <v>504</v>
      </c>
      <c r="G108" s="113" t="s">
        <v>505</v>
      </c>
    </row>
    <row r="109" spans="1:7">
      <c r="A109" s="113" t="s">
        <v>506</v>
      </c>
      <c r="B109" s="157" t="s">
        <v>507</v>
      </c>
      <c r="C109" s="113">
        <v>11.7</v>
      </c>
      <c r="D109" s="113" t="s">
        <v>44</v>
      </c>
      <c r="F109" s="113" t="s">
        <v>508</v>
      </c>
      <c r="G109" s="113" t="s">
        <v>509</v>
      </c>
    </row>
    <row r="110" spans="1:7">
      <c r="A110" s="113" t="s">
        <v>510</v>
      </c>
      <c r="B110" s="157" t="s">
        <v>511</v>
      </c>
      <c r="C110" s="113">
        <v>11.6</v>
      </c>
      <c r="D110" s="113" t="s">
        <v>19</v>
      </c>
      <c r="F110" s="113" t="s">
        <v>512</v>
      </c>
      <c r="G110" s="113" t="s">
        <v>513</v>
      </c>
    </row>
    <row r="111" spans="1:7">
      <c r="A111" s="113" t="s">
        <v>514</v>
      </c>
      <c r="B111" s="157" t="s">
        <v>515</v>
      </c>
      <c r="C111" s="113">
        <v>11.4</v>
      </c>
      <c r="D111" s="113" t="s">
        <v>19</v>
      </c>
      <c r="F111" s="113" t="s">
        <v>516</v>
      </c>
      <c r="G111" s="113" t="s">
        <v>517</v>
      </c>
    </row>
    <row r="112" spans="1:7">
      <c r="A112" s="113" t="s">
        <v>518</v>
      </c>
      <c r="B112" s="157" t="s">
        <v>519</v>
      </c>
      <c r="C112" s="113">
        <v>11.3</v>
      </c>
      <c r="D112" s="113" t="s">
        <v>9</v>
      </c>
      <c r="F112" s="113" t="s">
        <v>520</v>
      </c>
      <c r="G112" s="113" t="s">
        <v>521</v>
      </c>
    </row>
    <row r="113" spans="1:7">
      <c r="A113" s="113" t="s">
        <v>522</v>
      </c>
      <c r="B113" s="157" t="s">
        <v>523</v>
      </c>
      <c r="C113" s="113">
        <v>11.3</v>
      </c>
      <c r="D113" s="113" t="s">
        <v>9</v>
      </c>
      <c r="F113" s="113" t="s">
        <v>524</v>
      </c>
      <c r="G113" s="113" t="s">
        <v>525</v>
      </c>
    </row>
    <row r="114" spans="1:7">
      <c r="A114" s="113" t="s">
        <v>526</v>
      </c>
      <c r="B114" s="157" t="s">
        <v>527</v>
      </c>
      <c r="C114" s="113">
        <v>11.3</v>
      </c>
      <c r="D114" s="113" t="s">
        <v>528</v>
      </c>
      <c r="F114" s="113" t="s">
        <v>529</v>
      </c>
      <c r="G114" s="113" t="s">
        <v>530</v>
      </c>
    </row>
    <row r="115" spans="1:7">
      <c r="A115" s="113" t="s">
        <v>531</v>
      </c>
      <c r="B115" s="157" t="s">
        <v>532</v>
      </c>
      <c r="C115" s="113">
        <v>10.6</v>
      </c>
      <c r="D115" s="113" t="s">
        <v>533</v>
      </c>
      <c r="F115" s="113" t="s">
        <v>534</v>
      </c>
      <c r="G115" s="113" t="s">
        <v>535</v>
      </c>
    </row>
    <row r="116" spans="1:7">
      <c r="A116" s="113" t="s">
        <v>536</v>
      </c>
      <c r="B116" s="157" t="s">
        <v>537</v>
      </c>
      <c r="C116" s="113">
        <v>10.3</v>
      </c>
      <c r="D116" s="113" t="s">
        <v>24</v>
      </c>
      <c r="F116" s="113" t="s">
        <v>538</v>
      </c>
      <c r="G116" s="113" t="s">
        <v>539</v>
      </c>
    </row>
    <row r="117" spans="1:7">
      <c r="A117" s="113" t="s">
        <v>540</v>
      </c>
      <c r="B117" s="157" t="s">
        <v>541</v>
      </c>
      <c r="C117" s="113">
        <v>10.2</v>
      </c>
      <c r="D117" s="113" t="s">
        <v>542</v>
      </c>
      <c r="F117" s="113" t="s">
        <v>543</v>
      </c>
      <c r="G117" s="113" t="s">
        <v>544</v>
      </c>
    </row>
    <row r="118" spans="1:7">
      <c r="A118" s="113" t="s">
        <v>545</v>
      </c>
      <c r="B118" s="157" t="s">
        <v>546</v>
      </c>
      <c r="C118" s="113">
        <v>10.1</v>
      </c>
      <c r="D118" s="113" t="s">
        <v>456</v>
      </c>
      <c r="F118" s="113" t="s">
        <v>547</v>
      </c>
      <c r="G118" s="113" t="s">
        <v>548</v>
      </c>
    </row>
    <row r="119" spans="1:7">
      <c r="A119" s="113" t="s">
        <v>549</v>
      </c>
      <c r="B119" s="157" t="s">
        <v>550</v>
      </c>
      <c r="C119" s="113">
        <v>9.8</v>
      </c>
      <c r="D119" s="113" t="s">
        <v>220</v>
      </c>
      <c r="F119" s="113" t="s">
        <v>551</v>
      </c>
      <c r="G119" s="113" t="s">
        <v>552</v>
      </c>
    </row>
    <row r="120" spans="1:7">
      <c r="A120" s="113" t="s">
        <v>553</v>
      </c>
      <c r="B120" s="157" t="s">
        <v>554</v>
      </c>
      <c r="C120" s="113">
        <v>9.5</v>
      </c>
      <c r="D120" s="113" t="s">
        <v>303</v>
      </c>
      <c r="F120" s="113" t="s">
        <v>555</v>
      </c>
      <c r="G120" s="113" t="s">
        <v>556</v>
      </c>
    </row>
    <row r="121" spans="1:7">
      <c r="A121" s="113" t="s">
        <v>557</v>
      </c>
      <c r="B121" s="157" t="s">
        <v>558</v>
      </c>
      <c r="C121" s="113">
        <v>9</v>
      </c>
      <c r="D121" s="113" t="s">
        <v>373</v>
      </c>
      <c r="F121" s="113" t="s">
        <v>559</v>
      </c>
      <c r="G121" s="113" t="s">
        <v>560</v>
      </c>
    </row>
    <row r="122" spans="1:7">
      <c r="A122" s="113" t="s">
        <v>561</v>
      </c>
      <c r="B122" s="157" t="s">
        <v>562</v>
      </c>
      <c r="C122" s="113">
        <v>8.6</v>
      </c>
      <c r="D122" s="113" t="s">
        <v>206</v>
      </c>
      <c r="F122" s="113" t="s">
        <v>563</v>
      </c>
      <c r="G122" s="113" t="s">
        <v>564</v>
      </c>
    </row>
    <row r="123" spans="1:7">
      <c r="A123" s="113" t="s">
        <v>565</v>
      </c>
      <c r="B123" s="157" t="s">
        <v>566</v>
      </c>
      <c r="C123" s="113">
        <v>7.3</v>
      </c>
      <c r="D123" s="113" t="s">
        <v>382</v>
      </c>
      <c r="F123" s="113" t="s">
        <v>567</v>
      </c>
      <c r="G123" s="113" t="s">
        <v>568</v>
      </c>
    </row>
    <row r="124" spans="1:7">
      <c r="A124" s="113" t="s">
        <v>569</v>
      </c>
      <c r="B124" s="157" t="s">
        <v>570</v>
      </c>
      <c r="C124" s="113">
        <v>7.1</v>
      </c>
      <c r="D124" s="113" t="s">
        <v>456</v>
      </c>
      <c r="F124" s="113" t="s">
        <v>571</v>
      </c>
      <c r="G124" s="113" t="s">
        <v>572</v>
      </c>
    </row>
    <row r="125" spans="1:7">
      <c r="A125" s="113" t="s">
        <v>573</v>
      </c>
      <c r="B125" s="157" t="s">
        <v>574</v>
      </c>
      <c r="C125" s="113">
        <v>6.2</v>
      </c>
      <c r="D125" s="113" t="s">
        <v>206</v>
      </c>
      <c r="F125" s="113" t="s">
        <v>575</v>
      </c>
      <c r="G125" s="113" t="s">
        <v>576</v>
      </c>
    </row>
    <row r="126" spans="1:7">
      <c r="A126" s="113" t="s">
        <v>577</v>
      </c>
      <c r="B126" s="157" t="s">
        <v>578</v>
      </c>
      <c r="C126" s="113">
        <v>5.8</v>
      </c>
      <c r="D126" s="113" t="s">
        <v>263</v>
      </c>
      <c r="F126" s="113" t="s">
        <v>579</v>
      </c>
      <c r="G126" s="113" t="s">
        <v>580</v>
      </c>
    </row>
    <row r="127" spans="1:7">
      <c r="A127" s="113" t="s">
        <v>581</v>
      </c>
      <c r="B127" s="157" t="s">
        <v>582</v>
      </c>
      <c r="C127" s="113">
        <v>5.2</v>
      </c>
      <c r="D127" s="113" t="s">
        <v>44</v>
      </c>
      <c r="F127" s="113" t="s">
        <v>583</v>
      </c>
      <c r="G127" s="113" t="s">
        <v>584</v>
      </c>
    </row>
    <row r="128" spans="1:7">
      <c r="A128" s="113" t="s">
        <v>585</v>
      </c>
      <c r="B128" s="157" t="s">
        <v>586</v>
      </c>
      <c r="C128" s="113">
        <v>3.5</v>
      </c>
      <c r="D128" s="113" t="s">
        <v>34</v>
      </c>
      <c r="F128" s="113" t="s">
        <v>587</v>
      </c>
      <c r="G128" s="113" t="s">
        <v>588</v>
      </c>
    </row>
  </sheetData>
  <autoFilter ref="A1:G128">
    <sortState ref="A2:G128">
      <sortCondition ref="C1" descending="1"/>
    </sortState>
    <extLst/>
  </autoFilter>
  <conditionalFormatting sqref="C1">
    <cfRule type="dataBar" priority="1">
      <dataBar>
        <cfvo type="min"/>
        <cfvo type="num" val="500"/>
        <color rgb="FF638EC6"/>
      </dataBar>
      <extLst>
        <ext xmlns:x14="http://schemas.microsoft.com/office/spreadsheetml/2009/9/main" uri="{B025F937-C7B1-47D3-B67F-A62EFF666E3E}">
          <x14:id>{bf8fda23-3432-4f0c-aa9c-f07fd4df5f34}</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bf8fda23-3432-4f0c-aa9c-f07fd4df5f34}">
            <x14:dataBar minLength="0" maxLength="100" border="1" negativeBarBorderColorSameAsPositive="0">
              <x14:cfvo type="autoMin"/>
              <x14:cfvo type="num">
                <xm:f>500</xm:f>
              </x14:cfvo>
              <x14:borderColor rgb="FF638EC6"/>
              <x14:negativeFillColor rgb="FFFF0000"/>
              <x14:negativeBorderColor rgb="FFFF0000"/>
              <x14:axisColor rgb="FF000000"/>
            </x14:dataBar>
          </x14:cfRule>
          <xm:sqref>C1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I152"/>
  <sheetViews>
    <sheetView zoomScale="85" zoomScaleNormal="85" workbookViewId="0">
      <pane ySplit="1" topLeftCell="A119" activePane="bottomLeft" state="frozen"/>
      <selection/>
      <selection pane="bottomLeft" activeCell="F132" sqref="F132"/>
    </sheetView>
  </sheetViews>
  <sheetFormatPr defaultColWidth="9" defaultRowHeight="13.5"/>
  <cols>
    <col min="1" max="1" width="10.375" customWidth="1"/>
    <col min="2" max="2" width="8.875" style="6" customWidth="1"/>
    <col min="3" max="3" width="8.875" customWidth="1"/>
    <col min="4" max="4" width="16.175" style="7" customWidth="1"/>
    <col min="5" max="5" width="31.875" customWidth="1"/>
    <col min="6" max="6" width="10.875" style="8" customWidth="1"/>
    <col min="7" max="7" width="18.75" style="8" customWidth="1"/>
    <col min="8" max="8" width="51" style="9" customWidth="1"/>
    <col min="9" max="9" width="68.625" style="9" customWidth="1"/>
  </cols>
  <sheetData>
    <row r="1" spans="1:9">
      <c r="A1" t="s">
        <v>0</v>
      </c>
      <c r="B1" s="6" t="s">
        <v>1</v>
      </c>
      <c r="C1" t="s">
        <v>2</v>
      </c>
      <c r="D1" s="10" t="s">
        <v>20165</v>
      </c>
      <c r="E1" t="s">
        <v>3</v>
      </c>
      <c r="F1" s="8" t="s">
        <v>4</v>
      </c>
      <c r="G1" s="8" t="s">
        <v>20166</v>
      </c>
      <c r="H1" s="9" t="s">
        <v>5</v>
      </c>
      <c r="I1" s="9" t="s">
        <v>6</v>
      </c>
    </row>
    <row r="2" s="1" customFormat="1" ht="33" spans="1:9">
      <c r="A2" s="11" t="s">
        <v>20167</v>
      </c>
      <c r="B2" s="12" t="s">
        <v>20168</v>
      </c>
      <c r="C2" s="11">
        <f>VLOOKUP(A2,[1]spot_prices!$A:$E,3,FALSE)</f>
        <v>520.8</v>
      </c>
      <c r="D2" s="13">
        <f>VLOOKUP(A2,[1]spot_prices!$A:$F,6,FALSE)</f>
        <v>-2.33</v>
      </c>
      <c r="E2" s="11" t="s">
        <v>2036</v>
      </c>
      <c r="F2" s="14" t="s">
        <v>20161</v>
      </c>
      <c r="G2" s="14"/>
      <c r="H2" s="15" t="s">
        <v>20169</v>
      </c>
      <c r="I2" s="15" t="s">
        <v>20170</v>
      </c>
    </row>
    <row r="3" s="2" customFormat="1" ht="16.5" spans="1:9">
      <c r="A3" s="16" t="s">
        <v>20171</v>
      </c>
      <c r="B3" s="17" t="s">
        <v>20172</v>
      </c>
      <c r="C3" s="16">
        <f>VLOOKUP(A3,[1]spot_prices!$A:$E,3,FALSE)</f>
        <v>153.4</v>
      </c>
      <c r="D3" s="13">
        <f>VLOOKUP(A3,[1]spot_prices!$A:$F,6,FALSE)</f>
        <v>0.76</v>
      </c>
      <c r="E3" s="16" t="s">
        <v>2036</v>
      </c>
      <c r="F3" s="18" t="s">
        <v>20161</v>
      </c>
      <c r="G3" s="18"/>
      <c r="H3" s="19" t="s">
        <v>20173</v>
      </c>
      <c r="I3" s="19" t="s">
        <v>20174</v>
      </c>
    </row>
    <row r="4" s="2" customFormat="1" ht="33" spans="1:9">
      <c r="A4" s="16" t="s">
        <v>20175</v>
      </c>
      <c r="B4" s="17" t="s">
        <v>20176</v>
      </c>
      <c r="C4" s="16">
        <f>VLOOKUP(A4,[1]spot_prices!$A:$E,3,FALSE)</f>
        <v>136.2</v>
      </c>
      <c r="D4" s="13">
        <f>VLOOKUP(A4,[1]spot_prices!$A:$F,6,FALSE)</f>
        <v>2.55</v>
      </c>
      <c r="E4" s="16" t="s">
        <v>2036</v>
      </c>
      <c r="F4" s="18" t="s">
        <v>20161</v>
      </c>
      <c r="G4" s="18"/>
      <c r="H4" s="19" t="s">
        <v>20177</v>
      </c>
      <c r="I4" s="19" t="s">
        <v>20178</v>
      </c>
    </row>
    <row r="5" s="2" customFormat="1" ht="33" spans="1:9">
      <c r="A5" s="16" t="s">
        <v>20179</v>
      </c>
      <c r="B5" s="17" t="s">
        <v>20180</v>
      </c>
      <c r="C5" s="16">
        <f>VLOOKUP(A5,[1]spot_prices!$A:$E,3,FALSE)</f>
        <v>117.9</v>
      </c>
      <c r="D5" s="13">
        <f>VLOOKUP(A5,[1]spot_prices!$A:$F,6,FALSE)</f>
        <v>1.13</v>
      </c>
      <c r="E5" s="16" t="s">
        <v>2036</v>
      </c>
      <c r="F5" s="18" t="s">
        <v>20161</v>
      </c>
      <c r="G5" s="18"/>
      <c r="H5" s="19" t="s">
        <v>20181</v>
      </c>
      <c r="I5" s="19" t="s">
        <v>20182</v>
      </c>
    </row>
    <row r="6" s="2" customFormat="1" ht="33" spans="1:9">
      <c r="A6" s="20" t="s">
        <v>20183</v>
      </c>
      <c r="B6" s="21" t="s">
        <v>20184</v>
      </c>
      <c r="C6" s="20">
        <f>VLOOKUP(A6,[1]spot_prices!$A:$E,3,FALSE)</f>
        <v>103.4</v>
      </c>
      <c r="D6" s="13">
        <f>VLOOKUP(A6,[1]spot_prices!$A:$F,6,FALSE)</f>
        <v>2.55</v>
      </c>
      <c r="E6" s="20" t="s">
        <v>2036</v>
      </c>
      <c r="F6" s="22" t="s">
        <v>20161</v>
      </c>
      <c r="G6" s="22"/>
      <c r="H6" s="23" t="s">
        <v>20185</v>
      </c>
      <c r="I6" s="23" t="s">
        <v>20186</v>
      </c>
    </row>
    <row r="7" s="2" customFormat="1" ht="33" spans="1:9">
      <c r="A7" s="20" t="s">
        <v>20187</v>
      </c>
      <c r="B7" s="21" t="s">
        <v>20188</v>
      </c>
      <c r="C7" s="20">
        <f>VLOOKUP(A7,[1]spot_prices!$A:$E,3,FALSE)</f>
        <v>58.3</v>
      </c>
      <c r="D7" s="13">
        <f>VLOOKUP(A7,[1]spot_prices!$A:$F,6,FALSE)</f>
        <v>0.8</v>
      </c>
      <c r="E7" s="20" t="s">
        <v>2036</v>
      </c>
      <c r="F7" s="22" t="s">
        <v>20161</v>
      </c>
      <c r="G7" s="22"/>
      <c r="H7" s="23" t="s">
        <v>20189</v>
      </c>
      <c r="I7" s="23" t="s">
        <v>20190</v>
      </c>
    </row>
    <row r="8" s="2" customFormat="1" ht="33" spans="1:9">
      <c r="A8" s="24" t="s">
        <v>20191</v>
      </c>
      <c r="B8" s="25" t="s">
        <v>20192</v>
      </c>
      <c r="C8" s="24">
        <f>VLOOKUP(A8,[1]spot_prices!$A:$E,3,FALSE)</f>
        <v>51.4</v>
      </c>
      <c r="D8" s="13">
        <f>VLOOKUP(A8,[1]spot_prices!$A:$F,6,FALSE)</f>
        <v>0.06</v>
      </c>
      <c r="E8" s="24" t="s">
        <v>2036</v>
      </c>
      <c r="F8" s="26" t="s">
        <v>20161</v>
      </c>
      <c r="G8" s="26"/>
      <c r="H8" s="27" t="s">
        <v>20193</v>
      </c>
      <c r="I8" s="27" t="s">
        <v>20194</v>
      </c>
    </row>
    <row r="9" s="2" customFormat="1" ht="16.5" spans="1:9">
      <c r="A9" s="24" t="s">
        <v>20195</v>
      </c>
      <c r="B9" s="25" t="s">
        <v>20196</v>
      </c>
      <c r="C9" s="24">
        <f>VLOOKUP(A9,[1]spot_prices!$A:$E,3,FALSE)</f>
        <v>35.9</v>
      </c>
      <c r="D9" s="13">
        <f>VLOOKUP(A9,[1]spot_prices!$A:$F,6,FALSE)</f>
        <v>-2.09</v>
      </c>
      <c r="E9" s="24" t="s">
        <v>2036</v>
      </c>
      <c r="F9" s="26" t="s">
        <v>20161</v>
      </c>
      <c r="G9" s="26"/>
      <c r="H9" s="27" t="s">
        <v>20197</v>
      </c>
      <c r="I9" s="27" t="s">
        <v>20198</v>
      </c>
    </row>
    <row r="10" s="2" customFormat="1" ht="33" spans="1:9">
      <c r="A10" s="24" t="s">
        <v>20199</v>
      </c>
      <c r="B10" s="25" t="s">
        <v>20200</v>
      </c>
      <c r="C10" s="24">
        <f>VLOOKUP(A10,[1]spot_prices!$A:$E,3,FALSE)</f>
        <v>36.1</v>
      </c>
      <c r="D10" s="13">
        <f>VLOOKUP(A10,[1]spot_prices!$A:$F,6,FALSE)</f>
        <v>0.26</v>
      </c>
      <c r="E10" s="24" t="s">
        <v>2036</v>
      </c>
      <c r="F10" s="26" t="s">
        <v>20161</v>
      </c>
      <c r="G10" s="26"/>
      <c r="H10" s="27" t="s">
        <v>20201</v>
      </c>
      <c r="I10" s="27" t="s">
        <v>20202</v>
      </c>
    </row>
    <row r="11" s="2" customFormat="1" ht="33" spans="1:9">
      <c r="A11" s="24" t="s">
        <v>20203</v>
      </c>
      <c r="B11" s="25" t="s">
        <v>20204</v>
      </c>
      <c r="C11" s="24">
        <f>VLOOKUP(A11,[1]spot_prices!$A:$E,3,FALSE)</f>
        <v>27.6</v>
      </c>
      <c r="D11" s="13">
        <f>VLOOKUP(A11,[1]spot_prices!$A:$F,6,FALSE)</f>
        <v>0.44</v>
      </c>
      <c r="E11" s="24" t="s">
        <v>2040</v>
      </c>
      <c r="F11" s="26" t="s">
        <v>20161</v>
      </c>
      <c r="G11" s="26"/>
      <c r="H11" s="27" t="s">
        <v>20205</v>
      </c>
      <c r="I11" s="27" t="s">
        <v>20206</v>
      </c>
    </row>
    <row r="12" s="2" customFormat="1" ht="33" spans="1:9">
      <c r="A12" s="24" t="s">
        <v>20207</v>
      </c>
      <c r="B12" s="25" t="s">
        <v>20208</v>
      </c>
      <c r="C12" s="24">
        <f>VLOOKUP(A12,[1]spot_prices!$A:$E,3,FALSE)</f>
        <v>24</v>
      </c>
      <c r="D12" s="13">
        <f>VLOOKUP(A12,[1]spot_prices!$A:$F,6,FALSE)</f>
        <v>0.31</v>
      </c>
      <c r="E12" s="24" t="s">
        <v>2036</v>
      </c>
      <c r="F12" s="26" t="s">
        <v>20161</v>
      </c>
      <c r="G12" s="26"/>
      <c r="H12" s="27" t="s">
        <v>20209</v>
      </c>
      <c r="I12" s="27" t="s">
        <v>20210</v>
      </c>
    </row>
    <row r="13" s="2" customFormat="1" ht="16.5" spans="1:9">
      <c r="A13" s="24" t="s">
        <v>20211</v>
      </c>
      <c r="B13" s="25" t="s">
        <v>20212</v>
      </c>
      <c r="C13" s="24">
        <f>VLOOKUP(A13,[1]spot_prices!$A:$E,3,FALSE)</f>
        <v>17.2</v>
      </c>
      <c r="D13" s="13">
        <f>VLOOKUP(A13,[1]spot_prices!$A:$F,6,FALSE)</f>
        <v>-0.71</v>
      </c>
      <c r="E13" s="24" t="s">
        <v>2036</v>
      </c>
      <c r="F13" s="26" t="s">
        <v>20161</v>
      </c>
      <c r="G13" s="26"/>
      <c r="H13" s="27" t="s">
        <v>20213</v>
      </c>
      <c r="I13" s="27" t="s">
        <v>20214</v>
      </c>
    </row>
    <row r="14" s="2" customFormat="1" ht="33" spans="1:9">
      <c r="A14" s="24" t="s">
        <v>20215</v>
      </c>
      <c r="B14" s="25" t="s">
        <v>20216</v>
      </c>
      <c r="C14" s="24">
        <f>VLOOKUP(A14,[1]spot_prices!$A:$E,3,FALSE)</f>
        <v>18.6</v>
      </c>
      <c r="D14" s="13">
        <f>VLOOKUP(A14,[1]spot_prices!$A:$F,6,FALSE)</f>
        <v>1.59</v>
      </c>
      <c r="E14" s="24" t="s">
        <v>2036</v>
      </c>
      <c r="F14" s="26" t="s">
        <v>20161</v>
      </c>
      <c r="G14" s="26"/>
      <c r="H14" s="27" t="s">
        <v>20217</v>
      </c>
      <c r="I14" s="27" t="s">
        <v>20218</v>
      </c>
    </row>
    <row r="15" s="2" customFormat="1" ht="45" spans="1:9">
      <c r="A15" s="28" t="s">
        <v>20219</v>
      </c>
      <c r="B15" s="28" t="s">
        <v>20220</v>
      </c>
      <c r="C15" s="28">
        <f>VLOOKUP(A15,[1]spot_prices!$A:$E,3,FALSE)</f>
        <v>1443.3</v>
      </c>
      <c r="D15" s="13">
        <f>VLOOKUP(A15,[1]spot_prices!$A:$F,6,FALSE)</f>
        <v>-1.26</v>
      </c>
      <c r="E15" s="28" t="s">
        <v>2038</v>
      </c>
      <c r="F15" s="29" t="s">
        <v>2048</v>
      </c>
      <c r="G15" s="29"/>
      <c r="H15" s="30" t="s">
        <v>20221</v>
      </c>
      <c r="I15" s="30" t="s">
        <v>20222</v>
      </c>
    </row>
    <row r="16" s="3" customFormat="1" ht="16.5" spans="1:9">
      <c r="A16" s="11" t="s">
        <v>20223</v>
      </c>
      <c r="B16" s="12" t="s">
        <v>20224</v>
      </c>
      <c r="C16" s="11">
        <f>VLOOKUP(A16,[1]spot_prices!$A:$E,3,FALSE)</f>
        <v>807.5</v>
      </c>
      <c r="D16" s="13">
        <f>VLOOKUP(A16,[1]spot_prices!$A:$F,6,FALSE)</f>
        <v>0.29</v>
      </c>
      <c r="E16" s="11" t="s">
        <v>2038</v>
      </c>
      <c r="F16" s="14" t="s">
        <v>2048</v>
      </c>
      <c r="G16" s="14"/>
      <c r="H16" s="15" t="s">
        <v>20225</v>
      </c>
      <c r="I16" s="15" t="s">
        <v>20226</v>
      </c>
    </row>
    <row r="17" s="3" customFormat="1" ht="33" spans="1:9">
      <c r="A17" s="16" t="s">
        <v>20227</v>
      </c>
      <c r="B17" s="17" t="s">
        <v>20228</v>
      </c>
      <c r="C17" s="16">
        <f>VLOOKUP(A17,[1]spot_prices!$A:$E,3,FALSE)</f>
        <v>270.5</v>
      </c>
      <c r="D17" s="13">
        <f>VLOOKUP(A17,[1]spot_prices!$A:$F,6,FALSE)</f>
        <v>-4.7</v>
      </c>
      <c r="E17" s="16" t="s">
        <v>2038</v>
      </c>
      <c r="F17" s="18" t="s">
        <v>2048</v>
      </c>
      <c r="G17" s="18"/>
      <c r="H17" s="19" t="s">
        <v>20229</v>
      </c>
      <c r="I17" s="19" t="s">
        <v>20230</v>
      </c>
    </row>
    <row r="18" s="3" customFormat="1" ht="16.5" spans="1:9">
      <c r="A18" s="16" t="s">
        <v>20231</v>
      </c>
      <c r="B18" s="17" t="s">
        <v>20232</v>
      </c>
      <c r="C18" s="16">
        <f>VLOOKUP(A18,[1]spot_prices!$A:$E,3,FALSE)</f>
        <v>201</v>
      </c>
      <c r="D18" s="13">
        <f>VLOOKUP(A18,[1]spot_prices!$A:$F,6,FALSE)</f>
        <v>-5.06</v>
      </c>
      <c r="E18" s="16" t="s">
        <v>2038</v>
      </c>
      <c r="F18" s="18" t="s">
        <v>2048</v>
      </c>
      <c r="G18" s="18"/>
      <c r="H18" s="19" t="s">
        <v>20233</v>
      </c>
      <c r="I18" s="19" t="s">
        <v>20234</v>
      </c>
    </row>
    <row r="19" s="3" customFormat="1" ht="16.5" spans="1:9">
      <c r="A19" s="16" t="s">
        <v>20235</v>
      </c>
      <c r="B19" s="17" t="s">
        <v>20236</v>
      </c>
      <c r="C19" s="16">
        <f>VLOOKUP(A19,[1]spot_prices!$A:$E,3,FALSE)</f>
        <v>196.6</v>
      </c>
      <c r="D19" s="13">
        <f>VLOOKUP(A19,[1]spot_prices!$A:$F,6,FALSE)</f>
        <v>-2.4</v>
      </c>
      <c r="E19" s="16" t="s">
        <v>2038</v>
      </c>
      <c r="F19" s="18" t="s">
        <v>2048</v>
      </c>
      <c r="G19" s="18"/>
      <c r="H19" s="19" t="s">
        <v>20237</v>
      </c>
      <c r="I19" s="19" t="s">
        <v>20238</v>
      </c>
    </row>
    <row r="20" s="3" customFormat="1" ht="33" spans="1:9">
      <c r="A20" s="16" t="s">
        <v>20239</v>
      </c>
      <c r="B20" s="17" t="s">
        <v>20240</v>
      </c>
      <c r="C20" s="16">
        <f>VLOOKUP(A20,[1]spot_prices!$A:$E,3,FALSE)</f>
        <v>129.5</v>
      </c>
      <c r="D20" s="13">
        <f>VLOOKUP(A20,[1]spot_prices!$A:$F,6,FALSE)</f>
        <v>-1.36</v>
      </c>
      <c r="E20" s="16" t="s">
        <v>2038</v>
      </c>
      <c r="F20" s="18" t="s">
        <v>2048</v>
      </c>
      <c r="G20" s="18"/>
      <c r="H20" s="19" t="s">
        <v>20241</v>
      </c>
      <c r="I20" s="19" t="s">
        <v>20242</v>
      </c>
    </row>
    <row r="21" s="3" customFormat="1" ht="16.5" spans="1:9">
      <c r="A21" s="20" t="s">
        <v>20243</v>
      </c>
      <c r="B21" s="21" t="s">
        <v>20244</v>
      </c>
      <c r="C21" s="20">
        <f>VLOOKUP(A21,[1]spot_prices!$A:$E,3,FALSE)</f>
        <v>81.6</v>
      </c>
      <c r="D21" s="13">
        <f>VLOOKUP(A21,[1]spot_prices!$A:$F,6,FALSE)</f>
        <v>1.37</v>
      </c>
      <c r="E21" s="20" t="s">
        <v>2038</v>
      </c>
      <c r="F21" s="22" t="s">
        <v>2048</v>
      </c>
      <c r="G21" s="22"/>
      <c r="H21" s="23" t="s">
        <v>20245</v>
      </c>
      <c r="I21" s="23" t="s">
        <v>20246</v>
      </c>
    </row>
    <row r="22" s="3" customFormat="1" ht="16.5" spans="1:9">
      <c r="A22" s="20" t="s">
        <v>20247</v>
      </c>
      <c r="B22" s="21" t="s">
        <v>20248</v>
      </c>
      <c r="C22" s="20">
        <f>VLOOKUP(A22,[1]spot_prices!$A:$E,3,FALSE)</f>
        <v>75.4</v>
      </c>
      <c r="D22" s="13">
        <f>VLOOKUP(A22,[1]spot_prices!$A:$F,6,FALSE)</f>
        <v>-0.48</v>
      </c>
      <c r="E22" s="20" t="s">
        <v>2038</v>
      </c>
      <c r="F22" s="22" t="s">
        <v>2048</v>
      </c>
      <c r="G22" s="22"/>
      <c r="H22" s="23" t="s">
        <v>20249</v>
      </c>
      <c r="I22" s="23" t="s">
        <v>20250</v>
      </c>
    </row>
    <row r="23" s="3" customFormat="1" ht="16.5" spans="1:9">
      <c r="A23" s="20" t="s">
        <v>20251</v>
      </c>
      <c r="B23" s="21" t="s">
        <v>20252</v>
      </c>
      <c r="C23" s="20">
        <f>VLOOKUP(A23,[1]spot_prices!$A:$E,3,FALSE)</f>
        <v>72.4</v>
      </c>
      <c r="D23" s="13">
        <f>VLOOKUP(A23,[1]spot_prices!$A:$F,6,FALSE)</f>
        <v>-1.07</v>
      </c>
      <c r="E23" s="20" t="s">
        <v>2038</v>
      </c>
      <c r="F23" s="22" t="s">
        <v>2048</v>
      </c>
      <c r="G23" s="22"/>
      <c r="H23" s="23" t="s">
        <v>20253</v>
      </c>
      <c r="I23" s="23" t="s">
        <v>20254</v>
      </c>
    </row>
    <row r="24" s="3" customFormat="1" ht="16.5" spans="1:9">
      <c r="A24" s="20" t="s">
        <v>20255</v>
      </c>
      <c r="B24" s="21" t="s">
        <v>20256</v>
      </c>
      <c r="C24" s="20">
        <f>VLOOKUP(A24,[1]spot_prices!$A:$E,3,FALSE)</f>
        <v>53.9</v>
      </c>
      <c r="D24" s="13">
        <f>VLOOKUP(A24,[1]spot_prices!$A:$F,6,FALSE)</f>
        <v>-0.55</v>
      </c>
      <c r="E24" s="20" t="s">
        <v>177</v>
      </c>
      <c r="F24" s="22" t="s">
        <v>2048</v>
      </c>
      <c r="G24" s="22"/>
      <c r="H24" s="23" t="s">
        <v>20257</v>
      </c>
      <c r="I24" s="23" t="s">
        <v>20258</v>
      </c>
    </row>
    <row r="25" s="3" customFormat="1" ht="33" spans="1:9">
      <c r="A25" s="20" t="s">
        <v>20259</v>
      </c>
      <c r="B25" s="21" t="s">
        <v>20260</v>
      </c>
      <c r="C25" s="20">
        <f>VLOOKUP(A25,[1]spot_prices!$A:$E,3,FALSE)</f>
        <v>53.4</v>
      </c>
      <c r="D25" s="13">
        <f>VLOOKUP(A25,[1]spot_prices!$A:$F,6,FALSE)</f>
        <v>-1.54</v>
      </c>
      <c r="E25" s="20" t="s">
        <v>2038</v>
      </c>
      <c r="F25" s="22" t="s">
        <v>2048</v>
      </c>
      <c r="G25" s="22"/>
      <c r="H25" s="23" t="s">
        <v>20261</v>
      </c>
      <c r="I25" s="23" t="s">
        <v>20262</v>
      </c>
    </row>
    <row r="26" s="3" customFormat="1" ht="49.5" spans="1:9">
      <c r="A26" s="24" t="s">
        <v>20263</v>
      </c>
      <c r="B26" s="25" t="s">
        <v>20264</v>
      </c>
      <c r="C26" s="24">
        <f>VLOOKUP(A26,[1]spot_prices!$A:$E,3,FALSE)</f>
        <v>47.1</v>
      </c>
      <c r="D26" s="13">
        <f>VLOOKUP(A26,[1]spot_prices!$A:$F,6,FALSE)</f>
        <v>-1.7</v>
      </c>
      <c r="E26" s="24" t="s">
        <v>364</v>
      </c>
      <c r="F26" s="26" t="s">
        <v>2048</v>
      </c>
      <c r="G26" s="26"/>
      <c r="H26" s="27" t="s">
        <v>20265</v>
      </c>
      <c r="I26" s="27" t="s">
        <v>20266</v>
      </c>
    </row>
    <row r="27" s="3" customFormat="1" ht="16.5" spans="1:9">
      <c r="A27" s="24" t="s">
        <v>20267</v>
      </c>
      <c r="B27" s="25" t="s">
        <v>20268</v>
      </c>
      <c r="C27" s="24">
        <f>VLOOKUP(A27,[1]spot_prices!$A:$E,3,FALSE)</f>
        <v>37.3</v>
      </c>
      <c r="D27" s="13">
        <f>VLOOKUP(A27,[1]spot_prices!$A:$F,6,FALSE)</f>
        <v>-0.46</v>
      </c>
      <c r="E27" s="27" t="s">
        <v>359</v>
      </c>
      <c r="F27" s="26" t="s">
        <v>2048</v>
      </c>
      <c r="G27" s="26" t="s">
        <v>9261</v>
      </c>
      <c r="H27" s="31" t="s">
        <v>20269</v>
      </c>
      <c r="I27" s="27" t="s">
        <v>20270</v>
      </c>
    </row>
    <row r="28" s="3" customFormat="1" ht="33" spans="1:9">
      <c r="A28" s="24" t="s">
        <v>20271</v>
      </c>
      <c r="B28" s="25" t="s">
        <v>20272</v>
      </c>
      <c r="C28" s="24">
        <f>VLOOKUP(A28,[1]spot_prices!$A:$E,3,FALSE)</f>
        <v>25</v>
      </c>
      <c r="D28" s="13">
        <f>VLOOKUP(A28,[1]spot_prices!$A:$F,6,FALSE)</f>
        <v>-1.81</v>
      </c>
      <c r="E28" s="24" t="s">
        <v>177</v>
      </c>
      <c r="F28" s="26" t="s">
        <v>2048</v>
      </c>
      <c r="G28" s="26"/>
      <c r="H28" s="27" t="s">
        <v>20273</v>
      </c>
      <c r="I28" s="27" t="s">
        <v>20274</v>
      </c>
    </row>
    <row r="29" s="3" customFormat="1" ht="16.5" spans="1:9">
      <c r="A29" s="24" t="s">
        <v>20275</v>
      </c>
      <c r="B29" s="25" t="s">
        <v>20276</v>
      </c>
      <c r="C29" s="24">
        <f>VLOOKUP(A29,[1]spot_prices!$A:$E,3,FALSE)</f>
        <v>19.3</v>
      </c>
      <c r="D29" s="13">
        <f>VLOOKUP(A29,[1]spot_prices!$A:$F,6,FALSE)</f>
        <v>0.13</v>
      </c>
      <c r="E29" s="24" t="s">
        <v>2038</v>
      </c>
      <c r="F29" s="26" t="s">
        <v>2048</v>
      </c>
      <c r="G29" s="26"/>
      <c r="H29" s="27" t="s">
        <v>20277</v>
      </c>
      <c r="I29" s="27" t="s">
        <v>20278</v>
      </c>
    </row>
    <row r="30" s="3" customFormat="1" ht="16.5" spans="1:9">
      <c r="A30" s="24" t="s">
        <v>20279</v>
      </c>
      <c r="B30" s="25" t="s">
        <v>20280</v>
      </c>
      <c r="C30" s="24">
        <f>VLOOKUP(A30,[1]spot_prices!$A:$E,3,FALSE)</f>
        <v>19</v>
      </c>
      <c r="D30" s="13">
        <f>VLOOKUP(A30,[1]spot_prices!$A:$F,6,FALSE)</f>
        <v>-0.35</v>
      </c>
      <c r="E30" s="24" t="s">
        <v>2038</v>
      </c>
      <c r="F30" s="26" t="s">
        <v>2048</v>
      </c>
      <c r="G30" s="26"/>
      <c r="H30" s="27"/>
      <c r="I30" s="27" t="s">
        <v>20281</v>
      </c>
    </row>
    <row r="31" s="3" customFormat="1" ht="33" spans="1:9">
      <c r="A31" s="24" t="s">
        <v>20282</v>
      </c>
      <c r="B31" s="25" t="s">
        <v>20283</v>
      </c>
      <c r="C31" s="24">
        <f>VLOOKUP(A31,[1]spot_prices!$A:$E,3,FALSE)</f>
        <v>17.7</v>
      </c>
      <c r="D31" s="13">
        <f>VLOOKUP(A31,[1]spot_prices!$A:$F,6,FALSE)</f>
        <v>0.13</v>
      </c>
      <c r="E31" s="24" t="s">
        <v>2038</v>
      </c>
      <c r="F31" s="26" t="s">
        <v>2048</v>
      </c>
      <c r="G31" s="26"/>
      <c r="H31" s="27" t="s">
        <v>20284</v>
      </c>
      <c r="I31" s="27" t="s">
        <v>20285</v>
      </c>
    </row>
    <row r="32" s="3" customFormat="1" ht="33" spans="1:9">
      <c r="A32" s="24" t="s">
        <v>20286</v>
      </c>
      <c r="B32" s="25" t="s">
        <v>20287</v>
      </c>
      <c r="C32" s="24">
        <f>VLOOKUP(A32,[1]spot_prices!$A:$E,3,FALSE)</f>
        <v>14.6</v>
      </c>
      <c r="D32" s="13">
        <f>VLOOKUP(A32,[1]spot_prices!$A:$F,6,FALSE)</f>
        <v>1.86</v>
      </c>
      <c r="E32" s="24" t="s">
        <v>2038</v>
      </c>
      <c r="F32" s="26" t="s">
        <v>2048</v>
      </c>
      <c r="G32" s="26"/>
      <c r="H32" s="27" t="s">
        <v>20288</v>
      </c>
      <c r="I32" s="27" t="s">
        <v>20289</v>
      </c>
    </row>
    <row r="33" s="3" customFormat="1" ht="16.5" spans="1:9">
      <c r="A33" s="24" t="s">
        <v>20290</v>
      </c>
      <c r="B33" s="25" t="s">
        <v>20291</v>
      </c>
      <c r="C33" s="24">
        <f>VLOOKUP(A33,[1]spot_prices!$A:$E,3,FALSE)</f>
        <v>12.9</v>
      </c>
      <c r="D33" s="13">
        <f>VLOOKUP(A33,[1]spot_prices!$A:$F,6,FALSE)</f>
        <v>2.93</v>
      </c>
      <c r="E33" s="24" t="s">
        <v>2038</v>
      </c>
      <c r="F33" s="26" t="s">
        <v>2048</v>
      </c>
      <c r="G33" s="26"/>
      <c r="H33" s="27" t="s">
        <v>20292</v>
      </c>
      <c r="I33" s="27" t="s">
        <v>20293</v>
      </c>
    </row>
    <row r="34" s="3" customFormat="1" ht="33" spans="1:9">
      <c r="A34" s="24" t="s">
        <v>20294</v>
      </c>
      <c r="B34" s="25" t="s">
        <v>20295</v>
      </c>
      <c r="C34" s="24">
        <f>VLOOKUP(A34,[1]spot_prices!$A:$E,3,FALSE)</f>
        <v>11.1</v>
      </c>
      <c r="D34" s="13">
        <f>VLOOKUP(A34,[1]spot_prices!$A:$F,6,FALSE)</f>
        <v>1.39</v>
      </c>
      <c r="E34" s="24" t="s">
        <v>2051</v>
      </c>
      <c r="F34" s="26" t="s">
        <v>2048</v>
      </c>
      <c r="G34" s="26"/>
      <c r="H34" s="27" t="s">
        <v>20296</v>
      </c>
      <c r="I34" s="27" t="s">
        <v>20297</v>
      </c>
    </row>
    <row r="35" s="3" customFormat="1" ht="16.5" spans="1:9">
      <c r="A35" s="24" t="s">
        <v>20298</v>
      </c>
      <c r="B35" s="25" t="s">
        <v>20299</v>
      </c>
      <c r="C35" s="24">
        <f>VLOOKUP(A35,[1]spot_prices!$A:$E,3,FALSE)</f>
        <v>7.5</v>
      </c>
      <c r="D35" s="13">
        <f>VLOOKUP(A35,[1]spot_prices!$A:$F,6,FALSE)</f>
        <v>-1.87</v>
      </c>
      <c r="E35" s="24" t="s">
        <v>2038</v>
      </c>
      <c r="F35" s="26" t="s">
        <v>2048</v>
      </c>
      <c r="G35" s="26"/>
      <c r="H35" s="27" t="s">
        <v>20300</v>
      </c>
      <c r="I35" s="27" t="s">
        <v>20301</v>
      </c>
    </row>
    <row r="36" s="3" customFormat="1" ht="16.5" spans="1:9">
      <c r="A36" s="24" t="s">
        <v>20302</v>
      </c>
      <c r="B36" s="25" t="s">
        <v>20303</v>
      </c>
      <c r="C36" s="24">
        <f>VLOOKUP(A36,[1]spot_prices!$A:$E,3,FALSE)</f>
        <v>7</v>
      </c>
      <c r="D36" s="13">
        <f>VLOOKUP(A36,[1]spot_prices!$A:$F,6,FALSE)</f>
        <v>0.89</v>
      </c>
      <c r="E36" s="27" t="s">
        <v>359</v>
      </c>
      <c r="F36" s="26" t="s">
        <v>2048</v>
      </c>
      <c r="G36" s="26" t="s">
        <v>9261</v>
      </c>
      <c r="H36" s="31" t="s">
        <v>20304</v>
      </c>
      <c r="I36" s="27" t="s">
        <v>20305</v>
      </c>
    </row>
    <row r="37" s="3" customFormat="1" ht="33" spans="1:9">
      <c r="A37" s="11" t="s">
        <v>20306</v>
      </c>
      <c r="B37" s="12" t="s">
        <v>20307</v>
      </c>
      <c r="C37" s="11">
        <f>VLOOKUP(A37,[1]spot_prices!$A:$E,3,FALSE)</f>
        <v>512.1</v>
      </c>
      <c r="D37" s="13">
        <f>VLOOKUP(A37,[1]spot_prices!$A:$F,6,FALSE)</f>
        <v>-0.99</v>
      </c>
      <c r="E37" s="11" t="s">
        <v>2036</v>
      </c>
      <c r="F37" s="14" t="s">
        <v>20159</v>
      </c>
      <c r="G37" s="14"/>
      <c r="H37" s="15" t="s">
        <v>20308</v>
      </c>
      <c r="I37" s="15" t="s">
        <v>20309</v>
      </c>
    </row>
    <row r="38" s="3" customFormat="1" ht="16.5" spans="1:9">
      <c r="A38" s="16" t="s">
        <v>20310</v>
      </c>
      <c r="B38" s="17" t="s">
        <v>20311</v>
      </c>
      <c r="C38" s="16">
        <f>VLOOKUP(A38,[1]spot_prices!$A:$E,3,FALSE)</f>
        <v>169.9</v>
      </c>
      <c r="D38" s="13">
        <f>VLOOKUP(A38,[1]spot_prices!$A:$F,6,FALSE)</f>
        <v>-1.57</v>
      </c>
      <c r="E38" s="16" t="s">
        <v>2036</v>
      </c>
      <c r="F38" s="18" t="s">
        <v>20159</v>
      </c>
      <c r="G38" s="18"/>
      <c r="H38" s="19" t="s">
        <v>20312</v>
      </c>
      <c r="I38" s="19" t="s">
        <v>20313</v>
      </c>
    </row>
    <row r="39" s="3" customFormat="1" ht="33" spans="1:9">
      <c r="A39" s="16" t="s">
        <v>20314</v>
      </c>
      <c r="B39" s="17" t="s">
        <v>20315</v>
      </c>
      <c r="C39" s="16">
        <f>VLOOKUP(A39,[1]spot_prices!$A:$E,3,FALSE)</f>
        <v>158.1</v>
      </c>
      <c r="D39" s="13">
        <f>VLOOKUP(A39,[1]spot_prices!$A:$F,6,FALSE)</f>
        <v>1.42</v>
      </c>
      <c r="E39" s="16" t="s">
        <v>2036</v>
      </c>
      <c r="F39" s="18" t="s">
        <v>20159</v>
      </c>
      <c r="G39" s="18"/>
      <c r="H39" s="19" t="s">
        <v>20316</v>
      </c>
      <c r="I39" s="19" t="s">
        <v>20317</v>
      </c>
    </row>
    <row r="40" s="3" customFormat="1" ht="49.5" spans="1:9">
      <c r="A40" s="16" t="s">
        <v>20318</v>
      </c>
      <c r="B40" s="17" t="s">
        <v>20319</v>
      </c>
      <c r="C40" s="16">
        <f>VLOOKUP(A40,[1]spot_prices!$A:$E,3,FALSE)</f>
        <v>108.9</v>
      </c>
      <c r="D40" s="13">
        <f>VLOOKUP(A40,[1]spot_prices!$A:$F,6,FALSE)</f>
        <v>-0.52</v>
      </c>
      <c r="E40" s="16" t="s">
        <v>2036</v>
      </c>
      <c r="F40" s="18" t="s">
        <v>20159</v>
      </c>
      <c r="G40" s="18"/>
      <c r="H40" s="19" t="s">
        <v>20320</v>
      </c>
      <c r="I40" s="19" t="s">
        <v>20321</v>
      </c>
    </row>
    <row r="41" s="3" customFormat="1" ht="16.5" spans="1:9">
      <c r="A41" s="16" t="s">
        <v>20322</v>
      </c>
      <c r="B41" s="17" t="s">
        <v>20323</v>
      </c>
      <c r="C41" s="16">
        <f>VLOOKUP(A41,[1]spot_prices!$A:$E,3,FALSE)</f>
        <v>106.1</v>
      </c>
      <c r="D41" s="13">
        <f>VLOOKUP(A41,[1]spot_prices!$A:$F,6,FALSE)</f>
        <v>1.84</v>
      </c>
      <c r="E41" s="16" t="s">
        <v>2036</v>
      </c>
      <c r="F41" s="18" t="s">
        <v>20159</v>
      </c>
      <c r="G41" s="18"/>
      <c r="H41" s="19" t="s">
        <v>20324</v>
      </c>
      <c r="I41" s="19" t="s">
        <v>20325</v>
      </c>
    </row>
    <row r="42" s="3" customFormat="1" ht="33" spans="1:9">
      <c r="A42" s="20" t="s">
        <v>20326</v>
      </c>
      <c r="B42" s="21" t="s">
        <v>20327</v>
      </c>
      <c r="C42" s="20">
        <f>VLOOKUP(A42,[1]spot_prices!$A:$E,3,FALSE)</f>
        <v>68.6</v>
      </c>
      <c r="D42" s="13">
        <f>VLOOKUP(A42,[1]spot_prices!$A:$F,6,FALSE)</f>
        <v>-4.36</v>
      </c>
      <c r="E42" s="20" t="s">
        <v>2036</v>
      </c>
      <c r="F42" s="22" t="s">
        <v>20159</v>
      </c>
      <c r="G42" s="22"/>
      <c r="H42" s="23" t="s">
        <v>20328</v>
      </c>
      <c r="I42" s="23" t="s">
        <v>20329</v>
      </c>
    </row>
    <row r="43" s="3" customFormat="1" ht="33" spans="1:9">
      <c r="A43" s="20" t="s">
        <v>20330</v>
      </c>
      <c r="B43" s="21" t="s">
        <v>20331</v>
      </c>
      <c r="C43" s="20">
        <f>VLOOKUP(A43,[1]spot_prices!$A:$E,3,FALSE)</f>
        <v>60.2</v>
      </c>
      <c r="D43" s="13">
        <f>VLOOKUP(A43,[1]spot_prices!$A:$F,6,FALSE)</f>
        <v>-0.65</v>
      </c>
      <c r="E43" s="20" t="s">
        <v>2036</v>
      </c>
      <c r="F43" s="22" t="s">
        <v>20159</v>
      </c>
      <c r="G43" s="22"/>
      <c r="H43" s="23" t="s">
        <v>20332</v>
      </c>
      <c r="I43" s="23" t="s">
        <v>20333</v>
      </c>
    </row>
    <row r="44" s="3" customFormat="1" ht="33" spans="1:9">
      <c r="A44" s="24" t="s">
        <v>20334</v>
      </c>
      <c r="B44" s="25" t="s">
        <v>20335</v>
      </c>
      <c r="C44" s="24">
        <f>VLOOKUP(A44,[1]spot_prices!$A:$E,3,FALSE)</f>
        <v>41.4</v>
      </c>
      <c r="D44" s="13">
        <f>VLOOKUP(A44,[1]spot_prices!$A:$F,6,FALSE)</f>
        <v>-0.81</v>
      </c>
      <c r="E44" s="24" t="s">
        <v>2036</v>
      </c>
      <c r="F44" s="26" t="s">
        <v>20159</v>
      </c>
      <c r="G44" s="26"/>
      <c r="H44" s="27" t="s">
        <v>20336</v>
      </c>
      <c r="I44" s="27" t="s">
        <v>20337</v>
      </c>
    </row>
    <row r="45" s="3" customFormat="1" ht="33" spans="1:9">
      <c r="A45" s="24" t="s">
        <v>20338</v>
      </c>
      <c r="B45" s="25" t="s">
        <v>20339</v>
      </c>
      <c r="C45" s="24">
        <f>VLOOKUP(A45,[1]spot_prices!$A:$E,3,FALSE)</f>
        <v>30</v>
      </c>
      <c r="D45" s="13">
        <f>VLOOKUP(A45,[1]spot_prices!$A:$F,6,FALSE)</f>
        <v>-0.09</v>
      </c>
      <c r="E45" s="24" t="s">
        <v>2036</v>
      </c>
      <c r="F45" s="26" t="s">
        <v>20159</v>
      </c>
      <c r="G45" s="26"/>
      <c r="H45" s="27" t="s">
        <v>20340</v>
      </c>
      <c r="I45" s="27" t="s">
        <v>20341</v>
      </c>
    </row>
    <row r="46" s="3" customFormat="1" ht="16.5" spans="1:9">
      <c r="A46" s="24" t="s">
        <v>20342</v>
      </c>
      <c r="B46" s="25" t="s">
        <v>20343</v>
      </c>
      <c r="C46" s="24">
        <f>VLOOKUP(A46,[1]spot_prices!$A:$E,3,FALSE)</f>
        <v>23.6</v>
      </c>
      <c r="D46" s="13">
        <f>VLOOKUP(A46,[1]spot_prices!$A:$F,6,FALSE)</f>
        <v>0.92</v>
      </c>
      <c r="E46" s="24" t="s">
        <v>2036</v>
      </c>
      <c r="F46" s="26" t="s">
        <v>20159</v>
      </c>
      <c r="G46" s="26"/>
      <c r="H46" s="27" t="s">
        <v>20344</v>
      </c>
      <c r="I46" s="27" t="s">
        <v>20345</v>
      </c>
    </row>
    <row r="47" s="3" customFormat="1" ht="16.5" spans="1:9">
      <c r="A47" s="24" t="s">
        <v>20346</v>
      </c>
      <c r="B47" s="25" t="s">
        <v>20347</v>
      </c>
      <c r="C47" s="24">
        <f>VLOOKUP(A47,[1]spot_prices!$A:$E,3,FALSE)</f>
        <v>7.5</v>
      </c>
      <c r="D47" s="13">
        <f>VLOOKUP(A47,[1]spot_prices!$A:$F,6,FALSE)</f>
        <v>1.3</v>
      </c>
      <c r="E47" s="24" t="s">
        <v>2036</v>
      </c>
      <c r="F47" s="26" t="s">
        <v>20159</v>
      </c>
      <c r="G47" s="26"/>
      <c r="H47" s="27" t="s">
        <v>20348</v>
      </c>
      <c r="I47" s="27" t="s">
        <v>20349</v>
      </c>
    </row>
    <row r="48" s="3" customFormat="1" ht="33" spans="1:9">
      <c r="A48" s="11" t="s">
        <v>20350</v>
      </c>
      <c r="B48" s="12" t="s">
        <v>20351</v>
      </c>
      <c r="C48" s="11">
        <f>VLOOKUP(A48,[1]spot_prices!$A:$E,3,FALSE)</f>
        <v>661.2</v>
      </c>
      <c r="D48" s="13">
        <f>VLOOKUP(A48,[1]spot_prices!$A:$F,6,FALSE)</f>
        <v>-0.71</v>
      </c>
      <c r="E48" s="11" t="s">
        <v>2040</v>
      </c>
      <c r="F48" s="14" t="s">
        <v>20162</v>
      </c>
      <c r="G48" s="14"/>
      <c r="H48" s="15" t="s">
        <v>20352</v>
      </c>
      <c r="I48" s="15" t="s">
        <v>20353</v>
      </c>
    </row>
    <row r="49" s="3" customFormat="1" ht="49.5" spans="1:9">
      <c r="A49" s="11" t="s">
        <v>20354</v>
      </c>
      <c r="B49" s="12" t="s">
        <v>20355</v>
      </c>
      <c r="C49" s="11">
        <f>VLOOKUP(A49,[1]spot_prices!$A:$E,3,FALSE)</f>
        <v>503.4</v>
      </c>
      <c r="D49" s="13">
        <f>VLOOKUP(A49,[1]spot_prices!$A:$F,6,FALSE)</f>
        <v>-0.11</v>
      </c>
      <c r="E49" s="11" t="s">
        <v>2040</v>
      </c>
      <c r="F49" s="14" t="s">
        <v>20162</v>
      </c>
      <c r="G49" s="14"/>
      <c r="H49" s="15" t="s">
        <v>20356</v>
      </c>
      <c r="I49" s="15" t="s">
        <v>20357</v>
      </c>
    </row>
    <row r="50" s="3" customFormat="1" ht="33" spans="1:9">
      <c r="A50" s="11" t="s">
        <v>20358</v>
      </c>
      <c r="B50" s="12" t="s">
        <v>20359</v>
      </c>
      <c r="C50" s="11">
        <f>VLOOKUP(A50,[1]spot_prices!$A:$E,3,FALSE)</f>
        <v>468.1</v>
      </c>
      <c r="D50" s="13">
        <f>VLOOKUP(A50,[1]spot_prices!$A:$F,6,FALSE)</f>
        <v>3.22</v>
      </c>
      <c r="E50" s="11" t="s">
        <v>2040</v>
      </c>
      <c r="F50" s="14" t="s">
        <v>20162</v>
      </c>
      <c r="G50" s="14"/>
      <c r="H50" s="15" t="s">
        <v>20360</v>
      </c>
      <c r="I50" s="15" t="s">
        <v>20361</v>
      </c>
    </row>
    <row r="51" s="3" customFormat="1" ht="33" spans="1:9">
      <c r="A51" s="16" t="s">
        <v>20362</v>
      </c>
      <c r="B51" s="17" t="s">
        <v>20363</v>
      </c>
      <c r="C51" s="16">
        <f>VLOOKUP(A51,[1]spot_prices!$A:$E,3,FALSE)</f>
        <v>289.2</v>
      </c>
      <c r="D51" s="13">
        <f>VLOOKUP(A51,[1]spot_prices!$A:$F,6,FALSE)</f>
        <v>5.25</v>
      </c>
      <c r="E51" s="16" t="s">
        <v>2040</v>
      </c>
      <c r="F51" s="18" t="s">
        <v>20162</v>
      </c>
      <c r="G51" s="18"/>
      <c r="H51" s="19" t="s">
        <v>20364</v>
      </c>
      <c r="I51" s="19" t="s">
        <v>20365</v>
      </c>
    </row>
    <row r="52" s="3" customFormat="1" ht="33" spans="1:9">
      <c r="A52" s="16" t="s">
        <v>20366</v>
      </c>
      <c r="B52" s="17" t="s">
        <v>20367</v>
      </c>
      <c r="C52" s="16">
        <f>VLOOKUP(A52,[1]spot_prices!$A:$E,3,FALSE)</f>
        <v>148.3</v>
      </c>
      <c r="D52" s="13">
        <f>VLOOKUP(A52,[1]spot_prices!$A:$F,6,FALSE)</f>
        <v>-1.11</v>
      </c>
      <c r="E52" s="16" t="s">
        <v>2040</v>
      </c>
      <c r="F52" s="18" t="s">
        <v>20162</v>
      </c>
      <c r="G52" s="18"/>
      <c r="H52" s="19" t="s">
        <v>20368</v>
      </c>
      <c r="I52" s="19" t="s">
        <v>20369</v>
      </c>
    </row>
    <row r="53" s="3" customFormat="1" ht="49.5" spans="1:9">
      <c r="A53" s="16" t="s">
        <v>20370</v>
      </c>
      <c r="B53" s="17" t="s">
        <v>20371</v>
      </c>
      <c r="C53" s="16">
        <f>VLOOKUP(A53,[1]spot_prices!$A:$E,3,FALSE)</f>
        <v>153.6</v>
      </c>
      <c r="D53" s="13">
        <f>VLOOKUP(A53,[1]spot_prices!$A:$F,6,FALSE)</f>
        <v>-1</v>
      </c>
      <c r="E53" s="16" t="s">
        <v>2036</v>
      </c>
      <c r="F53" s="18" t="s">
        <v>20162</v>
      </c>
      <c r="G53" s="18"/>
      <c r="H53" s="19" t="s">
        <v>20372</v>
      </c>
      <c r="I53" s="19" t="s">
        <v>20373</v>
      </c>
    </row>
    <row r="54" s="3" customFormat="1" ht="33" spans="1:9">
      <c r="A54" s="16" t="s">
        <v>20374</v>
      </c>
      <c r="B54" s="17" t="s">
        <v>20375</v>
      </c>
      <c r="C54" s="16">
        <f>VLOOKUP(A54,[1]spot_prices!$A:$E,3,FALSE)</f>
        <v>115.5</v>
      </c>
      <c r="D54" s="13">
        <f>VLOOKUP(A54,[1]spot_prices!$A:$F,6,FALSE)</f>
        <v>2.36</v>
      </c>
      <c r="E54" s="16" t="s">
        <v>2040</v>
      </c>
      <c r="F54" s="18" t="s">
        <v>20162</v>
      </c>
      <c r="G54" s="18"/>
      <c r="H54" s="19" t="s">
        <v>20376</v>
      </c>
      <c r="I54" s="19" t="s">
        <v>20377</v>
      </c>
    </row>
    <row r="55" s="3" customFormat="1" ht="66" spans="1:9">
      <c r="A55" s="16" t="s">
        <v>20378</v>
      </c>
      <c r="B55" s="17" t="s">
        <v>20379</v>
      </c>
      <c r="C55" s="16">
        <f>VLOOKUP(A55,[1]spot_prices!$A:$E,3,FALSE)</f>
        <v>123</v>
      </c>
      <c r="D55" s="13">
        <f>VLOOKUP(A55,[1]spot_prices!$A:$F,6,FALSE)</f>
        <v>-0.19</v>
      </c>
      <c r="E55" s="16" t="s">
        <v>2040</v>
      </c>
      <c r="F55" s="18" t="s">
        <v>20162</v>
      </c>
      <c r="G55" s="18"/>
      <c r="H55" s="19" t="s">
        <v>20380</v>
      </c>
      <c r="I55" s="19" t="s">
        <v>20381</v>
      </c>
    </row>
    <row r="56" s="3" customFormat="1" ht="33" spans="1:9">
      <c r="A56" s="20" t="s">
        <v>20382</v>
      </c>
      <c r="B56" s="21" t="s">
        <v>20383</v>
      </c>
      <c r="C56" s="20">
        <f>VLOOKUP(A56,[1]spot_prices!$A:$E,3,FALSE)</f>
        <v>80.3</v>
      </c>
      <c r="D56" s="13">
        <f>VLOOKUP(A56,[1]spot_prices!$A:$F,6,FALSE)</f>
        <v>1.41</v>
      </c>
      <c r="E56" s="20" t="s">
        <v>2040</v>
      </c>
      <c r="F56" s="22" t="s">
        <v>20162</v>
      </c>
      <c r="G56" s="22"/>
      <c r="H56" s="23" t="s">
        <v>20384</v>
      </c>
      <c r="I56" s="23" t="s">
        <v>20385</v>
      </c>
    </row>
    <row r="57" s="3" customFormat="1" ht="16.5" spans="1:9">
      <c r="A57" s="20" t="s">
        <v>20386</v>
      </c>
      <c r="B57" s="21" t="s">
        <v>20387</v>
      </c>
      <c r="C57" s="20">
        <f>VLOOKUP(A57,[1]spot_prices!$A:$E,3,FALSE)</f>
        <v>97.2</v>
      </c>
      <c r="D57" s="13">
        <f>VLOOKUP(A57,[1]spot_prices!$A:$F,6,FALSE)</f>
        <v>6.08</v>
      </c>
      <c r="E57" s="20" t="s">
        <v>2040</v>
      </c>
      <c r="F57" s="22" t="s">
        <v>20162</v>
      </c>
      <c r="G57" s="22"/>
      <c r="H57" s="23" t="s">
        <v>20388</v>
      </c>
      <c r="I57" s="23" t="s">
        <v>20389</v>
      </c>
    </row>
    <row r="58" s="3" customFormat="1" ht="33" spans="1:9">
      <c r="A58" s="20" t="s">
        <v>20390</v>
      </c>
      <c r="B58" s="21" t="s">
        <v>20391</v>
      </c>
      <c r="C58" s="20">
        <f>VLOOKUP(A58,[1]spot_prices!$A:$E,3,FALSE)</f>
        <v>72.5</v>
      </c>
      <c r="D58" s="13">
        <f>VLOOKUP(A58,[1]spot_prices!$A:$F,6,FALSE)</f>
        <v>0.94</v>
      </c>
      <c r="E58" s="20" t="s">
        <v>2040</v>
      </c>
      <c r="F58" s="22" t="s">
        <v>20162</v>
      </c>
      <c r="G58" s="22"/>
      <c r="H58" s="23" t="s">
        <v>20392</v>
      </c>
      <c r="I58" s="23" t="s">
        <v>20393</v>
      </c>
    </row>
    <row r="59" s="3" customFormat="1" ht="33" spans="1:9">
      <c r="A59" s="24" t="s">
        <v>20394</v>
      </c>
      <c r="B59" s="25" t="s">
        <v>20395</v>
      </c>
      <c r="C59" s="24">
        <f>VLOOKUP(A59,[1]spot_prices!$A:$E,3,FALSE)</f>
        <v>42.6</v>
      </c>
      <c r="D59" s="13">
        <f>VLOOKUP(A59,[1]spot_prices!$A:$F,6,FALSE)</f>
        <v>-1.37</v>
      </c>
      <c r="E59" s="24" t="s">
        <v>2040</v>
      </c>
      <c r="F59" s="26" t="s">
        <v>20162</v>
      </c>
      <c r="G59" s="26"/>
      <c r="H59" s="27" t="s">
        <v>20396</v>
      </c>
      <c r="I59" s="27" t="s">
        <v>20397</v>
      </c>
    </row>
    <row r="60" s="3" customFormat="1" ht="16.5" spans="1:9">
      <c r="A60" s="24" t="s">
        <v>20398</v>
      </c>
      <c r="B60" s="25" t="s">
        <v>20399</v>
      </c>
      <c r="C60" s="24">
        <f>VLOOKUP(A60,[1]spot_prices!$A:$E,3,FALSE)</f>
        <v>43.4</v>
      </c>
      <c r="D60" s="13">
        <f>VLOOKUP(A60,[1]spot_prices!$A:$F,6,FALSE)</f>
        <v>1.25</v>
      </c>
      <c r="E60" s="24" t="s">
        <v>2036</v>
      </c>
      <c r="F60" s="26" t="s">
        <v>20162</v>
      </c>
      <c r="G60" s="26"/>
      <c r="H60" s="27" t="s">
        <v>20400</v>
      </c>
      <c r="I60" s="27" t="s">
        <v>20401</v>
      </c>
    </row>
    <row r="61" s="3" customFormat="1" ht="16.5" spans="1:9">
      <c r="A61" s="24" t="s">
        <v>20402</v>
      </c>
      <c r="B61" s="25" t="s">
        <v>20403</v>
      </c>
      <c r="C61" s="24">
        <f>VLOOKUP(A61,[1]spot_prices!$A:$E,3,FALSE)</f>
        <v>39.9</v>
      </c>
      <c r="D61" s="13">
        <f>VLOOKUP(A61,[1]spot_prices!$A:$F,6,FALSE)</f>
        <v>-2.32</v>
      </c>
      <c r="E61" s="24" t="s">
        <v>2036</v>
      </c>
      <c r="F61" s="26" t="s">
        <v>20162</v>
      </c>
      <c r="G61" s="26"/>
      <c r="H61" s="27" t="s">
        <v>20404</v>
      </c>
      <c r="I61" s="27" t="s">
        <v>20405</v>
      </c>
    </row>
    <row r="62" s="3" customFormat="1" ht="16.5" spans="1:9">
      <c r="A62" s="24" t="s">
        <v>20406</v>
      </c>
      <c r="B62" s="25" t="s">
        <v>20407</v>
      </c>
      <c r="C62" s="24">
        <f>VLOOKUP(A62,[1]spot_prices!$A:$E,3,FALSE)</f>
        <v>35.5</v>
      </c>
      <c r="D62" s="13">
        <f>VLOOKUP(A62,[1]spot_prices!$A:$F,6,FALSE)</f>
        <v>-1.27</v>
      </c>
      <c r="E62" s="24" t="s">
        <v>2040</v>
      </c>
      <c r="F62" s="26" t="s">
        <v>20162</v>
      </c>
      <c r="G62" s="26"/>
      <c r="H62" s="27" t="s">
        <v>20408</v>
      </c>
      <c r="I62" s="27" t="s">
        <v>20409</v>
      </c>
    </row>
    <row r="63" s="3" customFormat="1" ht="33" spans="1:9">
      <c r="A63" s="24" t="s">
        <v>20410</v>
      </c>
      <c r="B63" s="25" t="s">
        <v>20411</v>
      </c>
      <c r="C63" s="24">
        <f>VLOOKUP(A63,[1]spot_prices!$A:$E,3,FALSE)</f>
        <v>27.7</v>
      </c>
      <c r="D63" s="13">
        <f>VLOOKUP(A63,[1]spot_prices!$A:$F,6,FALSE)</f>
        <v>2.04</v>
      </c>
      <c r="E63" s="24" t="s">
        <v>2040</v>
      </c>
      <c r="F63" s="26" t="s">
        <v>20162</v>
      </c>
      <c r="G63" s="26"/>
      <c r="H63" s="27" t="s">
        <v>20412</v>
      </c>
      <c r="I63" s="27" t="s">
        <v>20413</v>
      </c>
    </row>
    <row r="64" s="3" customFormat="1" ht="16.5" spans="1:9">
      <c r="A64" s="24" t="s">
        <v>20414</v>
      </c>
      <c r="B64" s="25" t="s">
        <v>20415</v>
      </c>
      <c r="C64" s="24">
        <f>VLOOKUP(A64,[1]spot_prices!$A:$E,3,FALSE)</f>
        <v>24.3</v>
      </c>
      <c r="D64" s="13">
        <f>VLOOKUP(A64,[1]spot_prices!$A:$F,6,FALSE)</f>
        <v>3.54</v>
      </c>
      <c r="E64" s="24" t="s">
        <v>2036</v>
      </c>
      <c r="F64" s="26" t="s">
        <v>20162</v>
      </c>
      <c r="G64" s="26"/>
      <c r="H64" s="27" t="s">
        <v>20416</v>
      </c>
      <c r="I64" s="27" t="s">
        <v>20417</v>
      </c>
    </row>
    <row r="65" s="3" customFormat="1" ht="16.5" spans="1:9">
      <c r="A65" s="24" t="s">
        <v>20418</v>
      </c>
      <c r="B65" s="25" t="s">
        <v>20419</v>
      </c>
      <c r="C65" s="24">
        <f>VLOOKUP(A65,[1]spot_prices!$A:$E,3,FALSE)</f>
        <v>19.6</v>
      </c>
      <c r="D65" s="13">
        <f>VLOOKUP(A65,[1]spot_prices!$A:$F,6,FALSE)</f>
        <v>-0.71</v>
      </c>
      <c r="E65" s="24" t="s">
        <v>2036</v>
      </c>
      <c r="F65" s="26" t="s">
        <v>20162</v>
      </c>
      <c r="G65" s="26"/>
      <c r="H65" s="27" t="s">
        <v>20420</v>
      </c>
      <c r="I65" s="27" t="s">
        <v>20421</v>
      </c>
    </row>
    <row r="66" s="3" customFormat="1" ht="16.5" spans="1:9">
      <c r="A66" s="24" t="s">
        <v>20422</v>
      </c>
      <c r="B66" s="25" t="s">
        <v>20423</v>
      </c>
      <c r="C66" s="24">
        <f>VLOOKUP(A66,[1]spot_prices!$A:$E,3,FALSE)</f>
        <v>14.8</v>
      </c>
      <c r="D66" s="13">
        <f>VLOOKUP(A66,[1]spot_prices!$A:$F,6,FALSE)</f>
        <v>2.9</v>
      </c>
      <c r="E66" s="24" t="s">
        <v>2036</v>
      </c>
      <c r="F66" s="26" t="s">
        <v>20162</v>
      </c>
      <c r="G66" s="26"/>
      <c r="H66" s="27" t="s">
        <v>20424</v>
      </c>
      <c r="I66" s="27" t="s">
        <v>20425</v>
      </c>
    </row>
    <row r="67" ht="16.5" spans="1:9">
      <c r="A67" s="24" t="s">
        <v>20426</v>
      </c>
      <c r="B67" s="25" t="s">
        <v>20427</v>
      </c>
      <c r="C67" s="24">
        <f>VLOOKUP(A67,[1]spot_prices!$A:$E,3,FALSE)</f>
        <v>14.8</v>
      </c>
      <c r="D67" s="13">
        <f>VLOOKUP(A67,[1]spot_prices!$A:$F,6,FALSE)</f>
        <v>-0.19</v>
      </c>
      <c r="E67" s="24" t="s">
        <v>2036</v>
      </c>
      <c r="F67" s="26" t="s">
        <v>20162</v>
      </c>
      <c r="G67" s="26"/>
      <c r="H67" s="27" t="s">
        <v>20428</v>
      </c>
      <c r="I67" s="27" t="s">
        <v>20429</v>
      </c>
    </row>
    <row r="68" ht="33" spans="1:9">
      <c r="A68" s="24" t="s">
        <v>20430</v>
      </c>
      <c r="B68" s="25" t="s">
        <v>20431</v>
      </c>
      <c r="C68" s="24">
        <f>VLOOKUP(A68,[1]spot_prices!$A:$E,3,FALSE)</f>
        <v>14.2</v>
      </c>
      <c r="D68" s="13">
        <f>VLOOKUP(A68,[1]spot_prices!$A:$F,6,FALSE)</f>
        <v>1.82</v>
      </c>
      <c r="E68" s="24" t="s">
        <v>2040</v>
      </c>
      <c r="F68" s="26" t="s">
        <v>20162</v>
      </c>
      <c r="G68" s="26"/>
      <c r="H68" s="27" t="s">
        <v>20432</v>
      </c>
      <c r="I68" s="27" t="s">
        <v>20433</v>
      </c>
    </row>
    <row r="69" ht="33" spans="1:9">
      <c r="A69" s="24" t="s">
        <v>20434</v>
      </c>
      <c r="B69" s="25" t="s">
        <v>20435</v>
      </c>
      <c r="C69" s="24">
        <f>VLOOKUP(A69,[1]spot_prices!$A:$E,3,FALSE)</f>
        <v>11.2</v>
      </c>
      <c r="D69" s="13">
        <f>VLOOKUP(A69,[1]spot_prices!$A:$F,6,FALSE)</f>
        <v>-0.55</v>
      </c>
      <c r="E69" s="24" t="s">
        <v>2036</v>
      </c>
      <c r="F69" s="26" t="s">
        <v>20162</v>
      </c>
      <c r="G69" s="26"/>
      <c r="H69" s="27" t="s">
        <v>20436</v>
      </c>
      <c r="I69" s="27" t="s">
        <v>20437</v>
      </c>
    </row>
    <row r="70" ht="16.5" spans="1:9">
      <c r="A70" s="24" t="s">
        <v>20438</v>
      </c>
      <c r="B70" s="25" t="s">
        <v>20439</v>
      </c>
      <c r="C70" s="24">
        <f>VLOOKUP(A70,[1]spot_prices!$A:$E,3,FALSE)</f>
        <v>10.6</v>
      </c>
      <c r="D70" s="13">
        <f>VLOOKUP(A70,[1]spot_prices!$A:$F,6,FALSE)</f>
        <v>3.13</v>
      </c>
      <c r="E70" s="24" t="s">
        <v>2040</v>
      </c>
      <c r="F70" s="26" t="s">
        <v>20162</v>
      </c>
      <c r="G70" s="26"/>
      <c r="H70" s="27" t="s">
        <v>20440</v>
      </c>
      <c r="I70" s="27" t="s">
        <v>20441</v>
      </c>
    </row>
    <row r="71" s="3" customFormat="1" ht="16.5" spans="1:9">
      <c r="A71" s="24" t="s">
        <v>20442</v>
      </c>
      <c r="B71" s="25" t="s">
        <v>20443</v>
      </c>
      <c r="C71" s="24">
        <f>VLOOKUP(A71,[1]spot_prices!$A:$E,3,FALSE)</f>
        <v>9.4</v>
      </c>
      <c r="D71" s="13">
        <f>VLOOKUP(A71,[1]spot_prices!$A:$F,6,FALSE)</f>
        <v>0.39</v>
      </c>
      <c r="E71" s="24" t="s">
        <v>2036</v>
      </c>
      <c r="F71" s="26" t="s">
        <v>20162</v>
      </c>
      <c r="G71" s="26"/>
      <c r="H71" s="27" t="s">
        <v>20444</v>
      </c>
      <c r="I71" s="27" t="s">
        <v>20214</v>
      </c>
    </row>
    <row r="72" ht="33" spans="1:9">
      <c r="A72" s="24" t="s">
        <v>20445</v>
      </c>
      <c r="B72" s="25" t="s">
        <v>20446</v>
      </c>
      <c r="C72" s="24">
        <f>VLOOKUP(A72,[1]spot_prices!$A:$E,3,FALSE)</f>
        <v>9.4</v>
      </c>
      <c r="D72" s="13">
        <f>VLOOKUP(A72,[1]spot_prices!$A:$F,6,FALSE)</f>
        <v>-1.39</v>
      </c>
      <c r="E72" s="24" t="s">
        <v>2036</v>
      </c>
      <c r="F72" s="26" t="s">
        <v>20162</v>
      </c>
      <c r="G72" s="26"/>
      <c r="H72" s="27" t="s">
        <v>20447</v>
      </c>
      <c r="I72" s="27" t="s">
        <v>20448</v>
      </c>
    </row>
    <row r="73" ht="49.5" spans="1:9">
      <c r="A73" s="11" t="s">
        <v>20449</v>
      </c>
      <c r="B73" s="12" t="s">
        <v>20450</v>
      </c>
      <c r="C73" s="11">
        <f>VLOOKUP(A73,[1]spot_prices!$A:$E,3,FALSE)</f>
        <v>573.2</v>
      </c>
      <c r="D73" s="13">
        <f>VLOOKUP(A73,[1]spot_prices!$A:$F,6,FALSE)</f>
        <v>-1.68</v>
      </c>
      <c r="E73" s="11" t="s">
        <v>2037</v>
      </c>
      <c r="F73" s="14" t="s">
        <v>20163</v>
      </c>
      <c r="G73" s="14"/>
      <c r="H73" s="15" t="s">
        <v>20451</v>
      </c>
      <c r="I73" s="15" t="s">
        <v>20452</v>
      </c>
    </row>
    <row r="74" ht="49.5" spans="1:9">
      <c r="A74" s="16" t="s">
        <v>20453</v>
      </c>
      <c r="B74" s="17" t="s">
        <v>20454</v>
      </c>
      <c r="C74" s="16">
        <f>VLOOKUP(A74,[1]spot_prices!$A:$E,3,FALSE)</f>
        <v>334.5</v>
      </c>
      <c r="D74" s="13">
        <f>VLOOKUP(A74,[1]spot_prices!$A:$F,6,FALSE)</f>
        <v>0.77</v>
      </c>
      <c r="E74" s="16" t="s">
        <v>2037</v>
      </c>
      <c r="F74" s="18" t="s">
        <v>20163</v>
      </c>
      <c r="G74" s="18"/>
      <c r="H74" s="19" t="s">
        <v>20455</v>
      </c>
      <c r="I74" s="19" t="s">
        <v>20456</v>
      </c>
    </row>
    <row r="75" ht="49.5" spans="1:9">
      <c r="A75" s="16" t="s">
        <v>20457</v>
      </c>
      <c r="B75" s="32" t="s">
        <v>20458</v>
      </c>
      <c r="C75" s="16">
        <f>VLOOKUP(A75,[1]spot_prices!$A:$E,3,FALSE)</f>
        <v>311.9</v>
      </c>
      <c r="D75" s="13">
        <f>VLOOKUP(A75,[1]spot_prices!$A:$F,6,FALSE)</f>
        <v>-1.59</v>
      </c>
      <c r="E75" s="16" t="s">
        <v>2037</v>
      </c>
      <c r="F75" s="18" t="s">
        <v>20163</v>
      </c>
      <c r="G75" s="18"/>
      <c r="H75" s="19" t="s">
        <v>20459</v>
      </c>
      <c r="I75" s="19" t="s">
        <v>20460</v>
      </c>
    </row>
    <row r="76" ht="16.5" spans="1:9">
      <c r="A76" s="16" t="s">
        <v>20461</v>
      </c>
      <c r="B76" s="17" t="s">
        <v>20462</v>
      </c>
      <c r="C76" s="16">
        <f>VLOOKUP(A76,[1]spot_prices!$A:$E,3,FALSE)</f>
        <v>184.1</v>
      </c>
      <c r="D76" s="13">
        <f>VLOOKUP(A76,[1]spot_prices!$A:$F,6,FALSE)</f>
        <v>-0.57</v>
      </c>
      <c r="E76" s="16" t="s">
        <v>39</v>
      </c>
      <c r="F76" s="18" t="s">
        <v>20163</v>
      </c>
      <c r="G76" s="18"/>
      <c r="H76" s="19" t="s">
        <v>20463</v>
      </c>
      <c r="I76" s="19" t="s">
        <v>20464</v>
      </c>
    </row>
    <row r="77" ht="49.5" spans="1:9">
      <c r="A77" s="16" t="s">
        <v>20465</v>
      </c>
      <c r="B77" s="17" t="s">
        <v>20466</v>
      </c>
      <c r="C77" s="16">
        <f>VLOOKUP(A77,[1]spot_prices!$A:$E,3,FALSE)</f>
        <v>161.3</v>
      </c>
      <c r="D77" s="13">
        <f>VLOOKUP(A77,[1]spot_prices!$A:$F,6,FALSE)</f>
        <v>-1.98</v>
      </c>
      <c r="E77" s="16" t="s">
        <v>2037</v>
      </c>
      <c r="F77" s="18" t="s">
        <v>20163</v>
      </c>
      <c r="G77" s="18"/>
      <c r="H77" s="19" t="s">
        <v>20467</v>
      </c>
      <c r="I77" s="19" t="s">
        <v>20468</v>
      </c>
    </row>
    <row r="78" ht="33" spans="1:9">
      <c r="A78" s="16" t="s">
        <v>20469</v>
      </c>
      <c r="B78" s="32" t="s">
        <v>20470</v>
      </c>
      <c r="C78" s="16">
        <f>VLOOKUP(A78,[1]spot_prices!$A:$E,3,FALSE)</f>
        <v>102.1</v>
      </c>
      <c r="D78" s="13">
        <f>VLOOKUP(A78,[1]spot_prices!$A:$F,6,FALSE)</f>
        <v>-2.71</v>
      </c>
      <c r="E78" s="16" t="s">
        <v>2037</v>
      </c>
      <c r="F78" s="18" t="s">
        <v>20163</v>
      </c>
      <c r="G78" s="18"/>
      <c r="H78" s="19" t="s">
        <v>20471</v>
      </c>
      <c r="I78" s="19" t="s">
        <v>20472</v>
      </c>
    </row>
    <row r="79" ht="16.5" spans="1:9">
      <c r="A79" s="24" t="s">
        <v>20473</v>
      </c>
      <c r="B79" s="25" t="s">
        <v>20474</v>
      </c>
      <c r="C79" s="24">
        <f>VLOOKUP(A79,[1]spot_prices!$A:$E,3,FALSE)</f>
        <v>29.7</v>
      </c>
      <c r="D79" s="13">
        <f>VLOOKUP(A79,[1]spot_prices!$A:$F,6,FALSE)</f>
        <v>0.12</v>
      </c>
      <c r="E79" s="24" t="s">
        <v>2037</v>
      </c>
      <c r="F79" s="26" t="s">
        <v>20163</v>
      </c>
      <c r="G79" s="26"/>
      <c r="H79" s="27" t="s">
        <v>20475</v>
      </c>
      <c r="I79" s="27" t="s">
        <v>20476</v>
      </c>
    </row>
    <row r="80" ht="16.5" spans="1:9">
      <c r="A80" s="24" t="s">
        <v>20477</v>
      </c>
      <c r="B80" s="25" t="s">
        <v>20478</v>
      </c>
      <c r="C80" s="24">
        <f>VLOOKUP(A80,[1]spot_prices!$A:$E,3,FALSE)</f>
        <v>19</v>
      </c>
      <c r="D80" s="13">
        <f>VLOOKUP(A80,[1]spot_prices!$A:$F,6,FALSE)</f>
        <v>-0.68</v>
      </c>
      <c r="E80" s="24" t="s">
        <v>2037</v>
      </c>
      <c r="F80" s="26" t="s">
        <v>20163</v>
      </c>
      <c r="G80" s="26"/>
      <c r="H80" s="27" t="s">
        <v>20479</v>
      </c>
      <c r="I80" s="27" t="s">
        <v>20480</v>
      </c>
    </row>
    <row r="81" ht="16.5" spans="1:9">
      <c r="A81" s="24" t="s">
        <v>20481</v>
      </c>
      <c r="B81" s="25" t="s">
        <v>20482</v>
      </c>
      <c r="C81" s="24">
        <f>VLOOKUP(A81,[1]spot_prices!$A:$E,3,FALSE)</f>
        <v>15.2</v>
      </c>
      <c r="D81" s="13">
        <f>VLOOKUP(A81,[1]spot_prices!$A:$F,6,FALSE)</f>
        <v>-0.48</v>
      </c>
      <c r="E81" s="24" t="s">
        <v>2037</v>
      </c>
      <c r="F81" s="26" t="s">
        <v>20163</v>
      </c>
      <c r="G81" s="26"/>
      <c r="H81" s="27" t="s">
        <v>20483</v>
      </c>
      <c r="I81" s="27" t="s">
        <v>20484</v>
      </c>
    </row>
    <row r="82" ht="16.5" spans="1:9">
      <c r="A82" s="24" t="s">
        <v>20485</v>
      </c>
      <c r="B82" s="25" t="s">
        <v>20486</v>
      </c>
      <c r="C82" s="24">
        <f>VLOOKUP(A82,[1]spot_prices!$A:$E,3,FALSE)</f>
        <v>13.7</v>
      </c>
      <c r="D82" s="13">
        <f>VLOOKUP(A82,[1]spot_prices!$A:$F,6,FALSE)</f>
        <v>-3.04</v>
      </c>
      <c r="E82" s="24" t="s">
        <v>2037</v>
      </c>
      <c r="F82" s="26" t="s">
        <v>20163</v>
      </c>
      <c r="G82" s="26"/>
      <c r="H82" s="27" t="s">
        <v>20487</v>
      </c>
      <c r="I82" s="27" t="s">
        <v>20488</v>
      </c>
    </row>
    <row r="83" s="3" customFormat="1" ht="16.5" spans="1:9">
      <c r="A83" s="24" t="s">
        <v>20489</v>
      </c>
      <c r="B83" s="25" t="s">
        <v>20490</v>
      </c>
      <c r="C83" s="24">
        <f>VLOOKUP(A83,[1]spot_prices!$A:$E,3,FALSE)</f>
        <v>13.3</v>
      </c>
      <c r="D83" s="13">
        <f>VLOOKUP(A83,[1]spot_prices!$A:$F,6,FALSE)</f>
        <v>-0.29</v>
      </c>
      <c r="E83" s="24" t="s">
        <v>2037</v>
      </c>
      <c r="F83" s="26" t="s">
        <v>20163</v>
      </c>
      <c r="G83" s="26"/>
      <c r="H83" s="27" t="s">
        <v>20491</v>
      </c>
      <c r="I83" s="27" t="s">
        <v>20492</v>
      </c>
    </row>
    <row r="84" s="3" customFormat="1" ht="16.5" spans="1:9">
      <c r="A84" s="24" t="s">
        <v>20493</v>
      </c>
      <c r="B84" s="25" t="s">
        <v>20494</v>
      </c>
      <c r="C84" s="24">
        <f>VLOOKUP(A84,[1]spot_prices!$A:$E,3,FALSE)</f>
        <v>12.8</v>
      </c>
      <c r="D84" s="13">
        <f>VLOOKUP(A84,[1]spot_prices!$A:$F,6,FALSE)</f>
        <v>3.11</v>
      </c>
      <c r="E84" s="24" t="s">
        <v>2037</v>
      </c>
      <c r="F84" s="26" t="s">
        <v>20163</v>
      </c>
      <c r="G84" s="26"/>
      <c r="H84" s="27" t="s">
        <v>20495</v>
      </c>
      <c r="I84" s="27"/>
    </row>
    <row r="85" ht="33" spans="1:9">
      <c r="A85" s="11" t="s">
        <v>20496</v>
      </c>
      <c r="B85" s="12" t="s">
        <v>20497</v>
      </c>
      <c r="C85" s="11">
        <f>VLOOKUP(A85,[1]spot_prices!$A:$E,3,FALSE)</f>
        <v>1020</v>
      </c>
      <c r="D85" s="13">
        <f>VLOOKUP(A85,[1]spot_prices!$A:$F,6,FALSE)</f>
        <v>0.58</v>
      </c>
      <c r="E85" s="11" t="s">
        <v>2039</v>
      </c>
      <c r="F85" s="14" t="s">
        <v>20164</v>
      </c>
      <c r="G85" s="14"/>
      <c r="H85" s="15" t="s">
        <v>20498</v>
      </c>
      <c r="I85" s="15" t="s">
        <v>20499</v>
      </c>
    </row>
    <row r="86" s="3" customFormat="1" ht="49.5" spans="1:9">
      <c r="A86" s="11" t="s">
        <v>20500</v>
      </c>
      <c r="B86" s="12" t="s">
        <v>20501</v>
      </c>
      <c r="C86" s="11">
        <f>VLOOKUP(A86,[1]spot_prices!$A:$E,3,FALSE)</f>
        <v>798.3</v>
      </c>
      <c r="D86" s="13">
        <f>VLOOKUP(A86,[1]spot_prices!$A:$F,6,FALSE)</f>
        <v>1.26</v>
      </c>
      <c r="E86" s="11" t="s">
        <v>2039</v>
      </c>
      <c r="F86" s="14" t="s">
        <v>20164</v>
      </c>
      <c r="G86" s="14"/>
      <c r="H86" s="15" t="s">
        <v>20502</v>
      </c>
      <c r="I86" s="15" t="s">
        <v>20503</v>
      </c>
    </row>
    <row r="87" s="3" customFormat="1" ht="49.5" spans="1:9">
      <c r="A87" s="16" t="s">
        <v>20504</v>
      </c>
      <c r="B87" s="17" t="s">
        <v>20505</v>
      </c>
      <c r="C87" s="16">
        <f>VLOOKUP(A87,[1]spot_prices!$A:$E,3,FALSE)</f>
        <v>101</v>
      </c>
      <c r="D87" s="13">
        <f>VLOOKUP(A87,[1]spot_prices!$A:$F,6,FALSE)</f>
        <v>-1.48</v>
      </c>
      <c r="E87" s="16" t="s">
        <v>2039</v>
      </c>
      <c r="F87" s="18" t="s">
        <v>20164</v>
      </c>
      <c r="G87" s="18"/>
      <c r="H87" s="19" t="s">
        <v>20506</v>
      </c>
      <c r="I87" s="19" t="s">
        <v>20507</v>
      </c>
    </row>
    <row r="88" s="3" customFormat="1" ht="49.5" spans="1:9">
      <c r="A88" s="11" t="s">
        <v>20508</v>
      </c>
      <c r="B88" s="12" t="s">
        <v>20509</v>
      </c>
      <c r="C88" s="11">
        <f>VLOOKUP(A88,[1]spot_prices!$A:$E,3,FALSE)</f>
        <v>857.9</v>
      </c>
      <c r="D88" s="13">
        <f>VLOOKUP(A88,[1]spot_prices!$A:$F,6,FALSE)</f>
        <v>0.28</v>
      </c>
      <c r="E88" s="11" t="s">
        <v>2036</v>
      </c>
      <c r="F88" s="14" t="s">
        <v>20158</v>
      </c>
      <c r="G88" s="14"/>
      <c r="H88" s="15" t="s">
        <v>20510</v>
      </c>
      <c r="I88" s="15" t="s">
        <v>20511</v>
      </c>
    </row>
    <row r="89" s="4" customFormat="1" ht="49.5" spans="1:9">
      <c r="A89" s="11" t="s">
        <v>20512</v>
      </c>
      <c r="B89" s="12" t="s">
        <v>20513</v>
      </c>
      <c r="C89" s="11">
        <f>VLOOKUP(A89,[1]spot_prices!$A:$E,3,FALSE)</f>
        <v>713.1</v>
      </c>
      <c r="D89" s="13">
        <f>VLOOKUP(A89,[1]spot_prices!$A:$F,6,FALSE)</f>
        <v>-0.29</v>
      </c>
      <c r="E89" s="11" t="s">
        <v>2036</v>
      </c>
      <c r="F89" s="14" t="s">
        <v>20158</v>
      </c>
      <c r="G89" s="14"/>
      <c r="H89" s="15" t="s">
        <v>20514</v>
      </c>
      <c r="I89" s="15" t="s">
        <v>20515</v>
      </c>
    </row>
    <row r="90" s="4" customFormat="1" ht="16.5" spans="1:9">
      <c r="A90" s="11" t="s">
        <v>20516</v>
      </c>
      <c r="B90" s="12" t="s">
        <v>20517</v>
      </c>
      <c r="C90" s="11">
        <f>VLOOKUP(A90,[1]spot_prices!$A:$E,3,FALSE)</f>
        <v>705.1</v>
      </c>
      <c r="D90" s="13">
        <f>VLOOKUP(A90,[1]spot_prices!$A:$F,6,FALSE)</f>
        <v>-0.85</v>
      </c>
      <c r="E90" s="11" t="s">
        <v>2036</v>
      </c>
      <c r="F90" s="14" t="s">
        <v>20158</v>
      </c>
      <c r="G90" s="14"/>
      <c r="H90" s="15" t="s">
        <v>20518</v>
      </c>
      <c r="I90" s="15" t="s">
        <v>20519</v>
      </c>
    </row>
    <row r="91" s="4" customFormat="1" ht="16.5" spans="1:9">
      <c r="A91" s="16" t="s">
        <v>20520</v>
      </c>
      <c r="B91" s="17" t="s">
        <v>20521</v>
      </c>
      <c r="C91" s="16">
        <f>VLOOKUP(A91,[1]spot_prices!$A:$E,3,FALSE)</f>
        <v>117.9</v>
      </c>
      <c r="D91" s="13">
        <f>VLOOKUP(A91,[1]spot_prices!$A:$F,6,FALSE)</f>
        <v>-0.23</v>
      </c>
      <c r="E91" s="16" t="s">
        <v>2036</v>
      </c>
      <c r="F91" s="18" t="s">
        <v>20158</v>
      </c>
      <c r="G91" s="18"/>
      <c r="H91" s="19" t="s">
        <v>20522</v>
      </c>
      <c r="I91" s="19" t="s">
        <v>20523</v>
      </c>
    </row>
    <row r="92" s="4" customFormat="1" ht="16.5" spans="1:9">
      <c r="A92" s="20" t="s">
        <v>20524</v>
      </c>
      <c r="B92" s="21" t="s">
        <v>20525</v>
      </c>
      <c r="C92" s="20">
        <f>VLOOKUP(A92,[1]spot_prices!$A:$E,3,FALSE)</f>
        <v>75.3</v>
      </c>
      <c r="D92" s="13">
        <f>VLOOKUP(A92,[1]spot_prices!$A:$F,6,FALSE)</f>
        <v>-0.67</v>
      </c>
      <c r="E92" s="20" t="s">
        <v>2036</v>
      </c>
      <c r="F92" s="22" t="s">
        <v>20158</v>
      </c>
      <c r="G92" s="22"/>
      <c r="H92" s="23" t="s">
        <v>20526</v>
      </c>
      <c r="I92" s="23" t="s">
        <v>20527</v>
      </c>
    </row>
    <row r="93" s="4" customFormat="1" ht="16.5" spans="1:9">
      <c r="A93" s="24" t="s">
        <v>20528</v>
      </c>
      <c r="B93" s="25" t="s">
        <v>20529</v>
      </c>
      <c r="C93" s="24">
        <f>VLOOKUP(A93,[1]spot_prices!$A:$E,3,FALSE)</f>
        <v>46</v>
      </c>
      <c r="D93" s="13">
        <f>VLOOKUP(A93,[1]spot_prices!$A:$F,6,FALSE)</f>
        <v>-1.71</v>
      </c>
      <c r="E93" s="24" t="s">
        <v>2036</v>
      </c>
      <c r="F93" s="26" t="s">
        <v>20158</v>
      </c>
      <c r="G93" s="26"/>
      <c r="H93" s="27" t="s">
        <v>20530</v>
      </c>
      <c r="I93" s="27" t="s">
        <v>20531</v>
      </c>
    </row>
    <row r="94" s="4" customFormat="1" ht="33" spans="1:9">
      <c r="A94" s="24" t="s">
        <v>20532</v>
      </c>
      <c r="B94" s="25" t="s">
        <v>20533</v>
      </c>
      <c r="C94" s="24">
        <f>VLOOKUP(A94,[1]spot_prices!$A:$E,3,FALSE)</f>
        <v>23.8</v>
      </c>
      <c r="D94" s="13">
        <f>VLOOKUP(A94,[1]spot_prices!$A:$F,6,FALSE)</f>
        <v>-3.21</v>
      </c>
      <c r="E94" s="24" t="s">
        <v>2036</v>
      </c>
      <c r="F94" s="26" t="s">
        <v>20158</v>
      </c>
      <c r="G94" s="26"/>
      <c r="H94" s="27" t="s">
        <v>20534</v>
      </c>
      <c r="I94" s="27" t="s">
        <v>20535</v>
      </c>
    </row>
    <row r="95" s="5" customFormat="1" ht="33" spans="1:9">
      <c r="A95" s="24" t="s">
        <v>20536</v>
      </c>
      <c r="B95" s="25" t="s">
        <v>20537</v>
      </c>
      <c r="C95" s="24">
        <v>13.6</v>
      </c>
      <c r="D95" s="13">
        <f>VLOOKUP(A95,[1]spot_prices!$A:$F,6,FALSE)</f>
        <v>0.66</v>
      </c>
      <c r="E95" s="24" t="s">
        <v>263</v>
      </c>
      <c r="F95" s="26" t="s">
        <v>20158</v>
      </c>
      <c r="G95" s="33"/>
      <c r="H95" s="27" t="s">
        <v>20538</v>
      </c>
      <c r="I95" s="27" t="s">
        <v>20539</v>
      </c>
    </row>
    <row r="96" s="4" customFormat="1" ht="33" spans="1:9">
      <c r="A96" s="24" t="s">
        <v>20540</v>
      </c>
      <c r="B96" s="25" t="s">
        <v>20541</v>
      </c>
      <c r="C96" s="24">
        <f>VLOOKUP(A96,[1]spot_prices!$A:$E,3,FALSE)</f>
        <v>11.4</v>
      </c>
      <c r="D96" s="13">
        <f>VLOOKUP(A96,[1]spot_prices!$A:$F,6,FALSE)</f>
        <v>3.19</v>
      </c>
      <c r="E96" s="24" t="s">
        <v>2036</v>
      </c>
      <c r="F96" s="26" t="s">
        <v>20158</v>
      </c>
      <c r="G96" s="26"/>
      <c r="H96" s="27" t="s">
        <v>20542</v>
      </c>
      <c r="I96" s="27" t="s">
        <v>20543</v>
      </c>
    </row>
    <row r="97" s="4" customFormat="1" ht="16.5" spans="1:9">
      <c r="A97" s="24" t="s">
        <v>20544</v>
      </c>
      <c r="B97" s="25" t="s">
        <v>20545</v>
      </c>
      <c r="C97" s="24">
        <f>VLOOKUP(A97,[1]spot_prices!$A:$E,3,FALSE)</f>
        <v>9.4</v>
      </c>
      <c r="D97" s="13">
        <f>VLOOKUP(A97,[1]spot_prices!$A:$F,6,FALSE)</f>
        <v>-1.66</v>
      </c>
      <c r="E97" s="24" t="s">
        <v>2036</v>
      </c>
      <c r="F97" s="26" t="s">
        <v>20158</v>
      </c>
      <c r="G97" s="26"/>
      <c r="H97" s="27" t="s">
        <v>20546</v>
      </c>
      <c r="I97" s="27" t="s">
        <v>20547</v>
      </c>
    </row>
    <row r="98" s="4" customFormat="1" ht="33" spans="1:9">
      <c r="A98" s="11" t="s">
        <v>20548</v>
      </c>
      <c r="B98" s="34" t="s">
        <v>20549</v>
      </c>
      <c r="C98" s="11">
        <f>VLOOKUP(A98,[1]spot_prices!$A:$E,3,FALSE)</f>
        <v>1024.6</v>
      </c>
      <c r="D98" s="13">
        <f>VLOOKUP(A98,[1]spot_prices!$A:$F,6,FALSE)</f>
        <v>-0.15</v>
      </c>
      <c r="E98" s="11" t="s">
        <v>2036</v>
      </c>
      <c r="F98" s="14" t="s">
        <v>20160</v>
      </c>
      <c r="G98" s="14" t="s">
        <v>20550</v>
      </c>
      <c r="H98" s="15" t="s">
        <v>20551</v>
      </c>
      <c r="I98" s="15" t="s">
        <v>20552</v>
      </c>
    </row>
    <row r="99" s="4" customFormat="1" ht="49.5" spans="1:9">
      <c r="A99" s="16" t="s">
        <v>20553</v>
      </c>
      <c r="B99" s="17" t="s">
        <v>20554</v>
      </c>
      <c r="C99" s="16">
        <f>VLOOKUP(A99,[1]spot_prices!$A:$E,3,FALSE)</f>
        <v>257.9</v>
      </c>
      <c r="D99" s="13">
        <f>VLOOKUP(A99,[1]spot_prices!$A:$F,6,FALSE)</f>
        <v>0.91</v>
      </c>
      <c r="E99" s="16" t="s">
        <v>2036</v>
      </c>
      <c r="F99" s="18" t="s">
        <v>20160</v>
      </c>
      <c r="G99" s="18"/>
      <c r="H99" s="19" t="s">
        <v>20555</v>
      </c>
      <c r="I99" s="19" t="s">
        <v>20556</v>
      </c>
    </row>
    <row r="100" s="4" customFormat="1" ht="33" spans="1:9">
      <c r="A100" s="16" t="s">
        <v>20557</v>
      </c>
      <c r="B100" s="17" t="s">
        <v>20558</v>
      </c>
      <c r="C100" s="16">
        <f>VLOOKUP(A100,[1]spot_prices!$A:$E,3,FALSE)</f>
        <v>151.5</v>
      </c>
      <c r="D100" s="13">
        <f>VLOOKUP(A100,[1]spot_prices!$A:$F,6,FALSE)</f>
        <v>0.68</v>
      </c>
      <c r="E100" s="16" t="s">
        <v>2036</v>
      </c>
      <c r="F100" s="18" t="s">
        <v>20160</v>
      </c>
      <c r="G100" s="18"/>
      <c r="H100" s="19" t="s">
        <v>20559</v>
      </c>
      <c r="I100" s="19" t="s">
        <v>20560</v>
      </c>
    </row>
    <row r="101" s="4" customFormat="1" ht="33" spans="1:9">
      <c r="A101" s="16" t="s">
        <v>20561</v>
      </c>
      <c r="B101" s="17" t="s">
        <v>20562</v>
      </c>
      <c r="C101" s="16">
        <f>VLOOKUP(A101,[1]spot_prices!$A:$E,3,FALSE)</f>
        <v>138.5</v>
      </c>
      <c r="D101" s="13">
        <f>VLOOKUP(A101,[1]spot_prices!$A:$F,6,FALSE)</f>
        <v>-0.12</v>
      </c>
      <c r="E101" s="16" t="s">
        <v>2036</v>
      </c>
      <c r="F101" s="18" t="s">
        <v>20160</v>
      </c>
      <c r="G101" s="18"/>
      <c r="H101" s="19" t="s">
        <v>20563</v>
      </c>
      <c r="I101" s="19" t="s">
        <v>20564</v>
      </c>
    </row>
    <row r="102" s="4" customFormat="1" ht="16.5" spans="1:9">
      <c r="A102" s="24" t="s">
        <v>20565</v>
      </c>
      <c r="B102" s="25" t="s">
        <v>20566</v>
      </c>
      <c r="C102" s="24">
        <f>VLOOKUP(A102,[1]spot_prices!$A:$E,3,FALSE)</f>
        <v>20.5</v>
      </c>
      <c r="D102" s="13">
        <f>VLOOKUP(A102,[1]spot_prices!$A:$F,6,FALSE)</f>
        <v>1.59</v>
      </c>
      <c r="E102" s="24" t="s">
        <v>2036</v>
      </c>
      <c r="F102" s="26" t="s">
        <v>20160</v>
      </c>
      <c r="G102" s="26"/>
      <c r="H102" s="27" t="s">
        <v>20567</v>
      </c>
      <c r="I102" s="27" t="s">
        <v>20568</v>
      </c>
    </row>
    <row r="103" s="4" customFormat="1" ht="16.5" spans="1:9">
      <c r="A103" s="24" t="s">
        <v>20569</v>
      </c>
      <c r="B103" s="25" t="s">
        <v>20570</v>
      </c>
      <c r="C103" s="24">
        <f>VLOOKUP(A103,[1]spot_prices!$A:$E,3,FALSE)</f>
        <v>14.8</v>
      </c>
      <c r="D103" s="13">
        <f>VLOOKUP(A103,[1]spot_prices!$A:$F,6,FALSE)</f>
        <v>-0.62</v>
      </c>
      <c r="E103" s="24" t="s">
        <v>2036</v>
      </c>
      <c r="F103" s="26" t="s">
        <v>20160</v>
      </c>
      <c r="G103" s="26"/>
      <c r="H103" s="27" t="s">
        <v>20571</v>
      </c>
      <c r="I103" s="27" t="s">
        <v>20572</v>
      </c>
    </row>
    <row r="104" s="4" customFormat="1" ht="33" spans="1:9">
      <c r="A104" s="16" t="s">
        <v>20573</v>
      </c>
      <c r="B104" s="17" t="s">
        <v>20574</v>
      </c>
      <c r="C104" s="16">
        <f>VLOOKUP(A104,[1]spot_prices!$A:$E,3,FALSE)</f>
        <v>371.8</v>
      </c>
      <c r="D104" s="13">
        <f>VLOOKUP(A104,[1]spot_prices!$A:$F,6,FALSE)</f>
        <v>-0.79</v>
      </c>
      <c r="E104" s="16" t="s">
        <v>2036</v>
      </c>
      <c r="F104" s="18" t="s">
        <v>20157</v>
      </c>
      <c r="G104" s="18" t="s">
        <v>20575</v>
      </c>
      <c r="H104" s="19" t="s">
        <v>20576</v>
      </c>
      <c r="I104" s="19" t="s">
        <v>20577</v>
      </c>
    </row>
    <row r="105" s="4" customFormat="1" ht="33" spans="1:9">
      <c r="A105" s="16" t="s">
        <v>20578</v>
      </c>
      <c r="B105" s="17" t="s">
        <v>20579</v>
      </c>
      <c r="C105" s="16">
        <f>VLOOKUP(A105,[1]spot_prices!$A:$E,3,FALSE)</f>
        <v>333.5</v>
      </c>
      <c r="D105" s="13">
        <f>VLOOKUP(A105,[1]spot_prices!$A:$F,6,FALSE)</f>
        <v>0.44</v>
      </c>
      <c r="E105" s="16" t="s">
        <v>2036</v>
      </c>
      <c r="F105" s="18" t="s">
        <v>20157</v>
      </c>
      <c r="G105" s="18" t="s">
        <v>20575</v>
      </c>
      <c r="H105" s="19" t="s">
        <v>20580</v>
      </c>
      <c r="I105" s="19" t="s">
        <v>20581</v>
      </c>
    </row>
    <row r="106" s="4" customFormat="1" ht="33" spans="1:9">
      <c r="A106" s="16" t="s">
        <v>20582</v>
      </c>
      <c r="B106" s="17" t="s">
        <v>20583</v>
      </c>
      <c r="C106" s="16">
        <f>VLOOKUP(A106,[1]spot_prices!$A:$E,3,FALSE)</f>
        <v>326.7</v>
      </c>
      <c r="D106" s="13">
        <f>VLOOKUP(A106,[1]spot_prices!$A:$F,6,FALSE)</f>
        <v>0.13</v>
      </c>
      <c r="E106" s="16" t="s">
        <v>2036</v>
      </c>
      <c r="F106" s="18" t="s">
        <v>20157</v>
      </c>
      <c r="G106" s="18" t="s">
        <v>20584</v>
      </c>
      <c r="H106" s="19" t="s">
        <v>20585</v>
      </c>
      <c r="I106" s="19" t="s">
        <v>20586</v>
      </c>
    </row>
    <row r="107" s="4" customFormat="1" ht="33" spans="1:9">
      <c r="A107" s="16" t="s">
        <v>20587</v>
      </c>
      <c r="B107" s="32" t="s">
        <v>20588</v>
      </c>
      <c r="C107" s="16">
        <f>VLOOKUP(A107,[1]spot_prices!$A:$E,3,FALSE)</f>
        <v>331.3</v>
      </c>
      <c r="D107" s="13">
        <f>VLOOKUP(A107,[1]spot_prices!$A:$F,6,FALSE)</f>
        <v>1.33</v>
      </c>
      <c r="E107" s="16" t="s">
        <v>2036</v>
      </c>
      <c r="F107" s="18" t="s">
        <v>20157</v>
      </c>
      <c r="G107" s="18" t="s">
        <v>20589</v>
      </c>
      <c r="H107" s="19" t="s">
        <v>20590</v>
      </c>
      <c r="I107" s="19" t="s">
        <v>20591</v>
      </c>
    </row>
    <row r="108" s="4" customFormat="1" ht="33" spans="1:9">
      <c r="A108" s="16" t="s">
        <v>20592</v>
      </c>
      <c r="B108" s="17" t="s">
        <v>20593</v>
      </c>
      <c r="C108" s="16">
        <f>VLOOKUP(A108,[1]spot_prices!$A:$E,3,FALSE)</f>
        <v>215.2</v>
      </c>
      <c r="D108" s="13">
        <f>VLOOKUP(A108,[1]spot_prices!$A:$F,6,FALSE)</f>
        <v>0.74</v>
      </c>
      <c r="E108" s="16" t="s">
        <v>2036</v>
      </c>
      <c r="F108" s="18" t="s">
        <v>20157</v>
      </c>
      <c r="G108" s="18" t="s">
        <v>20594</v>
      </c>
      <c r="H108" s="19" t="s">
        <v>20595</v>
      </c>
      <c r="I108" s="19" t="s">
        <v>20596</v>
      </c>
    </row>
    <row r="109" s="4" customFormat="1" ht="33" spans="1:9">
      <c r="A109" s="16" t="s">
        <v>20597</v>
      </c>
      <c r="B109" s="17" t="s">
        <v>20598</v>
      </c>
      <c r="C109" s="16">
        <f>VLOOKUP(A109,[1]spot_prices!$A:$E,3,FALSE)</f>
        <v>134.3</v>
      </c>
      <c r="D109" s="13">
        <f>VLOOKUP(A109,[1]spot_prices!$A:$F,6,FALSE)</f>
        <v>-2.1</v>
      </c>
      <c r="E109" s="16" t="s">
        <v>2036</v>
      </c>
      <c r="F109" s="18" t="s">
        <v>20157</v>
      </c>
      <c r="G109" s="18" t="s">
        <v>20599</v>
      </c>
      <c r="H109" s="19" t="s">
        <v>20600</v>
      </c>
      <c r="I109" s="19" t="s">
        <v>20601</v>
      </c>
    </row>
    <row r="110" s="4" customFormat="1" ht="16.5" spans="1:9">
      <c r="A110" s="16" t="s">
        <v>20602</v>
      </c>
      <c r="B110" s="32" t="s">
        <v>20603</v>
      </c>
      <c r="C110" s="16">
        <f>VLOOKUP(A110,[1]spot_prices!$A:$E,3,FALSE)</f>
        <v>127.9</v>
      </c>
      <c r="D110" s="13">
        <f>VLOOKUP(A110,[1]spot_prices!$A:$F,6,FALSE)</f>
        <v>-0.44</v>
      </c>
      <c r="E110" s="16" t="s">
        <v>2036</v>
      </c>
      <c r="F110" s="18" t="s">
        <v>20157</v>
      </c>
      <c r="G110" s="18" t="s">
        <v>20594</v>
      </c>
      <c r="H110" s="19" t="s">
        <v>20604</v>
      </c>
      <c r="I110" s="19" t="s">
        <v>20605</v>
      </c>
    </row>
    <row r="111" s="4" customFormat="1" ht="49.5" spans="1:9">
      <c r="A111" s="16" t="s">
        <v>20606</v>
      </c>
      <c r="B111" s="17" t="s">
        <v>20607</v>
      </c>
      <c r="C111" s="16">
        <f>VLOOKUP(A111,[1]spot_prices!$A:$E,3,FALSE)</f>
        <v>135.6</v>
      </c>
      <c r="D111" s="13">
        <f>VLOOKUP(A111,[1]spot_prices!$A:$F,6,FALSE)</f>
        <v>-1.84</v>
      </c>
      <c r="E111" s="16" t="s">
        <v>2036</v>
      </c>
      <c r="F111" s="18" t="s">
        <v>20157</v>
      </c>
      <c r="G111" s="18" t="s">
        <v>20575</v>
      </c>
      <c r="H111" s="19" t="s">
        <v>20608</v>
      </c>
      <c r="I111" s="19" t="s">
        <v>20609</v>
      </c>
    </row>
    <row r="112" s="4" customFormat="1" ht="16.5" spans="1:9">
      <c r="A112" s="16" t="s">
        <v>20610</v>
      </c>
      <c r="B112" s="32" t="s">
        <v>20611</v>
      </c>
      <c r="C112" s="16">
        <f>VLOOKUP(A112,[1]spot_prices!$A:$E,3,FALSE)</f>
        <v>130.5</v>
      </c>
      <c r="D112" s="13">
        <f>VLOOKUP(A112,[1]spot_prices!$A:$F,6,FALSE)</f>
        <v>1.95</v>
      </c>
      <c r="E112" s="16" t="s">
        <v>2036</v>
      </c>
      <c r="F112" s="18" t="s">
        <v>20157</v>
      </c>
      <c r="G112" s="18" t="s">
        <v>20584</v>
      </c>
      <c r="H112" s="19" t="s">
        <v>20612</v>
      </c>
      <c r="I112" s="19" t="s">
        <v>20613</v>
      </c>
    </row>
    <row r="113" s="4" customFormat="1" ht="16.5" spans="1:9">
      <c r="A113" s="16" t="s">
        <v>20614</v>
      </c>
      <c r="B113" s="17" t="s">
        <v>20615</v>
      </c>
      <c r="C113" s="16">
        <f>VLOOKUP(A113,[1]spot_prices!$A:$E,3,FALSE)</f>
        <v>122.3</v>
      </c>
      <c r="D113" s="13">
        <f>VLOOKUP(A113,[1]spot_prices!$A:$F,6,FALSE)</f>
        <v>2.72</v>
      </c>
      <c r="E113" s="16" t="s">
        <v>2036</v>
      </c>
      <c r="F113" s="18" t="s">
        <v>20157</v>
      </c>
      <c r="G113" s="18" t="s">
        <v>20575</v>
      </c>
      <c r="H113" s="19" t="s">
        <v>20616</v>
      </c>
      <c r="I113" s="19" t="s">
        <v>20617</v>
      </c>
    </row>
    <row r="114" s="4" customFormat="1" ht="66" spans="1:9">
      <c r="A114" s="20" t="s">
        <v>20618</v>
      </c>
      <c r="B114" s="21" t="s">
        <v>20619</v>
      </c>
      <c r="C114" s="20">
        <f>VLOOKUP(A114,[1]spot_prices!$A:$E,3,FALSE)</f>
        <v>94.6</v>
      </c>
      <c r="D114" s="13">
        <f>VLOOKUP(A114,[1]spot_prices!$A:$F,6,FALSE)</f>
        <v>-0.18</v>
      </c>
      <c r="E114" s="20" t="s">
        <v>2036</v>
      </c>
      <c r="F114" s="22" t="s">
        <v>20157</v>
      </c>
      <c r="G114" s="22" t="s">
        <v>20599</v>
      </c>
      <c r="H114" s="23" t="s">
        <v>20620</v>
      </c>
      <c r="I114" s="23" t="s">
        <v>20621</v>
      </c>
    </row>
    <row r="115" s="4" customFormat="1" ht="49.5" spans="1:9">
      <c r="A115" s="20" t="s">
        <v>20622</v>
      </c>
      <c r="B115" s="21" t="s">
        <v>20623</v>
      </c>
      <c r="C115" s="20">
        <f>VLOOKUP(A115,[1]spot_prices!$A:$E,3,FALSE)</f>
        <v>58.8</v>
      </c>
      <c r="D115" s="13">
        <f>VLOOKUP(A115,[1]spot_prices!$A:$F,6,FALSE)</f>
        <v>-0.53</v>
      </c>
      <c r="E115" s="20" t="s">
        <v>2036</v>
      </c>
      <c r="F115" s="22" t="s">
        <v>20157</v>
      </c>
      <c r="G115" s="22" t="s">
        <v>20575</v>
      </c>
      <c r="H115" s="23" t="s">
        <v>20624</v>
      </c>
      <c r="I115" s="23" t="s">
        <v>20625</v>
      </c>
    </row>
    <row r="116" s="4" customFormat="1" ht="16.5" spans="1:9">
      <c r="A116" s="24" t="s">
        <v>20626</v>
      </c>
      <c r="B116" s="25" t="s">
        <v>20627</v>
      </c>
      <c r="C116" s="24">
        <f>VLOOKUP(A116,[1]spot_prices!$A:$E,3,FALSE)</f>
        <v>43.8</v>
      </c>
      <c r="D116" s="13">
        <f>VLOOKUP(A116,[1]spot_prices!$A:$F,6,FALSE)</f>
        <v>-2.33</v>
      </c>
      <c r="E116" s="24" t="s">
        <v>2036</v>
      </c>
      <c r="F116" s="26" t="s">
        <v>20157</v>
      </c>
      <c r="G116" s="26" t="s">
        <v>20584</v>
      </c>
      <c r="H116" s="27" t="s">
        <v>20628</v>
      </c>
      <c r="I116" s="27" t="s">
        <v>20629</v>
      </c>
    </row>
    <row r="117" s="4" customFormat="1" ht="33" spans="1:9">
      <c r="A117" s="24" t="s">
        <v>20630</v>
      </c>
      <c r="B117" s="25" t="s">
        <v>20631</v>
      </c>
      <c r="C117" s="24">
        <f>VLOOKUP(A117,[1]spot_prices!$A:$E,3,FALSE)</f>
        <v>33.1</v>
      </c>
      <c r="D117" s="13">
        <f>VLOOKUP(A117,[1]spot_prices!$A:$F,6,FALSE)</f>
        <v>2.47</v>
      </c>
      <c r="E117" s="24" t="s">
        <v>2036</v>
      </c>
      <c r="F117" s="26" t="s">
        <v>20157</v>
      </c>
      <c r="G117" s="26" t="s">
        <v>20575</v>
      </c>
      <c r="H117" s="27" t="s">
        <v>20632</v>
      </c>
      <c r="I117" s="27" t="s">
        <v>20633</v>
      </c>
    </row>
    <row r="118" s="4" customFormat="1" ht="33" spans="1:9">
      <c r="A118" s="24" t="s">
        <v>20634</v>
      </c>
      <c r="B118" s="25" t="s">
        <v>20635</v>
      </c>
      <c r="C118" s="24">
        <f>VLOOKUP(A118,[1]spot_prices!$A:$E,3,FALSE)</f>
        <v>20</v>
      </c>
      <c r="D118" s="13">
        <f>VLOOKUP(A118,[1]spot_prices!$A:$F,6,FALSE)</f>
        <v>-2.08</v>
      </c>
      <c r="E118" s="24" t="s">
        <v>2036</v>
      </c>
      <c r="F118" s="26" t="s">
        <v>20157</v>
      </c>
      <c r="G118" s="26" t="s">
        <v>20575</v>
      </c>
      <c r="H118" s="27" t="s">
        <v>20636</v>
      </c>
      <c r="I118" s="27" t="s">
        <v>20637</v>
      </c>
    </row>
    <row r="119" s="4" customFormat="1" ht="33" spans="1:9">
      <c r="A119" s="24" t="s">
        <v>20638</v>
      </c>
      <c r="B119" s="25" t="s">
        <v>20639</v>
      </c>
      <c r="C119" s="24">
        <f>VLOOKUP(A119,[1]spot_prices!$A:$E,3,FALSE)</f>
        <v>18.5</v>
      </c>
      <c r="D119" s="13">
        <f>VLOOKUP(A119,[1]spot_prices!$A:$F,6,FALSE)</f>
        <v>4.82</v>
      </c>
      <c r="E119" s="24" t="s">
        <v>2036</v>
      </c>
      <c r="F119" s="26" t="s">
        <v>20157</v>
      </c>
      <c r="G119" s="26" t="s">
        <v>20599</v>
      </c>
      <c r="H119" s="27" t="s">
        <v>20640</v>
      </c>
      <c r="I119" s="27" t="s">
        <v>20641</v>
      </c>
    </row>
    <row r="120" s="4" customFormat="1" ht="16.5" spans="1:9">
      <c r="A120" s="24" t="s">
        <v>20642</v>
      </c>
      <c r="B120" s="25" t="s">
        <v>20643</v>
      </c>
      <c r="C120" s="24">
        <f>VLOOKUP(A120,[1]spot_prices!$A:$E,3,FALSE)</f>
        <v>14.9</v>
      </c>
      <c r="D120" s="13">
        <f>VLOOKUP(A120,[1]spot_prices!$A:$F,6,FALSE)</f>
        <v>-1.33</v>
      </c>
      <c r="E120" s="27" t="s">
        <v>2036</v>
      </c>
      <c r="F120" s="35" t="s">
        <v>20157</v>
      </c>
      <c r="G120" s="35" t="s">
        <v>20575</v>
      </c>
      <c r="H120" s="27" t="s">
        <v>20644</v>
      </c>
      <c r="I120" s="27" t="s">
        <v>20214</v>
      </c>
    </row>
    <row r="121" s="4" customFormat="1" ht="16.5" spans="1:9">
      <c r="A121" s="24" t="s">
        <v>20645</v>
      </c>
      <c r="B121" s="25" t="s">
        <v>20646</v>
      </c>
      <c r="C121" s="24">
        <f>VLOOKUP(A121,[1]spot_prices!$A:$E,3,FALSE)</f>
        <v>6.8</v>
      </c>
      <c r="D121" s="13">
        <f>VLOOKUP(A121,[1]spot_prices!$A:$F,6,FALSE)</f>
        <v>0.66</v>
      </c>
      <c r="E121" s="24" t="s">
        <v>2036</v>
      </c>
      <c r="F121" s="26" t="s">
        <v>20157</v>
      </c>
      <c r="G121" s="26" t="s">
        <v>20575</v>
      </c>
      <c r="H121" s="27" t="s">
        <v>20647</v>
      </c>
      <c r="I121" s="27" t="s">
        <v>20648</v>
      </c>
    </row>
    <row r="122" s="4" customFormat="1" ht="33" spans="1:9">
      <c r="A122" s="16" t="s">
        <v>20649</v>
      </c>
      <c r="B122" s="17" t="s">
        <v>20650</v>
      </c>
      <c r="C122" s="16">
        <f>VLOOKUP(A122,[1]spot_prices!$A:$E,3,FALSE)</f>
        <v>364.8</v>
      </c>
      <c r="D122" s="13">
        <f>VLOOKUP(A122,[1]spot_prices!$A:$F,6,FALSE)</f>
        <v>-0.73</v>
      </c>
      <c r="E122" s="16" t="s">
        <v>2034</v>
      </c>
      <c r="F122" s="18" t="s">
        <v>20155</v>
      </c>
      <c r="G122" s="18" t="s">
        <v>20651</v>
      </c>
      <c r="H122" s="19" t="s">
        <v>20652</v>
      </c>
      <c r="I122" s="19" t="s">
        <v>20653</v>
      </c>
    </row>
    <row r="123" s="4" customFormat="1" ht="33" spans="1:9">
      <c r="A123" s="16" t="s">
        <v>20654</v>
      </c>
      <c r="B123" s="17" t="s">
        <v>20655</v>
      </c>
      <c r="C123" s="16">
        <f>VLOOKUP(A123,[1]spot_prices!$A:$E,3,FALSE)</f>
        <v>248.7</v>
      </c>
      <c r="D123" s="13">
        <f>VLOOKUP(A123,[1]spot_prices!$A:$F,6,FALSE)</f>
        <v>-0.9</v>
      </c>
      <c r="E123" s="16" t="s">
        <v>2034</v>
      </c>
      <c r="F123" s="18" t="s">
        <v>20155</v>
      </c>
      <c r="G123" s="18" t="s">
        <v>20656</v>
      </c>
      <c r="H123" s="19" t="s">
        <v>20657</v>
      </c>
      <c r="I123" s="19" t="s">
        <v>20658</v>
      </c>
    </row>
    <row r="124" s="4" customFormat="1" ht="16.5" spans="1:9">
      <c r="A124" s="16" t="s">
        <v>20659</v>
      </c>
      <c r="B124" s="17" t="s">
        <v>20660</v>
      </c>
      <c r="C124" s="16">
        <f>VLOOKUP(A124,[1]spot_prices!$A:$E,3,FALSE)</f>
        <v>180.9</v>
      </c>
      <c r="D124" s="13">
        <f>VLOOKUP(A124,[1]spot_prices!$A:$F,6,FALSE)</f>
        <v>-1.25</v>
      </c>
      <c r="E124" s="16" t="s">
        <v>2035</v>
      </c>
      <c r="F124" s="18" t="s">
        <v>20155</v>
      </c>
      <c r="G124" s="18"/>
      <c r="H124" s="19" t="s">
        <v>20661</v>
      </c>
      <c r="I124" s="19" t="s">
        <v>20662</v>
      </c>
    </row>
    <row r="125" s="4" customFormat="1" ht="33" spans="1:9">
      <c r="A125" s="16" t="s">
        <v>20663</v>
      </c>
      <c r="B125" s="17" t="s">
        <v>20664</v>
      </c>
      <c r="C125" s="16">
        <f>VLOOKUP(A125,[1]spot_prices!$A:$E,3,FALSE)</f>
        <v>180.6</v>
      </c>
      <c r="D125" s="13">
        <f>VLOOKUP(A125,[1]spot_prices!$A:$F,6,FALSE)</f>
        <v>-0.23</v>
      </c>
      <c r="E125" s="16" t="s">
        <v>2035</v>
      </c>
      <c r="F125" s="18" t="s">
        <v>20155</v>
      </c>
      <c r="G125" s="36" t="s">
        <v>20665</v>
      </c>
      <c r="H125" s="19" t="s">
        <v>20666</v>
      </c>
      <c r="I125" s="19" t="s">
        <v>20667</v>
      </c>
    </row>
    <row r="126" s="4" customFormat="1" ht="33" spans="1:9">
      <c r="A126" s="16" t="s">
        <v>20668</v>
      </c>
      <c r="B126" s="17" t="s">
        <v>20669</v>
      </c>
      <c r="C126" s="16">
        <f>VLOOKUP(A126,[1]spot_prices!$A:$E,3,FALSE)</f>
        <v>179.3</v>
      </c>
      <c r="D126" s="13">
        <f>VLOOKUP(A126,[1]spot_prices!$A:$F,6,FALSE)</f>
        <v>0.32</v>
      </c>
      <c r="E126" s="16" t="s">
        <v>2034</v>
      </c>
      <c r="F126" s="18" t="s">
        <v>20155</v>
      </c>
      <c r="G126" s="18"/>
      <c r="H126" s="19" t="s">
        <v>20670</v>
      </c>
      <c r="I126" s="19" t="s">
        <v>20671</v>
      </c>
    </row>
    <row r="127" s="4" customFormat="1" ht="33" spans="1:9">
      <c r="A127" s="16" t="s">
        <v>20672</v>
      </c>
      <c r="B127" s="17" t="s">
        <v>20673</v>
      </c>
      <c r="C127" s="16">
        <f>VLOOKUP(A127,[1]spot_prices!$A:$E,3,FALSE)</f>
        <v>162.6</v>
      </c>
      <c r="D127" s="13">
        <f>VLOOKUP(A127,[1]spot_prices!$A:$F,6,FALSE)</f>
        <v>-2.67</v>
      </c>
      <c r="E127" s="16" t="s">
        <v>2035</v>
      </c>
      <c r="F127" s="18" t="s">
        <v>20155</v>
      </c>
      <c r="G127" s="18" t="s">
        <v>1763</v>
      </c>
      <c r="H127" s="19" t="s">
        <v>20674</v>
      </c>
      <c r="I127" s="19" t="s">
        <v>20675</v>
      </c>
    </row>
    <row r="128" s="4" customFormat="1" ht="16.5" spans="1:9">
      <c r="A128" s="16" t="s">
        <v>20676</v>
      </c>
      <c r="B128" s="17" t="s">
        <v>20677</v>
      </c>
      <c r="C128" s="16">
        <f>VLOOKUP(A128,[1]spot_prices!$A:$E,3,FALSE)</f>
        <v>140.8</v>
      </c>
      <c r="D128" s="13">
        <f>VLOOKUP(A128,[1]spot_prices!$A:$F,6,FALSE)</f>
        <v>-1.85</v>
      </c>
      <c r="E128" s="16" t="s">
        <v>2034</v>
      </c>
      <c r="F128" s="18" t="s">
        <v>20155</v>
      </c>
      <c r="G128" s="18" t="s">
        <v>20678</v>
      </c>
      <c r="H128" s="19" t="s">
        <v>20679</v>
      </c>
      <c r="I128" s="19" t="s">
        <v>20680</v>
      </c>
    </row>
    <row r="129" s="4" customFormat="1" ht="33" spans="1:9">
      <c r="A129" s="16" t="s">
        <v>20681</v>
      </c>
      <c r="B129" s="32" t="s">
        <v>20682</v>
      </c>
      <c r="C129" s="16">
        <f>VLOOKUP(A129,[1]spot_prices!$A:$E,3,FALSE)</f>
        <v>132.4</v>
      </c>
      <c r="D129" s="13">
        <f>VLOOKUP(A129,[1]spot_prices!$A:$F,6,FALSE)</f>
        <v>1.99</v>
      </c>
      <c r="E129" s="16" t="s">
        <v>799</v>
      </c>
      <c r="F129" s="18" t="s">
        <v>20155</v>
      </c>
      <c r="G129" s="18" t="s">
        <v>1765</v>
      </c>
      <c r="H129" s="19" t="s">
        <v>20683</v>
      </c>
      <c r="I129" s="19" t="s">
        <v>20684</v>
      </c>
    </row>
    <row r="130" s="4" customFormat="1" ht="49.5" spans="1:9">
      <c r="A130" s="16" t="s">
        <v>20685</v>
      </c>
      <c r="B130" s="17" t="s">
        <v>20686</v>
      </c>
      <c r="C130" s="16">
        <f>VLOOKUP(A130,[1]spot_prices!$A:$E,3,FALSE)</f>
        <v>126.9</v>
      </c>
      <c r="D130" s="13">
        <f>VLOOKUP(A130,[1]spot_prices!$A:$F,6,FALSE)</f>
        <v>-0.6</v>
      </c>
      <c r="E130" s="16" t="s">
        <v>2034</v>
      </c>
      <c r="F130" s="18" t="s">
        <v>20155</v>
      </c>
      <c r="G130" s="18"/>
      <c r="H130" s="19" t="s">
        <v>20687</v>
      </c>
      <c r="I130" s="19" t="s">
        <v>20688</v>
      </c>
    </row>
    <row r="131" s="4" customFormat="1" ht="33" spans="1:9">
      <c r="A131" s="16" t="s">
        <v>20689</v>
      </c>
      <c r="B131" s="17" t="s">
        <v>20690</v>
      </c>
      <c r="C131" s="16">
        <f>VLOOKUP(A131,[1]spot_prices!$A:$E,3,FALSE)</f>
        <v>115.9</v>
      </c>
      <c r="D131" s="13">
        <f>VLOOKUP(A131,[1]spot_prices!$A:$F,6,FALSE)</f>
        <v>-0.88</v>
      </c>
      <c r="E131" s="16" t="s">
        <v>2035</v>
      </c>
      <c r="F131" s="18" t="s">
        <v>20155</v>
      </c>
      <c r="G131" s="18" t="s">
        <v>20651</v>
      </c>
      <c r="H131" s="19" t="s">
        <v>20691</v>
      </c>
      <c r="I131" s="19" t="s">
        <v>20692</v>
      </c>
    </row>
    <row r="132" s="4" customFormat="1" ht="33" spans="1:9">
      <c r="A132" s="16" t="s">
        <v>20693</v>
      </c>
      <c r="B132" s="17" t="s">
        <v>20694</v>
      </c>
      <c r="C132" s="16">
        <f>VLOOKUP(A132,[1]spot_prices!$A:$E,3,FALSE)</f>
        <v>106.7</v>
      </c>
      <c r="D132" s="13">
        <f>VLOOKUP(A132,[1]spot_prices!$A:$F,6,FALSE)</f>
        <v>-0.88</v>
      </c>
      <c r="E132" s="16" t="s">
        <v>2035</v>
      </c>
      <c r="F132" s="18" t="s">
        <v>20155</v>
      </c>
      <c r="G132" s="18"/>
      <c r="H132" s="19" t="s">
        <v>20695</v>
      </c>
      <c r="I132" s="19" t="s">
        <v>20696</v>
      </c>
    </row>
    <row r="133" s="4" customFormat="1" ht="16.5" spans="1:9">
      <c r="A133" s="16" t="s">
        <v>20697</v>
      </c>
      <c r="B133" s="17" t="s">
        <v>20698</v>
      </c>
      <c r="C133" s="16">
        <f>VLOOKUP(A133,[1]spot_prices!$A:$E,3,FALSE)</f>
        <v>103.5</v>
      </c>
      <c r="D133" s="13">
        <f>VLOOKUP(A133,[1]spot_prices!$A:$F,6,FALSE)</f>
        <v>-0.44</v>
      </c>
      <c r="E133" s="16" t="s">
        <v>2035</v>
      </c>
      <c r="F133" s="18" t="s">
        <v>20155</v>
      </c>
      <c r="G133" s="18" t="s">
        <v>20699</v>
      </c>
      <c r="H133" s="19" t="s">
        <v>20700</v>
      </c>
      <c r="I133" s="19" t="s">
        <v>20701</v>
      </c>
    </row>
    <row r="134" s="4" customFormat="1" ht="16.5" spans="1:9">
      <c r="A134" s="16" t="s">
        <v>20702</v>
      </c>
      <c r="B134" s="32" t="s">
        <v>20703</v>
      </c>
      <c r="C134" s="16">
        <f>VLOOKUP(A134,[1]spot_prices!$A:$E,3,FALSE)</f>
        <v>98.8</v>
      </c>
      <c r="D134" s="13">
        <f>VLOOKUP(A134,[1]spot_prices!$A:$F,6,FALSE)</f>
        <v>0.44</v>
      </c>
      <c r="E134" s="16" t="s">
        <v>2034</v>
      </c>
      <c r="F134" s="18" t="s">
        <v>20155</v>
      </c>
      <c r="G134" s="18" t="s">
        <v>1765</v>
      </c>
      <c r="H134" s="19" t="s">
        <v>20704</v>
      </c>
      <c r="I134" s="19" t="s">
        <v>20705</v>
      </c>
    </row>
    <row r="135" s="4" customFormat="1" ht="33" spans="1:9">
      <c r="A135" s="20" t="s">
        <v>20706</v>
      </c>
      <c r="B135" s="21" t="s">
        <v>20707</v>
      </c>
      <c r="C135" s="20">
        <f>VLOOKUP(A135,[1]spot_prices!$A:$E,3,FALSE)</f>
        <v>107.6</v>
      </c>
      <c r="D135" s="13">
        <f>VLOOKUP(A135,[1]spot_prices!$A:$F,6,FALSE)</f>
        <v>0.62</v>
      </c>
      <c r="E135" s="20" t="s">
        <v>2035</v>
      </c>
      <c r="F135" s="22" t="s">
        <v>20155</v>
      </c>
      <c r="G135" s="22"/>
      <c r="H135" s="23" t="s">
        <v>20708</v>
      </c>
      <c r="I135" s="23" t="s">
        <v>20709</v>
      </c>
    </row>
    <row r="136" s="4" customFormat="1" ht="33" spans="1:9">
      <c r="A136" s="16" t="s">
        <v>20710</v>
      </c>
      <c r="B136" s="32" t="s">
        <v>20711</v>
      </c>
      <c r="C136" s="16">
        <f>VLOOKUP(A136,[1]spot_prices!$A:$E,3,FALSE)</f>
        <v>90.5</v>
      </c>
      <c r="D136" s="13">
        <f>VLOOKUP(A136,[1]spot_prices!$A:$F,6,FALSE)</f>
        <v>-2.27</v>
      </c>
      <c r="E136" s="16" t="s">
        <v>132</v>
      </c>
      <c r="F136" s="18" t="s">
        <v>20155</v>
      </c>
      <c r="G136" s="18" t="s">
        <v>1765</v>
      </c>
      <c r="H136" s="19" t="s">
        <v>20712</v>
      </c>
      <c r="I136" s="19" t="s">
        <v>20713</v>
      </c>
    </row>
    <row r="137" s="4" customFormat="1" ht="16.5" spans="1:9">
      <c r="A137" s="20" t="s">
        <v>20714</v>
      </c>
      <c r="B137" s="21" t="s">
        <v>20715</v>
      </c>
      <c r="C137" s="20">
        <f>VLOOKUP(A137,[1]spot_prices!$A:$E,3,FALSE)</f>
        <v>79.6</v>
      </c>
      <c r="D137" s="13">
        <f>VLOOKUP(A137,[1]spot_prices!$A:$F,6,FALSE)</f>
        <v>-0.14</v>
      </c>
      <c r="E137" s="20" t="s">
        <v>2034</v>
      </c>
      <c r="F137" s="22" t="s">
        <v>20155</v>
      </c>
      <c r="G137" s="22" t="s">
        <v>20651</v>
      </c>
      <c r="H137" s="23" t="s">
        <v>20716</v>
      </c>
      <c r="I137" s="23" t="s">
        <v>20717</v>
      </c>
    </row>
    <row r="138" s="4" customFormat="1" ht="33" spans="1:9">
      <c r="A138" s="20" t="s">
        <v>20718</v>
      </c>
      <c r="B138" s="21" t="s">
        <v>20719</v>
      </c>
      <c r="C138" s="20">
        <f>VLOOKUP(A138,[1]spot_prices!$A:$E,3,FALSE)</f>
        <v>62.1</v>
      </c>
      <c r="D138" s="13">
        <f>VLOOKUP(A138,[1]spot_prices!$A:$F,6,FALSE)</f>
        <v>-2.64</v>
      </c>
      <c r="E138" s="20" t="s">
        <v>2035</v>
      </c>
      <c r="F138" s="22" t="s">
        <v>20155</v>
      </c>
      <c r="G138" s="22"/>
      <c r="H138" s="23" t="s">
        <v>20720</v>
      </c>
      <c r="I138" s="23" t="s">
        <v>20721</v>
      </c>
    </row>
    <row r="139" s="4" customFormat="1" ht="33" spans="1:9">
      <c r="A139" s="20" t="s">
        <v>20722</v>
      </c>
      <c r="B139" s="21" t="s">
        <v>20723</v>
      </c>
      <c r="C139" s="20">
        <f>VLOOKUP(A139,[1]spot_prices!$A:$E,3,FALSE)</f>
        <v>56.5</v>
      </c>
      <c r="D139" s="13">
        <f>VLOOKUP(A139,[1]spot_prices!$A:$F,6,FALSE)</f>
        <v>1.31</v>
      </c>
      <c r="E139" s="20" t="s">
        <v>2034</v>
      </c>
      <c r="F139" s="22" t="s">
        <v>20155</v>
      </c>
      <c r="G139" s="22"/>
      <c r="H139" s="23" t="s">
        <v>20724</v>
      </c>
      <c r="I139" s="23" t="s">
        <v>20725</v>
      </c>
    </row>
    <row r="140" s="4" customFormat="1" ht="16.5" spans="1:9">
      <c r="A140" s="20" t="s">
        <v>20726</v>
      </c>
      <c r="B140" s="21" t="s">
        <v>20727</v>
      </c>
      <c r="C140" s="20">
        <f>VLOOKUP(A140,[1]spot_prices!$A:$E,3,FALSE)</f>
        <v>57.3</v>
      </c>
      <c r="D140" s="13">
        <f>VLOOKUP(A140,[1]spot_prices!$A:$F,6,FALSE)</f>
        <v>-0.09</v>
      </c>
      <c r="E140" s="20" t="s">
        <v>2034</v>
      </c>
      <c r="F140" s="22" t="s">
        <v>20155</v>
      </c>
      <c r="G140" s="22"/>
      <c r="H140" s="23" t="s">
        <v>20728</v>
      </c>
      <c r="I140" s="23" t="s">
        <v>20729</v>
      </c>
    </row>
    <row r="141" s="4" customFormat="1" ht="16.5" spans="1:9">
      <c r="A141" s="24" t="s">
        <v>20730</v>
      </c>
      <c r="B141" s="25" t="s">
        <v>20731</v>
      </c>
      <c r="C141" s="24">
        <f>VLOOKUP(A141,[1]spot_prices!$A:$E,3,FALSE)</f>
        <v>47.4</v>
      </c>
      <c r="D141" s="13">
        <f>VLOOKUP(A141,[1]spot_prices!$A:$F,6,FALSE)</f>
        <v>2.94</v>
      </c>
      <c r="E141" s="24" t="s">
        <v>2035</v>
      </c>
      <c r="F141" s="26" t="s">
        <v>20155</v>
      </c>
      <c r="G141" s="26" t="s">
        <v>1763</v>
      </c>
      <c r="H141" s="27" t="s">
        <v>20732</v>
      </c>
      <c r="I141" s="27" t="s">
        <v>20733</v>
      </c>
    </row>
    <row r="142" s="4" customFormat="1" ht="33" spans="1:9">
      <c r="A142" s="24" t="s">
        <v>20734</v>
      </c>
      <c r="B142" s="25" t="s">
        <v>20735</v>
      </c>
      <c r="C142" s="24">
        <f>VLOOKUP(A142,[1]spot_prices!$A:$E,3,FALSE)</f>
        <v>35.4</v>
      </c>
      <c r="D142" s="13">
        <f>VLOOKUP(A142,[1]spot_prices!$A:$F,6,FALSE)</f>
        <v>-1.36</v>
      </c>
      <c r="E142" s="24" t="s">
        <v>2035</v>
      </c>
      <c r="F142" s="26" t="s">
        <v>20155</v>
      </c>
      <c r="G142" s="26" t="s">
        <v>1763</v>
      </c>
      <c r="H142" s="27" t="s">
        <v>20736</v>
      </c>
      <c r="I142" s="27" t="s">
        <v>20737</v>
      </c>
    </row>
    <row r="143" s="4" customFormat="1" ht="16.5" spans="1:9">
      <c r="A143" s="24" t="s">
        <v>20738</v>
      </c>
      <c r="B143" s="25" t="s">
        <v>20739</v>
      </c>
      <c r="C143" s="24">
        <f>VLOOKUP(A143,[1]spot_prices!$A:$E,3,FALSE)</f>
        <v>28.2</v>
      </c>
      <c r="D143" s="13">
        <f>VLOOKUP(A143,[1]spot_prices!$A:$F,6,FALSE)</f>
        <v>-2.71</v>
      </c>
      <c r="E143" s="24" t="s">
        <v>2034</v>
      </c>
      <c r="F143" s="26" t="s">
        <v>20155</v>
      </c>
      <c r="G143" s="26" t="s">
        <v>20651</v>
      </c>
      <c r="H143" s="27" t="s">
        <v>20740</v>
      </c>
      <c r="I143" s="27" t="s">
        <v>20741</v>
      </c>
    </row>
    <row r="144" s="4" customFormat="1" ht="33" spans="1:9">
      <c r="A144" s="24" t="s">
        <v>20742</v>
      </c>
      <c r="B144" s="25" t="s">
        <v>20743</v>
      </c>
      <c r="C144" s="24">
        <f>VLOOKUP(A144,[1]spot_prices!$A:$E,3,FALSE)</f>
        <v>27.5</v>
      </c>
      <c r="D144" s="13">
        <f>VLOOKUP(A144,[1]spot_prices!$A:$F,6,FALSE)</f>
        <v>-1.38</v>
      </c>
      <c r="E144" s="24" t="s">
        <v>2034</v>
      </c>
      <c r="F144" s="26" t="s">
        <v>20155</v>
      </c>
      <c r="G144" s="26"/>
      <c r="H144" s="27" t="s">
        <v>20744</v>
      </c>
      <c r="I144" s="27" t="s">
        <v>20745</v>
      </c>
    </row>
    <row r="145" s="4" customFormat="1" ht="16.5" spans="1:9">
      <c r="A145" s="24" t="s">
        <v>20746</v>
      </c>
      <c r="B145" s="25" t="s">
        <v>20747</v>
      </c>
      <c r="C145" s="24">
        <f>VLOOKUP(A145,[1]spot_prices!$A:$E,3,FALSE)</f>
        <v>23.6</v>
      </c>
      <c r="D145" s="13">
        <f>VLOOKUP(A145,[1]spot_prices!$A:$F,6,FALSE)</f>
        <v>-0.99</v>
      </c>
      <c r="E145" s="24" t="s">
        <v>2034</v>
      </c>
      <c r="F145" s="26" t="s">
        <v>20155</v>
      </c>
      <c r="G145" s="26" t="s">
        <v>20651</v>
      </c>
      <c r="H145" s="27" t="s">
        <v>20748</v>
      </c>
      <c r="I145" s="27" t="s">
        <v>20749</v>
      </c>
    </row>
    <row r="146" s="4" customFormat="1" ht="33" spans="1:9">
      <c r="A146" s="24" t="s">
        <v>20750</v>
      </c>
      <c r="B146" s="25" t="s">
        <v>20751</v>
      </c>
      <c r="C146" s="24">
        <f>VLOOKUP(A146,[1]spot_prices!$A:$E,3,FALSE)</f>
        <v>19.4</v>
      </c>
      <c r="D146" s="13">
        <f>VLOOKUP(A146,[1]spot_prices!$A:$F,6,FALSE)</f>
        <v>0.32</v>
      </c>
      <c r="E146" s="24" t="s">
        <v>2035</v>
      </c>
      <c r="F146" s="26" t="s">
        <v>20155</v>
      </c>
      <c r="G146" s="26"/>
      <c r="H146" s="27" t="s">
        <v>20752</v>
      </c>
      <c r="I146" s="27" t="s">
        <v>20753</v>
      </c>
    </row>
    <row r="147" s="4" customFormat="1" ht="16.5" spans="1:9">
      <c r="A147" s="24" t="s">
        <v>20754</v>
      </c>
      <c r="B147" s="25" t="s">
        <v>20755</v>
      </c>
      <c r="C147" s="24">
        <f>VLOOKUP(A147,[1]spot_prices!$A:$E,3,FALSE)</f>
        <v>13.4</v>
      </c>
      <c r="D147" s="13">
        <f>VLOOKUP(A147,[1]spot_prices!$A:$F,6,FALSE)</f>
        <v>-1.12</v>
      </c>
      <c r="E147" s="24" t="s">
        <v>2034</v>
      </c>
      <c r="F147" s="26" t="s">
        <v>20155</v>
      </c>
      <c r="G147" s="26" t="s">
        <v>20756</v>
      </c>
      <c r="H147" s="27" t="s">
        <v>20757</v>
      </c>
      <c r="I147" s="27" t="s">
        <v>20758</v>
      </c>
    </row>
    <row r="148" s="4" customFormat="1" ht="33" spans="1:9">
      <c r="A148" s="16" t="s">
        <v>20759</v>
      </c>
      <c r="B148" s="17" t="s">
        <v>20760</v>
      </c>
      <c r="C148" s="16">
        <f>VLOOKUP(A148,[1]spot_prices!$A:$E,3,FALSE)</f>
        <v>159.5</v>
      </c>
      <c r="D148" s="13">
        <f>VLOOKUP(A148,[1]spot_prices!$A:$F,6,FALSE)</f>
        <v>-3.28</v>
      </c>
      <c r="E148" s="16" t="s">
        <v>2036</v>
      </c>
      <c r="F148" s="18" t="s">
        <v>20156</v>
      </c>
      <c r="G148" s="18" t="s">
        <v>20761</v>
      </c>
      <c r="H148" s="19" t="s">
        <v>20762</v>
      </c>
      <c r="I148" s="19" t="s">
        <v>20763</v>
      </c>
    </row>
    <row r="149" s="4" customFormat="1" ht="33" spans="1:9">
      <c r="A149" s="16" t="s">
        <v>20764</v>
      </c>
      <c r="B149" s="17" t="s">
        <v>20765</v>
      </c>
      <c r="C149" s="16">
        <f>VLOOKUP(A149,[1]spot_prices!$A:$E,3,FALSE)</f>
        <v>119.6</v>
      </c>
      <c r="D149" s="13">
        <f>VLOOKUP(A149,[1]spot_prices!$A:$F,6,FALSE)</f>
        <v>7.83</v>
      </c>
      <c r="E149" s="16" t="s">
        <v>2036</v>
      </c>
      <c r="F149" s="18" t="s">
        <v>20156</v>
      </c>
      <c r="G149" s="18" t="s">
        <v>20761</v>
      </c>
      <c r="H149" s="19" t="s">
        <v>20766</v>
      </c>
      <c r="I149" s="19" t="s">
        <v>20767</v>
      </c>
    </row>
    <row r="150" s="4" customFormat="1" ht="16.5" spans="1:9">
      <c r="A150" s="20" t="s">
        <v>20768</v>
      </c>
      <c r="B150" s="21" t="s">
        <v>20769</v>
      </c>
      <c r="C150" s="20">
        <f>VLOOKUP(A150,[1]spot_prices!$A:$E,3,FALSE)</f>
        <v>86.9</v>
      </c>
      <c r="D150" s="13">
        <f>VLOOKUP(A150,[1]spot_prices!$A:$F,6,FALSE)</f>
        <v>-3.04</v>
      </c>
      <c r="E150" s="20" t="s">
        <v>34</v>
      </c>
      <c r="F150" s="22" t="s">
        <v>20156</v>
      </c>
      <c r="G150" s="22" t="s">
        <v>1767</v>
      </c>
      <c r="H150" s="23" t="s">
        <v>20770</v>
      </c>
      <c r="I150" s="23" t="s">
        <v>20771</v>
      </c>
    </row>
    <row r="151" s="4" customFormat="1" ht="16.5" spans="1:9">
      <c r="A151" s="24" t="s">
        <v>20772</v>
      </c>
      <c r="B151" s="25" t="s">
        <v>20773</v>
      </c>
      <c r="C151" s="24">
        <f>VLOOKUP(A151,[1]spot_prices!$A:$E,3,FALSE)</f>
        <v>46</v>
      </c>
      <c r="D151" s="13">
        <f>VLOOKUP(A151,[1]spot_prices!$A:$F,6,FALSE)</f>
        <v>0.64</v>
      </c>
      <c r="E151" s="24" t="s">
        <v>34</v>
      </c>
      <c r="F151" s="26" t="s">
        <v>20156</v>
      </c>
      <c r="G151" s="26" t="s">
        <v>1767</v>
      </c>
      <c r="H151" s="27" t="s">
        <v>20774</v>
      </c>
      <c r="I151" s="27" t="s">
        <v>20775</v>
      </c>
    </row>
    <row r="152" s="4" customFormat="1" ht="16.5" spans="1:9">
      <c r="A152" s="24" t="s">
        <v>20776</v>
      </c>
      <c r="B152" s="25" t="s">
        <v>20777</v>
      </c>
      <c r="C152" s="24">
        <f>VLOOKUP(A152,[1]spot_prices!$A:$E,3,FALSE)</f>
        <v>42</v>
      </c>
      <c r="D152" s="13">
        <f>VLOOKUP(A152,[1]spot_prices!$A:$F,6,FALSE)</f>
        <v>-1.97</v>
      </c>
      <c r="E152" s="24" t="s">
        <v>34</v>
      </c>
      <c r="F152" s="26" t="s">
        <v>20156</v>
      </c>
      <c r="G152" s="26" t="s">
        <v>1767</v>
      </c>
      <c r="H152" s="27" t="s">
        <v>20778</v>
      </c>
      <c r="I152" s="27" t="s">
        <v>20779</v>
      </c>
    </row>
  </sheetData>
  <conditionalFormatting sqref="D2:D1048576">
    <cfRule type="dataBar" priority="5">
      <dataBar>
        <cfvo type="num" val="-10"/>
        <cfvo type="num" val="10"/>
        <color rgb="FFFF555A"/>
      </dataBar>
      <extLst>
        <ext xmlns:x14="http://schemas.microsoft.com/office/spreadsheetml/2009/9/main" uri="{B025F937-C7B1-47D3-B67F-A62EFF666E3E}">
          <x14:id>{fbe0448a-f4cc-4a71-a6f7-de75ab317008}</x14:id>
        </ext>
      </extLst>
    </cfRule>
    <cfRule type="cellIs" dxfId="18" priority="6" operator="lessThan">
      <formula>0</formula>
    </cfRule>
    <cfRule type="cellIs" dxfId="19" priority="7" operator="greaterThan">
      <formula>0</formula>
    </cfRule>
  </conditionalFormatting>
  <conditionalFormatting sqref="C$1:D$1048576">
    <cfRule type="dataBar" priority="9">
      <dataBar>
        <cfvo type="min"/>
        <cfvo type="num" val="500"/>
        <color rgb="FF638EC6"/>
      </dataBar>
      <extLst>
        <ext xmlns:x14="http://schemas.microsoft.com/office/spreadsheetml/2009/9/main" uri="{B025F937-C7B1-47D3-B67F-A62EFF666E3E}">
          <x14:id>{4d033d14-f1c2-48cd-8850-63570fdbcd13}</x14:id>
        </ext>
      </extLst>
    </cfRule>
  </conditionalFormatting>
  <pageMargins left="0.75" right="0.75" top="1" bottom="1" header="0.5" footer="0.5"/>
  <pageSetup paperSize="9" orientation="portrait"/>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be0448a-f4cc-4a71-a6f7-de75ab317008}">
            <x14:dataBar minLength="0" maxLength="100" border="1" negativeBarBorderColorSameAsPositive="0">
              <x14:cfvo type="num">
                <xm:f>-10</xm:f>
              </x14:cfvo>
              <x14:cfvo type="num">
                <xm:f>10</xm:f>
              </x14:cfvo>
              <x14:borderColor rgb="FFFF555A"/>
              <x14:negativeFillColor rgb="FF00B050"/>
              <x14:negativeBorderColor rgb="FF00B050"/>
              <x14:axisColor rgb="FF000000"/>
            </x14:dataBar>
          </x14:cfRule>
          <xm:sqref>D2:D1048576</xm:sqref>
        </x14:conditionalFormatting>
        <x14:conditionalFormatting xmlns:xm="http://schemas.microsoft.com/office/excel/2006/main">
          <x14:cfRule type="dataBar" id="{4d033d14-f1c2-48cd-8850-63570fdbcd13}">
            <x14:dataBar minLength="0" maxLength="100" border="1" negativeBarBorderColorSameAsPositive="0">
              <x14:cfvo type="autoMin"/>
              <x14:cfvo type="num">
                <xm:f>500</xm:f>
              </x14:cfvo>
              <x14:borderColor rgb="FF638EC6"/>
              <x14:negativeFillColor rgb="FFFF0000"/>
              <x14:negativeBorderColor rgb="FFFF0000"/>
              <x14:axisColor rgb="FF000000"/>
            </x14:dataBar>
          </x14:cfRule>
          <xm:sqref>C$1:D$1048576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
  <sheetViews>
    <sheetView workbookViewId="0">
      <selection activeCell="G40" sqref="G40"/>
    </sheetView>
  </sheetViews>
  <sheetFormatPr defaultColWidth="9" defaultRowHeight="13.5"/>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5"/>
  </sheetPr>
  <dimension ref="A1"/>
  <sheetViews>
    <sheetView workbookViewId="0">
      <selection activeCell="I42" sqref="I42"/>
    </sheetView>
  </sheetViews>
  <sheetFormatPr defaultColWidth="9" defaultRowHeight="13.5"/>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5"/>
  </sheetPr>
  <dimension ref="A1"/>
  <sheetViews>
    <sheetView workbookViewId="0">
      <selection activeCell="P39" sqref="P39"/>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171"/>
  <sheetViews>
    <sheetView workbookViewId="0">
      <pane ySplit="1" topLeftCell="A10" activePane="bottomLeft" state="frozen"/>
      <selection/>
      <selection pane="bottomLeft" activeCell="H113" sqref="H113"/>
    </sheetView>
  </sheetViews>
  <sheetFormatPr defaultColWidth="9" defaultRowHeight="16.5"/>
  <cols>
    <col min="1" max="1" width="11.375" style="106" customWidth="1"/>
    <col min="2" max="2" width="11.375" style="148" customWidth="1"/>
    <col min="3" max="4" width="19.875" style="150" customWidth="1"/>
    <col min="5" max="5" width="5.75" style="150" customWidth="1"/>
    <col min="6" max="6" width="10.875" style="106" hidden="1" customWidth="1"/>
    <col min="7" max="7" width="31.125" style="106" customWidth="1"/>
    <col min="8" max="8" width="5.375" style="106" customWidth="1"/>
    <col min="9" max="9" width="80.5" style="106" customWidth="1"/>
    <col min="10" max="12" width="9" style="106"/>
  </cols>
  <sheetData>
    <row r="1" spans="1:10">
      <c r="A1" s="101" t="s">
        <v>0</v>
      </c>
      <c r="B1" s="101" t="s">
        <v>1</v>
      </c>
      <c r="C1" s="153" t="s">
        <v>2</v>
      </c>
      <c r="D1" s="153" t="s">
        <v>589</v>
      </c>
      <c r="E1" s="153"/>
      <c r="F1" s="101" t="s">
        <v>590</v>
      </c>
      <c r="G1" s="101" t="s">
        <v>3</v>
      </c>
      <c r="H1" s="101" t="s">
        <v>591</v>
      </c>
      <c r="I1" s="106" t="s">
        <v>5</v>
      </c>
      <c r="J1" s="106" t="s">
        <v>6</v>
      </c>
    </row>
    <row r="2" hidden="1" spans="1:10">
      <c r="A2" s="20" t="s">
        <v>592</v>
      </c>
      <c r="B2" s="20" t="s">
        <v>593</v>
      </c>
      <c r="C2" s="152">
        <f>VLOOKUP(A2,[1]spot_prices!$A:$F,3,FALSE)</f>
        <v>923.9</v>
      </c>
      <c r="D2" s="152">
        <f>VLOOKUP(A2,[1]spot_prices!$A:$F,4,FALSE)</f>
        <v>923.9</v>
      </c>
      <c r="E2" s="155">
        <f>C2/D2</f>
        <v>1</v>
      </c>
      <c r="F2" s="112">
        <v>0.69</v>
      </c>
      <c r="G2" s="20" t="s">
        <v>594</v>
      </c>
      <c r="H2" s="113">
        <f>VLOOKUP(G2,行业总结!D:F,2,FALSE)</f>
        <v>1.1</v>
      </c>
      <c r="I2" s="112" t="s">
        <v>595</v>
      </c>
      <c r="J2" s="112" t="s">
        <v>596</v>
      </c>
    </row>
    <row r="3" hidden="1" spans="1:10">
      <c r="A3" s="20" t="s">
        <v>597</v>
      </c>
      <c r="B3" s="20" t="s">
        <v>598</v>
      </c>
      <c r="C3" s="152">
        <f>VLOOKUP(A3,[1]spot_prices!$A:$F,3,FALSE)</f>
        <v>802.5</v>
      </c>
      <c r="D3" s="152">
        <f>VLOOKUP(A3,[1]spot_prices!$A:$F,4,FALSE)</f>
        <v>941.3</v>
      </c>
      <c r="E3" s="155">
        <f t="shared" ref="E3:E34" si="0">C3/D3</f>
        <v>0.852544353553596</v>
      </c>
      <c r="F3" s="112">
        <v>-0.84</v>
      </c>
      <c r="G3" s="20" t="s">
        <v>594</v>
      </c>
      <c r="H3" s="113">
        <f>VLOOKUP(G3,行业总结!D:F,2,FALSE)</f>
        <v>1.1</v>
      </c>
      <c r="I3" s="112" t="s">
        <v>599</v>
      </c>
      <c r="J3" s="112" t="s">
        <v>600</v>
      </c>
    </row>
    <row r="4" hidden="1" spans="1:10">
      <c r="A4" s="20" t="s">
        <v>601</v>
      </c>
      <c r="B4" s="20" t="s">
        <v>602</v>
      </c>
      <c r="C4" s="152">
        <f>VLOOKUP(A4,[1]spot_prices!$A:$F,3,FALSE)</f>
        <v>835</v>
      </c>
      <c r="D4" s="152">
        <f>VLOOKUP(A4,[1]spot_prices!$A:$F,4,FALSE)</f>
        <v>856.7</v>
      </c>
      <c r="E4" s="155">
        <f t="shared" si="0"/>
        <v>0.974670246293919</v>
      </c>
      <c r="F4" s="112">
        <v>1.01</v>
      </c>
      <c r="G4" s="20" t="s">
        <v>594</v>
      </c>
      <c r="H4" s="113">
        <f>VLOOKUP(G4,行业总结!D:F,2,FALSE)</f>
        <v>1.1</v>
      </c>
      <c r="I4" s="112" t="s">
        <v>603</v>
      </c>
      <c r="J4" s="112" t="s">
        <v>600</v>
      </c>
    </row>
    <row r="5" hidden="1" spans="1:10">
      <c r="A5" s="20" t="s">
        <v>604</v>
      </c>
      <c r="B5" s="20" t="s">
        <v>605</v>
      </c>
      <c r="C5" s="152">
        <f>VLOOKUP(A5,[1]spot_prices!$A:$F,3,FALSE)</f>
        <v>686</v>
      </c>
      <c r="D5" s="152">
        <f>VLOOKUP(A5,[1]spot_prices!$A:$F,4,FALSE)</f>
        <v>851.4</v>
      </c>
      <c r="E5" s="155">
        <f t="shared" si="0"/>
        <v>0.805731735964294</v>
      </c>
      <c r="F5" s="112">
        <v>0.76</v>
      </c>
      <c r="G5" s="20" t="s">
        <v>606</v>
      </c>
      <c r="H5" s="113">
        <f>VLOOKUP(G5,行业总结!D:F,2,FALSE)</f>
        <v>1.1</v>
      </c>
      <c r="I5" s="112" t="s">
        <v>607</v>
      </c>
      <c r="J5" s="112" t="s">
        <v>608</v>
      </c>
    </row>
    <row r="6" hidden="1" spans="1:10">
      <c r="A6" s="20" t="s">
        <v>609</v>
      </c>
      <c r="B6" s="20" t="s">
        <v>610</v>
      </c>
      <c r="C6" s="152">
        <f>VLOOKUP(A6,[1]spot_prices!$A:$F,3,FALSE)</f>
        <v>588.3</v>
      </c>
      <c r="D6" s="152">
        <f>VLOOKUP(A6,[1]spot_prices!$A:$F,4,FALSE)</f>
        <v>688.5</v>
      </c>
      <c r="E6" s="155">
        <f t="shared" si="0"/>
        <v>0.854466230936819</v>
      </c>
      <c r="F6" s="112">
        <v>0.53</v>
      </c>
      <c r="G6" s="20" t="s">
        <v>594</v>
      </c>
      <c r="H6" s="113">
        <f>VLOOKUP(G6,行业总结!D:F,2,FALSE)</f>
        <v>1.1</v>
      </c>
      <c r="I6" s="112" t="s">
        <v>611</v>
      </c>
      <c r="J6" s="112" t="s">
        <v>612</v>
      </c>
    </row>
    <row r="7" hidden="1" spans="1:10">
      <c r="A7" s="20" t="s">
        <v>613</v>
      </c>
      <c r="B7" s="20" t="s">
        <v>614</v>
      </c>
      <c r="C7" s="152">
        <f>VLOOKUP(A7,[1]spot_prices!$A:$F,3,FALSE)</f>
        <v>501.4</v>
      </c>
      <c r="D7" s="152">
        <f>VLOOKUP(A7,[1]spot_prices!$A:$F,4,FALSE)</f>
        <v>502.5</v>
      </c>
      <c r="E7" s="155">
        <f t="shared" si="0"/>
        <v>0.997810945273632</v>
      </c>
      <c r="F7" s="112">
        <v>1.18</v>
      </c>
      <c r="G7" s="20" t="s">
        <v>594</v>
      </c>
      <c r="H7" s="113">
        <f>VLOOKUP(G7,行业总结!D:F,2,FALSE)</f>
        <v>1.1</v>
      </c>
      <c r="I7" s="112" t="s">
        <v>615</v>
      </c>
      <c r="J7" s="112" t="s">
        <v>616</v>
      </c>
    </row>
    <row r="8" hidden="1" spans="1:10">
      <c r="A8" s="20" t="s">
        <v>617</v>
      </c>
      <c r="B8" s="20" t="s">
        <v>618</v>
      </c>
      <c r="C8" s="152">
        <f>VLOOKUP(A8,[1]spot_prices!$A:$F,3,FALSE)</f>
        <v>479.7</v>
      </c>
      <c r="D8" s="152">
        <f>VLOOKUP(A8,[1]spot_prices!$A:$F,4,FALSE)</f>
        <v>610.4</v>
      </c>
      <c r="E8" s="155">
        <f t="shared" si="0"/>
        <v>0.785878112712975</v>
      </c>
      <c r="F8" s="112">
        <v>0.35</v>
      </c>
      <c r="G8" s="20" t="s">
        <v>606</v>
      </c>
      <c r="H8" s="113">
        <f>VLOOKUP(G8,行业总结!D:F,2,FALSE)</f>
        <v>1.1</v>
      </c>
      <c r="I8" s="112" t="s">
        <v>619</v>
      </c>
      <c r="J8" s="112" t="s">
        <v>620</v>
      </c>
    </row>
    <row r="9" hidden="1" spans="1:10">
      <c r="A9" s="112" t="s">
        <v>621</v>
      </c>
      <c r="B9" s="156" t="s">
        <v>622</v>
      </c>
      <c r="C9" s="152">
        <f>VLOOKUP(A9,[1]spot_prices!$A:$F,3,FALSE)</f>
        <v>620.8</v>
      </c>
      <c r="D9" s="152">
        <f>VLOOKUP(A9,[1]spot_prices!$A:$F,4,FALSE)</f>
        <v>928.7</v>
      </c>
      <c r="E9" s="155">
        <f t="shared" si="0"/>
        <v>0.668461289975234</v>
      </c>
      <c r="F9" s="112">
        <v>1.23</v>
      </c>
      <c r="G9" s="112" t="s">
        <v>623</v>
      </c>
      <c r="H9" s="113">
        <f>VLOOKUP(G9,行业总结!D:F,2,FALSE)</f>
        <v>1.2</v>
      </c>
      <c r="I9" s="112" t="s">
        <v>624</v>
      </c>
      <c r="J9" s="112" t="s">
        <v>625</v>
      </c>
    </row>
    <row r="10" spans="1:10">
      <c r="A10" s="112" t="s">
        <v>626</v>
      </c>
      <c r="B10" s="156" t="s">
        <v>627</v>
      </c>
      <c r="C10" s="152">
        <f>VLOOKUP(A10,[1]spot_prices!$A:$F,3,FALSE)</f>
        <v>929.9</v>
      </c>
      <c r="D10" s="152">
        <f>VLOOKUP(A10,[1]spot_prices!$A:$F,4,FALSE)</f>
        <v>1197.3</v>
      </c>
      <c r="E10" s="155">
        <f t="shared" si="0"/>
        <v>0.776664161028982</v>
      </c>
      <c r="F10" s="112">
        <v>0.64</v>
      </c>
      <c r="G10" s="112" t="s">
        <v>628</v>
      </c>
      <c r="H10" s="113">
        <f>VLOOKUP(G10,行业总结!D:F,2,FALSE)</f>
        <v>1.3</v>
      </c>
      <c r="I10" s="112" t="s">
        <v>629</v>
      </c>
      <c r="J10" s="112" t="s">
        <v>630</v>
      </c>
    </row>
    <row r="11" spans="1:10">
      <c r="A11" s="112" t="s">
        <v>631</v>
      </c>
      <c r="B11" s="156" t="s">
        <v>632</v>
      </c>
      <c r="C11" s="152">
        <f>VLOOKUP(A11,[1]spot_prices!$A:$F,3,FALSE)</f>
        <v>939.7</v>
      </c>
      <c r="D11" s="152">
        <f>VLOOKUP(A11,[1]spot_prices!$A:$F,4,FALSE)</f>
        <v>1044.2</v>
      </c>
      <c r="E11" s="155">
        <f t="shared" si="0"/>
        <v>0.899923386324459</v>
      </c>
      <c r="F11" s="112">
        <v>0.97</v>
      </c>
      <c r="G11" s="112" t="s">
        <v>628</v>
      </c>
      <c r="H11" s="113">
        <f>VLOOKUP(G11,行业总结!D:F,2,FALSE)</f>
        <v>1.3</v>
      </c>
      <c r="I11" s="112" t="s">
        <v>633</v>
      </c>
      <c r="J11" s="112" t="s">
        <v>634</v>
      </c>
    </row>
    <row r="12" spans="1:10">
      <c r="A12" s="112" t="s">
        <v>635</v>
      </c>
      <c r="B12" s="156" t="s">
        <v>636</v>
      </c>
      <c r="C12" s="152">
        <f>VLOOKUP(A12,[1]spot_prices!$A:$F,3,FALSE)</f>
        <v>905.2</v>
      </c>
      <c r="D12" s="152">
        <f>VLOOKUP(A12,[1]spot_prices!$A:$F,4,FALSE)</f>
        <v>1123.6</v>
      </c>
      <c r="E12" s="155">
        <f t="shared" si="0"/>
        <v>0.80562477750089</v>
      </c>
      <c r="F12" s="112">
        <v>0.65</v>
      </c>
      <c r="G12" s="112" t="s">
        <v>628</v>
      </c>
      <c r="H12" s="113">
        <f>VLOOKUP(G12,行业总结!D:F,2,FALSE)</f>
        <v>1.3</v>
      </c>
      <c r="I12" s="112" t="s">
        <v>637</v>
      </c>
      <c r="J12" s="112" t="s">
        <v>638</v>
      </c>
    </row>
    <row r="13" hidden="1" spans="1:10">
      <c r="A13" s="112" t="s">
        <v>639</v>
      </c>
      <c r="B13" s="156" t="s">
        <v>640</v>
      </c>
      <c r="C13" s="152">
        <f>VLOOKUP(A13,[1]spot_prices!$A:$F,3,FALSE)</f>
        <v>832.4</v>
      </c>
      <c r="D13" s="152">
        <f>VLOOKUP(A13,[1]spot_prices!$A:$F,4,FALSE)</f>
        <v>906.5</v>
      </c>
      <c r="E13" s="155">
        <f t="shared" si="0"/>
        <v>0.918257032542747</v>
      </c>
      <c r="F13" s="112">
        <v>0.32</v>
      </c>
      <c r="G13" s="112" t="s">
        <v>628</v>
      </c>
      <c r="H13" s="113">
        <f>VLOOKUP(G13,行业总结!D:F,2,FALSE)</f>
        <v>1.3</v>
      </c>
      <c r="I13" s="112" t="s">
        <v>641</v>
      </c>
      <c r="J13" s="112" t="s">
        <v>642</v>
      </c>
    </row>
    <row r="14" spans="1:10">
      <c r="A14" s="112" t="s">
        <v>643</v>
      </c>
      <c r="B14" s="156" t="s">
        <v>644</v>
      </c>
      <c r="C14" s="152">
        <f>VLOOKUP(A14,[1]spot_prices!$A:$F,3,FALSE)</f>
        <v>771.1</v>
      </c>
      <c r="D14" s="152">
        <f>VLOOKUP(A14,[1]spot_prices!$A:$F,4,FALSE)</f>
        <v>1135.3</v>
      </c>
      <c r="E14" s="155">
        <f t="shared" si="0"/>
        <v>0.679203734695675</v>
      </c>
      <c r="F14" s="112">
        <v>0.45</v>
      </c>
      <c r="G14" s="112" t="s">
        <v>628</v>
      </c>
      <c r="H14" s="113">
        <f>VLOOKUP(G14,行业总结!D:F,2,FALSE)</f>
        <v>1.3</v>
      </c>
      <c r="I14" s="112" t="s">
        <v>645</v>
      </c>
      <c r="J14" s="112" t="s">
        <v>646</v>
      </c>
    </row>
    <row r="15" hidden="1" spans="1:10">
      <c r="A15" s="112" t="s">
        <v>647</v>
      </c>
      <c r="B15" s="156" t="s">
        <v>648</v>
      </c>
      <c r="C15" s="152">
        <f>VLOOKUP(A15,[1]spot_prices!$A:$F,3,FALSE)</f>
        <v>735.7</v>
      </c>
      <c r="D15" s="152">
        <f>VLOOKUP(A15,[1]spot_prices!$A:$F,4,FALSE)</f>
        <v>836.9</v>
      </c>
      <c r="E15" s="155">
        <f t="shared" si="0"/>
        <v>0.879077548094157</v>
      </c>
      <c r="F15" s="112">
        <v>0.62</v>
      </c>
      <c r="G15" s="112" t="s">
        <v>628</v>
      </c>
      <c r="H15" s="113">
        <f>VLOOKUP(G15,行业总结!D:F,2,FALSE)</f>
        <v>1.3</v>
      </c>
      <c r="I15" s="112" t="s">
        <v>649</v>
      </c>
      <c r="J15" s="112" t="s">
        <v>650</v>
      </c>
    </row>
    <row r="16" hidden="1" spans="1:10">
      <c r="A16" s="112" t="s">
        <v>651</v>
      </c>
      <c r="B16" s="156" t="s">
        <v>652</v>
      </c>
      <c r="C16" s="152">
        <f>VLOOKUP(A16,[1]spot_prices!$A:$F,3,FALSE)</f>
        <v>651.1</v>
      </c>
      <c r="D16" s="152">
        <f>VLOOKUP(A16,[1]spot_prices!$A:$F,4,FALSE)</f>
        <v>1023.9</v>
      </c>
      <c r="E16" s="155">
        <f t="shared" si="0"/>
        <v>0.635901943549175</v>
      </c>
      <c r="F16" s="112">
        <v>1.59</v>
      </c>
      <c r="G16" s="112" t="s">
        <v>628</v>
      </c>
      <c r="H16" s="113">
        <f>VLOOKUP(G16,行业总结!D:F,2,FALSE)</f>
        <v>1.3</v>
      </c>
      <c r="I16" s="112" t="s">
        <v>653</v>
      </c>
      <c r="J16" s="112" t="s">
        <v>654</v>
      </c>
    </row>
    <row r="17" hidden="1" spans="1:10">
      <c r="A17" s="112" t="s">
        <v>655</v>
      </c>
      <c r="B17" s="156" t="s">
        <v>656</v>
      </c>
      <c r="C17" s="152">
        <f>VLOOKUP(A17,[1]spot_prices!$A:$F,3,FALSE)</f>
        <v>590.3</v>
      </c>
      <c r="D17" s="152">
        <f>VLOOKUP(A17,[1]spot_prices!$A:$F,4,FALSE)</f>
        <v>696.7</v>
      </c>
      <c r="E17" s="155">
        <f t="shared" si="0"/>
        <v>0.847280034448112</v>
      </c>
      <c r="F17" s="112">
        <v>0.53</v>
      </c>
      <c r="G17" s="112" t="s">
        <v>628</v>
      </c>
      <c r="H17" s="113">
        <f>VLOOKUP(G17,行业总结!D:F,2,FALSE)</f>
        <v>1.3</v>
      </c>
      <c r="I17" s="112" t="s">
        <v>657</v>
      </c>
      <c r="J17" s="112" t="s">
        <v>658</v>
      </c>
    </row>
    <row r="18" hidden="1" spans="1:10">
      <c r="A18" s="112" t="s">
        <v>659</v>
      </c>
      <c r="B18" s="156" t="s">
        <v>660</v>
      </c>
      <c r="C18" s="152">
        <f>VLOOKUP(A18,[1]spot_prices!$A:$F,3,FALSE)</f>
        <v>575.4</v>
      </c>
      <c r="D18" s="152">
        <f>VLOOKUP(A18,[1]spot_prices!$A:$F,4,FALSE)</f>
        <v>575.4</v>
      </c>
      <c r="E18" s="155">
        <f t="shared" si="0"/>
        <v>1</v>
      </c>
      <c r="F18" s="112">
        <v>1.19</v>
      </c>
      <c r="G18" s="112" t="s">
        <v>628</v>
      </c>
      <c r="H18" s="113">
        <f>VLOOKUP(G18,行业总结!D:F,2,FALSE)</f>
        <v>1.3</v>
      </c>
      <c r="I18" s="112" t="s">
        <v>661</v>
      </c>
      <c r="J18" s="112" t="s">
        <v>662</v>
      </c>
    </row>
    <row r="19" hidden="1" spans="1:10">
      <c r="A19" s="112" t="s">
        <v>663</v>
      </c>
      <c r="B19" s="156" t="s">
        <v>664</v>
      </c>
      <c r="C19" s="152">
        <f>VLOOKUP(A19,[1]spot_prices!$A:$F,3,FALSE)</f>
        <v>527.7</v>
      </c>
      <c r="D19" s="152">
        <f>VLOOKUP(A19,[1]spot_prices!$A:$F,4,FALSE)</f>
        <v>527.7</v>
      </c>
      <c r="E19" s="155">
        <f t="shared" si="0"/>
        <v>1</v>
      </c>
      <c r="F19" s="112">
        <v>0.33</v>
      </c>
      <c r="G19" s="112" t="s">
        <v>628</v>
      </c>
      <c r="H19" s="113">
        <f>VLOOKUP(G19,行业总结!D:F,2,FALSE)</f>
        <v>1.3</v>
      </c>
      <c r="I19" s="112" t="s">
        <v>665</v>
      </c>
      <c r="J19" s="112" t="s">
        <v>666</v>
      </c>
    </row>
    <row r="20" hidden="1" spans="1:10">
      <c r="A20" s="112" t="s">
        <v>667</v>
      </c>
      <c r="B20" s="156" t="s">
        <v>668</v>
      </c>
      <c r="C20" s="152">
        <f>VLOOKUP(A20,[1]spot_prices!$A:$F,3,FALSE)</f>
        <v>392.1</v>
      </c>
      <c r="D20" s="152">
        <f>VLOOKUP(A20,[1]spot_prices!$A:$F,4,FALSE)</f>
        <v>392.1</v>
      </c>
      <c r="E20" s="155">
        <f t="shared" si="0"/>
        <v>1</v>
      </c>
      <c r="F20" s="112">
        <v>0.7</v>
      </c>
      <c r="G20" s="112" t="s">
        <v>628</v>
      </c>
      <c r="H20" s="113">
        <f>VLOOKUP(G20,行业总结!D:F,2,FALSE)</f>
        <v>1.3</v>
      </c>
      <c r="I20" s="112" t="s">
        <v>669</v>
      </c>
      <c r="J20" s="112" t="s">
        <v>670</v>
      </c>
    </row>
    <row r="21" hidden="1" spans="1:10">
      <c r="A21" s="112" t="s">
        <v>671</v>
      </c>
      <c r="B21" s="156" t="s">
        <v>672</v>
      </c>
      <c r="C21" s="152">
        <f>VLOOKUP(A21,[1]spot_prices!$A:$F,3,FALSE)</f>
        <v>389.6</v>
      </c>
      <c r="D21" s="152">
        <f>VLOOKUP(A21,[1]spot_prices!$A:$F,4,FALSE)</f>
        <v>389.6</v>
      </c>
      <c r="E21" s="155">
        <f t="shared" si="0"/>
        <v>1</v>
      </c>
      <c r="F21" s="112">
        <v>0.24</v>
      </c>
      <c r="G21" s="112" t="s">
        <v>628</v>
      </c>
      <c r="H21" s="113">
        <f>VLOOKUP(G21,行业总结!D:F,2,FALSE)</f>
        <v>1.3</v>
      </c>
      <c r="I21" s="112" t="s">
        <v>673</v>
      </c>
      <c r="J21" s="112" t="s">
        <v>674</v>
      </c>
    </row>
    <row r="22" hidden="1" spans="1:10">
      <c r="A22" s="112" t="s">
        <v>675</v>
      </c>
      <c r="B22" s="156" t="s">
        <v>676</v>
      </c>
      <c r="C22" s="152">
        <f>VLOOKUP(A22,[1]spot_prices!$A:$F,3,FALSE)</f>
        <v>868.5</v>
      </c>
      <c r="D22" s="152">
        <f>VLOOKUP(A22,[1]spot_prices!$A:$F,4,FALSE)</f>
        <v>868.5</v>
      </c>
      <c r="E22" s="155">
        <f t="shared" si="0"/>
        <v>1</v>
      </c>
      <c r="F22" s="112">
        <v>4.07</v>
      </c>
      <c r="G22" s="112" t="s">
        <v>19</v>
      </c>
      <c r="H22" s="113">
        <f>VLOOKUP(G22,行业总结!D:F,2,FALSE)</f>
        <v>1.4</v>
      </c>
      <c r="I22" s="112" t="s">
        <v>677</v>
      </c>
      <c r="J22" s="112" t="s">
        <v>678</v>
      </c>
    </row>
    <row r="23" hidden="1" spans="1:10">
      <c r="A23" s="112" t="s">
        <v>679</v>
      </c>
      <c r="B23" s="156" t="s">
        <v>680</v>
      </c>
      <c r="C23" s="152">
        <f>VLOOKUP(A23,[1]spot_prices!$A:$F,3,FALSE)</f>
        <v>442.7</v>
      </c>
      <c r="D23" s="152">
        <f>VLOOKUP(A23,[1]spot_prices!$A:$F,4,FALSE)</f>
        <v>442.7</v>
      </c>
      <c r="E23" s="155">
        <f t="shared" si="0"/>
        <v>1</v>
      </c>
      <c r="F23" s="112">
        <v>2.13</v>
      </c>
      <c r="G23" s="112" t="s">
        <v>19</v>
      </c>
      <c r="H23" s="113">
        <f>VLOOKUP(G23,行业总结!D:F,2,FALSE)</f>
        <v>1.4</v>
      </c>
      <c r="I23" s="112" t="s">
        <v>681</v>
      </c>
      <c r="J23" s="112" t="s">
        <v>682</v>
      </c>
    </row>
    <row r="24" hidden="1" spans="1:10">
      <c r="A24" s="112" t="s">
        <v>683</v>
      </c>
      <c r="B24" s="156" t="s">
        <v>684</v>
      </c>
      <c r="C24" s="152">
        <f>VLOOKUP(A24,[1]spot_prices!$A:$F,3,FALSE)</f>
        <v>417.4</v>
      </c>
      <c r="D24" s="152">
        <f>VLOOKUP(A24,[1]spot_prices!$A:$F,4,FALSE)</f>
        <v>417.4</v>
      </c>
      <c r="E24" s="155">
        <f t="shared" si="0"/>
        <v>1</v>
      </c>
      <c r="F24" s="112">
        <v>1.69</v>
      </c>
      <c r="G24" s="112" t="s">
        <v>191</v>
      </c>
      <c r="H24" s="113">
        <f>VLOOKUP(G24,行业总结!D:F,2,FALSE)</f>
        <v>1.5</v>
      </c>
      <c r="I24" s="112" t="s">
        <v>685</v>
      </c>
      <c r="J24" s="112" t="s">
        <v>686</v>
      </c>
    </row>
    <row r="25" hidden="1" spans="1:10">
      <c r="A25" s="112" t="s">
        <v>687</v>
      </c>
      <c r="B25" s="156" t="s">
        <v>688</v>
      </c>
      <c r="C25" s="152">
        <f>VLOOKUP(A25,[1]spot_prices!$A:$F,3,FALSE)</f>
        <v>390.1</v>
      </c>
      <c r="D25" s="152">
        <f>VLOOKUP(A25,[1]spot_prices!$A:$F,4,FALSE)</f>
        <v>390.1</v>
      </c>
      <c r="E25" s="155">
        <f t="shared" si="0"/>
        <v>1</v>
      </c>
      <c r="F25" s="112">
        <v>0.81</v>
      </c>
      <c r="G25" s="112" t="s">
        <v>191</v>
      </c>
      <c r="H25" s="113">
        <f>VLOOKUP(G25,行业总结!D:F,2,FALSE)</f>
        <v>1.5</v>
      </c>
      <c r="I25" s="112" t="s">
        <v>689</v>
      </c>
      <c r="J25" s="112" t="s">
        <v>690</v>
      </c>
    </row>
    <row r="26" hidden="1" spans="1:10">
      <c r="A26" s="112" t="s">
        <v>691</v>
      </c>
      <c r="B26" s="156" t="s">
        <v>692</v>
      </c>
      <c r="C26" s="152">
        <f>VLOOKUP(A26,[1]spot_prices!$A:$F,3,FALSE)</f>
        <v>379.2</v>
      </c>
      <c r="D26" s="152">
        <f>VLOOKUP(A26,[1]spot_prices!$A:$F,4,FALSE)</f>
        <v>379.2</v>
      </c>
      <c r="E26" s="155">
        <f t="shared" si="0"/>
        <v>1</v>
      </c>
      <c r="F26" s="112">
        <v>0.81</v>
      </c>
      <c r="G26" s="112" t="s">
        <v>693</v>
      </c>
      <c r="H26" s="113">
        <f>VLOOKUP(G26,行业总结!D:F,2,FALSE)</f>
        <v>1.5</v>
      </c>
      <c r="I26" s="112" t="s">
        <v>694</v>
      </c>
      <c r="J26" s="112" t="s">
        <v>695</v>
      </c>
    </row>
    <row r="27" hidden="1" spans="1:10">
      <c r="A27" s="20" t="s">
        <v>696</v>
      </c>
      <c r="B27" s="20" t="s">
        <v>697</v>
      </c>
      <c r="C27" s="152">
        <f>VLOOKUP(A27,[1]spot_prices!$A:$F,3,FALSE)</f>
        <v>778.2</v>
      </c>
      <c r="D27" s="152">
        <f>VLOOKUP(A27,[1]spot_prices!$A:$F,4,FALSE)</f>
        <v>963.1</v>
      </c>
      <c r="E27" s="155">
        <f t="shared" si="0"/>
        <v>0.808015782369432</v>
      </c>
      <c r="F27" s="112">
        <v>-1.01</v>
      </c>
      <c r="G27" s="20" t="s">
        <v>698</v>
      </c>
      <c r="H27" s="113">
        <f>VLOOKUP(G27,行业总结!D:F,2,FALSE)</f>
        <v>1.6</v>
      </c>
      <c r="I27" s="112" t="s">
        <v>699</v>
      </c>
      <c r="J27" s="112" t="s">
        <v>700</v>
      </c>
    </row>
    <row r="28" hidden="1" spans="1:10">
      <c r="A28" s="20" t="s">
        <v>701</v>
      </c>
      <c r="B28" s="20" t="s">
        <v>702</v>
      </c>
      <c r="C28" s="152">
        <f>VLOOKUP(A28,[1]spot_prices!$A:$F,3,FALSE)</f>
        <v>598.1</v>
      </c>
      <c r="D28" s="152">
        <f>VLOOKUP(A28,[1]spot_prices!$A:$F,4,FALSE)</f>
        <v>598.1</v>
      </c>
      <c r="E28" s="155">
        <f t="shared" si="0"/>
        <v>1</v>
      </c>
      <c r="F28" s="112">
        <v>-0.1</v>
      </c>
      <c r="G28" s="20" t="s">
        <v>113</v>
      </c>
      <c r="H28" s="113">
        <f>VLOOKUP(G28,行业总结!D:F,2,FALSE)</f>
        <v>5.1</v>
      </c>
      <c r="I28" s="112" t="s">
        <v>703</v>
      </c>
      <c r="J28" s="112" t="s">
        <v>704</v>
      </c>
    </row>
    <row r="29" hidden="1" spans="1:10">
      <c r="A29" s="20" t="s">
        <v>705</v>
      </c>
      <c r="B29" s="20" t="s">
        <v>706</v>
      </c>
      <c r="C29" s="152">
        <f>VLOOKUP(A29,[1]spot_prices!$A:$F,3,FALSE)</f>
        <v>469.5</v>
      </c>
      <c r="D29" s="152">
        <f>VLOOKUP(A29,[1]spot_prices!$A:$F,4,FALSE)</f>
        <v>756.8</v>
      </c>
      <c r="E29" s="155">
        <f t="shared" si="0"/>
        <v>0.620375264270613</v>
      </c>
      <c r="F29" s="112">
        <v>-0.36</v>
      </c>
      <c r="G29" s="20" t="s">
        <v>707</v>
      </c>
      <c r="H29" s="113">
        <f>VLOOKUP(G29,行业总结!D:F,2,FALSE)</f>
        <v>5.1</v>
      </c>
      <c r="I29" s="112" t="s">
        <v>708</v>
      </c>
      <c r="J29" s="112" t="s">
        <v>709</v>
      </c>
    </row>
    <row r="30" hidden="1" spans="1:10">
      <c r="A30" s="20" t="s">
        <v>710</v>
      </c>
      <c r="B30" s="20" t="s">
        <v>711</v>
      </c>
      <c r="C30" s="152">
        <f>VLOOKUP(A30,[1]spot_prices!$A:$F,3,FALSE)</f>
        <v>435.4</v>
      </c>
      <c r="D30" s="152">
        <f>VLOOKUP(A30,[1]spot_prices!$A:$F,4,FALSE)</f>
        <v>483.8</v>
      </c>
      <c r="E30" s="155">
        <f t="shared" si="0"/>
        <v>0.899958660603555</v>
      </c>
      <c r="F30" s="112">
        <v>-0.41</v>
      </c>
      <c r="G30" s="20" t="s">
        <v>698</v>
      </c>
      <c r="H30" s="113">
        <f>VLOOKUP(G30,行业总结!D:F,2,FALSE)</f>
        <v>1.6</v>
      </c>
      <c r="I30" s="112" t="s">
        <v>712</v>
      </c>
      <c r="J30" s="112" t="s">
        <v>713</v>
      </c>
    </row>
    <row r="31" hidden="1" spans="1:10">
      <c r="A31" s="20" t="s">
        <v>714</v>
      </c>
      <c r="B31" s="20" t="s">
        <v>715</v>
      </c>
      <c r="C31" s="152">
        <f>VLOOKUP(A31,[1]spot_prices!$A:$F,3,FALSE)</f>
        <v>875.2</v>
      </c>
      <c r="D31" s="152">
        <f>VLOOKUP(A31,[1]spot_prices!$A:$F,4,FALSE)</f>
        <v>886.1</v>
      </c>
      <c r="E31" s="155">
        <f t="shared" si="0"/>
        <v>0.987698905315427</v>
      </c>
      <c r="F31" s="112">
        <v>-0.04</v>
      </c>
      <c r="G31" s="20" t="s">
        <v>716</v>
      </c>
      <c r="H31" s="113">
        <f>VLOOKUP(G31,行业总结!D:F,2,FALSE)</f>
        <v>5.4</v>
      </c>
      <c r="I31" s="112" t="s">
        <v>717</v>
      </c>
      <c r="J31" s="112" t="s">
        <v>718</v>
      </c>
    </row>
    <row r="32" spans="1:10">
      <c r="A32" s="20" t="s">
        <v>719</v>
      </c>
      <c r="B32" s="20" t="s">
        <v>720</v>
      </c>
      <c r="C32" s="152">
        <f>VLOOKUP(A32,[1]spot_prices!$A:$F,3,FALSE)</f>
        <v>825.5</v>
      </c>
      <c r="D32" s="152">
        <f>VLOOKUP(A32,[1]spot_prices!$A:$F,4,FALSE)</f>
        <v>1378.7</v>
      </c>
      <c r="E32" s="155">
        <f t="shared" si="0"/>
        <v>0.598752447958221</v>
      </c>
      <c r="F32" s="112">
        <v>-0.78</v>
      </c>
      <c r="G32" s="20" t="s">
        <v>716</v>
      </c>
      <c r="H32" s="113">
        <f>VLOOKUP(G32,行业总结!D:F,2,FALSE)</f>
        <v>5.4</v>
      </c>
      <c r="I32" s="112" t="s">
        <v>721</v>
      </c>
      <c r="J32" s="112" t="s">
        <v>722</v>
      </c>
    </row>
    <row r="33" hidden="1" spans="1:10">
      <c r="A33" s="20" t="s">
        <v>723</v>
      </c>
      <c r="B33" s="20" t="s">
        <v>724</v>
      </c>
      <c r="C33" s="152">
        <f>VLOOKUP(A33,[1]spot_prices!$A:$F,3,FALSE)</f>
        <v>724.6</v>
      </c>
      <c r="D33" s="152">
        <f>VLOOKUP(A33,[1]spot_prices!$A:$F,4,FALSE)</f>
        <v>950.8</v>
      </c>
      <c r="E33" s="155">
        <f t="shared" si="0"/>
        <v>0.762095077829196</v>
      </c>
      <c r="F33" s="112">
        <v>1.78</v>
      </c>
      <c r="G33" s="20" t="s">
        <v>725</v>
      </c>
      <c r="H33" s="113">
        <f>VLOOKUP(G33,行业总结!D:F,2,FALSE)</f>
        <v>5.4</v>
      </c>
      <c r="I33" s="112" t="s">
        <v>726</v>
      </c>
      <c r="J33" s="112" t="s">
        <v>727</v>
      </c>
    </row>
    <row r="34" hidden="1" spans="1:10">
      <c r="A34" s="20" t="s">
        <v>728</v>
      </c>
      <c r="B34" s="20" t="s">
        <v>729</v>
      </c>
      <c r="C34" s="152">
        <f>VLOOKUP(A34,[1]spot_prices!$A:$F,3,FALSE)</f>
        <v>450.9</v>
      </c>
      <c r="D34" s="152">
        <f>VLOOKUP(A34,[1]spot_prices!$A:$F,4,FALSE)</f>
        <v>455.7</v>
      </c>
      <c r="E34" s="155">
        <f t="shared" si="0"/>
        <v>0.989466754443713</v>
      </c>
      <c r="F34" s="112">
        <v>0.78</v>
      </c>
      <c r="G34" s="20" t="s">
        <v>725</v>
      </c>
      <c r="H34" s="113">
        <f>VLOOKUP(G34,行业总结!D:F,2,FALSE)</f>
        <v>5.4</v>
      </c>
      <c r="I34" s="112" t="s">
        <v>730</v>
      </c>
      <c r="J34" s="112" t="s">
        <v>731</v>
      </c>
    </row>
    <row r="35" hidden="1" spans="1:10">
      <c r="A35" s="20" t="s">
        <v>732</v>
      </c>
      <c r="B35" s="20" t="s">
        <v>733</v>
      </c>
      <c r="C35" s="152">
        <f>VLOOKUP(A35,[1]spot_prices!$A:$F,3,FALSE)</f>
        <v>406.3</v>
      </c>
      <c r="D35" s="152">
        <f>VLOOKUP(A35,[1]spot_prices!$A:$F,4,FALSE)</f>
        <v>406.3</v>
      </c>
      <c r="E35" s="155">
        <f t="shared" ref="E35:E66" si="1">C35/D35</f>
        <v>1</v>
      </c>
      <c r="F35" s="112">
        <v>0.57</v>
      </c>
      <c r="G35" s="20" t="s">
        <v>725</v>
      </c>
      <c r="H35" s="113">
        <f>VLOOKUP(G35,行业总结!D:F,2,FALSE)</f>
        <v>5.4</v>
      </c>
      <c r="I35" s="112" t="s">
        <v>734</v>
      </c>
      <c r="J35" s="112" t="s">
        <v>735</v>
      </c>
    </row>
    <row r="36" hidden="1" spans="1:10">
      <c r="A36" s="20" t="s">
        <v>736</v>
      </c>
      <c r="B36" s="20" t="s">
        <v>737</v>
      </c>
      <c r="C36" s="152">
        <f>VLOOKUP(A36,[1]spot_prices!$A:$F,3,FALSE)</f>
        <v>378.2</v>
      </c>
      <c r="D36" s="152">
        <f>VLOOKUP(A36,[1]spot_prices!$A:$F,4,FALSE)</f>
        <v>378.2</v>
      </c>
      <c r="E36" s="155">
        <f t="shared" si="1"/>
        <v>1</v>
      </c>
      <c r="F36" s="112">
        <v>-1.86</v>
      </c>
      <c r="G36" s="20" t="s">
        <v>738</v>
      </c>
      <c r="H36" s="113">
        <f>VLOOKUP(G36,行业总结!D:F,2,FALSE)</f>
        <v>5.4</v>
      </c>
      <c r="I36" s="112" t="s">
        <v>739</v>
      </c>
      <c r="J36" s="112" t="s">
        <v>740</v>
      </c>
    </row>
    <row r="37" hidden="1" spans="1:10">
      <c r="A37" s="20" t="s">
        <v>741</v>
      </c>
      <c r="B37" s="20" t="s">
        <v>742</v>
      </c>
      <c r="C37" s="152">
        <f>VLOOKUP(A37,[1]spot_prices!$A:$F,3,FALSE)</f>
        <v>392.5</v>
      </c>
      <c r="D37" s="152">
        <f>VLOOKUP(A37,[1]spot_prices!$A:$F,4,FALSE)</f>
        <v>395.9</v>
      </c>
      <c r="E37" s="155">
        <f t="shared" si="1"/>
        <v>0.991411972720384</v>
      </c>
      <c r="F37" s="112">
        <v>0.39</v>
      </c>
      <c r="G37" s="20" t="s">
        <v>725</v>
      </c>
      <c r="H37" s="113">
        <f>VLOOKUP(G37,行业总结!D:F,2,FALSE)</f>
        <v>5.4</v>
      </c>
      <c r="I37" s="112" t="s">
        <v>743</v>
      </c>
      <c r="J37" s="112" t="s">
        <v>744</v>
      </c>
    </row>
    <row r="38" hidden="1" spans="1:10">
      <c r="A38" s="20" t="s">
        <v>745</v>
      </c>
      <c r="B38" s="20" t="s">
        <v>746</v>
      </c>
      <c r="C38" s="152">
        <f>VLOOKUP(A38,[1]spot_prices!$A:$F,3,FALSE)</f>
        <v>397.4</v>
      </c>
      <c r="D38" s="152">
        <f>VLOOKUP(A38,[1]spot_prices!$A:$F,4,FALSE)</f>
        <v>663.1</v>
      </c>
      <c r="E38" s="155">
        <f t="shared" si="1"/>
        <v>0.599306288644247</v>
      </c>
      <c r="F38" s="112">
        <v>0.05</v>
      </c>
      <c r="G38" s="20" t="s">
        <v>747</v>
      </c>
      <c r="H38" s="113">
        <f>VLOOKUP(G38,行业总结!D:F,2,FALSE)</f>
        <v>5.4</v>
      </c>
      <c r="I38" s="112" t="s">
        <v>748</v>
      </c>
      <c r="J38" s="112" t="s">
        <v>749</v>
      </c>
    </row>
    <row r="39" spans="1:10">
      <c r="A39" s="20" t="s">
        <v>750</v>
      </c>
      <c r="B39" s="20" t="s">
        <v>751</v>
      </c>
      <c r="C39" s="152">
        <f>VLOOKUP(A39,[1]spot_prices!$A:$F,3,FALSE)</f>
        <v>784.3</v>
      </c>
      <c r="D39" s="152">
        <f>VLOOKUP(A39,[1]spot_prices!$A:$F,4,FALSE)</f>
        <v>1136.3</v>
      </c>
      <c r="E39" s="155">
        <f t="shared" si="1"/>
        <v>0.690222652468538</v>
      </c>
      <c r="F39" s="112">
        <v>0.11</v>
      </c>
      <c r="G39" s="20" t="s">
        <v>152</v>
      </c>
      <c r="H39" s="113">
        <f>VLOOKUP(G39,行业总结!D:F,2,FALSE)</f>
        <v>5.2</v>
      </c>
      <c r="I39" s="112" t="s">
        <v>752</v>
      </c>
      <c r="J39" s="112" t="s">
        <v>753</v>
      </c>
    </row>
    <row r="40" hidden="1" spans="1:10">
      <c r="A40" s="20" t="s">
        <v>754</v>
      </c>
      <c r="B40" s="20" t="s">
        <v>755</v>
      </c>
      <c r="C40" s="152">
        <f>VLOOKUP(A40,[1]spot_prices!$A:$F,3,FALSE)</f>
        <v>580.9</v>
      </c>
      <c r="D40" s="152">
        <f>VLOOKUP(A40,[1]spot_prices!$A:$F,4,FALSE)</f>
        <v>580.9</v>
      </c>
      <c r="E40" s="155">
        <f t="shared" si="1"/>
        <v>1</v>
      </c>
      <c r="F40" s="112">
        <v>-1.15</v>
      </c>
      <c r="G40" s="20" t="s">
        <v>152</v>
      </c>
      <c r="H40" s="113">
        <f>VLOOKUP(G40,行业总结!D:F,2,FALSE)</f>
        <v>5.2</v>
      </c>
      <c r="I40" s="112" t="s">
        <v>756</v>
      </c>
      <c r="J40" s="112" t="s">
        <v>757</v>
      </c>
    </row>
    <row r="41" hidden="1" spans="1:10">
      <c r="A41" s="20" t="s">
        <v>758</v>
      </c>
      <c r="B41" s="20" t="s">
        <v>759</v>
      </c>
      <c r="C41" s="152">
        <f>VLOOKUP(A41,[1]spot_prices!$A:$F,3,FALSE)</f>
        <v>444.9</v>
      </c>
      <c r="D41" s="152">
        <f>VLOOKUP(A41,[1]spot_prices!$A:$F,4,FALSE)</f>
        <v>565</v>
      </c>
      <c r="E41" s="155">
        <f t="shared" si="1"/>
        <v>0.787433628318584</v>
      </c>
      <c r="F41" s="112">
        <v>-0.68</v>
      </c>
      <c r="G41" s="20" t="s">
        <v>152</v>
      </c>
      <c r="H41" s="113">
        <f>VLOOKUP(G41,行业总结!D:F,2,FALSE)</f>
        <v>5.2</v>
      </c>
      <c r="I41" s="112" t="s">
        <v>760</v>
      </c>
      <c r="J41" s="112" t="s">
        <v>761</v>
      </c>
    </row>
    <row r="42" hidden="1" spans="1:10">
      <c r="A42" s="112" t="s">
        <v>762</v>
      </c>
      <c r="B42" s="156" t="s">
        <v>763</v>
      </c>
      <c r="C42" s="152">
        <f>VLOOKUP(A42,[1]spot_prices!$A:$F,3,FALSE)</f>
        <v>611.4</v>
      </c>
      <c r="D42" s="152">
        <f>VLOOKUP(A42,[1]spot_prices!$A:$F,4,FALSE)</f>
        <v>879.8</v>
      </c>
      <c r="E42" s="155">
        <f t="shared" si="1"/>
        <v>0.694930666060468</v>
      </c>
      <c r="F42" s="112">
        <v>1.55</v>
      </c>
      <c r="G42" s="112" t="s">
        <v>764</v>
      </c>
      <c r="H42" s="113">
        <f>VLOOKUP(G42,行业总结!D:F,2,FALSE)</f>
        <v>5.3</v>
      </c>
      <c r="I42" s="112" t="s">
        <v>765</v>
      </c>
      <c r="J42" s="112" t="s">
        <v>766</v>
      </c>
    </row>
    <row r="43" hidden="1" spans="1:10">
      <c r="A43" s="112" t="s">
        <v>767</v>
      </c>
      <c r="B43" s="156" t="s">
        <v>768</v>
      </c>
      <c r="C43" s="152">
        <f>VLOOKUP(A43,[1]spot_prices!$A:$F,3,FALSE)</f>
        <v>440.6</v>
      </c>
      <c r="D43" s="152">
        <f>VLOOKUP(A43,[1]spot_prices!$A:$F,4,FALSE)</f>
        <v>441.3</v>
      </c>
      <c r="E43" s="155">
        <f t="shared" si="1"/>
        <v>0.99841377747564</v>
      </c>
      <c r="F43" s="112">
        <v>1.98</v>
      </c>
      <c r="G43" s="112" t="s">
        <v>172</v>
      </c>
      <c r="H43" s="113">
        <f>VLOOKUP(G43,行业总结!D:F,2,FALSE)</f>
        <v>5.3</v>
      </c>
      <c r="I43" s="112" t="s">
        <v>769</v>
      </c>
      <c r="J43" s="112" t="s">
        <v>770</v>
      </c>
    </row>
    <row r="44" spans="1:10">
      <c r="A44" s="112" t="s">
        <v>771</v>
      </c>
      <c r="B44" s="156" t="s">
        <v>772</v>
      </c>
      <c r="C44" s="152">
        <f>VLOOKUP(A44,[1]spot_prices!$A:$F,3,FALSE)</f>
        <v>955.7</v>
      </c>
      <c r="D44" s="152">
        <f>VLOOKUP(A44,[1]spot_prices!$A:$F,4,FALSE)</f>
        <v>1364.2</v>
      </c>
      <c r="E44" s="155">
        <f t="shared" si="1"/>
        <v>0.700557103064067</v>
      </c>
      <c r="F44" s="112">
        <v>3.84</v>
      </c>
      <c r="G44" s="112" t="s">
        <v>773</v>
      </c>
      <c r="H44" s="113">
        <f>VLOOKUP(G44,行业总结!D:F,2,FALSE)</f>
        <v>5.5</v>
      </c>
      <c r="I44" s="112" t="s">
        <v>774</v>
      </c>
      <c r="J44" s="112" t="s">
        <v>775</v>
      </c>
    </row>
    <row r="45" hidden="1" spans="1:10">
      <c r="A45" s="112" t="s">
        <v>776</v>
      </c>
      <c r="B45" s="156" t="s">
        <v>777</v>
      </c>
      <c r="C45" s="152">
        <f>VLOOKUP(A45,[1]spot_prices!$A:$F,3,FALSE)</f>
        <v>764.9</v>
      </c>
      <c r="D45" s="152">
        <f>VLOOKUP(A45,[1]spot_prices!$A:$F,4,FALSE)</f>
        <v>818.5</v>
      </c>
      <c r="E45" s="155">
        <f t="shared" si="1"/>
        <v>0.934514355528406</v>
      </c>
      <c r="F45" s="112">
        <v>0.45</v>
      </c>
      <c r="G45" s="112" t="s">
        <v>778</v>
      </c>
      <c r="H45" s="113">
        <f>VLOOKUP(G45,行业总结!D:F,2,FALSE)</f>
        <v>5.5</v>
      </c>
      <c r="I45" s="112" t="s">
        <v>779</v>
      </c>
      <c r="J45" s="112" t="s">
        <v>780</v>
      </c>
    </row>
    <row r="46" hidden="1" spans="1:10">
      <c r="A46" s="112" t="s">
        <v>781</v>
      </c>
      <c r="B46" s="156" t="s">
        <v>782</v>
      </c>
      <c r="C46" s="152">
        <f>VLOOKUP(A46,[1]spot_prices!$A:$F,3,FALSE)</f>
        <v>684.9</v>
      </c>
      <c r="D46" s="152">
        <f>VLOOKUP(A46,[1]spot_prices!$A:$F,4,FALSE)</f>
        <v>684.9</v>
      </c>
      <c r="E46" s="155">
        <f t="shared" si="1"/>
        <v>1</v>
      </c>
      <c r="F46" s="112">
        <v>1.77</v>
      </c>
      <c r="G46" s="112" t="s">
        <v>773</v>
      </c>
      <c r="H46" s="113">
        <f>VLOOKUP(G46,行业总结!D:F,2,FALSE)</f>
        <v>5.5</v>
      </c>
      <c r="I46" s="112" t="s">
        <v>783</v>
      </c>
      <c r="J46" s="112" t="s">
        <v>784</v>
      </c>
    </row>
    <row r="47" hidden="1" spans="1:10">
      <c r="A47" s="112" t="s">
        <v>785</v>
      </c>
      <c r="B47" s="156" t="s">
        <v>786</v>
      </c>
      <c r="C47" s="152">
        <f>VLOOKUP(A47,[1]spot_prices!$A:$F,3,FALSE)</f>
        <v>587</v>
      </c>
      <c r="D47" s="152">
        <f>VLOOKUP(A47,[1]spot_prices!$A:$F,4,FALSE)</f>
        <v>587</v>
      </c>
      <c r="E47" s="155">
        <f t="shared" si="1"/>
        <v>1</v>
      </c>
      <c r="F47" s="112">
        <v>-0.29</v>
      </c>
      <c r="G47" s="112" t="s">
        <v>778</v>
      </c>
      <c r="H47" s="113">
        <f>VLOOKUP(G47,行业总结!D:F,2,FALSE)</f>
        <v>5.5</v>
      </c>
      <c r="I47" s="112" t="s">
        <v>787</v>
      </c>
      <c r="J47" s="112" t="s">
        <v>788</v>
      </c>
    </row>
    <row r="48" hidden="1" spans="1:10">
      <c r="A48" s="112" t="s">
        <v>789</v>
      </c>
      <c r="B48" s="156" t="s">
        <v>790</v>
      </c>
      <c r="C48" s="152">
        <f>VLOOKUP(A48,[1]spot_prices!$A:$F,3,FALSE)</f>
        <v>514.9</v>
      </c>
      <c r="D48" s="152">
        <f>VLOOKUP(A48,[1]spot_prices!$A:$F,4,FALSE)</f>
        <v>514.9</v>
      </c>
      <c r="E48" s="155">
        <f t="shared" si="1"/>
        <v>1</v>
      </c>
      <c r="F48" s="112">
        <v>2.12</v>
      </c>
      <c r="G48" s="112" t="s">
        <v>773</v>
      </c>
      <c r="H48" s="113">
        <f>VLOOKUP(G48,行业总结!D:F,2,FALSE)</f>
        <v>5.5</v>
      </c>
      <c r="I48" s="112" t="s">
        <v>791</v>
      </c>
      <c r="J48" s="112" t="s">
        <v>792</v>
      </c>
    </row>
    <row r="49" hidden="1" spans="1:10">
      <c r="A49" s="112" t="s">
        <v>793</v>
      </c>
      <c r="B49" s="156" t="s">
        <v>794</v>
      </c>
      <c r="C49" s="152">
        <f>VLOOKUP(A49,[1]spot_prices!$A:$F,3,FALSE)</f>
        <v>487.5</v>
      </c>
      <c r="D49" s="152">
        <f>VLOOKUP(A49,[1]spot_prices!$A:$F,4,FALSE)</f>
        <v>590.2</v>
      </c>
      <c r="E49" s="155">
        <f t="shared" si="1"/>
        <v>0.825991189427313</v>
      </c>
      <c r="F49" s="112">
        <v>2.86</v>
      </c>
      <c r="G49" s="112" t="s">
        <v>773</v>
      </c>
      <c r="H49" s="113">
        <f>VLOOKUP(G49,行业总结!D:F,2,FALSE)</f>
        <v>5.5</v>
      </c>
      <c r="I49" s="112" t="s">
        <v>795</v>
      </c>
      <c r="J49" s="112" t="s">
        <v>796</v>
      </c>
    </row>
    <row r="50" spans="1:10">
      <c r="A50" s="112" t="s">
        <v>797</v>
      </c>
      <c r="B50" s="156" t="s">
        <v>798</v>
      </c>
      <c r="C50" s="152">
        <f>VLOOKUP(A50,[1]spot_prices!$A:$F,3,FALSE)</f>
        <v>469.7</v>
      </c>
      <c r="D50" s="152">
        <f>VLOOKUP(A50,[1]spot_prices!$A:$F,4,FALSE)</f>
        <v>1568.7</v>
      </c>
      <c r="E50" s="155">
        <f t="shared" si="1"/>
        <v>0.29941990182954</v>
      </c>
      <c r="F50" s="112">
        <v>0.36</v>
      </c>
      <c r="G50" s="112" t="s">
        <v>799</v>
      </c>
      <c r="H50" s="113">
        <f>VLOOKUP(G50,行业总结!D:F,2,FALSE)</f>
        <v>5.5</v>
      </c>
      <c r="I50" s="112" t="s">
        <v>800</v>
      </c>
      <c r="J50" s="112" t="s">
        <v>801</v>
      </c>
    </row>
    <row r="51" hidden="1" spans="1:10">
      <c r="A51" s="112" t="s">
        <v>802</v>
      </c>
      <c r="B51" s="156" t="s">
        <v>803</v>
      </c>
      <c r="C51" s="152">
        <f>VLOOKUP(A51,[1]spot_prices!$A:$F,3,FALSE)</f>
        <v>449.3</v>
      </c>
      <c r="D51" s="152">
        <f>VLOOKUP(A51,[1]spot_prices!$A:$F,4,FALSE)</f>
        <v>449.3</v>
      </c>
      <c r="E51" s="155">
        <f t="shared" si="1"/>
        <v>1</v>
      </c>
      <c r="F51" s="112">
        <v>1.22</v>
      </c>
      <c r="G51" s="112" t="s">
        <v>778</v>
      </c>
      <c r="H51" s="113">
        <f>VLOOKUP(G51,行业总结!D:F,2,FALSE)</f>
        <v>5.5</v>
      </c>
      <c r="I51" s="112" t="s">
        <v>804</v>
      </c>
      <c r="J51" s="112" t="s">
        <v>805</v>
      </c>
    </row>
    <row r="52" spans="1:10">
      <c r="A52" s="20" t="s">
        <v>806</v>
      </c>
      <c r="B52" s="20" t="s">
        <v>807</v>
      </c>
      <c r="C52" s="152">
        <f>VLOOKUP(A52,[1]spot_prices!$A:$F,3,FALSE)</f>
        <v>752.7</v>
      </c>
      <c r="D52" s="152">
        <f>VLOOKUP(A52,[1]spot_prices!$A:$F,4,FALSE)</f>
        <v>1466.3</v>
      </c>
      <c r="E52" s="155">
        <f t="shared" si="1"/>
        <v>0.513332878674214</v>
      </c>
      <c r="F52" s="112">
        <v>-0.9</v>
      </c>
      <c r="G52" s="20" t="s">
        <v>528</v>
      </c>
      <c r="H52" s="113">
        <f>VLOOKUP(G52,行业总结!D:F,2,FALSE)</f>
        <v>6.2</v>
      </c>
      <c r="I52" s="112" t="s">
        <v>808</v>
      </c>
      <c r="J52" s="112" t="s">
        <v>809</v>
      </c>
    </row>
    <row r="53" hidden="1" spans="1:10">
      <c r="A53" s="20" t="s">
        <v>810</v>
      </c>
      <c r="B53" s="20" t="s">
        <v>811</v>
      </c>
      <c r="C53" s="152">
        <f>VLOOKUP(A53,[1]spot_prices!$A:$F,3,FALSE)</f>
        <v>567.7</v>
      </c>
      <c r="D53" s="152">
        <f>VLOOKUP(A53,[1]spot_prices!$A:$F,4,FALSE)</f>
        <v>567.7</v>
      </c>
      <c r="E53" s="155">
        <f t="shared" si="1"/>
        <v>1</v>
      </c>
      <c r="F53" s="112">
        <v>-1.72</v>
      </c>
      <c r="G53" s="20" t="s">
        <v>528</v>
      </c>
      <c r="H53" s="113">
        <f>VLOOKUP(G53,行业总结!D:F,2,FALSE)</f>
        <v>6.2</v>
      </c>
      <c r="I53" s="112" t="s">
        <v>812</v>
      </c>
      <c r="J53" s="112" t="s">
        <v>813</v>
      </c>
    </row>
    <row r="54" hidden="1" spans="1:10">
      <c r="A54" s="20" t="s">
        <v>814</v>
      </c>
      <c r="B54" s="20" t="s">
        <v>815</v>
      </c>
      <c r="C54" s="152">
        <f>VLOOKUP(A54,[1]spot_prices!$A:$F,3,FALSE)</f>
        <v>472.8</v>
      </c>
      <c r="D54" s="152">
        <f>VLOOKUP(A54,[1]spot_prices!$A:$F,4,FALSE)</f>
        <v>472.8</v>
      </c>
      <c r="E54" s="155">
        <f t="shared" si="1"/>
        <v>1</v>
      </c>
      <c r="F54" s="112">
        <v>-1.98</v>
      </c>
      <c r="G54" s="20" t="s">
        <v>816</v>
      </c>
      <c r="H54" s="113">
        <f>VLOOKUP(G54,行业总结!D:F,2,FALSE)</f>
        <v>6.2</v>
      </c>
      <c r="I54" s="112" t="s">
        <v>817</v>
      </c>
      <c r="J54" s="112" t="s">
        <v>818</v>
      </c>
    </row>
    <row r="55" hidden="1" spans="1:10">
      <c r="A55" s="20" t="s">
        <v>819</v>
      </c>
      <c r="B55" s="20" t="s">
        <v>820</v>
      </c>
      <c r="C55" s="152">
        <f>VLOOKUP(A55,[1]spot_prices!$A:$F,3,FALSE)</f>
        <v>755.5</v>
      </c>
      <c r="D55" s="152">
        <f>VLOOKUP(A55,[1]spot_prices!$A:$F,4,FALSE)</f>
        <v>755.5</v>
      </c>
      <c r="E55" s="155">
        <f t="shared" si="1"/>
        <v>1</v>
      </c>
      <c r="F55" s="112">
        <v>-1.48</v>
      </c>
      <c r="G55" s="20" t="s">
        <v>186</v>
      </c>
      <c r="H55" s="113">
        <f>VLOOKUP(G55,行业总结!D:F,2,FALSE)</f>
        <v>6.1</v>
      </c>
      <c r="I55" s="112" t="s">
        <v>821</v>
      </c>
      <c r="J55" s="112" t="s">
        <v>822</v>
      </c>
    </row>
    <row r="56" hidden="1" spans="1:10">
      <c r="A56" s="20" t="s">
        <v>823</v>
      </c>
      <c r="B56" s="20" t="s">
        <v>824</v>
      </c>
      <c r="C56" s="152">
        <f>VLOOKUP(A56,[1]spot_prices!$A:$F,3,FALSE)</f>
        <v>601.1</v>
      </c>
      <c r="D56" s="152">
        <f>VLOOKUP(A56,[1]spot_prices!$A:$F,4,FALSE)</f>
        <v>605.6</v>
      </c>
      <c r="E56" s="155">
        <f t="shared" si="1"/>
        <v>0.992569352708058</v>
      </c>
      <c r="F56" s="112">
        <v>-2.28</v>
      </c>
      <c r="G56" s="20" t="s">
        <v>186</v>
      </c>
      <c r="H56" s="113">
        <f>VLOOKUP(G56,行业总结!D:F,2,FALSE)</f>
        <v>6.1</v>
      </c>
      <c r="I56" s="112" t="s">
        <v>825</v>
      </c>
      <c r="J56" s="112" t="s">
        <v>826</v>
      </c>
    </row>
    <row r="57" hidden="1" spans="1:10">
      <c r="A57" s="20" t="s">
        <v>827</v>
      </c>
      <c r="B57" s="20" t="s">
        <v>828</v>
      </c>
      <c r="C57" s="152">
        <f>VLOOKUP(A57,[1]spot_prices!$A:$F,3,FALSE)</f>
        <v>523.2</v>
      </c>
      <c r="D57" s="152">
        <f>VLOOKUP(A57,[1]spot_prices!$A:$F,4,FALSE)</f>
        <v>523.2</v>
      </c>
      <c r="E57" s="155">
        <f t="shared" si="1"/>
        <v>1</v>
      </c>
      <c r="F57" s="112">
        <v>-1.01</v>
      </c>
      <c r="G57" s="20" t="s">
        <v>186</v>
      </c>
      <c r="H57" s="113">
        <f>VLOOKUP(G57,行业总结!D:F,2,FALSE)</f>
        <v>6.1</v>
      </c>
      <c r="I57" s="112" t="s">
        <v>829</v>
      </c>
      <c r="J57" s="112" t="s">
        <v>830</v>
      </c>
    </row>
    <row r="58" hidden="1" spans="1:10">
      <c r="A58" s="20" t="s">
        <v>831</v>
      </c>
      <c r="B58" s="20" t="s">
        <v>832</v>
      </c>
      <c r="C58" s="152">
        <f>VLOOKUP(A58,[1]spot_prices!$A:$F,3,FALSE)</f>
        <v>415.5</v>
      </c>
      <c r="D58" s="152">
        <f>VLOOKUP(A58,[1]spot_prices!$A:$F,4,FALSE)</f>
        <v>415.5</v>
      </c>
      <c r="E58" s="155">
        <f t="shared" si="1"/>
        <v>1</v>
      </c>
      <c r="F58" s="112">
        <v>-2.58</v>
      </c>
      <c r="G58" s="20" t="s">
        <v>186</v>
      </c>
      <c r="H58" s="113">
        <f>VLOOKUP(G58,行业总结!D:F,2,FALSE)</f>
        <v>6.1</v>
      </c>
      <c r="I58" s="112" t="s">
        <v>833</v>
      </c>
      <c r="J58" s="112" t="s">
        <v>834</v>
      </c>
    </row>
    <row r="59" hidden="1" spans="1:10">
      <c r="A59" s="20" t="s">
        <v>835</v>
      </c>
      <c r="B59" s="20" t="s">
        <v>836</v>
      </c>
      <c r="C59" s="152">
        <f>VLOOKUP(A59,[1]spot_prices!$A:$F,3,FALSE)</f>
        <v>412.5</v>
      </c>
      <c r="D59" s="152">
        <f>VLOOKUP(A59,[1]spot_prices!$A:$F,4,FALSE)</f>
        <v>412.5</v>
      </c>
      <c r="E59" s="155">
        <f t="shared" si="1"/>
        <v>1</v>
      </c>
      <c r="F59" s="112">
        <v>-2.09</v>
      </c>
      <c r="G59" s="20" t="s">
        <v>186</v>
      </c>
      <c r="H59" s="113">
        <f>VLOOKUP(G59,行业总结!D:F,2,FALSE)</f>
        <v>6.1</v>
      </c>
      <c r="I59" s="112" t="s">
        <v>837</v>
      </c>
      <c r="J59" s="112" t="s">
        <v>838</v>
      </c>
    </row>
    <row r="60" hidden="1" spans="1:10">
      <c r="A60" s="20" t="s">
        <v>839</v>
      </c>
      <c r="B60" s="20" t="s">
        <v>840</v>
      </c>
      <c r="C60" s="152">
        <f>VLOOKUP(A60,[1]spot_prices!$A:$F,3,FALSE)</f>
        <v>873.3</v>
      </c>
      <c r="D60" s="152">
        <f>VLOOKUP(A60,[1]spot_prices!$A:$F,4,FALSE)</f>
        <v>873.4</v>
      </c>
      <c r="E60" s="155">
        <f t="shared" si="1"/>
        <v>0.999885504923288</v>
      </c>
      <c r="F60" s="112">
        <v>0.27</v>
      </c>
      <c r="G60" s="20" t="s">
        <v>841</v>
      </c>
      <c r="H60" s="113">
        <f>VLOOKUP(G60,行业总结!D:F,2,FALSE)</f>
        <v>6.3</v>
      </c>
      <c r="I60" s="112" t="s">
        <v>842</v>
      </c>
      <c r="J60" s="112" t="s">
        <v>843</v>
      </c>
    </row>
    <row r="61" hidden="1" spans="1:10">
      <c r="A61" s="20" t="s">
        <v>844</v>
      </c>
      <c r="B61" s="20" t="s">
        <v>845</v>
      </c>
      <c r="C61" s="152">
        <f>VLOOKUP(A61,[1]spot_prices!$A:$F,3,FALSE)</f>
        <v>578.5</v>
      </c>
      <c r="D61" s="152">
        <f>VLOOKUP(A61,[1]spot_prices!$A:$F,4,FALSE)</f>
        <v>583.2</v>
      </c>
      <c r="E61" s="155">
        <f t="shared" si="1"/>
        <v>0.991941015089163</v>
      </c>
      <c r="F61" s="112">
        <v>-0.15</v>
      </c>
      <c r="G61" s="20" t="s">
        <v>846</v>
      </c>
      <c r="H61" s="113">
        <f>VLOOKUP(G61,行业总结!D:F,2,FALSE)</f>
        <v>6.3</v>
      </c>
      <c r="I61" s="112" t="s">
        <v>847</v>
      </c>
      <c r="J61" s="112" t="s">
        <v>848</v>
      </c>
    </row>
    <row r="62" hidden="1" spans="1:10">
      <c r="A62" s="20" t="s">
        <v>849</v>
      </c>
      <c r="B62" s="20" t="s">
        <v>850</v>
      </c>
      <c r="C62" s="152">
        <f>VLOOKUP(A62,[1]spot_prices!$A:$F,3,FALSE)</f>
        <v>894.9</v>
      </c>
      <c r="D62" s="152">
        <f>VLOOKUP(A62,[1]spot_prices!$A:$F,4,FALSE)</f>
        <v>954.5</v>
      </c>
      <c r="E62" s="155">
        <f t="shared" si="1"/>
        <v>0.937558931377685</v>
      </c>
      <c r="F62" s="112">
        <v>0.75</v>
      </c>
      <c r="G62" s="20" t="s">
        <v>9</v>
      </c>
      <c r="H62" s="113">
        <f>VLOOKUP(G62,行业总结!D:F,2,FALSE)</f>
        <v>6.9</v>
      </c>
      <c r="I62" s="112" t="s">
        <v>851</v>
      </c>
      <c r="J62" s="112" t="s">
        <v>852</v>
      </c>
    </row>
    <row r="63" hidden="1" spans="1:10">
      <c r="A63" s="20" t="s">
        <v>853</v>
      </c>
      <c r="B63" s="20" t="s">
        <v>854</v>
      </c>
      <c r="C63" s="152">
        <f>VLOOKUP(A63,[1]spot_prices!$A:$F,3,FALSE)</f>
        <v>782.1</v>
      </c>
      <c r="D63" s="152">
        <f>VLOOKUP(A63,[1]spot_prices!$A:$F,4,FALSE)</f>
        <v>784</v>
      </c>
      <c r="E63" s="155">
        <f t="shared" si="1"/>
        <v>0.997576530612245</v>
      </c>
      <c r="F63" s="112">
        <v>-2.01</v>
      </c>
      <c r="G63" s="20" t="s">
        <v>44</v>
      </c>
      <c r="H63" s="113">
        <f>VLOOKUP(G63,行业总结!D:F,2,FALSE)</f>
        <v>6.8</v>
      </c>
      <c r="I63" s="112" t="s">
        <v>855</v>
      </c>
      <c r="J63" s="112" t="s">
        <v>856</v>
      </c>
    </row>
    <row r="64" spans="1:10">
      <c r="A64" s="20" t="s">
        <v>857</v>
      </c>
      <c r="B64" s="20" t="s">
        <v>858</v>
      </c>
      <c r="C64" s="152">
        <f>VLOOKUP(A64,[1]spot_prices!$A:$F,3,FALSE)</f>
        <v>837.6</v>
      </c>
      <c r="D64" s="152">
        <f>VLOOKUP(A64,[1]spot_prices!$A:$F,4,FALSE)</f>
        <v>1448.2</v>
      </c>
      <c r="E64" s="155">
        <f t="shared" si="1"/>
        <v>0.578373152879437</v>
      </c>
      <c r="F64" s="112">
        <v>0.07</v>
      </c>
      <c r="G64" s="20" t="s">
        <v>859</v>
      </c>
      <c r="H64" s="113">
        <f>VLOOKUP(G64,行业总结!D:F,2,FALSE)</f>
        <v>6.7</v>
      </c>
      <c r="I64" s="112" t="s">
        <v>860</v>
      </c>
      <c r="J64" s="112" t="s">
        <v>861</v>
      </c>
    </row>
    <row r="65" hidden="1" spans="1:10">
      <c r="A65" s="20" t="s">
        <v>862</v>
      </c>
      <c r="B65" s="20" t="s">
        <v>863</v>
      </c>
      <c r="C65" s="152">
        <f>VLOOKUP(A65,[1]spot_prices!$A:$F,3,FALSE)</f>
        <v>682.9</v>
      </c>
      <c r="D65" s="152">
        <f>VLOOKUP(A65,[1]spot_prices!$A:$F,4,FALSE)</f>
        <v>687.5</v>
      </c>
      <c r="E65" s="155">
        <f t="shared" si="1"/>
        <v>0.993309090909091</v>
      </c>
      <c r="F65" s="112">
        <v>-2.91</v>
      </c>
      <c r="G65" s="20" t="s">
        <v>864</v>
      </c>
      <c r="H65" s="113">
        <f>VLOOKUP(G65,行业总结!D:F,2,FALSE)</f>
        <v>6.7</v>
      </c>
      <c r="I65" s="112" t="s">
        <v>865</v>
      </c>
      <c r="J65" s="112" t="s">
        <v>866</v>
      </c>
    </row>
    <row r="66" hidden="1" spans="1:10">
      <c r="A66" s="20" t="s">
        <v>867</v>
      </c>
      <c r="B66" s="20" t="s">
        <v>868</v>
      </c>
      <c r="C66" s="152">
        <f>VLOOKUP(A66,[1]spot_prices!$A:$F,3,FALSE)</f>
        <v>679.6</v>
      </c>
      <c r="D66" s="152">
        <f>VLOOKUP(A66,[1]spot_prices!$A:$F,4,FALSE)</f>
        <v>857.5</v>
      </c>
      <c r="E66" s="155">
        <f t="shared" si="1"/>
        <v>0.792536443148688</v>
      </c>
      <c r="F66" s="112">
        <v>0.97</v>
      </c>
      <c r="G66" s="20" t="s">
        <v>44</v>
      </c>
      <c r="H66" s="113">
        <f>VLOOKUP(G66,行业总结!D:F,2,FALSE)</f>
        <v>6.8</v>
      </c>
      <c r="I66" s="112" t="s">
        <v>869</v>
      </c>
      <c r="J66" s="112" t="s">
        <v>870</v>
      </c>
    </row>
    <row r="67" hidden="1" spans="1:10">
      <c r="A67" s="20" t="s">
        <v>871</v>
      </c>
      <c r="B67" s="20" t="s">
        <v>872</v>
      </c>
      <c r="C67" s="152">
        <f>VLOOKUP(A67,[1]spot_prices!$A:$F,3,FALSE)</f>
        <v>678.9</v>
      </c>
      <c r="D67" s="152">
        <f>VLOOKUP(A67,[1]spot_prices!$A:$F,4,FALSE)</f>
        <v>678.9</v>
      </c>
      <c r="E67" s="155">
        <f t="shared" ref="E67:E98" si="2">C67/D67</f>
        <v>1</v>
      </c>
      <c r="F67" s="112">
        <v>1.66</v>
      </c>
      <c r="G67" s="20" t="s">
        <v>9</v>
      </c>
      <c r="H67" s="113">
        <f>VLOOKUP(G67,行业总结!D:F,2,FALSE)</f>
        <v>6.9</v>
      </c>
      <c r="I67" s="112" t="s">
        <v>873</v>
      </c>
      <c r="J67" s="112" t="s">
        <v>874</v>
      </c>
    </row>
    <row r="68" hidden="1" spans="1:10">
      <c r="A68" s="20" t="s">
        <v>875</v>
      </c>
      <c r="B68" s="20" t="s">
        <v>876</v>
      </c>
      <c r="C68" s="152">
        <f>VLOOKUP(A68,[1]spot_prices!$A:$F,3,FALSE)</f>
        <v>612.6</v>
      </c>
      <c r="D68" s="152">
        <f>VLOOKUP(A68,[1]spot_prices!$A:$F,4,FALSE)</f>
        <v>937.8</v>
      </c>
      <c r="E68" s="155">
        <f t="shared" si="2"/>
        <v>0.653230966090851</v>
      </c>
      <c r="F68" s="112">
        <v>1.42</v>
      </c>
      <c r="G68" s="20" t="s">
        <v>877</v>
      </c>
      <c r="H68" s="113">
        <f>VLOOKUP(G68,行业总结!D:F,2,FALSE)</f>
        <v>6.6</v>
      </c>
      <c r="I68" s="112" t="s">
        <v>878</v>
      </c>
      <c r="J68" s="112" t="s">
        <v>879</v>
      </c>
    </row>
    <row r="69" hidden="1" spans="1:10">
      <c r="A69" s="20" t="s">
        <v>880</v>
      </c>
      <c r="B69" s="20" t="s">
        <v>881</v>
      </c>
      <c r="C69" s="152">
        <f>VLOOKUP(A69,[1]spot_prices!$A:$F,3,FALSE)</f>
        <v>588.1</v>
      </c>
      <c r="D69" s="152">
        <f>VLOOKUP(A69,[1]spot_prices!$A:$F,4,FALSE)</f>
        <v>605.9</v>
      </c>
      <c r="E69" s="155">
        <f t="shared" si="2"/>
        <v>0.970622214886945</v>
      </c>
      <c r="F69" s="112">
        <v>-0.37</v>
      </c>
      <c r="G69" s="20" t="s">
        <v>859</v>
      </c>
      <c r="H69" s="113">
        <f>VLOOKUP(G69,行业总结!D:F,2,FALSE)</f>
        <v>6.7</v>
      </c>
      <c r="I69" s="112" t="s">
        <v>882</v>
      </c>
      <c r="J69" s="112" t="s">
        <v>883</v>
      </c>
    </row>
    <row r="70" hidden="1" spans="1:10">
      <c r="A70" s="20" t="s">
        <v>884</v>
      </c>
      <c r="B70" s="20" t="s">
        <v>885</v>
      </c>
      <c r="C70" s="152">
        <f>VLOOKUP(A70,[1]spot_prices!$A:$F,3,FALSE)</f>
        <v>550.4</v>
      </c>
      <c r="D70" s="152">
        <f>VLOOKUP(A70,[1]spot_prices!$A:$F,4,FALSE)</f>
        <v>557</v>
      </c>
      <c r="E70" s="155">
        <f t="shared" si="2"/>
        <v>0.988150807899461</v>
      </c>
      <c r="F70" s="112">
        <v>-0.6</v>
      </c>
      <c r="G70" s="20" t="s">
        <v>74</v>
      </c>
      <c r="H70" s="113">
        <f>VLOOKUP(G70,行业总结!D:F,2,FALSE)</f>
        <v>6.8</v>
      </c>
      <c r="I70" s="112" t="s">
        <v>886</v>
      </c>
      <c r="J70" s="112" t="s">
        <v>887</v>
      </c>
    </row>
    <row r="71" hidden="1" spans="1:10">
      <c r="A71" s="20" t="s">
        <v>888</v>
      </c>
      <c r="B71" s="20" t="s">
        <v>889</v>
      </c>
      <c r="C71" s="152">
        <f>VLOOKUP(A71,[1]spot_prices!$A:$F,3,FALSE)</f>
        <v>543.5</v>
      </c>
      <c r="D71" s="152">
        <f>VLOOKUP(A71,[1]spot_prices!$A:$F,4,FALSE)</f>
        <v>684.6</v>
      </c>
      <c r="E71" s="155">
        <f t="shared" si="2"/>
        <v>0.79389424481449</v>
      </c>
      <c r="F71" s="112">
        <v>-0.53</v>
      </c>
      <c r="G71" s="20" t="s">
        <v>877</v>
      </c>
      <c r="H71" s="113">
        <f>VLOOKUP(G71,行业总结!D:F,2,FALSE)</f>
        <v>6.6</v>
      </c>
      <c r="I71" s="112" t="s">
        <v>890</v>
      </c>
      <c r="J71" s="112" t="s">
        <v>891</v>
      </c>
    </row>
    <row r="72" hidden="1" spans="1:10">
      <c r="A72" s="20" t="s">
        <v>892</v>
      </c>
      <c r="B72" s="20" t="s">
        <v>893</v>
      </c>
      <c r="C72" s="152">
        <f>VLOOKUP(A72,[1]spot_prices!$A:$F,3,FALSE)</f>
        <v>530.8</v>
      </c>
      <c r="D72" s="152">
        <f>VLOOKUP(A72,[1]spot_prices!$A:$F,4,FALSE)</f>
        <v>536.2</v>
      </c>
      <c r="E72" s="155">
        <f t="shared" si="2"/>
        <v>0.989929130921298</v>
      </c>
      <c r="F72" s="112">
        <v>3.51</v>
      </c>
      <c r="G72" s="20" t="s">
        <v>9</v>
      </c>
      <c r="H72" s="113">
        <f>VLOOKUP(G72,行业总结!D:F,2,FALSE)</f>
        <v>6.9</v>
      </c>
      <c r="I72" s="112" t="s">
        <v>894</v>
      </c>
      <c r="J72" s="112" t="s">
        <v>895</v>
      </c>
    </row>
    <row r="73" hidden="1" spans="1:10">
      <c r="A73" s="20" t="s">
        <v>896</v>
      </c>
      <c r="B73" s="20" t="s">
        <v>897</v>
      </c>
      <c r="C73" s="152">
        <f>VLOOKUP(A73,[1]spot_prices!$A:$F,3,FALSE)</f>
        <v>447.1</v>
      </c>
      <c r="D73" s="152">
        <f>VLOOKUP(A73,[1]spot_prices!$A:$F,4,FALSE)</f>
        <v>517</v>
      </c>
      <c r="E73" s="155">
        <f t="shared" si="2"/>
        <v>0.864796905222437</v>
      </c>
      <c r="F73" s="112">
        <v>1.81</v>
      </c>
      <c r="G73" s="20" t="s">
        <v>9</v>
      </c>
      <c r="H73" s="113">
        <f>VLOOKUP(G73,行业总结!D:F,2,FALSE)</f>
        <v>6.9</v>
      </c>
      <c r="I73" s="112" t="s">
        <v>898</v>
      </c>
      <c r="J73" s="112" t="s">
        <v>899</v>
      </c>
    </row>
    <row r="74" hidden="1" spans="1:10">
      <c r="A74" s="20" t="s">
        <v>900</v>
      </c>
      <c r="B74" s="20" t="s">
        <v>901</v>
      </c>
      <c r="C74" s="152">
        <f>VLOOKUP(A74,[1]spot_prices!$A:$F,3,FALSE)</f>
        <v>431.5</v>
      </c>
      <c r="D74" s="152">
        <f>VLOOKUP(A74,[1]spot_prices!$A:$F,4,FALSE)</f>
        <v>431.5</v>
      </c>
      <c r="E74" s="155">
        <f t="shared" si="2"/>
        <v>1</v>
      </c>
      <c r="F74" s="112">
        <v>-1.08</v>
      </c>
      <c r="G74" s="20" t="s">
        <v>220</v>
      </c>
      <c r="H74" s="113">
        <f>VLOOKUP(G74,行业总结!D:F,2,FALSE)</f>
        <v>6.6</v>
      </c>
      <c r="I74" s="112" t="s">
        <v>902</v>
      </c>
      <c r="J74" s="112" t="s">
        <v>903</v>
      </c>
    </row>
    <row r="75" hidden="1" spans="1:10">
      <c r="A75" s="20" t="s">
        <v>904</v>
      </c>
      <c r="B75" s="20" t="s">
        <v>905</v>
      </c>
      <c r="C75" s="152">
        <f>VLOOKUP(A75,[1]spot_prices!$A:$F,3,FALSE)</f>
        <v>455.2</v>
      </c>
      <c r="D75" s="152">
        <f>VLOOKUP(A75,[1]spot_prices!$A:$F,4,FALSE)</f>
        <v>514.1</v>
      </c>
      <c r="E75" s="155">
        <f t="shared" si="2"/>
        <v>0.885430850029177</v>
      </c>
      <c r="F75" s="112">
        <v>-2.06</v>
      </c>
      <c r="G75" s="20" t="s">
        <v>877</v>
      </c>
      <c r="H75" s="113">
        <f>VLOOKUP(G75,行业总结!D:F,2,FALSE)</f>
        <v>6.6</v>
      </c>
      <c r="I75" s="112" t="s">
        <v>906</v>
      </c>
      <c r="J75" s="112" t="s">
        <v>907</v>
      </c>
    </row>
    <row r="76" hidden="1" spans="1:10">
      <c r="A76" s="20" t="s">
        <v>908</v>
      </c>
      <c r="B76" s="20" t="s">
        <v>909</v>
      </c>
      <c r="C76" s="152">
        <f>VLOOKUP(A76,[1]spot_prices!$A:$F,3,FALSE)</f>
        <v>412.8</v>
      </c>
      <c r="D76" s="152">
        <f>VLOOKUP(A76,[1]spot_prices!$A:$F,4,FALSE)</f>
        <v>414.6</v>
      </c>
      <c r="E76" s="155">
        <f t="shared" si="2"/>
        <v>0.995658465991317</v>
      </c>
      <c r="F76" s="112">
        <v>0.19</v>
      </c>
      <c r="G76" s="20" t="s">
        <v>336</v>
      </c>
      <c r="H76" s="113">
        <f>VLOOKUP(G76,行业总结!D:F,2,FALSE)</f>
        <v>6.6</v>
      </c>
      <c r="I76" s="112" t="s">
        <v>910</v>
      </c>
      <c r="J76" s="112" t="s">
        <v>911</v>
      </c>
    </row>
    <row r="77" hidden="1" spans="1:10">
      <c r="A77" s="20" t="s">
        <v>912</v>
      </c>
      <c r="B77" s="20" t="s">
        <v>913</v>
      </c>
      <c r="C77" s="152">
        <f>VLOOKUP(A77,[1]spot_prices!$A:$F,3,FALSE)</f>
        <v>392.4</v>
      </c>
      <c r="D77" s="152">
        <f>VLOOKUP(A77,[1]spot_prices!$A:$F,4,FALSE)</f>
        <v>476.5</v>
      </c>
      <c r="E77" s="155">
        <f t="shared" si="2"/>
        <v>0.823504721930745</v>
      </c>
      <c r="F77" s="112">
        <v>7.13</v>
      </c>
      <c r="G77" s="20" t="s">
        <v>9</v>
      </c>
      <c r="H77" s="113">
        <f>VLOOKUP(G77,行业总结!D:F,2,FALSE)</f>
        <v>6.9</v>
      </c>
      <c r="I77" s="112" t="s">
        <v>914</v>
      </c>
      <c r="J77" s="112" t="s">
        <v>915</v>
      </c>
    </row>
    <row r="78" hidden="1" spans="1:10">
      <c r="A78" s="112" t="s">
        <v>916</v>
      </c>
      <c r="B78" s="156" t="s">
        <v>917</v>
      </c>
      <c r="C78" s="152">
        <f>VLOOKUP(A78,[1]spot_prices!$A:$F,3,FALSE)</f>
        <v>784.5</v>
      </c>
      <c r="D78" s="152">
        <f>VLOOKUP(A78,[1]spot_prices!$A:$F,4,FALSE)</f>
        <v>784.5</v>
      </c>
      <c r="E78" s="155">
        <f t="shared" si="2"/>
        <v>1</v>
      </c>
      <c r="F78" s="112">
        <v>-0.77</v>
      </c>
      <c r="G78" s="112" t="s">
        <v>918</v>
      </c>
      <c r="H78" s="113">
        <f>VLOOKUP(G78,行业总结!D:F,2,FALSE)</f>
        <v>4.11</v>
      </c>
      <c r="I78" s="112" t="s">
        <v>919</v>
      </c>
      <c r="J78" s="112" t="s">
        <v>920</v>
      </c>
    </row>
    <row r="79" hidden="1" spans="1:10">
      <c r="A79" s="112" t="s">
        <v>921</v>
      </c>
      <c r="B79" s="156" t="s">
        <v>922</v>
      </c>
      <c r="C79" s="152">
        <f>VLOOKUP(A79,[1]spot_prices!$A:$F,3,FALSE)</f>
        <v>769.3</v>
      </c>
      <c r="D79" s="152">
        <f>VLOOKUP(A79,[1]spot_prices!$A:$F,4,FALSE)</f>
        <v>818.1</v>
      </c>
      <c r="E79" s="155">
        <f t="shared" si="2"/>
        <v>0.940349590514607</v>
      </c>
      <c r="F79" s="112">
        <v>-1.46</v>
      </c>
      <c r="G79" s="112" t="s">
        <v>918</v>
      </c>
      <c r="H79" s="113">
        <f>VLOOKUP(G79,行业总结!D:F,2,FALSE)</f>
        <v>4.11</v>
      </c>
      <c r="I79" s="112" t="s">
        <v>923</v>
      </c>
      <c r="J79" s="112" t="s">
        <v>924</v>
      </c>
    </row>
    <row r="80" spans="1:10">
      <c r="A80" s="112" t="s">
        <v>925</v>
      </c>
      <c r="B80" s="156" t="s">
        <v>926</v>
      </c>
      <c r="C80" s="152">
        <f>VLOOKUP(A80,[1]spot_prices!$A:$F,3,FALSE)</f>
        <v>714.4</v>
      </c>
      <c r="D80" s="152">
        <f>VLOOKUP(A80,[1]spot_prices!$A:$F,4,FALSE)</f>
        <v>1169</v>
      </c>
      <c r="E80" s="155">
        <f t="shared" si="2"/>
        <v>0.611120615911035</v>
      </c>
      <c r="F80" s="112">
        <v>0.25</v>
      </c>
      <c r="G80" s="112" t="s">
        <v>918</v>
      </c>
      <c r="H80" s="113">
        <f>VLOOKUP(G80,行业总结!D:F,2,FALSE)</f>
        <v>4.11</v>
      </c>
      <c r="I80" s="112" t="s">
        <v>927</v>
      </c>
      <c r="J80" s="112" t="s">
        <v>928</v>
      </c>
    </row>
    <row r="81" hidden="1" spans="1:10">
      <c r="A81" s="112" t="s">
        <v>929</v>
      </c>
      <c r="B81" s="156" t="s">
        <v>930</v>
      </c>
      <c r="C81" s="152">
        <f>VLOOKUP(A81,[1]spot_prices!$A:$F,3,FALSE)</f>
        <v>534.8</v>
      </c>
      <c r="D81" s="152">
        <f>VLOOKUP(A81,[1]spot_prices!$A:$F,4,FALSE)</f>
        <v>678</v>
      </c>
      <c r="E81" s="155">
        <f t="shared" si="2"/>
        <v>0.788790560471976</v>
      </c>
      <c r="F81" s="112">
        <v>0.09</v>
      </c>
      <c r="G81" s="112" t="s">
        <v>918</v>
      </c>
      <c r="H81" s="113">
        <f>VLOOKUP(G81,行业总结!D:F,2,FALSE)</f>
        <v>4.11</v>
      </c>
      <c r="I81" s="112" t="s">
        <v>931</v>
      </c>
      <c r="J81" s="112" t="s">
        <v>932</v>
      </c>
    </row>
    <row r="82" hidden="1" spans="1:10">
      <c r="A82" s="112" t="s">
        <v>933</v>
      </c>
      <c r="B82" s="156" t="s">
        <v>934</v>
      </c>
      <c r="C82" s="152">
        <f>VLOOKUP(A82,[1]spot_prices!$A:$F,3,FALSE)</f>
        <v>393.9</v>
      </c>
      <c r="D82" s="152">
        <f>VLOOKUP(A82,[1]spot_prices!$A:$F,4,FALSE)</f>
        <v>396.5</v>
      </c>
      <c r="E82" s="155">
        <f t="shared" si="2"/>
        <v>0.99344262295082</v>
      </c>
      <c r="F82" s="112">
        <v>0.22</v>
      </c>
      <c r="G82" s="112" t="s">
        <v>918</v>
      </c>
      <c r="H82" s="113">
        <f>VLOOKUP(G82,行业总结!D:F,2,FALSE)</f>
        <v>4.11</v>
      </c>
      <c r="I82" s="112" t="s">
        <v>935</v>
      </c>
      <c r="J82" s="112" t="s">
        <v>936</v>
      </c>
    </row>
    <row r="83" hidden="1" spans="1:10">
      <c r="A83" s="112" t="s">
        <v>937</v>
      </c>
      <c r="B83" s="156" t="s">
        <v>938</v>
      </c>
      <c r="C83" s="152">
        <f>VLOOKUP(A83,[1]spot_prices!$A:$F,3,FALSE)</f>
        <v>416.6</v>
      </c>
      <c r="D83" s="152">
        <f>VLOOKUP(A83,[1]spot_prices!$A:$F,4,FALSE)</f>
        <v>550.8</v>
      </c>
      <c r="E83" s="155">
        <f t="shared" si="2"/>
        <v>0.756354393609296</v>
      </c>
      <c r="F83" s="112">
        <v>1.08</v>
      </c>
      <c r="G83" s="112" t="s">
        <v>918</v>
      </c>
      <c r="H83" s="113">
        <f>VLOOKUP(G83,行业总结!D:F,2,FALSE)</f>
        <v>4.11</v>
      </c>
      <c r="I83" s="112" t="s">
        <v>939</v>
      </c>
      <c r="J83" s="112" t="s">
        <v>940</v>
      </c>
    </row>
    <row r="84" hidden="1" spans="1:10">
      <c r="A84" s="112" t="s">
        <v>941</v>
      </c>
      <c r="B84" s="156" t="s">
        <v>942</v>
      </c>
      <c r="C84" s="152">
        <f>VLOOKUP(A84,[1]spot_prices!$A:$F,3,FALSE)</f>
        <v>378.8</v>
      </c>
      <c r="D84" s="152">
        <f>VLOOKUP(A84,[1]spot_prices!$A:$F,4,FALSE)</f>
        <v>551.7</v>
      </c>
      <c r="E84" s="155">
        <f t="shared" si="2"/>
        <v>0.686605038970455</v>
      </c>
      <c r="F84" s="112">
        <v>-1.09</v>
      </c>
      <c r="G84" s="112" t="s">
        <v>918</v>
      </c>
      <c r="H84" s="113">
        <f>VLOOKUP(G84,行业总结!D:F,2,FALSE)</f>
        <v>4.11</v>
      </c>
      <c r="I84" s="112" t="s">
        <v>943</v>
      </c>
      <c r="J84" s="112" t="s">
        <v>944</v>
      </c>
    </row>
    <row r="85" hidden="1" spans="1:10">
      <c r="A85" s="112" t="s">
        <v>945</v>
      </c>
      <c r="B85" s="156" t="s">
        <v>946</v>
      </c>
      <c r="C85" s="152">
        <f>VLOOKUP(A85,[1]spot_prices!$A:$F,3,FALSE)</f>
        <v>801.8</v>
      </c>
      <c r="D85" s="152">
        <f>VLOOKUP(A85,[1]spot_prices!$A:$F,4,FALSE)</f>
        <v>964.3</v>
      </c>
      <c r="E85" s="155">
        <f t="shared" si="2"/>
        <v>0.831483978015141</v>
      </c>
      <c r="F85" s="112">
        <v>-1.39</v>
      </c>
      <c r="G85" s="112" t="s">
        <v>249</v>
      </c>
      <c r="H85" s="113">
        <f>VLOOKUP(G85,行业总结!D:F,2,FALSE)</f>
        <v>4.12</v>
      </c>
      <c r="I85" s="112" t="s">
        <v>947</v>
      </c>
      <c r="J85" s="112" t="s">
        <v>948</v>
      </c>
    </row>
    <row r="86" hidden="1" spans="1:10">
      <c r="A86" s="112" t="s">
        <v>949</v>
      </c>
      <c r="B86" s="156" t="s">
        <v>950</v>
      </c>
      <c r="C86" s="152">
        <f>VLOOKUP(A86,[1]spot_prices!$A:$F,3,FALSE)</f>
        <v>670.1</v>
      </c>
      <c r="D86" s="152">
        <f>VLOOKUP(A86,[1]spot_prices!$A:$F,4,FALSE)</f>
        <v>671.8</v>
      </c>
      <c r="E86" s="155">
        <f t="shared" si="2"/>
        <v>0.997469484965764</v>
      </c>
      <c r="F86" s="112">
        <v>-1.88</v>
      </c>
      <c r="G86" s="112" t="s">
        <v>249</v>
      </c>
      <c r="H86" s="113">
        <f>VLOOKUP(G86,行业总结!D:F,2,FALSE)</f>
        <v>4.12</v>
      </c>
      <c r="I86" s="112" t="s">
        <v>951</v>
      </c>
      <c r="J86" s="112" t="s">
        <v>952</v>
      </c>
    </row>
    <row r="87" hidden="1" spans="1:10">
      <c r="A87" s="112" t="s">
        <v>953</v>
      </c>
      <c r="B87" s="156" t="s">
        <v>954</v>
      </c>
      <c r="C87" s="152">
        <f>VLOOKUP(A87,[1]spot_prices!$A:$F,3,FALSE)</f>
        <v>570.5</v>
      </c>
      <c r="D87" s="152">
        <f>VLOOKUP(A87,[1]spot_prices!$A:$F,4,FALSE)</f>
        <v>614.4</v>
      </c>
      <c r="E87" s="155">
        <f t="shared" si="2"/>
        <v>0.928548177083333</v>
      </c>
      <c r="F87" s="112">
        <v>-1.22</v>
      </c>
      <c r="G87" s="112" t="s">
        <v>249</v>
      </c>
      <c r="H87" s="113">
        <f>VLOOKUP(G87,行业总结!D:F,2,FALSE)</f>
        <v>4.12</v>
      </c>
      <c r="I87" s="112" t="s">
        <v>955</v>
      </c>
      <c r="J87" s="112" t="s">
        <v>956</v>
      </c>
    </row>
    <row r="88" hidden="1" spans="1:10">
      <c r="A88" s="112" t="s">
        <v>957</v>
      </c>
      <c r="B88" s="156" t="s">
        <v>958</v>
      </c>
      <c r="C88" s="152">
        <f>VLOOKUP(A88,[1]spot_prices!$A:$F,3,FALSE)</f>
        <v>558.9</v>
      </c>
      <c r="D88" s="152">
        <f>VLOOKUP(A88,[1]spot_prices!$A:$F,4,FALSE)</f>
        <v>779.5</v>
      </c>
      <c r="E88" s="155">
        <f t="shared" si="2"/>
        <v>0.716998075689545</v>
      </c>
      <c r="F88" s="112">
        <v>-0.12</v>
      </c>
      <c r="G88" s="112" t="s">
        <v>249</v>
      </c>
      <c r="H88" s="113">
        <f>VLOOKUP(G88,行业总结!D:F,2,FALSE)</f>
        <v>4.12</v>
      </c>
      <c r="I88" s="112" t="s">
        <v>959</v>
      </c>
      <c r="J88" s="112" t="s">
        <v>960</v>
      </c>
    </row>
    <row r="89" hidden="1" spans="1:10">
      <c r="A89" s="112" t="s">
        <v>961</v>
      </c>
      <c r="B89" s="156" t="s">
        <v>962</v>
      </c>
      <c r="C89" s="152">
        <f>VLOOKUP(A89,[1]spot_prices!$A:$F,3,FALSE)</f>
        <v>849</v>
      </c>
      <c r="D89" s="152">
        <f>VLOOKUP(A89,[1]spot_prices!$A:$F,4,FALSE)</f>
        <v>849</v>
      </c>
      <c r="E89" s="155">
        <f t="shared" si="2"/>
        <v>1</v>
      </c>
      <c r="F89" s="112">
        <v>3.21</v>
      </c>
      <c r="G89" s="112" t="s">
        <v>122</v>
      </c>
      <c r="H89" s="113">
        <f>VLOOKUP(G89,行业总结!D:F,2,FALSE)</f>
        <v>4.13</v>
      </c>
      <c r="I89" s="112" t="s">
        <v>963</v>
      </c>
      <c r="J89" s="112" t="s">
        <v>964</v>
      </c>
    </row>
    <row r="90" hidden="1" spans="1:10">
      <c r="A90" s="112" t="s">
        <v>965</v>
      </c>
      <c r="B90" s="156" t="s">
        <v>966</v>
      </c>
      <c r="C90" s="152">
        <f>VLOOKUP(A90,[1]spot_prices!$A:$F,3,FALSE)</f>
        <v>590</v>
      </c>
      <c r="D90" s="152">
        <f>VLOOKUP(A90,[1]spot_prices!$A:$F,4,FALSE)</f>
        <v>590</v>
      </c>
      <c r="E90" s="155">
        <f t="shared" si="2"/>
        <v>1</v>
      </c>
      <c r="F90" s="112">
        <v>0.11</v>
      </c>
      <c r="G90" s="112" t="s">
        <v>122</v>
      </c>
      <c r="H90" s="113">
        <f>VLOOKUP(G90,行业总结!D:F,2,FALSE)</f>
        <v>4.13</v>
      </c>
      <c r="I90" s="112" t="s">
        <v>967</v>
      </c>
      <c r="J90" s="112" t="s">
        <v>968</v>
      </c>
    </row>
    <row r="91" hidden="1" spans="1:10">
      <c r="A91" s="112" t="s">
        <v>969</v>
      </c>
      <c r="B91" s="156" t="s">
        <v>970</v>
      </c>
      <c r="C91" s="152">
        <f>VLOOKUP(A91,[1]spot_prices!$A:$F,3,FALSE)</f>
        <v>582.1</v>
      </c>
      <c r="D91" s="152">
        <f>VLOOKUP(A91,[1]spot_prices!$A:$F,4,FALSE)</f>
        <v>716.7</v>
      </c>
      <c r="E91" s="155">
        <f t="shared" si="2"/>
        <v>0.812194781638063</v>
      </c>
      <c r="F91" s="112">
        <v>6.68</v>
      </c>
      <c r="G91" s="112" t="s">
        <v>137</v>
      </c>
      <c r="H91" s="113">
        <f>VLOOKUP(G91,行业总结!D:F,2,FALSE)</f>
        <v>4.13</v>
      </c>
      <c r="I91" s="112" t="s">
        <v>971</v>
      </c>
      <c r="J91" s="112" t="s">
        <v>972</v>
      </c>
    </row>
    <row r="92" hidden="1" spans="1:10">
      <c r="A92" s="112" t="s">
        <v>973</v>
      </c>
      <c r="B92" s="156" t="s">
        <v>974</v>
      </c>
      <c r="C92" s="152">
        <f>VLOOKUP(A92,[1]spot_prices!$A:$F,3,FALSE)</f>
        <v>472.8</v>
      </c>
      <c r="D92" s="152">
        <f>VLOOKUP(A92,[1]spot_prices!$A:$F,4,FALSE)</f>
        <v>509.4</v>
      </c>
      <c r="E92" s="155">
        <f t="shared" si="2"/>
        <v>0.928150765606596</v>
      </c>
      <c r="F92" s="112">
        <v>0.7</v>
      </c>
      <c r="G92" s="112" t="s">
        <v>975</v>
      </c>
      <c r="H92" s="113">
        <f>VLOOKUP(G92,行业总结!D:F,2,FALSE)</f>
        <v>4.13</v>
      </c>
      <c r="I92" s="112" t="s">
        <v>976</v>
      </c>
      <c r="J92" s="112" t="s">
        <v>977</v>
      </c>
    </row>
    <row r="93" hidden="1" spans="1:10">
      <c r="A93" s="112" t="s">
        <v>978</v>
      </c>
      <c r="B93" s="156" t="s">
        <v>979</v>
      </c>
      <c r="C93" s="152">
        <f>VLOOKUP(A93,[1]spot_prices!$A:$F,3,FALSE)</f>
        <v>380.5</v>
      </c>
      <c r="D93" s="152">
        <f>VLOOKUP(A93,[1]spot_prices!$A:$F,4,FALSE)</f>
        <v>588.8</v>
      </c>
      <c r="E93" s="155">
        <f t="shared" si="2"/>
        <v>0.646229619565217</v>
      </c>
      <c r="F93" s="112">
        <v>1.91</v>
      </c>
      <c r="G93" s="112" t="s">
        <v>137</v>
      </c>
      <c r="H93" s="113">
        <f>VLOOKUP(G93,行业总结!D:F,2,FALSE)</f>
        <v>4.13</v>
      </c>
      <c r="I93" s="112" t="s">
        <v>980</v>
      </c>
      <c r="J93" s="112" t="s">
        <v>981</v>
      </c>
    </row>
    <row r="94" hidden="1" spans="1:10">
      <c r="A94" s="112" t="s">
        <v>982</v>
      </c>
      <c r="B94" s="156" t="s">
        <v>983</v>
      </c>
      <c r="C94" s="152">
        <f>VLOOKUP(A94,[1]spot_prices!$A:$F,3,FALSE)</f>
        <v>741.9</v>
      </c>
      <c r="D94" s="152">
        <f>VLOOKUP(A94,[1]spot_prices!$A:$F,4,FALSE)</f>
        <v>891.8</v>
      </c>
      <c r="E94" s="155">
        <f t="shared" si="2"/>
        <v>0.83191298497421</v>
      </c>
      <c r="F94" s="112">
        <v>2.35</v>
      </c>
      <c r="G94" s="112" t="s">
        <v>84</v>
      </c>
      <c r="H94" s="113">
        <f>VLOOKUP(G94,行业总结!D:F,2,FALSE)</f>
        <v>4.32</v>
      </c>
      <c r="I94" s="112" t="s">
        <v>984</v>
      </c>
      <c r="J94" s="112" t="s">
        <v>985</v>
      </c>
    </row>
    <row r="95" hidden="1" spans="1:10">
      <c r="A95" s="20" t="s">
        <v>986</v>
      </c>
      <c r="B95" s="20" t="s">
        <v>987</v>
      </c>
      <c r="C95" s="152">
        <f>VLOOKUP(A95,[1]spot_prices!$A:$F,3,FALSE)</f>
        <v>728.6</v>
      </c>
      <c r="D95" s="152">
        <f>VLOOKUP(A95,[1]spot_prices!$A:$F,4,FALSE)</f>
        <v>732.5</v>
      </c>
      <c r="E95" s="155">
        <f t="shared" si="2"/>
        <v>0.994675767918089</v>
      </c>
      <c r="F95" s="112">
        <v>-0.7</v>
      </c>
      <c r="G95" s="20" t="s">
        <v>988</v>
      </c>
      <c r="H95" s="113">
        <f>VLOOKUP(G95,行业总结!D:F,2,FALSE)</f>
        <v>6.4</v>
      </c>
      <c r="I95" s="112" t="s">
        <v>989</v>
      </c>
      <c r="J95" s="112" t="s">
        <v>990</v>
      </c>
    </row>
    <row r="96" hidden="1" spans="1:10">
      <c r="A96" s="20" t="s">
        <v>991</v>
      </c>
      <c r="B96" s="20" t="s">
        <v>992</v>
      </c>
      <c r="C96" s="152">
        <f>VLOOKUP(A96,[1]spot_prices!$A:$F,3,FALSE)</f>
        <v>535.1</v>
      </c>
      <c r="D96" s="152">
        <f>VLOOKUP(A96,[1]spot_prices!$A:$F,4,FALSE)</f>
        <v>536</v>
      </c>
      <c r="E96" s="155">
        <f t="shared" si="2"/>
        <v>0.998320895522388</v>
      </c>
      <c r="F96" s="112">
        <v>2.6</v>
      </c>
      <c r="G96" s="20" t="s">
        <v>993</v>
      </c>
      <c r="H96" s="113">
        <f>VLOOKUP(G96,行业总结!D:F,2,FALSE)</f>
        <v>4.31</v>
      </c>
      <c r="I96" s="112" t="s">
        <v>994</v>
      </c>
      <c r="J96" s="112" t="s">
        <v>995</v>
      </c>
    </row>
    <row r="97" hidden="1" spans="1:10">
      <c r="A97" s="20" t="s">
        <v>996</v>
      </c>
      <c r="B97" s="20" t="s">
        <v>997</v>
      </c>
      <c r="C97" s="152">
        <f>VLOOKUP(A97,[1]spot_prices!$A:$F,3,FALSE)</f>
        <v>472.7</v>
      </c>
      <c r="D97" s="152">
        <f>VLOOKUP(A97,[1]spot_prices!$A:$F,4,FALSE)</f>
        <v>472.7</v>
      </c>
      <c r="E97" s="155">
        <f t="shared" si="2"/>
        <v>1</v>
      </c>
      <c r="F97" s="112">
        <v>0.73</v>
      </c>
      <c r="G97" s="20" t="s">
        <v>998</v>
      </c>
      <c r="H97" s="113">
        <f>VLOOKUP(G97,行业总结!D:F,2,FALSE)</f>
        <v>4.31</v>
      </c>
      <c r="I97" s="112" t="s">
        <v>999</v>
      </c>
      <c r="J97" s="112" t="s">
        <v>1000</v>
      </c>
    </row>
    <row r="98" hidden="1" spans="1:10">
      <c r="A98" s="112" t="s">
        <v>1001</v>
      </c>
      <c r="B98" s="156" t="s">
        <v>1002</v>
      </c>
      <c r="C98" s="152">
        <f>VLOOKUP(A98,[1]spot_prices!$A:$F,3,FALSE)</f>
        <v>456.9</v>
      </c>
      <c r="D98" s="152">
        <f>VLOOKUP(A98,[1]spot_prices!$A:$F,4,FALSE)</f>
        <v>456.9</v>
      </c>
      <c r="E98" s="155">
        <f t="shared" si="2"/>
        <v>1</v>
      </c>
      <c r="F98" s="112">
        <v>-2.34</v>
      </c>
      <c r="G98" s="112" t="s">
        <v>1003</v>
      </c>
      <c r="H98" s="113">
        <f>VLOOKUP(G98,行业总结!D:F,2,FALSE)</f>
        <v>4.32</v>
      </c>
      <c r="I98" s="112" t="s">
        <v>1004</v>
      </c>
      <c r="J98" s="112" t="s">
        <v>1005</v>
      </c>
    </row>
    <row r="99" hidden="1" spans="1:10">
      <c r="A99" s="20" t="s">
        <v>1006</v>
      </c>
      <c r="B99" s="20" t="s">
        <v>1007</v>
      </c>
      <c r="C99" s="152">
        <f>VLOOKUP(A99,[1]spot_prices!$A:$F,3,FALSE)</f>
        <v>410.9</v>
      </c>
      <c r="D99" s="152">
        <f>VLOOKUP(A99,[1]spot_prices!$A:$F,4,FALSE)</f>
        <v>410.9</v>
      </c>
      <c r="E99" s="155">
        <f t="shared" ref="E99:E130" si="3">C99/D99</f>
        <v>1</v>
      </c>
      <c r="F99" s="112">
        <v>0.61</v>
      </c>
      <c r="G99" s="20" t="s">
        <v>1008</v>
      </c>
      <c r="H99" s="113">
        <f>VLOOKUP(G99,行业总结!D:F,2,FALSE)</f>
        <v>6.4</v>
      </c>
      <c r="I99" s="112" t="s">
        <v>1009</v>
      </c>
      <c r="J99" s="112" t="s">
        <v>1010</v>
      </c>
    </row>
    <row r="100" hidden="1" spans="1:10">
      <c r="A100" s="20" t="s">
        <v>1011</v>
      </c>
      <c r="B100" s="20" t="s">
        <v>1012</v>
      </c>
      <c r="C100" s="152">
        <f>VLOOKUP(A100,[1]spot_prices!$A:$F,3,FALSE)</f>
        <v>436.6</v>
      </c>
      <c r="D100" s="152">
        <f>VLOOKUP(A100,[1]spot_prices!$A:$F,4,FALSE)</f>
        <v>440.2</v>
      </c>
      <c r="E100" s="155">
        <f t="shared" si="3"/>
        <v>0.991821899136756</v>
      </c>
      <c r="F100" s="112">
        <v>0.65</v>
      </c>
      <c r="G100" s="20" t="s">
        <v>998</v>
      </c>
      <c r="H100" s="113">
        <f>VLOOKUP(G100,行业总结!D:F,2,FALSE)</f>
        <v>4.31</v>
      </c>
      <c r="I100" s="112" t="s">
        <v>1013</v>
      </c>
      <c r="J100" s="112" t="s">
        <v>1014</v>
      </c>
    </row>
    <row r="101" hidden="1" spans="1:10">
      <c r="A101" s="20" t="s">
        <v>1015</v>
      </c>
      <c r="B101" s="20" t="s">
        <v>1016</v>
      </c>
      <c r="C101" s="152">
        <f>VLOOKUP(A101,[1]spot_prices!$A:$F,3,FALSE)</f>
        <v>375.4</v>
      </c>
      <c r="D101" s="152">
        <f>VLOOKUP(A101,[1]spot_prices!$A:$F,4,FALSE)</f>
        <v>394.7</v>
      </c>
      <c r="E101" s="155">
        <f t="shared" si="3"/>
        <v>0.951102102862934</v>
      </c>
      <c r="F101" s="112">
        <v>0.14</v>
      </c>
      <c r="G101" s="20" t="s">
        <v>69</v>
      </c>
      <c r="H101" s="113">
        <f>VLOOKUP(G101,行业总结!D:F,2,FALSE)</f>
        <v>6.4</v>
      </c>
      <c r="I101" s="112" t="s">
        <v>1017</v>
      </c>
      <c r="J101" s="112" t="s">
        <v>1018</v>
      </c>
    </row>
    <row r="102" hidden="1" spans="1:10">
      <c r="A102" s="112" t="s">
        <v>1019</v>
      </c>
      <c r="B102" s="156" t="s">
        <v>1020</v>
      </c>
      <c r="C102" s="152">
        <f>VLOOKUP(A102,[1]spot_prices!$A:$F,3,FALSE)</f>
        <v>817.7</v>
      </c>
      <c r="D102" s="152">
        <f>VLOOKUP(A102,[1]spot_prices!$A:$F,4,FALSE)</f>
        <v>839.9</v>
      </c>
      <c r="E102" s="155">
        <f t="shared" si="3"/>
        <v>0.973568281938326</v>
      </c>
      <c r="F102" s="112">
        <v>-2.9</v>
      </c>
      <c r="G102" s="112" t="s">
        <v>1021</v>
      </c>
      <c r="H102" s="113">
        <f>VLOOKUP(G102,行业总结!D:F,2,FALSE)</f>
        <v>4.44</v>
      </c>
      <c r="I102" s="112" t="s">
        <v>1022</v>
      </c>
      <c r="J102" s="112" t="s">
        <v>1023</v>
      </c>
    </row>
    <row r="103" spans="1:10">
      <c r="A103" s="20" t="s">
        <v>1024</v>
      </c>
      <c r="B103" s="20" t="s">
        <v>1025</v>
      </c>
      <c r="C103" s="152">
        <f>VLOOKUP(A103,[1]spot_prices!$A:$F,3,FALSE)</f>
        <v>835.3</v>
      </c>
      <c r="D103" s="152">
        <f>VLOOKUP(A103,[1]spot_prices!$A:$F,4,FALSE)</f>
        <v>1309.2</v>
      </c>
      <c r="E103" s="155">
        <f t="shared" si="3"/>
        <v>0.638023220287198</v>
      </c>
      <c r="F103" s="112">
        <v>2.75</v>
      </c>
      <c r="G103" s="20" t="s">
        <v>157</v>
      </c>
      <c r="H103" s="113">
        <f>VLOOKUP(G103,行业总结!D:F,2,FALSE)</f>
        <v>4.41</v>
      </c>
      <c r="I103" s="112" t="s">
        <v>1026</v>
      </c>
      <c r="J103" s="112" t="s">
        <v>1027</v>
      </c>
    </row>
    <row r="104" hidden="1" spans="1:10">
      <c r="A104" s="20" t="s">
        <v>1028</v>
      </c>
      <c r="B104" s="20" t="s">
        <v>1029</v>
      </c>
      <c r="C104" s="152">
        <f>VLOOKUP(A104,[1]spot_prices!$A:$F,3,FALSE)</f>
        <v>663.8</v>
      </c>
      <c r="D104" s="152">
        <f>VLOOKUP(A104,[1]spot_prices!$A:$F,4,FALSE)</f>
        <v>841.7</v>
      </c>
      <c r="E104" s="155">
        <f t="shared" si="3"/>
        <v>0.788642033978852</v>
      </c>
      <c r="F104" s="112">
        <v>0.12</v>
      </c>
      <c r="G104" s="20" t="s">
        <v>1030</v>
      </c>
      <c r="H104" s="113">
        <f>VLOOKUP(G104,行业总结!D:F,2,FALSE)</f>
        <v>4.43</v>
      </c>
      <c r="I104" s="112" t="s">
        <v>1031</v>
      </c>
      <c r="J104" s="112" t="s">
        <v>1032</v>
      </c>
    </row>
    <row r="105" hidden="1" spans="1:10">
      <c r="A105" s="20" t="s">
        <v>1033</v>
      </c>
      <c r="B105" s="20" t="s">
        <v>1034</v>
      </c>
      <c r="C105" s="152">
        <f>VLOOKUP(A105,[1]spot_prices!$A:$F,3,FALSE)</f>
        <v>696.3</v>
      </c>
      <c r="D105" s="152">
        <f>VLOOKUP(A105,[1]spot_prices!$A:$F,4,FALSE)</f>
        <v>808.2</v>
      </c>
      <c r="E105" s="155">
        <f t="shared" si="3"/>
        <v>0.861544172234595</v>
      </c>
      <c r="F105" s="112">
        <v>2.64</v>
      </c>
      <c r="G105" s="20" t="s">
        <v>359</v>
      </c>
      <c r="H105" s="113">
        <f>VLOOKUP(G105,行业总结!D:F,2,FALSE)</f>
        <v>4.41</v>
      </c>
      <c r="I105" s="112" t="s">
        <v>1035</v>
      </c>
      <c r="J105" s="112" t="s">
        <v>1036</v>
      </c>
    </row>
    <row r="106" hidden="1" spans="1:10">
      <c r="A106" s="20" t="s">
        <v>1037</v>
      </c>
      <c r="B106" s="20" t="s">
        <v>1038</v>
      </c>
      <c r="C106" s="152">
        <f>VLOOKUP(A106,[1]spot_prices!$A:$F,3,FALSE)</f>
        <v>619.4</v>
      </c>
      <c r="D106" s="152">
        <f>VLOOKUP(A106,[1]spot_prices!$A:$F,4,FALSE)</f>
        <v>813</v>
      </c>
      <c r="E106" s="155">
        <f t="shared" si="3"/>
        <v>0.761869618696187</v>
      </c>
      <c r="F106" s="112">
        <v>2.4</v>
      </c>
      <c r="G106" s="20" t="s">
        <v>157</v>
      </c>
      <c r="H106" s="113">
        <f>VLOOKUP(G106,行业总结!D:F,2,FALSE)</f>
        <v>4.41</v>
      </c>
      <c r="I106" s="112" t="s">
        <v>1039</v>
      </c>
      <c r="J106" s="112" t="s">
        <v>1040</v>
      </c>
    </row>
    <row r="107" hidden="1" spans="1:10">
      <c r="A107" s="20" t="s">
        <v>1041</v>
      </c>
      <c r="B107" s="20" t="s">
        <v>1042</v>
      </c>
      <c r="C107" s="152">
        <f>VLOOKUP(A107,[1]spot_prices!$A:$F,3,FALSE)</f>
        <v>616.4</v>
      </c>
      <c r="D107" s="152">
        <f>VLOOKUP(A107,[1]spot_prices!$A:$F,4,FALSE)</f>
        <v>622.6</v>
      </c>
      <c r="E107" s="155">
        <f t="shared" si="3"/>
        <v>0.990041760359782</v>
      </c>
      <c r="F107" s="112">
        <v>2.28</v>
      </c>
      <c r="G107" s="20" t="s">
        <v>359</v>
      </c>
      <c r="H107" s="113">
        <f>VLOOKUP(G107,行业总结!D:F,2,FALSE)</f>
        <v>4.41</v>
      </c>
      <c r="I107" s="112" t="s">
        <v>1043</v>
      </c>
      <c r="J107" s="112" t="s">
        <v>1044</v>
      </c>
    </row>
    <row r="108" hidden="1" spans="1:10">
      <c r="A108" s="20" t="s">
        <v>1045</v>
      </c>
      <c r="B108" s="20" t="s">
        <v>1046</v>
      </c>
      <c r="C108" s="152">
        <f>VLOOKUP(A108,[1]spot_prices!$A:$F,3,FALSE)</f>
        <v>586.9</v>
      </c>
      <c r="D108" s="152">
        <f>VLOOKUP(A108,[1]spot_prices!$A:$F,4,FALSE)</f>
        <v>586.9</v>
      </c>
      <c r="E108" s="155">
        <f t="shared" si="3"/>
        <v>1</v>
      </c>
      <c r="F108" s="112">
        <v>1.52</v>
      </c>
      <c r="G108" s="20" t="s">
        <v>1047</v>
      </c>
      <c r="H108" s="113">
        <f>VLOOKUP(G108,行业总结!D:F,2,FALSE)</f>
        <v>4.43</v>
      </c>
      <c r="I108" s="112" t="s">
        <v>1048</v>
      </c>
      <c r="J108" s="112" t="s">
        <v>1049</v>
      </c>
    </row>
    <row r="109" hidden="1" spans="1:10">
      <c r="A109" s="20" t="s">
        <v>1050</v>
      </c>
      <c r="B109" s="20" t="s">
        <v>1051</v>
      </c>
      <c r="C109" s="152">
        <f>VLOOKUP(A109,[1]spot_prices!$A:$F,3,FALSE)</f>
        <v>466.4</v>
      </c>
      <c r="D109" s="152">
        <f>VLOOKUP(A109,[1]spot_prices!$A:$F,4,FALSE)</f>
        <v>482.7</v>
      </c>
      <c r="E109" s="155">
        <f t="shared" si="3"/>
        <v>0.966231613838823</v>
      </c>
      <c r="F109" s="112">
        <v>2.33</v>
      </c>
      <c r="G109" s="20" t="s">
        <v>1030</v>
      </c>
      <c r="H109" s="113">
        <f>VLOOKUP(G109,行业总结!D:F,2,FALSE)</f>
        <v>4.43</v>
      </c>
      <c r="I109" s="112" t="s">
        <v>1052</v>
      </c>
      <c r="J109" s="112" t="s">
        <v>1053</v>
      </c>
    </row>
    <row r="110" hidden="1" spans="1:10">
      <c r="A110" s="112" t="s">
        <v>1054</v>
      </c>
      <c r="B110" s="156" t="s">
        <v>1055</v>
      </c>
      <c r="C110" s="152">
        <f>VLOOKUP(A110,[1]spot_prices!$A:$F,3,FALSE)</f>
        <v>449.6</v>
      </c>
      <c r="D110" s="152">
        <f>VLOOKUP(A110,[1]spot_prices!$A:$F,4,FALSE)</f>
        <v>551.9</v>
      </c>
      <c r="E110" s="155">
        <f t="shared" si="3"/>
        <v>0.814640333393731</v>
      </c>
      <c r="F110" s="112">
        <v>1.73</v>
      </c>
      <c r="G110" s="112" t="s">
        <v>1021</v>
      </c>
      <c r="H110" s="113">
        <f>VLOOKUP(G110,行业总结!D:F,2,FALSE)</f>
        <v>4.44</v>
      </c>
      <c r="I110" s="112" t="s">
        <v>1056</v>
      </c>
      <c r="J110" s="112" t="s">
        <v>1057</v>
      </c>
    </row>
    <row r="111" hidden="1" spans="1:10">
      <c r="A111" s="20" t="s">
        <v>1058</v>
      </c>
      <c r="B111" s="20" t="s">
        <v>1059</v>
      </c>
      <c r="C111" s="152">
        <f>VLOOKUP(A111,[1]spot_prices!$A:$F,3,FALSE)</f>
        <v>445.6</v>
      </c>
      <c r="D111" s="152">
        <f>VLOOKUP(A111,[1]spot_prices!$A:$F,4,FALSE)</f>
        <v>445.6</v>
      </c>
      <c r="E111" s="155">
        <f t="shared" si="3"/>
        <v>1</v>
      </c>
      <c r="F111" s="112">
        <v>1.64</v>
      </c>
      <c r="G111" s="20" t="s">
        <v>1030</v>
      </c>
      <c r="H111" s="113">
        <f>VLOOKUP(G111,行业总结!D:F,2,FALSE)</f>
        <v>4.43</v>
      </c>
      <c r="I111" s="112" t="s">
        <v>1060</v>
      </c>
      <c r="J111" s="112" t="s">
        <v>1061</v>
      </c>
    </row>
    <row r="112" hidden="1" spans="1:10">
      <c r="A112" s="20" t="s">
        <v>1062</v>
      </c>
      <c r="B112" s="20" t="s">
        <v>1063</v>
      </c>
      <c r="C112" s="152">
        <f>VLOOKUP(A112,[1]spot_prices!$A:$F,3,FALSE)</f>
        <v>412.1</v>
      </c>
      <c r="D112" s="152">
        <f>VLOOKUP(A112,[1]spot_prices!$A:$F,4,FALSE)</f>
        <v>412.1</v>
      </c>
      <c r="E112" s="155">
        <f t="shared" si="3"/>
        <v>1</v>
      </c>
      <c r="F112" s="112">
        <v>3.97</v>
      </c>
      <c r="G112" s="20" t="s">
        <v>1047</v>
      </c>
      <c r="H112" s="113">
        <f>VLOOKUP(G112,行业总结!D:F,2,FALSE)</f>
        <v>4.43</v>
      </c>
      <c r="I112" s="112" t="s">
        <v>1064</v>
      </c>
      <c r="J112" s="112" t="s">
        <v>1065</v>
      </c>
    </row>
    <row r="113" spans="1:10">
      <c r="A113" s="20" t="s">
        <v>1066</v>
      </c>
      <c r="B113" s="20" t="s">
        <v>1067</v>
      </c>
      <c r="C113" s="152">
        <f>VLOOKUP(A113,[1]spot_prices!$A:$F,3,FALSE)</f>
        <v>790</v>
      </c>
      <c r="D113" s="152">
        <f>VLOOKUP(A113,[1]spot_prices!$A:$F,4,FALSE)</f>
        <v>1400.7</v>
      </c>
      <c r="E113" s="155">
        <f t="shared" si="3"/>
        <v>0.5640037124295</v>
      </c>
      <c r="F113" s="112">
        <v>-1.25</v>
      </c>
      <c r="G113" s="20" t="s">
        <v>1068</v>
      </c>
      <c r="H113" s="113">
        <f>VLOOKUP(G113,行业总结!D:F,2,FALSE)</f>
        <v>4.54</v>
      </c>
      <c r="I113" s="112" t="s">
        <v>1069</v>
      </c>
      <c r="J113" s="112" t="s">
        <v>1070</v>
      </c>
    </row>
    <row r="114" spans="1:10">
      <c r="A114" s="20" t="s">
        <v>1071</v>
      </c>
      <c r="B114" s="20" t="s">
        <v>1072</v>
      </c>
      <c r="C114" s="152">
        <f>VLOOKUP(A114,[1]spot_prices!$A:$F,3,FALSE)</f>
        <v>594.9</v>
      </c>
      <c r="D114" s="152">
        <f>VLOOKUP(A114,[1]spot_prices!$A:$F,4,FALSE)</f>
        <v>1183.7</v>
      </c>
      <c r="E114" s="155">
        <f t="shared" si="3"/>
        <v>0.502576666385064</v>
      </c>
      <c r="F114" s="112">
        <v>-0.74</v>
      </c>
      <c r="G114" s="20" t="s">
        <v>1068</v>
      </c>
      <c r="H114" s="113">
        <f>VLOOKUP(G114,行业总结!D:F,2,FALSE)</f>
        <v>4.54</v>
      </c>
      <c r="I114" s="112" t="s">
        <v>1073</v>
      </c>
      <c r="J114" s="112" t="s">
        <v>1074</v>
      </c>
    </row>
    <row r="115" hidden="1" spans="1:10">
      <c r="A115" s="20" t="s">
        <v>1075</v>
      </c>
      <c r="B115" s="20" t="s">
        <v>1076</v>
      </c>
      <c r="C115" s="152">
        <f>VLOOKUP(A115,[1]spot_prices!$A:$F,3,FALSE)</f>
        <v>637.3</v>
      </c>
      <c r="D115" s="152">
        <f>VLOOKUP(A115,[1]spot_prices!$A:$F,4,FALSE)</f>
        <v>637.3</v>
      </c>
      <c r="E115" s="155">
        <f t="shared" si="3"/>
        <v>1</v>
      </c>
      <c r="F115" s="112">
        <v>2.05</v>
      </c>
      <c r="G115" s="20" t="s">
        <v>308</v>
      </c>
      <c r="H115" s="113">
        <f>VLOOKUP(G115,行业总结!D:F,2,FALSE)</f>
        <v>4.55</v>
      </c>
      <c r="I115" s="112" t="s">
        <v>1077</v>
      </c>
      <c r="J115" s="112" t="s">
        <v>1078</v>
      </c>
    </row>
    <row r="116" hidden="1" spans="1:10">
      <c r="A116" s="20" t="s">
        <v>1079</v>
      </c>
      <c r="B116" s="20" t="s">
        <v>1080</v>
      </c>
      <c r="C116" s="152">
        <f>VLOOKUP(A116,[1]spot_prices!$A:$F,3,FALSE)</f>
        <v>594</v>
      </c>
      <c r="D116" s="152">
        <f>VLOOKUP(A116,[1]spot_prices!$A:$F,4,FALSE)</f>
        <v>594</v>
      </c>
      <c r="E116" s="155">
        <f t="shared" si="3"/>
        <v>1</v>
      </c>
      <c r="F116" s="112">
        <v>5.88</v>
      </c>
      <c r="G116" s="20" t="s">
        <v>1081</v>
      </c>
      <c r="H116" s="113">
        <f>VLOOKUP(G116,行业总结!D:F,2,FALSE)</f>
        <v>4.53</v>
      </c>
      <c r="I116" s="112" t="s">
        <v>1082</v>
      </c>
      <c r="J116" s="112" t="s">
        <v>1083</v>
      </c>
    </row>
    <row r="117" hidden="1" spans="1:10">
      <c r="A117" s="20" t="s">
        <v>1084</v>
      </c>
      <c r="B117" s="20" t="s">
        <v>1085</v>
      </c>
      <c r="C117" s="152">
        <f>VLOOKUP(A117,[1]spot_prices!$A:$F,3,FALSE)</f>
        <v>555.5</v>
      </c>
      <c r="D117" s="152">
        <f>VLOOKUP(A117,[1]spot_prices!$A:$F,4,FALSE)</f>
        <v>730.3</v>
      </c>
      <c r="E117" s="155">
        <f t="shared" si="3"/>
        <v>0.760646309735725</v>
      </c>
      <c r="F117" s="112">
        <v>-0.58</v>
      </c>
      <c r="G117" s="20" t="s">
        <v>1068</v>
      </c>
      <c r="H117" s="113">
        <f>VLOOKUP(G117,行业总结!D:F,2,FALSE)</f>
        <v>4.54</v>
      </c>
      <c r="I117" s="112" t="s">
        <v>1086</v>
      </c>
      <c r="J117" s="112" t="s">
        <v>1087</v>
      </c>
    </row>
    <row r="118" hidden="1" spans="1:10">
      <c r="A118" s="20" t="s">
        <v>1088</v>
      </c>
      <c r="B118" s="20" t="s">
        <v>1089</v>
      </c>
      <c r="C118" s="152">
        <f>VLOOKUP(A118,[1]spot_prices!$A:$F,3,FALSE)</f>
        <v>528.7</v>
      </c>
      <c r="D118" s="152">
        <f>VLOOKUP(A118,[1]spot_prices!$A:$F,4,FALSE)</f>
        <v>564.5</v>
      </c>
      <c r="E118" s="155">
        <f t="shared" si="3"/>
        <v>0.936581045172719</v>
      </c>
      <c r="F118" s="112">
        <v>-4.76</v>
      </c>
      <c r="G118" s="20" t="s">
        <v>1068</v>
      </c>
      <c r="H118" s="113">
        <f>VLOOKUP(G118,行业总结!D:F,2,FALSE)</f>
        <v>4.54</v>
      </c>
      <c r="I118" s="112" t="s">
        <v>1090</v>
      </c>
      <c r="J118" s="112" t="s">
        <v>1091</v>
      </c>
    </row>
    <row r="119" hidden="1" spans="1:10">
      <c r="A119" s="20" t="s">
        <v>1092</v>
      </c>
      <c r="B119" s="20" t="s">
        <v>1093</v>
      </c>
      <c r="C119" s="152">
        <f>VLOOKUP(A119,[1]spot_prices!$A:$F,3,FALSE)</f>
        <v>531.9</v>
      </c>
      <c r="D119" s="152">
        <f>VLOOKUP(A119,[1]spot_prices!$A:$F,4,FALSE)</f>
        <v>531.9</v>
      </c>
      <c r="E119" s="155">
        <f t="shared" si="3"/>
        <v>1</v>
      </c>
      <c r="F119" s="112">
        <v>1.88</v>
      </c>
      <c r="G119" s="20" t="s">
        <v>1094</v>
      </c>
      <c r="H119" s="113">
        <f>VLOOKUP(G119,行业总结!D:F,2,FALSE)</f>
        <v>4.51</v>
      </c>
      <c r="I119" s="112" t="s">
        <v>1095</v>
      </c>
      <c r="J119" s="112" t="s">
        <v>1096</v>
      </c>
    </row>
    <row r="120" hidden="1" spans="1:10">
      <c r="A120" s="20" t="s">
        <v>1097</v>
      </c>
      <c r="B120" s="20" t="s">
        <v>1098</v>
      </c>
      <c r="C120" s="152">
        <f>VLOOKUP(A120,[1]spot_prices!$A:$F,3,FALSE)</f>
        <v>483.4</v>
      </c>
      <c r="D120" s="152">
        <f>VLOOKUP(A120,[1]spot_prices!$A:$F,4,FALSE)</f>
        <v>714</v>
      </c>
      <c r="E120" s="155">
        <f t="shared" si="3"/>
        <v>0.67703081232493</v>
      </c>
      <c r="F120" s="112">
        <v>2.21</v>
      </c>
      <c r="G120" s="20" t="s">
        <v>1099</v>
      </c>
      <c r="H120" s="113">
        <f>VLOOKUP(G120,行业总结!D:F,2,FALSE)</f>
        <v>4.53</v>
      </c>
      <c r="I120" s="112" t="s">
        <v>1100</v>
      </c>
      <c r="J120" s="112" t="s">
        <v>1101</v>
      </c>
    </row>
    <row r="121" hidden="1" spans="1:10">
      <c r="A121" s="20" t="s">
        <v>1102</v>
      </c>
      <c r="B121" s="20" t="s">
        <v>1103</v>
      </c>
      <c r="C121" s="152">
        <f>VLOOKUP(A121,[1]spot_prices!$A:$F,3,FALSE)</f>
        <v>472.4</v>
      </c>
      <c r="D121" s="152">
        <f>VLOOKUP(A121,[1]spot_prices!$A:$F,4,FALSE)</f>
        <v>580.3</v>
      </c>
      <c r="E121" s="155">
        <f t="shared" si="3"/>
        <v>0.814061692228158</v>
      </c>
      <c r="F121" s="112">
        <v>1.47</v>
      </c>
      <c r="G121" s="20" t="s">
        <v>1104</v>
      </c>
      <c r="H121" s="113">
        <f>VLOOKUP(G121,行业总结!D:F,2,FALSE)</f>
        <v>4.51</v>
      </c>
      <c r="I121" s="112" t="s">
        <v>1105</v>
      </c>
      <c r="J121" s="112" t="s">
        <v>1106</v>
      </c>
    </row>
    <row r="122" hidden="1" spans="1:10">
      <c r="A122" s="20" t="s">
        <v>1107</v>
      </c>
      <c r="B122" s="20" t="s">
        <v>1108</v>
      </c>
      <c r="C122" s="152">
        <f>VLOOKUP(A122,[1]spot_prices!$A:$F,3,FALSE)</f>
        <v>511.5</v>
      </c>
      <c r="D122" s="152">
        <f>VLOOKUP(A122,[1]spot_prices!$A:$F,4,FALSE)</f>
        <v>702.3</v>
      </c>
      <c r="E122" s="155">
        <f t="shared" si="3"/>
        <v>0.728321230243486</v>
      </c>
      <c r="F122" s="112">
        <v>3.44</v>
      </c>
      <c r="G122" s="20" t="s">
        <v>1081</v>
      </c>
      <c r="H122" s="113">
        <f>VLOOKUP(G122,行业总结!D:F,2,FALSE)</f>
        <v>4.53</v>
      </c>
      <c r="I122" s="112" t="s">
        <v>1109</v>
      </c>
      <c r="J122" s="112" t="s">
        <v>1110</v>
      </c>
    </row>
    <row r="123" hidden="1" spans="1:10">
      <c r="A123" s="20" t="s">
        <v>1111</v>
      </c>
      <c r="B123" s="20" t="s">
        <v>1112</v>
      </c>
      <c r="C123" s="152">
        <f>VLOOKUP(A123,[1]spot_prices!$A:$F,3,FALSE)</f>
        <v>377.1</v>
      </c>
      <c r="D123" s="152">
        <f>VLOOKUP(A123,[1]spot_prices!$A:$F,4,FALSE)</f>
        <v>469.6</v>
      </c>
      <c r="E123" s="155">
        <f t="shared" si="3"/>
        <v>0.803023850085179</v>
      </c>
      <c r="F123" s="112">
        <v>0.48</v>
      </c>
      <c r="G123" s="20" t="s">
        <v>1113</v>
      </c>
      <c r="H123" s="113">
        <f>VLOOKUP(G123,行业总结!D:F,2,FALSE)</f>
        <v>4.54</v>
      </c>
      <c r="I123" s="112" t="s">
        <v>1114</v>
      </c>
      <c r="J123" s="112" t="s">
        <v>1115</v>
      </c>
    </row>
    <row r="124" hidden="1" spans="1:10">
      <c r="A124" s="20" t="s">
        <v>1116</v>
      </c>
      <c r="B124" s="20" t="s">
        <v>1117</v>
      </c>
      <c r="C124" s="152">
        <f>VLOOKUP(A124,[1]spot_prices!$A:$F,3,FALSE)</f>
        <v>959.8</v>
      </c>
      <c r="D124" s="152">
        <f>VLOOKUP(A124,[1]spot_prices!$A:$F,4,FALSE)</f>
        <v>962.9</v>
      </c>
      <c r="E124" s="155">
        <f t="shared" si="3"/>
        <v>0.99678055872884</v>
      </c>
      <c r="F124" s="112">
        <v>-1.71</v>
      </c>
      <c r="G124" s="20" t="s">
        <v>281</v>
      </c>
      <c r="H124" s="113">
        <f>VLOOKUP(G124,行业总结!D:F,2,FALSE)</f>
        <v>4.45</v>
      </c>
      <c r="I124" s="112" t="s">
        <v>1118</v>
      </c>
      <c r="J124" s="112" t="s">
        <v>1119</v>
      </c>
    </row>
    <row r="125" hidden="1" spans="1:10">
      <c r="A125" s="20" t="s">
        <v>1120</v>
      </c>
      <c r="B125" s="20" t="s">
        <v>1121</v>
      </c>
      <c r="C125" s="152">
        <f>VLOOKUP(A125,[1]spot_prices!$A:$F,3,FALSE)</f>
        <v>780.9</v>
      </c>
      <c r="D125" s="152">
        <f>VLOOKUP(A125,[1]spot_prices!$A:$F,4,FALSE)</f>
        <v>780.9</v>
      </c>
      <c r="E125" s="155">
        <f t="shared" si="3"/>
        <v>1</v>
      </c>
      <c r="F125" s="112">
        <v>-0.64</v>
      </c>
      <c r="G125" s="20" t="s">
        <v>1122</v>
      </c>
      <c r="H125" s="113">
        <f>VLOOKUP(G125,行业总结!D:F,2,FALSE)</f>
        <v>4.45</v>
      </c>
      <c r="I125" s="112" t="s">
        <v>1123</v>
      </c>
      <c r="J125" s="112" t="s">
        <v>1124</v>
      </c>
    </row>
    <row r="126" hidden="1" spans="1:10">
      <c r="A126" s="20" t="s">
        <v>1125</v>
      </c>
      <c r="B126" s="20" t="s">
        <v>1126</v>
      </c>
      <c r="C126" s="152">
        <f>VLOOKUP(A126,[1]spot_prices!$A:$F,3,FALSE)</f>
        <v>466.3</v>
      </c>
      <c r="D126" s="152">
        <f>VLOOKUP(A126,[1]spot_prices!$A:$F,4,FALSE)</f>
        <v>467.9</v>
      </c>
      <c r="E126" s="155">
        <f t="shared" si="3"/>
        <v>0.99658046591152</v>
      </c>
      <c r="F126" s="112">
        <v>-1.44</v>
      </c>
      <c r="G126" s="20" t="s">
        <v>1127</v>
      </c>
      <c r="H126" s="113">
        <f>VLOOKUP(G126,行业总结!D:F,2,FALSE)</f>
        <v>2.6</v>
      </c>
      <c r="I126" s="112" t="s">
        <v>1128</v>
      </c>
      <c r="J126" s="112" t="s">
        <v>1129</v>
      </c>
    </row>
    <row r="127" hidden="1" spans="1:10">
      <c r="A127" s="112" t="s">
        <v>1130</v>
      </c>
      <c r="B127" s="156" t="s">
        <v>1131</v>
      </c>
      <c r="C127" s="152">
        <f>VLOOKUP(A127,[1]spot_prices!$A:$F,3,FALSE)</f>
        <v>807.5</v>
      </c>
      <c r="D127" s="152">
        <f>VLOOKUP(A127,[1]spot_prices!$A:$F,4,FALSE)</f>
        <v>987.8</v>
      </c>
      <c r="E127" s="155">
        <f t="shared" si="3"/>
        <v>0.817473172707026</v>
      </c>
      <c r="F127" s="112">
        <v>-1.13</v>
      </c>
      <c r="G127" s="112" t="s">
        <v>196</v>
      </c>
      <c r="H127" s="113">
        <f>VLOOKUP(G127,行业总结!D:F,2,FALSE)</f>
        <v>3.5</v>
      </c>
      <c r="I127" s="112" t="s">
        <v>1132</v>
      </c>
      <c r="J127" s="112" t="s">
        <v>1133</v>
      </c>
    </row>
    <row r="128" hidden="1" spans="1:10">
      <c r="A128" s="112" t="s">
        <v>1134</v>
      </c>
      <c r="B128" s="156" t="s">
        <v>1135</v>
      </c>
      <c r="C128" s="152">
        <f>VLOOKUP(A128,[1]spot_prices!$A:$F,3,FALSE)</f>
        <v>651</v>
      </c>
      <c r="D128" s="152">
        <f>VLOOKUP(A128,[1]spot_prices!$A:$F,4,FALSE)</f>
        <v>663.9</v>
      </c>
      <c r="E128" s="155">
        <f t="shared" si="3"/>
        <v>0.980569362855852</v>
      </c>
      <c r="F128" s="112">
        <v>-1.62</v>
      </c>
      <c r="G128" s="112" t="s">
        <v>39</v>
      </c>
      <c r="H128" s="113">
        <f>VLOOKUP(G128,行业总结!D:F,2,FALSE)</f>
        <v>3.6</v>
      </c>
      <c r="I128" s="112" t="s">
        <v>1136</v>
      </c>
      <c r="J128" s="112" t="s">
        <v>1137</v>
      </c>
    </row>
    <row r="129" hidden="1" spans="1:10">
      <c r="A129" s="112" t="s">
        <v>1138</v>
      </c>
      <c r="B129" s="156" t="s">
        <v>1139</v>
      </c>
      <c r="C129" s="152">
        <f>VLOOKUP(A129,[1]spot_prices!$A:$F,3,FALSE)</f>
        <v>584.3</v>
      </c>
      <c r="D129" s="152">
        <f>VLOOKUP(A129,[1]spot_prices!$A:$F,4,FALSE)</f>
        <v>730.7</v>
      </c>
      <c r="E129" s="155">
        <f t="shared" si="3"/>
        <v>0.799644176816751</v>
      </c>
      <c r="F129" s="112">
        <v>1.19</v>
      </c>
      <c r="G129" s="112" t="s">
        <v>1140</v>
      </c>
      <c r="H129" s="113">
        <f>VLOOKUP(G129,行业总结!D:F,2,FALSE)</f>
        <v>3.5</v>
      </c>
      <c r="I129" s="112" t="s">
        <v>1141</v>
      </c>
      <c r="J129" s="112" t="s">
        <v>1142</v>
      </c>
    </row>
    <row r="130" hidden="1" spans="1:10">
      <c r="A130" s="112" t="s">
        <v>1143</v>
      </c>
      <c r="B130" s="156" t="s">
        <v>1144</v>
      </c>
      <c r="C130" s="152">
        <f>VLOOKUP(A130,[1]spot_prices!$A:$F,3,FALSE)</f>
        <v>581.2</v>
      </c>
      <c r="D130" s="152">
        <f>VLOOKUP(A130,[1]spot_prices!$A:$F,4,FALSE)</f>
        <v>602</v>
      </c>
      <c r="E130" s="155">
        <f t="shared" si="3"/>
        <v>0.965448504983389</v>
      </c>
      <c r="F130" s="112">
        <v>0.29</v>
      </c>
      <c r="G130" s="112" t="s">
        <v>469</v>
      </c>
      <c r="H130" s="113">
        <f>VLOOKUP(G130,行业总结!D:F,2,FALSE)</f>
        <v>3.6</v>
      </c>
      <c r="I130" s="112" t="s">
        <v>1145</v>
      </c>
      <c r="J130" s="112" t="s">
        <v>1146</v>
      </c>
    </row>
    <row r="131" hidden="1" spans="1:10">
      <c r="A131" s="112" t="s">
        <v>1147</v>
      </c>
      <c r="B131" s="156" t="s">
        <v>1148</v>
      </c>
      <c r="C131" s="152">
        <f>VLOOKUP(A131,[1]spot_prices!$A:$F,3,FALSE)</f>
        <v>423.6</v>
      </c>
      <c r="D131" s="152">
        <f>VLOOKUP(A131,[1]spot_prices!$A:$F,4,FALSE)</f>
        <v>423.6</v>
      </c>
      <c r="E131" s="155">
        <f t="shared" ref="E131:E162" si="4">C131/D131</f>
        <v>1</v>
      </c>
      <c r="F131" s="112">
        <v>-0.74</v>
      </c>
      <c r="G131" s="112" t="s">
        <v>39</v>
      </c>
      <c r="H131" s="113">
        <f>VLOOKUP(G131,行业总结!D:F,2,FALSE)</f>
        <v>3.6</v>
      </c>
      <c r="I131" s="112" t="s">
        <v>1149</v>
      </c>
      <c r="J131" s="112" t="s">
        <v>1150</v>
      </c>
    </row>
    <row r="132" hidden="1" spans="1:10">
      <c r="A132" s="112" t="s">
        <v>1151</v>
      </c>
      <c r="B132" s="156" t="s">
        <v>1152</v>
      </c>
      <c r="C132" s="152">
        <f>VLOOKUP(A132,[1]spot_prices!$A:$F,3,FALSE)</f>
        <v>447.4</v>
      </c>
      <c r="D132" s="152">
        <f>VLOOKUP(A132,[1]spot_prices!$A:$F,4,FALSE)</f>
        <v>450.3</v>
      </c>
      <c r="E132" s="155">
        <f t="shared" si="4"/>
        <v>0.993559848989562</v>
      </c>
      <c r="F132" s="112">
        <v>3.59</v>
      </c>
      <c r="G132" s="112" t="s">
        <v>39</v>
      </c>
      <c r="H132" s="113">
        <f>VLOOKUP(G132,行业总结!D:F,2,FALSE)</f>
        <v>3.6</v>
      </c>
      <c r="I132" s="112" t="s">
        <v>1153</v>
      </c>
      <c r="J132" s="112" t="s">
        <v>1154</v>
      </c>
    </row>
    <row r="133" hidden="1" spans="1:10">
      <c r="A133" s="112" t="s">
        <v>1155</v>
      </c>
      <c r="B133" s="156" t="s">
        <v>1156</v>
      </c>
      <c r="C133" s="152">
        <f>VLOOKUP(A133,[1]spot_prices!$A:$F,3,FALSE)</f>
        <v>723.6</v>
      </c>
      <c r="D133" s="152">
        <f>VLOOKUP(A133,[1]spot_prices!$A:$F,4,FALSE)</f>
        <v>723.6</v>
      </c>
      <c r="E133" s="155">
        <f t="shared" si="4"/>
        <v>1</v>
      </c>
      <c r="F133" s="112">
        <v>-0.41</v>
      </c>
      <c r="G133" s="112" t="s">
        <v>1157</v>
      </c>
      <c r="H133" s="113">
        <f>VLOOKUP(G133,行业总结!D:F,2,FALSE)</f>
        <v>3.3</v>
      </c>
      <c r="I133" s="112" t="s">
        <v>1158</v>
      </c>
      <c r="J133" s="112" t="s">
        <v>1159</v>
      </c>
    </row>
    <row r="134" hidden="1" spans="1:10">
      <c r="A134" s="112" t="s">
        <v>1160</v>
      </c>
      <c r="B134" s="156" t="s">
        <v>1161</v>
      </c>
      <c r="C134" s="152">
        <f>VLOOKUP(A134,[1]spot_prices!$A:$F,3,FALSE)</f>
        <v>619.1</v>
      </c>
      <c r="D134" s="152">
        <f>VLOOKUP(A134,[1]spot_prices!$A:$F,4,FALSE)</f>
        <v>620.7</v>
      </c>
      <c r="E134" s="155">
        <f t="shared" si="4"/>
        <v>0.997422265184469</v>
      </c>
      <c r="F134" s="112">
        <v>0.58</v>
      </c>
      <c r="G134" s="112" t="s">
        <v>132</v>
      </c>
      <c r="H134" s="113">
        <f>VLOOKUP(G134,行业总结!D:F,2,FALSE)</f>
        <v>3.3</v>
      </c>
      <c r="I134" s="112" t="s">
        <v>1162</v>
      </c>
      <c r="J134" s="112" t="s">
        <v>1163</v>
      </c>
    </row>
    <row r="135" hidden="1" spans="1:10">
      <c r="A135" s="112" t="s">
        <v>1164</v>
      </c>
      <c r="B135" s="156" t="s">
        <v>1165</v>
      </c>
      <c r="C135" s="152">
        <f>VLOOKUP(A135,[1]spot_prices!$A:$F,3,FALSE)</f>
        <v>615.5</v>
      </c>
      <c r="D135" s="152">
        <f>VLOOKUP(A135,[1]spot_prices!$A:$F,4,FALSE)</f>
        <v>699.8</v>
      </c>
      <c r="E135" s="155">
        <f t="shared" si="4"/>
        <v>0.87953701057445</v>
      </c>
      <c r="F135" s="112">
        <v>2.01</v>
      </c>
      <c r="G135" s="112" t="s">
        <v>132</v>
      </c>
      <c r="H135" s="113">
        <f>VLOOKUP(G135,行业总结!D:F,2,FALSE)</f>
        <v>3.3</v>
      </c>
      <c r="I135" s="112" t="s">
        <v>1166</v>
      </c>
      <c r="J135" s="112" t="s">
        <v>1167</v>
      </c>
    </row>
    <row r="136" hidden="1" spans="1:10">
      <c r="A136" s="112" t="s">
        <v>1168</v>
      </c>
      <c r="B136" s="156" t="s">
        <v>1169</v>
      </c>
      <c r="C136" s="152">
        <f>VLOOKUP(A136,[1]spot_prices!$A:$F,3,FALSE)</f>
        <v>414.9</v>
      </c>
      <c r="D136" s="152">
        <f>VLOOKUP(A136,[1]spot_prices!$A:$F,4,FALSE)</f>
        <v>423.7</v>
      </c>
      <c r="E136" s="155">
        <f t="shared" si="4"/>
        <v>0.979230587679962</v>
      </c>
      <c r="F136" s="112">
        <v>1.06</v>
      </c>
      <c r="G136" s="112" t="s">
        <v>132</v>
      </c>
      <c r="H136" s="113">
        <f>VLOOKUP(G136,行业总结!D:F,2,FALSE)</f>
        <v>3.3</v>
      </c>
      <c r="I136" s="112" t="s">
        <v>1170</v>
      </c>
      <c r="J136" s="112" t="s">
        <v>1171</v>
      </c>
    </row>
    <row r="137" hidden="1" spans="1:10">
      <c r="A137" s="20" t="s">
        <v>1172</v>
      </c>
      <c r="B137" s="20" t="s">
        <v>1173</v>
      </c>
      <c r="C137" s="152">
        <f>VLOOKUP(A137,[1]spot_prices!$A:$F,3,FALSE)</f>
        <v>864.5</v>
      </c>
      <c r="D137" s="152">
        <f>VLOOKUP(A137,[1]spot_prices!$A:$F,4,FALSE)</f>
        <v>868.7</v>
      </c>
      <c r="E137" s="155">
        <f t="shared" si="4"/>
        <v>0.995165189363417</v>
      </c>
      <c r="F137" s="112">
        <v>-2.18</v>
      </c>
      <c r="G137" s="20" t="s">
        <v>34</v>
      </c>
      <c r="H137" s="113">
        <f>VLOOKUP(G137,行业总结!D:F,2,FALSE)</f>
        <v>3.21</v>
      </c>
      <c r="I137" s="112" t="s">
        <v>1174</v>
      </c>
      <c r="J137" s="112" t="s">
        <v>1175</v>
      </c>
    </row>
    <row r="138" hidden="1" spans="1:10">
      <c r="A138" s="20" t="s">
        <v>1176</v>
      </c>
      <c r="B138" s="20" t="s">
        <v>1177</v>
      </c>
      <c r="C138" s="152">
        <f>VLOOKUP(A138,[1]spot_prices!$A:$F,3,FALSE)</f>
        <v>861.1</v>
      </c>
      <c r="D138" s="152">
        <f>VLOOKUP(A138,[1]spot_prices!$A:$F,4,FALSE)</f>
        <v>861.1</v>
      </c>
      <c r="E138" s="155">
        <f t="shared" si="4"/>
        <v>1</v>
      </c>
      <c r="F138" s="112">
        <v>-0.8</v>
      </c>
      <c r="G138" s="20" t="s">
        <v>34</v>
      </c>
      <c r="H138" s="113">
        <f>VLOOKUP(G138,行业总结!D:F,2,FALSE)</f>
        <v>3.21</v>
      </c>
      <c r="I138" s="112" t="s">
        <v>1178</v>
      </c>
      <c r="J138" s="112" t="s">
        <v>1179</v>
      </c>
    </row>
    <row r="139" hidden="1" spans="1:10">
      <c r="A139" s="20" t="s">
        <v>1180</v>
      </c>
      <c r="B139" s="20" t="s">
        <v>1181</v>
      </c>
      <c r="C139" s="152">
        <f>VLOOKUP(A139,[1]spot_prices!$A:$F,3,FALSE)</f>
        <v>1005.4</v>
      </c>
      <c r="D139" s="152">
        <f>VLOOKUP(A139,[1]spot_prices!$A:$F,4,FALSE)</f>
        <v>1005.4</v>
      </c>
      <c r="E139" s="155">
        <f t="shared" si="4"/>
        <v>1</v>
      </c>
      <c r="F139" s="112">
        <v>-5.42</v>
      </c>
      <c r="G139" s="20" t="s">
        <v>34</v>
      </c>
      <c r="H139" s="113">
        <f>VLOOKUP(G139,行业总结!D:F,2,FALSE)</f>
        <v>3.21</v>
      </c>
      <c r="I139" s="112" t="s">
        <v>1182</v>
      </c>
      <c r="J139" s="112" t="s">
        <v>1183</v>
      </c>
    </row>
    <row r="140" spans="1:10">
      <c r="A140" s="20" t="s">
        <v>1184</v>
      </c>
      <c r="B140" s="20" t="s">
        <v>1185</v>
      </c>
      <c r="C140" s="152">
        <f>VLOOKUP(A140,[1]spot_prices!$A:$F,3,FALSE)</f>
        <v>756.8</v>
      </c>
      <c r="D140" s="152">
        <f>VLOOKUP(A140,[1]spot_prices!$A:$F,4,FALSE)</f>
        <v>1054.1</v>
      </c>
      <c r="E140" s="155">
        <f t="shared" si="4"/>
        <v>0.717958447965089</v>
      </c>
      <c r="F140" s="112">
        <v>-2.24</v>
      </c>
      <c r="G140" s="20" t="s">
        <v>382</v>
      </c>
      <c r="H140" s="113">
        <f>VLOOKUP(G140,行业总结!D:F,2,FALSE)</f>
        <v>3.21</v>
      </c>
      <c r="I140" s="112" t="s">
        <v>1186</v>
      </c>
      <c r="J140" s="112" t="s">
        <v>1187</v>
      </c>
    </row>
    <row r="141" hidden="1" spans="1:10">
      <c r="A141" s="20" t="s">
        <v>1188</v>
      </c>
      <c r="B141" s="20" t="s">
        <v>1189</v>
      </c>
      <c r="C141" s="152">
        <f>VLOOKUP(A141,[1]spot_prices!$A:$F,3,FALSE)</f>
        <v>799.4</v>
      </c>
      <c r="D141" s="152">
        <f>VLOOKUP(A141,[1]spot_prices!$A:$F,4,FALSE)</f>
        <v>799.4</v>
      </c>
      <c r="E141" s="155">
        <f t="shared" si="4"/>
        <v>1</v>
      </c>
      <c r="F141" s="112">
        <v>-1.8</v>
      </c>
      <c r="G141" s="20" t="s">
        <v>382</v>
      </c>
      <c r="H141" s="113">
        <f>VLOOKUP(G141,行业总结!D:F,2,FALSE)</f>
        <v>3.21</v>
      </c>
      <c r="I141" s="112" t="s">
        <v>1190</v>
      </c>
      <c r="J141" s="112" t="s">
        <v>1191</v>
      </c>
    </row>
    <row r="142" hidden="1" spans="1:10">
      <c r="A142" s="20" t="s">
        <v>1192</v>
      </c>
      <c r="B142" s="20" t="s">
        <v>1193</v>
      </c>
      <c r="C142" s="152">
        <f>VLOOKUP(A142,[1]spot_prices!$A:$F,3,FALSE)</f>
        <v>543.6</v>
      </c>
      <c r="D142" s="152">
        <f>VLOOKUP(A142,[1]spot_prices!$A:$F,4,FALSE)</f>
        <v>548.9</v>
      </c>
      <c r="E142" s="155">
        <f t="shared" si="4"/>
        <v>0.990344325013664</v>
      </c>
      <c r="F142" s="112">
        <v>-1.04</v>
      </c>
      <c r="G142" s="20" t="s">
        <v>34</v>
      </c>
      <c r="H142" s="113">
        <f>VLOOKUP(G142,行业总结!D:F,2,FALSE)</f>
        <v>3.21</v>
      </c>
      <c r="I142" s="112" t="s">
        <v>1194</v>
      </c>
      <c r="J142" s="112" t="s">
        <v>1195</v>
      </c>
    </row>
    <row r="143" hidden="1" spans="1:10">
      <c r="A143" s="20" t="s">
        <v>1196</v>
      </c>
      <c r="B143" s="20" t="s">
        <v>1197</v>
      </c>
      <c r="C143" s="152">
        <f>VLOOKUP(A143,[1]spot_prices!$A:$F,3,FALSE)</f>
        <v>618.6</v>
      </c>
      <c r="D143" s="152">
        <f>VLOOKUP(A143,[1]spot_prices!$A:$F,4,FALSE)</f>
        <v>743.3</v>
      </c>
      <c r="E143" s="155">
        <f t="shared" si="4"/>
        <v>0.832234629355577</v>
      </c>
      <c r="F143" s="112">
        <v>-1.55</v>
      </c>
      <c r="G143" s="20" t="s">
        <v>34</v>
      </c>
      <c r="H143" s="113">
        <f>VLOOKUP(G143,行业总结!D:F,2,FALSE)</f>
        <v>3.21</v>
      </c>
      <c r="I143" s="112" t="s">
        <v>1198</v>
      </c>
      <c r="J143" s="112" t="s">
        <v>1199</v>
      </c>
    </row>
    <row r="144" hidden="1" spans="1:10">
      <c r="A144" s="20" t="s">
        <v>1200</v>
      </c>
      <c r="B144" s="20" t="s">
        <v>1201</v>
      </c>
      <c r="C144" s="152">
        <f>VLOOKUP(A144,[1]spot_prices!$A:$F,3,FALSE)</f>
        <v>570.3</v>
      </c>
      <c r="D144" s="152">
        <f>VLOOKUP(A144,[1]spot_prices!$A:$F,4,FALSE)</f>
        <v>669.4</v>
      </c>
      <c r="E144" s="155">
        <f t="shared" si="4"/>
        <v>0.851956976396773</v>
      </c>
      <c r="F144" s="112">
        <v>-2.17</v>
      </c>
      <c r="G144" s="20" t="s">
        <v>263</v>
      </c>
      <c r="H144" s="113">
        <f>VLOOKUP(G144,行业总结!D:F,2,FALSE)</f>
        <v>3.22</v>
      </c>
      <c r="I144" s="112" t="s">
        <v>1202</v>
      </c>
      <c r="J144" s="112" t="s">
        <v>1203</v>
      </c>
    </row>
    <row r="145" hidden="1" spans="1:10">
      <c r="A145" s="20" t="s">
        <v>1204</v>
      </c>
      <c r="B145" s="20" t="s">
        <v>1205</v>
      </c>
      <c r="C145" s="152">
        <f>VLOOKUP(A145,[1]spot_prices!$A:$F,3,FALSE)</f>
        <v>591.5</v>
      </c>
      <c r="D145" s="152">
        <f>VLOOKUP(A145,[1]spot_prices!$A:$F,4,FALSE)</f>
        <v>591.5</v>
      </c>
      <c r="E145" s="155">
        <f t="shared" si="4"/>
        <v>1</v>
      </c>
      <c r="F145" s="112">
        <v>3.68</v>
      </c>
      <c r="G145" s="20" t="s">
        <v>1206</v>
      </c>
      <c r="H145" s="113">
        <f>VLOOKUP(G145,行业总结!D:F,2,FALSE)</f>
        <v>3.1</v>
      </c>
      <c r="I145" s="112" t="s">
        <v>1207</v>
      </c>
      <c r="J145" s="112" t="s">
        <v>1208</v>
      </c>
    </row>
    <row r="146" hidden="1" spans="1:10">
      <c r="A146" s="20" t="s">
        <v>1209</v>
      </c>
      <c r="B146" s="20" t="s">
        <v>1210</v>
      </c>
      <c r="C146" s="152">
        <f>VLOOKUP(A146,[1]spot_prices!$A:$F,3,FALSE)</f>
        <v>481</v>
      </c>
      <c r="D146" s="152">
        <f>VLOOKUP(A146,[1]spot_prices!$A:$F,4,FALSE)</f>
        <v>481.6</v>
      </c>
      <c r="E146" s="155">
        <f t="shared" si="4"/>
        <v>0.99875415282392</v>
      </c>
      <c r="F146" s="112">
        <v>-1.49</v>
      </c>
      <c r="G146" s="20" t="s">
        <v>263</v>
      </c>
      <c r="H146" s="113">
        <f>VLOOKUP(G146,行业总结!D:F,2,FALSE)</f>
        <v>3.22</v>
      </c>
      <c r="I146" s="112" t="s">
        <v>1211</v>
      </c>
      <c r="J146" s="112" t="s">
        <v>1212</v>
      </c>
    </row>
    <row r="147" hidden="1" spans="1:10">
      <c r="A147" s="20" t="s">
        <v>1213</v>
      </c>
      <c r="B147" s="20" t="s">
        <v>1214</v>
      </c>
      <c r="C147" s="152">
        <f>VLOOKUP(A147,[1]spot_prices!$A:$F,3,FALSE)</f>
        <v>431.4</v>
      </c>
      <c r="D147" s="152">
        <f>VLOOKUP(A147,[1]spot_prices!$A:$F,4,FALSE)</f>
        <v>444.1</v>
      </c>
      <c r="E147" s="155">
        <f t="shared" si="4"/>
        <v>0.971402837198829</v>
      </c>
      <c r="F147" s="112">
        <v>-3.5</v>
      </c>
      <c r="G147" s="20" t="s">
        <v>382</v>
      </c>
      <c r="H147" s="113">
        <f>VLOOKUP(G147,行业总结!D:F,2,FALSE)</f>
        <v>3.21</v>
      </c>
      <c r="I147" s="112" t="s">
        <v>1215</v>
      </c>
      <c r="J147" s="112" t="s">
        <v>1216</v>
      </c>
    </row>
    <row r="148" hidden="1" spans="1:10">
      <c r="A148" s="20" t="s">
        <v>1217</v>
      </c>
      <c r="B148" s="20" t="s">
        <v>1218</v>
      </c>
      <c r="C148" s="152">
        <f>VLOOKUP(A148,[1]spot_prices!$A:$F,3,FALSE)</f>
        <v>503</v>
      </c>
      <c r="D148" s="152">
        <f>VLOOKUP(A148,[1]spot_prices!$A:$F,4,FALSE)</f>
        <v>507.6</v>
      </c>
      <c r="E148" s="155">
        <f t="shared" si="4"/>
        <v>0.990937746256895</v>
      </c>
      <c r="F148" s="112">
        <v>-1.28</v>
      </c>
      <c r="G148" s="20" t="s">
        <v>263</v>
      </c>
      <c r="H148" s="113">
        <f>VLOOKUP(G148,行业总结!D:F,2,FALSE)</f>
        <v>3.22</v>
      </c>
      <c r="I148" s="112" t="s">
        <v>1219</v>
      </c>
      <c r="J148" s="112" t="s">
        <v>1220</v>
      </c>
    </row>
    <row r="149" hidden="1" spans="1:10">
      <c r="A149" s="20" t="s">
        <v>1221</v>
      </c>
      <c r="B149" s="20" t="s">
        <v>1222</v>
      </c>
      <c r="C149" s="152">
        <f>VLOOKUP(A149,[1]spot_prices!$A:$F,3,FALSE)</f>
        <v>435.8</v>
      </c>
      <c r="D149" s="152">
        <f>VLOOKUP(A149,[1]spot_prices!$A:$F,4,FALSE)</f>
        <v>446.8</v>
      </c>
      <c r="E149" s="155">
        <f t="shared" si="4"/>
        <v>0.97538048343778</v>
      </c>
      <c r="F149" s="112">
        <v>-2.21</v>
      </c>
      <c r="G149" s="20" t="s">
        <v>263</v>
      </c>
      <c r="H149" s="113">
        <f>VLOOKUP(G149,行业总结!D:F,2,FALSE)</f>
        <v>3.22</v>
      </c>
      <c r="I149" s="112" t="s">
        <v>1223</v>
      </c>
      <c r="J149" s="112" t="s">
        <v>1224</v>
      </c>
    </row>
    <row r="150" spans="1:10">
      <c r="A150" s="20" t="s">
        <v>1225</v>
      </c>
      <c r="B150" s="20" t="s">
        <v>1226</v>
      </c>
      <c r="C150" s="152">
        <f>VLOOKUP(A150,[1]spot_prices!$A:$F,3,FALSE)</f>
        <v>791.4</v>
      </c>
      <c r="D150" s="152">
        <f>VLOOKUP(A150,[1]spot_prices!$A:$F,4,FALSE)</f>
        <v>1132.2</v>
      </c>
      <c r="E150" s="155">
        <f t="shared" si="4"/>
        <v>0.698993110757817</v>
      </c>
      <c r="F150" s="112">
        <v>0.28</v>
      </c>
      <c r="G150" s="20" t="s">
        <v>1227</v>
      </c>
      <c r="H150" s="113">
        <f>VLOOKUP(G150,行业总结!D:F,2,FALSE)</f>
        <v>2.1</v>
      </c>
      <c r="I150" s="112" t="s">
        <v>1228</v>
      </c>
      <c r="J150" s="112" t="s">
        <v>1229</v>
      </c>
    </row>
    <row r="151" hidden="1" spans="1:10">
      <c r="A151" s="20" t="s">
        <v>1230</v>
      </c>
      <c r="B151" s="20" t="s">
        <v>1231</v>
      </c>
      <c r="C151" s="152">
        <f>VLOOKUP(A151,[1]spot_prices!$A:$F,3,FALSE)</f>
        <v>694</v>
      </c>
      <c r="D151" s="152">
        <f>VLOOKUP(A151,[1]spot_prices!$A:$F,4,FALSE)</f>
        <v>904.3</v>
      </c>
      <c r="E151" s="155">
        <f t="shared" si="4"/>
        <v>0.76744443215747</v>
      </c>
      <c r="F151" s="112">
        <v>-0.63</v>
      </c>
      <c r="G151" s="20" t="s">
        <v>254</v>
      </c>
      <c r="H151" s="113">
        <f>VLOOKUP(G151,行业总结!D:F,2,FALSE)</f>
        <v>2.12</v>
      </c>
      <c r="I151" s="112" t="s">
        <v>1232</v>
      </c>
      <c r="J151" s="112" t="s">
        <v>1233</v>
      </c>
    </row>
    <row r="152" hidden="1" spans="1:10">
      <c r="A152" s="20" t="s">
        <v>1234</v>
      </c>
      <c r="B152" s="20" t="s">
        <v>1235</v>
      </c>
      <c r="C152" s="152">
        <f>VLOOKUP(A152,[1]spot_prices!$A:$F,3,FALSE)</f>
        <v>641.2</v>
      </c>
      <c r="D152" s="152">
        <f>VLOOKUP(A152,[1]spot_prices!$A:$F,4,FALSE)</f>
        <v>641.2</v>
      </c>
      <c r="E152" s="155">
        <f t="shared" si="4"/>
        <v>1</v>
      </c>
      <c r="F152" s="112">
        <v>0.31</v>
      </c>
      <c r="G152" s="20" t="s">
        <v>254</v>
      </c>
      <c r="H152" s="113">
        <f>VLOOKUP(G152,行业总结!D:F,2,FALSE)</f>
        <v>2.12</v>
      </c>
      <c r="I152" s="112" t="s">
        <v>1236</v>
      </c>
      <c r="J152" s="112" t="s">
        <v>1237</v>
      </c>
    </row>
    <row r="153" spans="1:10">
      <c r="A153" s="20" t="s">
        <v>1238</v>
      </c>
      <c r="B153" s="20" t="s">
        <v>1239</v>
      </c>
      <c r="C153" s="152">
        <f>VLOOKUP(A153,[1]spot_prices!$A:$F,3,FALSE)</f>
        <v>586.2</v>
      </c>
      <c r="D153" s="152">
        <f>VLOOKUP(A153,[1]spot_prices!$A:$F,4,FALSE)</f>
        <v>1013.2</v>
      </c>
      <c r="E153" s="155">
        <f t="shared" si="4"/>
        <v>0.578562968811686</v>
      </c>
      <c r="F153" s="112">
        <v>1.63</v>
      </c>
      <c r="G153" s="20" t="s">
        <v>254</v>
      </c>
      <c r="H153" s="113">
        <f>VLOOKUP(G153,行业总结!D:F,2,FALSE)</f>
        <v>2.12</v>
      </c>
      <c r="I153" s="112" t="s">
        <v>1240</v>
      </c>
      <c r="J153" s="112" t="s">
        <v>1241</v>
      </c>
    </row>
    <row r="154" hidden="1" spans="1:10">
      <c r="A154" s="20" t="s">
        <v>1242</v>
      </c>
      <c r="B154" s="20" t="s">
        <v>1243</v>
      </c>
      <c r="C154" s="152">
        <f>VLOOKUP(A154,[1]spot_prices!$A:$F,3,FALSE)</f>
        <v>534.7</v>
      </c>
      <c r="D154" s="152">
        <f>VLOOKUP(A154,[1]spot_prices!$A:$F,4,FALSE)</f>
        <v>534.7</v>
      </c>
      <c r="E154" s="155">
        <f t="shared" si="4"/>
        <v>1</v>
      </c>
      <c r="F154" s="112">
        <v>0.18</v>
      </c>
      <c r="G154" s="20" t="s">
        <v>254</v>
      </c>
      <c r="H154" s="113">
        <f>VLOOKUP(G154,行业总结!D:F,2,FALSE)</f>
        <v>2.12</v>
      </c>
      <c r="I154" s="112" t="s">
        <v>1244</v>
      </c>
      <c r="J154" s="112" t="s">
        <v>1245</v>
      </c>
    </row>
    <row r="155" hidden="1" spans="1:10">
      <c r="A155" s="20" t="s">
        <v>1246</v>
      </c>
      <c r="B155" s="20" t="s">
        <v>1247</v>
      </c>
      <c r="C155" s="152">
        <f>VLOOKUP(A155,[1]spot_prices!$A:$F,3,FALSE)</f>
        <v>483.3</v>
      </c>
      <c r="D155" s="152">
        <f>VLOOKUP(A155,[1]spot_prices!$A:$F,4,FALSE)</f>
        <v>618.5</v>
      </c>
      <c r="E155" s="155">
        <f t="shared" si="4"/>
        <v>0.781406628940986</v>
      </c>
      <c r="F155" s="112">
        <v>0.49</v>
      </c>
      <c r="G155" s="20" t="s">
        <v>1227</v>
      </c>
      <c r="H155" s="113">
        <f>VLOOKUP(G155,行业总结!D:F,2,FALSE)</f>
        <v>2.1</v>
      </c>
      <c r="I155" s="112" t="s">
        <v>1248</v>
      </c>
      <c r="J155" s="112" t="s">
        <v>1249</v>
      </c>
    </row>
    <row r="156" hidden="1" spans="1:10">
      <c r="A156" s="20" t="s">
        <v>1250</v>
      </c>
      <c r="B156" s="20" t="s">
        <v>1251</v>
      </c>
      <c r="C156" s="152">
        <f>VLOOKUP(A156,[1]spot_prices!$A:$F,3,FALSE)</f>
        <v>856.1</v>
      </c>
      <c r="D156" s="152">
        <f>VLOOKUP(A156,[1]spot_prices!$A:$F,4,FALSE)</f>
        <v>871.5</v>
      </c>
      <c r="E156" s="155">
        <f t="shared" si="4"/>
        <v>0.982329317269076</v>
      </c>
      <c r="F156" s="112">
        <v>0.63</v>
      </c>
      <c r="G156" s="20" t="s">
        <v>1252</v>
      </c>
      <c r="H156" s="113">
        <f>VLOOKUP(G156,行业总结!D:F,2,FALSE)</f>
        <v>2.2</v>
      </c>
      <c r="I156" s="112" t="s">
        <v>1253</v>
      </c>
      <c r="J156" s="112" t="s">
        <v>1254</v>
      </c>
    </row>
    <row r="157" hidden="1" spans="1:10">
      <c r="A157" s="20" t="s">
        <v>1255</v>
      </c>
      <c r="B157" s="20" t="s">
        <v>1256</v>
      </c>
      <c r="C157" s="152">
        <f>VLOOKUP(A157,[1]spot_prices!$A:$F,3,FALSE)</f>
        <v>466.2</v>
      </c>
      <c r="D157" s="152">
        <f>VLOOKUP(A157,[1]spot_prices!$A:$F,4,FALSE)</f>
        <v>472.2</v>
      </c>
      <c r="E157" s="155">
        <f t="shared" si="4"/>
        <v>0.987293519695044</v>
      </c>
      <c r="F157" s="112">
        <v>2.57</v>
      </c>
      <c r="G157" s="20" t="s">
        <v>235</v>
      </c>
      <c r="H157" s="113">
        <f>VLOOKUP(G157,行业总结!D:F,2,FALSE)</f>
        <v>2.2</v>
      </c>
      <c r="I157" s="112" t="s">
        <v>1257</v>
      </c>
      <c r="J157" s="112" t="s">
        <v>1258</v>
      </c>
    </row>
    <row r="158" hidden="1" spans="1:10">
      <c r="A158" s="20" t="s">
        <v>1259</v>
      </c>
      <c r="B158" s="20" t="s">
        <v>1260</v>
      </c>
      <c r="C158" s="152">
        <f>VLOOKUP(A158,[1]spot_prices!$A:$F,3,FALSE)</f>
        <v>434.6</v>
      </c>
      <c r="D158" s="152">
        <f>VLOOKUP(A158,[1]spot_prices!$A:$F,4,FALSE)</f>
        <v>436.2</v>
      </c>
      <c r="E158" s="155">
        <f t="shared" si="4"/>
        <v>0.996331957817515</v>
      </c>
      <c r="F158" s="112">
        <v>-0.89</v>
      </c>
      <c r="G158" s="20" t="s">
        <v>235</v>
      </c>
      <c r="H158" s="113">
        <f>VLOOKUP(G158,行业总结!D:F,2,FALSE)</f>
        <v>2.2</v>
      </c>
      <c r="I158" s="112" t="s">
        <v>1261</v>
      </c>
      <c r="J158" s="112" t="s">
        <v>1262</v>
      </c>
    </row>
    <row r="159" hidden="1" spans="1:10">
      <c r="A159" s="20" t="s">
        <v>1263</v>
      </c>
      <c r="B159" s="20" t="s">
        <v>1264</v>
      </c>
      <c r="C159" s="152">
        <f>VLOOKUP(A159,[1]spot_prices!$A:$F,3,FALSE)</f>
        <v>499.2</v>
      </c>
      <c r="D159" s="152">
        <f>VLOOKUP(A159,[1]spot_prices!$A:$F,4,FALSE)</f>
        <v>503</v>
      </c>
      <c r="E159" s="155">
        <f t="shared" si="4"/>
        <v>0.992445328031809</v>
      </c>
      <c r="F159" s="112">
        <v>-2.55</v>
      </c>
      <c r="G159" s="20" t="s">
        <v>1265</v>
      </c>
      <c r="H159" s="113">
        <f>VLOOKUP(G159,行业总结!D:F,2,FALSE)</f>
        <v>2.4</v>
      </c>
      <c r="I159" s="112" t="s">
        <v>1266</v>
      </c>
      <c r="J159" s="112" t="s">
        <v>1267</v>
      </c>
    </row>
    <row r="160" spans="1:10">
      <c r="A160" s="20" t="s">
        <v>1268</v>
      </c>
      <c r="B160" s="20" t="s">
        <v>1269</v>
      </c>
      <c r="C160" s="152">
        <f>VLOOKUP(A160,[1]spot_prices!$A:$F,3,FALSE)</f>
        <v>453.3</v>
      </c>
      <c r="D160" s="152">
        <f>VLOOKUP(A160,[1]spot_prices!$A:$F,4,FALSE)</f>
        <v>1116.4</v>
      </c>
      <c r="E160" s="155">
        <f t="shared" si="4"/>
        <v>0.406037262629882</v>
      </c>
      <c r="F160" s="112">
        <v>-3.56</v>
      </c>
      <c r="G160" s="20" t="s">
        <v>1270</v>
      </c>
      <c r="H160" s="113">
        <f>VLOOKUP(G160,行业总结!D:F,2,FALSE)</f>
        <v>2.4</v>
      </c>
      <c r="I160" s="112" t="s">
        <v>1271</v>
      </c>
      <c r="J160" s="112" t="s">
        <v>1272</v>
      </c>
    </row>
    <row r="161" hidden="1" spans="1:10">
      <c r="A161" s="20" t="s">
        <v>1273</v>
      </c>
      <c r="B161" s="20" t="s">
        <v>1274</v>
      </c>
      <c r="C161" s="152">
        <f>VLOOKUP(A161,[1]spot_prices!$A:$F,3,FALSE)</f>
        <v>377.8</v>
      </c>
      <c r="D161" s="152">
        <f>VLOOKUP(A161,[1]spot_prices!$A:$F,4,FALSE)</f>
        <v>377.8</v>
      </c>
      <c r="E161" s="155">
        <f t="shared" si="4"/>
        <v>1</v>
      </c>
      <c r="F161" s="112">
        <v>-0.76</v>
      </c>
      <c r="G161" s="20" t="s">
        <v>29</v>
      </c>
      <c r="H161" s="113">
        <f>VLOOKUP(G161,行业总结!D:F,2,FALSE)</f>
        <v>2.5</v>
      </c>
      <c r="I161" s="112" t="s">
        <v>1275</v>
      </c>
      <c r="J161" s="112" t="s">
        <v>1276</v>
      </c>
    </row>
    <row r="162" hidden="1" spans="1:10">
      <c r="A162" s="112" t="s">
        <v>1277</v>
      </c>
      <c r="B162" s="156" t="s">
        <v>1278</v>
      </c>
      <c r="C162" s="152">
        <f>VLOOKUP(A162,[1]spot_prices!$A:$F,3,FALSE)</f>
        <v>959</v>
      </c>
      <c r="D162" s="152">
        <f>VLOOKUP(A162,[1]spot_prices!$A:$F,4,FALSE)</f>
        <v>959</v>
      </c>
      <c r="E162" s="155">
        <f t="shared" si="4"/>
        <v>1</v>
      </c>
      <c r="F162" s="112">
        <v>2.19</v>
      </c>
      <c r="G162" s="112" t="s">
        <v>456</v>
      </c>
      <c r="H162" s="113">
        <f>VLOOKUP(G162,行业总结!D:F,2,FALSE)</f>
        <v>2.5</v>
      </c>
      <c r="I162" s="112" t="s">
        <v>1279</v>
      </c>
      <c r="J162" s="112" t="s">
        <v>1280</v>
      </c>
    </row>
    <row r="163" hidden="1" spans="1:10">
      <c r="A163" s="20" t="s">
        <v>1281</v>
      </c>
      <c r="B163" s="20" t="s">
        <v>1282</v>
      </c>
      <c r="C163" s="152">
        <f>VLOOKUP(A163,[1]spot_prices!$A:$F,3,FALSE)</f>
        <v>554.8</v>
      </c>
      <c r="D163" s="152">
        <f>VLOOKUP(A163,[1]spot_prices!$A:$F,4,FALSE)</f>
        <v>649.5</v>
      </c>
      <c r="E163" s="155">
        <f>C163/D163</f>
        <v>0.854195535026944</v>
      </c>
      <c r="F163" s="112">
        <v>-1.68</v>
      </c>
      <c r="G163" s="20" t="s">
        <v>1283</v>
      </c>
      <c r="H163" s="113">
        <f>VLOOKUP(G163,行业总结!D:F,2,FALSE)</f>
        <v>2.3</v>
      </c>
      <c r="I163" s="112" t="s">
        <v>1284</v>
      </c>
      <c r="J163" s="112" t="s">
        <v>1285</v>
      </c>
    </row>
    <row r="164" hidden="1" spans="1:10">
      <c r="A164" s="112" t="s">
        <v>1286</v>
      </c>
      <c r="B164" s="156" t="s">
        <v>1287</v>
      </c>
      <c r="C164" s="152">
        <f>VLOOKUP(A164,[1]spot_prices!$A:$F,3,FALSE)</f>
        <v>846.2</v>
      </c>
      <c r="D164" s="152">
        <f>VLOOKUP(A164,[1]spot_prices!$A:$F,4,FALSE)</f>
        <v>880.8</v>
      </c>
      <c r="E164" s="155">
        <f>C164/D164</f>
        <v>0.96071752951862</v>
      </c>
      <c r="F164" s="112">
        <v>-1.21</v>
      </c>
      <c r="G164" s="112" t="s">
        <v>1288</v>
      </c>
      <c r="H164" s="113">
        <f>VLOOKUP(G164,行业总结!D:F,2,FALSE)</f>
        <v>7.1</v>
      </c>
      <c r="I164" s="112" t="s">
        <v>1289</v>
      </c>
      <c r="J164" s="112" t="s">
        <v>1290</v>
      </c>
    </row>
    <row r="165" hidden="1" spans="1:10">
      <c r="A165" s="112" t="s">
        <v>1291</v>
      </c>
      <c r="B165" s="156" t="s">
        <v>1292</v>
      </c>
      <c r="C165" s="152">
        <f>VLOOKUP(A165,[1]spot_prices!$A:$F,3,FALSE)</f>
        <v>865.7</v>
      </c>
      <c r="D165" s="152">
        <f>VLOOKUP(A165,[1]spot_prices!$A:$F,4,FALSE)</f>
        <v>893.8</v>
      </c>
      <c r="E165" s="155">
        <f>C165/D165</f>
        <v>0.968561199373462</v>
      </c>
      <c r="F165" s="112">
        <v>1.3</v>
      </c>
      <c r="G165" s="112" t="s">
        <v>1293</v>
      </c>
      <c r="H165" s="113">
        <f>VLOOKUP(G165,行业总结!D:F,2,FALSE)</f>
        <v>7.2</v>
      </c>
      <c r="I165" s="112" t="s">
        <v>1294</v>
      </c>
      <c r="J165" s="112" t="s">
        <v>1295</v>
      </c>
    </row>
    <row r="166" hidden="1" spans="1:10">
      <c r="A166" s="112" t="s">
        <v>1296</v>
      </c>
      <c r="B166" s="156" t="s">
        <v>1297</v>
      </c>
      <c r="C166" s="152">
        <f>VLOOKUP(A166,[1]spot_prices!$A:$F,3,FALSE)</f>
        <v>741.4</v>
      </c>
      <c r="D166" s="152">
        <f>VLOOKUP(A166,[1]spot_prices!$A:$F,4,FALSE)</f>
        <v>744.9</v>
      </c>
      <c r="E166" s="155">
        <f>C166/D166</f>
        <v>0.995301382735938</v>
      </c>
      <c r="F166" s="112">
        <v>-0.68</v>
      </c>
      <c r="G166" s="112" t="s">
        <v>1298</v>
      </c>
      <c r="H166" s="113">
        <f>VLOOKUP(G166,行业总结!D:F,2,FALSE)</f>
        <v>7.2</v>
      </c>
      <c r="I166" s="112" t="s">
        <v>1299</v>
      </c>
      <c r="J166" s="112" t="s">
        <v>1300</v>
      </c>
    </row>
    <row r="167" spans="1:10">
      <c r="A167" s="112" t="s">
        <v>1301</v>
      </c>
      <c r="B167" s="156" t="s">
        <v>1302</v>
      </c>
      <c r="C167" s="152">
        <f>VLOOKUP(A167,[1]spot_prices!$A:$F,3,FALSE)</f>
        <v>888</v>
      </c>
      <c r="D167" s="152">
        <f>VLOOKUP(A167,[1]spot_prices!$A:$F,4,FALSE)</f>
        <v>937.8</v>
      </c>
      <c r="E167" s="155">
        <f>C167/D167</f>
        <v>0.946896992962252</v>
      </c>
      <c r="F167" s="112">
        <v>6.37</v>
      </c>
      <c r="G167" s="112" t="s">
        <v>1303</v>
      </c>
      <c r="H167" s="113">
        <f>VLOOKUP(G167,行业总结!D:F,2,FALSE)</f>
        <v>7.2</v>
      </c>
      <c r="I167" s="112" t="s">
        <v>1304</v>
      </c>
      <c r="J167" s="112" t="s">
        <v>1305</v>
      </c>
    </row>
    <row r="168" spans="1:10">
      <c r="A168" s="112" t="s">
        <v>1306</v>
      </c>
      <c r="B168" s="156" t="s">
        <v>1307</v>
      </c>
      <c r="C168" s="152">
        <f>VLOOKUP(A168,[1]spot_prices!$A:$F,3,FALSE)</f>
        <v>613.8</v>
      </c>
      <c r="D168" s="152">
        <f>VLOOKUP(A168,[1]spot_prices!$A:$F,4,FALSE)</f>
        <v>1123.5</v>
      </c>
      <c r="E168" s="155">
        <f>C168/D168</f>
        <v>0.546328437917223</v>
      </c>
      <c r="F168" s="112">
        <v>0.35</v>
      </c>
      <c r="G168" s="112" t="s">
        <v>1293</v>
      </c>
      <c r="H168" s="113">
        <f>VLOOKUP(G168,行业总结!D:F,2,FALSE)</f>
        <v>7.2</v>
      </c>
      <c r="I168" s="112" t="s">
        <v>1308</v>
      </c>
      <c r="J168" s="112" t="s">
        <v>1309</v>
      </c>
    </row>
    <row r="169" hidden="1" spans="1:10">
      <c r="A169" s="112" t="s">
        <v>1310</v>
      </c>
      <c r="B169" s="156" t="s">
        <v>1311</v>
      </c>
      <c r="C169" s="152">
        <f>VLOOKUP(A169,[1]spot_prices!$A:$F,3,FALSE)</f>
        <v>491.7</v>
      </c>
      <c r="D169" s="152">
        <f>VLOOKUP(A169,[1]spot_prices!$A:$F,4,FALSE)</f>
        <v>492</v>
      </c>
      <c r="E169" s="155">
        <f>C169/D169</f>
        <v>0.999390243902439</v>
      </c>
      <c r="F169" s="112">
        <v>-5.27</v>
      </c>
      <c r="G169" s="112" t="s">
        <v>1288</v>
      </c>
      <c r="H169" s="113">
        <f>VLOOKUP(G169,行业总结!D:F,2,FALSE)</f>
        <v>7.1</v>
      </c>
      <c r="I169" s="112" t="s">
        <v>1312</v>
      </c>
      <c r="J169" s="112" t="s">
        <v>1313</v>
      </c>
    </row>
    <row r="170" hidden="1" spans="1:10">
      <c r="A170" s="112" t="s">
        <v>1314</v>
      </c>
      <c r="B170" s="156" t="s">
        <v>1315</v>
      </c>
      <c r="C170" s="152">
        <f>VLOOKUP(A170,[1]spot_prices!$A:$F,3,FALSE)</f>
        <v>366.3</v>
      </c>
      <c r="D170" s="152">
        <f>VLOOKUP(A170,[1]spot_prices!$A:$F,4,FALSE)</f>
        <v>367.7</v>
      </c>
      <c r="E170" s="155">
        <f>C170/D170</f>
        <v>0.996192548273049</v>
      </c>
      <c r="F170" s="112">
        <v>-5.44</v>
      </c>
      <c r="G170" s="112" t="s">
        <v>1298</v>
      </c>
      <c r="H170" s="113">
        <f>VLOOKUP(G170,行业总结!D:F,2,FALSE)</f>
        <v>7.2</v>
      </c>
      <c r="I170" s="112" t="s">
        <v>1316</v>
      </c>
      <c r="J170" s="112" t="s">
        <v>1317</v>
      </c>
    </row>
    <row r="171" hidden="1" spans="1:10">
      <c r="A171" s="112" t="s">
        <v>1318</v>
      </c>
      <c r="B171" s="156" t="s">
        <v>1319</v>
      </c>
      <c r="C171" s="152">
        <f>VLOOKUP(A171,[1]spot_prices!$A:$F,3,FALSE)</f>
        <v>379.6</v>
      </c>
      <c r="D171" s="152">
        <f>VLOOKUP(A171,[1]spot_prices!$A:$F,4,FALSE)</f>
        <v>379.6</v>
      </c>
      <c r="E171" s="155">
        <f>C171/D171</f>
        <v>1</v>
      </c>
      <c r="F171" s="112">
        <v>-1.39</v>
      </c>
      <c r="G171" s="112" t="s">
        <v>1298</v>
      </c>
      <c r="H171" s="113">
        <f>VLOOKUP(G171,行业总结!D:F,2,FALSE)</f>
        <v>7.2</v>
      </c>
      <c r="I171" s="112" t="s">
        <v>1320</v>
      </c>
      <c r="J171" s="112" t="s">
        <v>1321</v>
      </c>
    </row>
  </sheetData>
  <autoFilter ref="A1:J171">
    <filterColumn colId="3">
      <customFilters>
        <customFilter operator="greaterThan" val="1000"/>
      </customFilters>
    </filterColumn>
    <sortState ref="A2:J171">
      <sortCondition ref="H1"/>
    </sortState>
    <extLst/>
  </autoFilter>
  <conditionalFormatting sqref="E2:E171">
    <cfRule type="dataBar" priority="1">
      <dataBar>
        <cfvo type="min"/>
        <cfvo type="max"/>
        <color rgb="FFFF555A"/>
      </dataBar>
      <extLst>
        <ext xmlns:x14="http://schemas.microsoft.com/office/spreadsheetml/2009/9/main" uri="{B025F937-C7B1-47D3-B67F-A62EFF666E3E}">
          <x14:id>{d3546c12-18d0-4406-b459-e74d7577c024}</x14:id>
        </ext>
      </extLst>
    </cfRule>
  </conditionalFormatting>
  <conditionalFormatting sqref="F$1:F$1048576">
    <cfRule type="dataBar" priority="2">
      <dataBar>
        <cfvo type="min"/>
        <cfvo type="max"/>
        <color rgb="FFFF555A"/>
      </dataBar>
      <extLst>
        <ext xmlns:x14="http://schemas.microsoft.com/office/spreadsheetml/2009/9/main" uri="{B025F937-C7B1-47D3-B67F-A62EFF666E3E}">
          <x14:id>{494cc9ba-e3c2-4ae8-b1d1-bf0f4eaef7f6}</x14:id>
        </ext>
      </extLst>
    </cfRule>
  </conditionalFormatting>
  <conditionalFormatting sqref="C$1:E$1048576">
    <cfRule type="dataBar" priority="3">
      <dataBar>
        <cfvo type="min"/>
        <cfvo type="max"/>
        <color rgb="FF638EC6"/>
      </dataBar>
      <extLst>
        <ext xmlns:x14="http://schemas.microsoft.com/office/spreadsheetml/2009/9/main" uri="{B025F937-C7B1-47D3-B67F-A62EFF666E3E}">
          <x14:id>{8275e1db-fba8-41bc-998e-f840d6df149b}</x14:id>
        </ext>
      </extLst>
    </cfRule>
  </conditionalFormatting>
  <conditionalFormatting sqref="C172:E1048576">
    <cfRule type="dataBar" priority="5">
      <dataBar>
        <cfvo type="min"/>
        <cfvo type="num" val="3000"/>
        <color rgb="FF638EC6"/>
      </dataBar>
      <extLst>
        <ext xmlns:x14="http://schemas.microsoft.com/office/spreadsheetml/2009/9/main" uri="{B025F937-C7B1-47D3-B67F-A62EFF666E3E}">
          <x14:id>{65c14b94-a769-4ea8-84b1-4db4b74cd9ec}</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d3546c12-18d0-4406-b459-e74d7577c024}">
            <x14:dataBar minLength="0" maxLength="100" border="1" negativeBarBorderColorSameAsPositive="0">
              <x14:cfvo type="autoMin"/>
              <x14:cfvo type="autoMax"/>
              <x14:borderColor rgb="FFFF555A"/>
              <x14:negativeFillColor rgb="FFFF0000"/>
              <x14:negativeBorderColor rgb="FFFF0000"/>
              <x14:axisColor rgb="FF000000"/>
            </x14:dataBar>
          </x14:cfRule>
          <xm:sqref>E2:E171</xm:sqref>
        </x14:conditionalFormatting>
        <x14:conditionalFormatting xmlns:xm="http://schemas.microsoft.com/office/excel/2006/main">
          <x14:cfRule type="dataBar" id="{494cc9ba-e3c2-4ae8-b1d1-bf0f4eaef7f6}">
            <x14:dataBar minLength="0" maxLength="100" border="1" negativeBarBorderColorSameAsPositive="0">
              <x14:cfvo type="autoMin"/>
              <x14:cfvo type="autoMax"/>
              <x14:borderColor rgb="FFFF555A"/>
              <x14:negativeFillColor rgb="FF00B050"/>
              <x14:negativeBorderColor rgb="FF00B050"/>
              <x14:axisColor rgb="FF000000"/>
            </x14:dataBar>
          </x14:cfRule>
          <xm:sqref>F$1:F$1048576</xm:sqref>
        </x14:conditionalFormatting>
        <x14:conditionalFormatting xmlns:xm="http://schemas.microsoft.com/office/excel/2006/main">
          <x14:cfRule type="dataBar" id="{8275e1db-fba8-41bc-998e-f840d6df149b}">
            <x14:dataBar minLength="0" maxLength="100" border="1" negativeBarBorderColorSameAsPositive="0">
              <x14:cfvo type="autoMin"/>
              <x14:cfvo type="autoMax"/>
              <x14:borderColor rgb="FF638EC6"/>
              <x14:negativeFillColor rgb="FFFF0000"/>
              <x14:negativeBorderColor rgb="FFFF0000"/>
              <x14:axisColor rgb="FF000000"/>
            </x14:dataBar>
          </x14:cfRule>
          <xm:sqref>C$1:E$1048576</xm:sqref>
        </x14:conditionalFormatting>
        <x14:conditionalFormatting xmlns:xm="http://schemas.microsoft.com/office/excel/2006/main">
          <x14:cfRule type="dataBar" id="{65c14b94-a769-4ea8-84b1-4db4b74cd9ec}">
            <x14:dataBar minLength="0" maxLength="100" border="1" negativeBarBorderColorSameAsPositive="0">
              <x14:cfvo type="autoMin"/>
              <x14:cfvo type="num">
                <xm:f>3000</xm:f>
              </x14:cfvo>
              <x14:borderColor rgb="FF638EC6"/>
              <x14:negativeFillColor rgb="FFFF0000"/>
              <x14:negativeBorderColor rgb="FFFF0000"/>
              <x14:axisColor rgb="FF000000"/>
            </x14:dataBar>
          </x14:cfRule>
          <xm:sqref>C172:E1048576</xm:sqref>
        </x14:conditionalFormatting>
      </x14:conditionalFormatting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A1"/>
  <sheetViews>
    <sheetView workbookViewId="0">
      <selection activeCell="I41" sqref="I41"/>
    </sheetView>
  </sheetViews>
  <sheetFormatPr defaultColWidth="9" defaultRowHeight="13.5"/>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
  <sheetViews>
    <sheetView workbookViewId="0">
      <selection activeCell="M40" sqref="M40"/>
    </sheetView>
  </sheetViews>
  <sheetFormatPr defaultColWidth="9" defaultRowHeight="13.5"/>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
  <sheetViews>
    <sheetView workbookViewId="0">
      <selection activeCell="O37" sqref="O37"/>
    </sheetView>
  </sheetViews>
  <sheetFormatPr defaultColWidth="9" defaultRowHeight="13.5"/>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8"/>
  <sheetViews>
    <sheetView workbookViewId="0">
      <pane ySplit="1" topLeftCell="A86" activePane="bottomLeft" state="frozen"/>
      <selection/>
      <selection pane="bottomLeft" activeCell="I14" sqref="I14"/>
    </sheetView>
  </sheetViews>
  <sheetFormatPr defaultColWidth="9" defaultRowHeight="16.5"/>
  <cols>
    <col min="1" max="1" width="11.375" style="106" customWidth="1"/>
    <col min="2" max="2" width="11.375" style="148" customWidth="1"/>
    <col min="3" max="3" width="19.875" style="106" customWidth="1"/>
    <col min="4" max="4" width="6.75" style="106" customWidth="1"/>
    <col min="5" max="5" width="5.75" style="149" customWidth="1"/>
    <col min="6" max="6" width="10.375" style="106" customWidth="1"/>
    <col min="7" max="7" width="25.875" style="106" customWidth="1"/>
    <col min="8" max="8" width="5.75" style="106" customWidth="1"/>
    <col min="9" max="9" width="14.125" style="106" customWidth="1"/>
    <col min="10" max="10" width="73.25" style="150" customWidth="1"/>
    <col min="11" max="14" width="9" style="106"/>
  </cols>
  <sheetData>
    <row r="1" spans="1:10">
      <c r="A1" s="101" t="s">
        <v>0</v>
      </c>
      <c r="B1" s="58" t="s">
        <v>1</v>
      </c>
      <c r="C1" s="101" t="s">
        <v>2</v>
      </c>
      <c r="D1" s="101" t="s">
        <v>589</v>
      </c>
      <c r="E1" s="102" t="s">
        <v>1322</v>
      </c>
      <c r="F1" s="101" t="s">
        <v>1323</v>
      </c>
      <c r="G1" s="101" t="s">
        <v>3</v>
      </c>
      <c r="H1" s="101" t="s">
        <v>1324</v>
      </c>
      <c r="I1" s="106" t="s">
        <v>1325</v>
      </c>
      <c r="J1" s="153" t="s">
        <v>5</v>
      </c>
    </row>
    <row r="2" spans="1:10">
      <c r="A2" s="20" t="s">
        <v>1326</v>
      </c>
      <c r="B2" s="21" t="s">
        <v>1327</v>
      </c>
      <c r="C2" s="112">
        <f>VLOOKUP(A2,[1]spot_prices!$A:$F,3,FALSE)</f>
        <v>11997.7</v>
      </c>
      <c r="D2" s="112">
        <f>VLOOKUP(A2,[1]spot_prices!$A:$F,4,FALSE)</f>
        <v>15860.1</v>
      </c>
      <c r="E2" s="151">
        <f>C2/D2</f>
        <v>0.756470640159898</v>
      </c>
      <c r="F2" s="112">
        <f>VLOOKUP(A2,wc_info!A:G,5,FALSE)</f>
        <v>0.756470640159898</v>
      </c>
      <c r="G2" s="20" t="s">
        <v>1328</v>
      </c>
      <c r="H2" s="20">
        <f>VLOOKUP(G2,行业总结!D:F,2,FALSE)</f>
        <v>1.1</v>
      </c>
      <c r="I2" s="112" t="s">
        <v>1329</v>
      </c>
      <c r="J2" s="154" t="s">
        <v>1330</v>
      </c>
    </row>
    <row r="3" spans="1:10">
      <c r="A3" s="20" t="s">
        <v>1331</v>
      </c>
      <c r="B3" s="21" t="s">
        <v>1332</v>
      </c>
      <c r="C3" s="112">
        <f>VLOOKUP(A3,[1]spot_prices!$A:$F,3,FALSE)</f>
        <v>9128.2</v>
      </c>
      <c r="D3" s="112">
        <f>VLOOKUP(A3,[1]spot_prices!$A:$F,4,FALSE)</f>
        <v>10674.5</v>
      </c>
      <c r="E3" s="151">
        <f>C3/D3</f>
        <v>0.855140756007307</v>
      </c>
      <c r="F3" s="112">
        <f>VLOOKUP(A3,wc_info!A:G,5,FALSE)</f>
        <v>0.855140756007307</v>
      </c>
      <c r="G3" s="20" t="s">
        <v>1328</v>
      </c>
      <c r="H3" s="20">
        <f>VLOOKUP(G3,行业总结!D:F,2,FALSE)</f>
        <v>1.1</v>
      </c>
      <c r="I3" s="112" t="s">
        <v>1329</v>
      </c>
      <c r="J3" s="154" t="s">
        <v>1333</v>
      </c>
    </row>
    <row r="4" spans="1:10">
      <c r="A4" s="20" t="s">
        <v>1334</v>
      </c>
      <c r="B4" s="21" t="s">
        <v>1335</v>
      </c>
      <c r="C4" s="112">
        <f>VLOOKUP(A4,[1]spot_prices!$A:$F,3,FALSE)</f>
        <v>7061.3</v>
      </c>
      <c r="D4" s="112">
        <f>VLOOKUP(A4,[1]spot_prices!$A:$F,4,FALSE)</f>
        <v>8632.8</v>
      </c>
      <c r="E4" s="151">
        <f>C4/D4</f>
        <v>0.817961727365397</v>
      </c>
      <c r="F4" s="112">
        <f>VLOOKUP(A4,wc_info!A:G,5,FALSE)</f>
        <v>0.817961727365397</v>
      </c>
      <c r="G4" s="20" t="s">
        <v>606</v>
      </c>
      <c r="H4" s="20">
        <f>VLOOKUP(G4,行业总结!D:F,2,FALSE)</f>
        <v>1.1</v>
      </c>
      <c r="I4" s="112" t="s">
        <v>1329</v>
      </c>
      <c r="J4" s="154" t="s">
        <v>1336</v>
      </c>
    </row>
    <row r="5" spans="1:10">
      <c r="A5" s="20" t="s">
        <v>1337</v>
      </c>
      <c r="B5" s="21" t="s">
        <v>1338</v>
      </c>
      <c r="C5" s="112">
        <f>VLOOKUP(A5,[1]spot_prices!$A:$F,3,FALSE)</f>
        <v>7229.3</v>
      </c>
      <c r="D5" s="112">
        <f>VLOOKUP(A5,[1]spot_prices!$A:$F,4,FALSE)</f>
        <v>10097.5</v>
      </c>
      <c r="E5" s="151">
        <f>C5/D5</f>
        <v>0.715949492448626</v>
      </c>
      <c r="F5" s="112">
        <f>VLOOKUP(A5,wc_info!A:G,5,FALSE)</f>
        <v>0.715949492448626</v>
      </c>
      <c r="G5" s="20" t="s">
        <v>1328</v>
      </c>
      <c r="H5" s="20">
        <f>VLOOKUP(G5,行业总结!D:F,2,FALSE)</f>
        <v>1.1</v>
      </c>
      <c r="I5" s="112" t="s">
        <v>1329</v>
      </c>
      <c r="J5" s="154" t="s">
        <v>1339</v>
      </c>
    </row>
    <row r="6" spans="1:10">
      <c r="A6" s="20" t="s">
        <v>1340</v>
      </c>
      <c r="B6" s="21" t="s">
        <v>1341</v>
      </c>
      <c r="C6" s="112">
        <f>VLOOKUP(A6,[1]spot_prices!$A:$F,3,FALSE)</f>
        <v>3452.7</v>
      </c>
      <c r="D6" s="112">
        <f>VLOOKUP(A6,[1]spot_prices!$A:$F,4,FALSE)</f>
        <v>3452.7</v>
      </c>
      <c r="E6" s="151">
        <f>C6/D6</f>
        <v>1</v>
      </c>
      <c r="F6" s="112">
        <f>VLOOKUP(A6,wc_info!A:G,5,FALSE)</f>
        <v>1</v>
      </c>
      <c r="G6" s="20" t="s">
        <v>606</v>
      </c>
      <c r="H6" s="20">
        <f>VLOOKUP(G6,行业总结!D:F,2,FALSE)</f>
        <v>1.1</v>
      </c>
      <c r="I6" s="112" t="s">
        <v>1329</v>
      </c>
      <c r="J6" s="154" t="s">
        <v>1342</v>
      </c>
    </row>
    <row r="7" spans="1:10">
      <c r="A7" s="20" t="s">
        <v>1343</v>
      </c>
      <c r="B7" s="21" t="s">
        <v>1344</v>
      </c>
      <c r="C7" s="112">
        <f>VLOOKUP(A7,[1]spot_prices!$A:$F,3,FALSE)</f>
        <v>2464.5</v>
      </c>
      <c r="D7" s="112">
        <f>VLOOKUP(A7,[1]spot_prices!$A:$F,4,FALSE)</f>
        <v>2464.6</v>
      </c>
      <c r="E7" s="151">
        <f>C7/D7</f>
        <v>0.999959425464578</v>
      </c>
      <c r="F7" s="112">
        <f>VLOOKUP(A7,wc_info!A:G,5,FALSE)</f>
        <v>0.999959425464578</v>
      </c>
      <c r="G7" s="20" t="s">
        <v>606</v>
      </c>
      <c r="H7" s="20">
        <f>VLOOKUP(G7,行业总结!D:F,2,FALSE)</f>
        <v>1.1</v>
      </c>
      <c r="I7" s="112" t="s">
        <v>1329</v>
      </c>
      <c r="J7" s="154" t="s">
        <v>1345</v>
      </c>
    </row>
    <row r="8" spans="1:10">
      <c r="A8" s="20" t="s">
        <v>1346</v>
      </c>
      <c r="B8" s="21" t="s">
        <v>1347</v>
      </c>
      <c r="C8" s="112">
        <f>VLOOKUP(A8,[1]spot_prices!$A:$F,3,FALSE)</f>
        <v>2092.8</v>
      </c>
      <c r="D8" s="112">
        <f>VLOOKUP(A8,[1]spot_prices!$A:$F,4,FALSE)</f>
        <v>2092.8</v>
      </c>
      <c r="E8" s="151">
        <f>C8/D8</f>
        <v>1</v>
      </c>
      <c r="F8" s="112">
        <f>VLOOKUP(A8,wc_info!A:G,5,FALSE)</f>
        <v>1</v>
      </c>
      <c r="G8" s="20" t="s">
        <v>606</v>
      </c>
      <c r="H8" s="20">
        <f>VLOOKUP(G8,行业总结!D:F,2,FALSE)</f>
        <v>1.1</v>
      </c>
      <c r="I8" s="112" t="s">
        <v>1329</v>
      </c>
      <c r="J8" s="154" t="s">
        <v>1348</v>
      </c>
    </row>
    <row r="9" spans="1:10">
      <c r="A9" s="20" t="s">
        <v>1349</v>
      </c>
      <c r="B9" s="21" t="s">
        <v>1350</v>
      </c>
      <c r="C9" s="112">
        <f>VLOOKUP(A9,[1]spot_prices!$A:$F,3,FALSE)</f>
        <v>2001.8</v>
      </c>
      <c r="D9" s="112">
        <f>VLOOKUP(A9,[1]spot_prices!$A:$F,4,FALSE)</f>
        <v>3787.4</v>
      </c>
      <c r="E9" s="151">
        <f>C9/D9</f>
        <v>0.528542007709774</v>
      </c>
      <c r="F9" s="112">
        <f>VLOOKUP(A9,wc_info!A:G,5,FALSE)</f>
        <v>0.528542007709774</v>
      </c>
      <c r="G9" s="20" t="s">
        <v>1328</v>
      </c>
      <c r="H9" s="20">
        <f>VLOOKUP(G9,行业总结!D:F,2,FALSE)</f>
        <v>1.1</v>
      </c>
      <c r="I9" s="112" t="s">
        <v>1329</v>
      </c>
      <c r="J9" s="154" t="s">
        <v>1351</v>
      </c>
    </row>
    <row r="10" spans="1:10">
      <c r="A10" s="20" t="s">
        <v>1352</v>
      </c>
      <c r="B10" s="21" t="s">
        <v>1353</v>
      </c>
      <c r="C10" s="112">
        <f>VLOOKUP(A10,[1]spot_prices!$A:$F,3,FALSE)</f>
        <v>1789.9</v>
      </c>
      <c r="D10" s="112">
        <f>VLOOKUP(A10,[1]spot_prices!$A:$F,4,FALSE)</f>
        <v>1812</v>
      </c>
      <c r="E10" s="151">
        <f>C10/D10</f>
        <v>0.98780353200883</v>
      </c>
      <c r="F10" s="112">
        <f>VLOOKUP(A10,wc_info!A:G,5,FALSE)</f>
        <v>0.98780353200883</v>
      </c>
      <c r="G10" s="20" t="s">
        <v>594</v>
      </c>
      <c r="H10" s="20">
        <f>VLOOKUP(G10,行业总结!D:F,2,FALSE)</f>
        <v>1.1</v>
      </c>
      <c r="I10" s="112" t="s">
        <v>1329</v>
      </c>
      <c r="J10" s="154" t="s">
        <v>1354</v>
      </c>
    </row>
    <row r="11" spans="1:10">
      <c r="A11" s="20" t="s">
        <v>1355</v>
      </c>
      <c r="B11" s="21" t="s">
        <v>1356</v>
      </c>
      <c r="C11" s="112">
        <f>VLOOKUP(A11,[1]spot_prices!$A:$F,3,FALSE)</f>
        <v>1869.5</v>
      </c>
      <c r="D11" s="112">
        <f>VLOOKUP(A11,[1]spot_prices!$A:$F,4,FALSE)</f>
        <v>2686.5</v>
      </c>
      <c r="E11" s="151">
        <f>C11/D11</f>
        <v>0.695886841615485</v>
      </c>
      <c r="F11" s="112">
        <f>VLOOKUP(A11,wc_info!A:G,5,FALSE)</f>
        <v>0.695886841615485</v>
      </c>
      <c r="G11" s="20" t="s">
        <v>606</v>
      </c>
      <c r="H11" s="20">
        <f>VLOOKUP(G11,行业总结!D:F,2,FALSE)</f>
        <v>1.1</v>
      </c>
      <c r="I11" s="112" t="s">
        <v>1329</v>
      </c>
      <c r="J11" s="154" t="s">
        <v>1357</v>
      </c>
    </row>
    <row r="12" spans="1:10">
      <c r="A12" s="20" t="s">
        <v>1358</v>
      </c>
      <c r="B12" s="21" t="s">
        <v>1359</v>
      </c>
      <c r="C12" s="112">
        <f>VLOOKUP(A12,[1]spot_prices!$A:$F,3,FALSE)</f>
        <v>1438.6</v>
      </c>
      <c r="D12" s="112">
        <f>VLOOKUP(A12,[1]spot_prices!$A:$F,4,FALSE)</f>
        <v>1831.7</v>
      </c>
      <c r="E12" s="151">
        <f>C12/D12</f>
        <v>0.785390620734836</v>
      </c>
      <c r="F12" s="112">
        <f>VLOOKUP(A12,wc_info!A:G,5,FALSE)</f>
        <v>0.785390620734836</v>
      </c>
      <c r="G12" s="20" t="s">
        <v>606</v>
      </c>
      <c r="H12" s="20">
        <f>VLOOKUP(G12,行业总结!D:F,2,FALSE)</f>
        <v>1.1</v>
      </c>
      <c r="I12" s="112" t="s">
        <v>1329</v>
      </c>
      <c r="J12" s="154" t="s">
        <v>1360</v>
      </c>
    </row>
    <row r="13" spans="1:10">
      <c r="A13" s="20" t="s">
        <v>1361</v>
      </c>
      <c r="B13" s="21" t="s">
        <v>1362</v>
      </c>
      <c r="C13" s="112">
        <f>VLOOKUP(A13,[1]spot_prices!$A:$F,3,FALSE)</f>
        <v>1205.7</v>
      </c>
      <c r="D13" s="112">
        <f>VLOOKUP(A13,[1]spot_prices!$A:$F,4,FALSE)</f>
        <v>1488.6</v>
      </c>
      <c r="E13" s="151">
        <f>C13/D13</f>
        <v>0.809955663039097</v>
      </c>
      <c r="F13" s="112">
        <f>VLOOKUP(A13,wc_info!A:G,5,FALSE)</f>
        <v>0.809955663039097</v>
      </c>
      <c r="G13" s="20" t="s">
        <v>606</v>
      </c>
      <c r="H13" s="20">
        <f>VLOOKUP(G13,行业总结!D:F,2,FALSE)</f>
        <v>1.1</v>
      </c>
      <c r="I13" s="112" t="s">
        <v>1329</v>
      </c>
      <c r="J13" s="154" t="s">
        <v>1363</v>
      </c>
    </row>
    <row r="14" spans="1:10">
      <c r="A14" s="20" t="s">
        <v>1364</v>
      </c>
      <c r="B14" s="21" t="s">
        <v>1365</v>
      </c>
      <c r="C14" s="112">
        <f>VLOOKUP(A14,[1]spot_prices!$A:$F,3,FALSE)</f>
        <v>1023.8</v>
      </c>
      <c r="D14" s="112">
        <f>VLOOKUP(A14,[1]spot_prices!$A:$F,4,FALSE)</f>
        <v>1029.4</v>
      </c>
      <c r="E14" s="151">
        <f>C14/D14</f>
        <v>0.994559937827861</v>
      </c>
      <c r="F14" s="112">
        <f>VLOOKUP(A14,wc_info!A:G,5,FALSE)</f>
        <v>0.994559937827861</v>
      </c>
      <c r="G14" s="20" t="s">
        <v>594</v>
      </c>
      <c r="H14" s="20">
        <f>VLOOKUP(G14,行业总结!D:F,2,FALSE)</f>
        <v>1.1</v>
      </c>
      <c r="I14" s="112" t="s">
        <v>1329</v>
      </c>
      <c r="J14" s="154" t="s">
        <v>1366</v>
      </c>
    </row>
    <row r="15" customFormat="1" spans="1:11">
      <c r="A15" s="20" t="s">
        <v>1367</v>
      </c>
      <c r="B15" s="21" t="s">
        <v>1368</v>
      </c>
      <c r="C15" s="152">
        <v>562.2</v>
      </c>
      <c r="D15" s="152">
        <f>VLOOKUP(A15,[1]spot_prices!$A:$F,4,FALSE)</f>
        <v>14850.7</v>
      </c>
      <c r="E15" s="151">
        <f>C15/D15</f>
        <v>0.0378568013628987</v>
      </c>
      <c r="F15" s="112">
        <f>VLOOKUP(A15,wc_info!A:G,5,FALSE)</f>
        <v>0.038375295440619</v>
      </c>
      <c r="G15" s="20" t="s">
        <v>1328</v>
      </c>
      <c r="H15" s="20">
        <f>VLOOKUP(G15,行业总结!D:F,2,FALSE)</f>
        <v>1.1</v>
      </c>
      <c r="I15" s="112" t="s">
        <v>1329</v>
      </c>
      <c r="J15" s="112" t="s">
        <v>1369</v>
      </c>
      <c r="K15" s="112"/>
    </row>
    <row r="16" customFormat="1" spans="1:11">
      <c r="A16" s="20" t="s">
        <v>1370</v>
      </c>
      <c r="B16" s="21" t="s">
        <v>1371</v>
      </c>
      <c r="C16" s="152">
        <v>545.7</v>
      </c>
      <c r="D16" s="152">
        <f>VLOOKUP(A16,[1]spot_prices!$A:$F,4,FALSE)</f>
        <v>4443.7</v>
      </c>
      <c r="E16" s="151">
        <f>C16/D16</f>
        <v>0.122803069514144</v>
      </c>
      <c r="F16" s="112">
        <f>VLOOKUP(A16,wc_info!A:G,5,FALSE)</f>
        <v>0.122037941355177</v>
      </c>
      <c r="G16" s="20" t="s">
        <v>1328</v>
      </c>
      <c r="H16" s="20">
        <f>VLOOKUP(G16,行业总结!D:F,2,FALSE)</f>
        <v>1.1</v>
      </c>
      <c r="I16" s="112" t="s">
        <v>1329</v>
      </c>
      <c r="J16" s="112" t="s">
        <v>1372</v>
      </c>
      <c r="K16" s="112"/>
    </row>
    <row r="17" spans="1:10">
      <c r="A17" s="20" t="s">
        <v>1373</v>
      </c>
      <c r="B17" s="21" t="s">
        <v>1374</v>
      </c>
      <c r="C17" s="112">
        <f>VLOOKUP(A17,[1]spot_prices!$A:$F,3,FALSE)</f>
        <v>7130</v>
      </c>
      <c r="D17" s="112">
        <f>VLOOKUP(A17,[1]spot_prices!$A:$F,4,FALSE)</f>
        <v>9677.8</v>
      </c>
      <c r="E17" s="151">
        <f t="shared" ref="E17:E36" si="0">C17/D17</f>
        <v>0.736737688317593</v>
      </c>
      <c r="F17" s="112">
        <f>VLOOKUP(A17,wc_info!A:G,5,FALSE)</f>
        <v>0.736737688317593</v>
      </c>
      <c r="G17" s="20" t="s">
        <v>623</v>
      </c>
      <c r="H17" s="20">
        <f>VLOOKUP(G17,行业总结!D:F,2,FALSE)</f>
        <v>1.2</v>
      </c>
      <c r="I17" s="112" t="s">
        <v>1375</v>
      </c>
      <c r="J17" s="154" t="s">
        <v>1376</v>
      </c>
    </row>
    <row r="18" spans="1:10">
      <c r="A18" s="20" t="s">
        <v>1377</v>
      </c>
      <c r="B18" s="21" t="s">
        <v>1378</v>
      </c>
      <c r="C18" s="112">
        <f>VLOOKUP(A18,[1]spot_prices!$A:$F,3,FALSE)</f>
        <v>4984.1</v>
      </c>
      <c r="D18" s="112">
        <f>VLOOKUP(A18,[1]spot_prices!$A:$F,4,FALSE)</f>
        <v>8410.7</v>
      </c>
      <c r="E18" s="151">
        <f t="shared" si="0"/>
        <v>0.592590390811704</v>
      </c>
      <c r="F18" s="112">
        <f>VLOOKUP(A18,wc_info!A:G,5,FALSE)</f>
        <v>0.592590390811704</v>
      </c>
      <c r="G18" s="20" t="s">
        <v>623</v>
      </c>
      <c r="H18" s="20">
        <f>VLOOKUP(G18,行业总结!D:F,2,FALSE)</f>
        <v>1.2</v>
      </c>
      <c r="I18" s="112" t="s">
        <v>1375</v>
      </c>
      <c r="J18" s="154" t="s">
        <v>1379</v>
      </c>
    </row>
    <row r="19" spans="1:10">
      <c r="A19" s="20" t="s">
        <v>1380</v>
      </c>
      <c r="B19" s="21" t="s">
        <v>1381</v>
      </c>
      <c r="C19" s="112">
        <f>VLOOKUP(A19,[1]spot_prices!$A:$F,3,FALSE)</f>
        <v>1884.9</v>
      </c>
      <c r="D19" s="112">
        <f>VLOOKUP(A19,[1]spot_prices!$A:$F,4,FALSE)</f>
        <v>2348.3</v>
      </c>
      <c r="E19" s="151">
        <f t="shared" si="0"/>
        <v>0.802665758208065</v>
      </c>
      <c r="F19" s="112">
        <f>VLOOKUP(A19,wc_info!A:G,5,FALSE)</f>
        <v>0.802665758208065</v>
      </c>
      <c r="G19" s="20" t="s">
        <v>623</v>
      </c>
      <c r="H19" s="20">
        <f>VLOOKUP(G19,行业总结!D:F,2,FALSE)</f>
        <v>1.2</v>
      </c>
      <c r="I19" s="112" t="s">
        <v>1375</v>
      </c>
      <c r="J19" s="154" t="s">
        <v>1382</v>
      </c>
    </row>
    <row r="20" spans="1:10">
      <c r="A20" s="20" t="s">
        <v>1383</v>
      </c>
      <c r="B20" s="21" t="s">
        <v>1384</v>
      </c>
      <c r="C20" s="112">
        <f>VLOOKUP(A20,[1]spot_prices!$A:$F,3,FALSE)</f>
        <v>1818</v>
      </c>
      <c r="D20" s="112">
        <f>VLOOKUP(A20,[1]spot_prices!$A:$F,4,FALSE)</f>
        <v>2555.2</v>
      </c>
      <c r="E20" s="151">
        <f t="shared" si="0"/>
        <v>0.711490294301816</v>
      </c>
      <c r="F20" s="112">
        <f>VLOOKUP(A20,wc_info!A:G,5,FALSE)</f>
        <v>0.711490294301816</v>
      </c>
      <c r="G20" s="20" t="s">
        <v>623</v>
      </c>
      <c r="H20" s="20">
        <f>VLOOKUP(G20,行业总结!D:F,2,FALSE)</f>
        <v>1.2</v>
      </c>
      <c r="I20" s="112" t="s">
        <v>1375</v>
      </c>
      <c r="J20" s="154" t="s">
        <v>1385</v>
      </c>
    </row>
    <row r="21" spans="1:10">
      <c r="A21" s="20" t="s">
        <v>1386</v>
      </c>
      <c r="B21" s="21" t="s">
        <v>1387</v>
      </c>
      <c r="C21" s="112">
        <f>VLOOKUP(A21,[1]spot_prices!$A:$F,3,FALSE)</f>
        <v>2297.2</v>
      </c>
      <c r="D21" s="112">
        <f>VLOOKUP(A21,[1]spot_prices!$A:$F,4,FALSE)</f>
        <v>2995.2</v>
      </c>
      <c r="E21" s="151">
        <f t="shared" si="0"/>
        <v>0.76696047008547</v>
      </c>
      <c r="F21" s="112">
        <f>VLOOKUP(A21,wc_info!A:G,5,FALSE)</f>
        <v>0.76696047008547</v>
      </c>
      <c r="G21" s="20" t="s">
        <v>628</v>
      </c>
      <c r="H21" s="20">
        <f>VLOOKUP(G21,行业总结!D:F,2,FALSE)</f>
        <v>1.3</v>
      </c>
      <c r="I21" s="112" t="s">
        <v>1375</v>
      </c>
      <c r="J21" s="154" t="s">
        <v>1388</v>
      </c>
    </row>
    <row r="22" spans="1:10">
      <c r="A22" s="20" t="s">
        <v>1389</v>
      </c>
      <c r="B22" s="21" t="s">
        <v>1390</v>
      </c>
      <c r="C22" s="112">
        <f>VLOOKUP(A22,[1]spot_prices!$A:$F,3,FALSE)</f>
        <v>2237.7</v>
      </c>
      <c r="D22" s="112">
        <f>VLOOKUP(A22,[1]spot_prices!$A:$F,4,FALSE)</f>
        <v>2666.6</v>
      </c>
      <c r="E22" s="151">
        <f t="shared" si="0"/>
        <v>0.839158478961974</v>
      </c>
      <c r="F22" s="112">
        <f>VLOOKUP(A22,wc_info!A:G,5,FALSE)</f>
        <v>0.839158478961974</v>
      </c>
      <c r="G22" s="20" t="s">
        <v>628</v>
      </c>
      <c r="H22" s="20">
        <f>VLOOKUP(G22,行业总结!D:F,2,FALSE)</f>
        <v>1.3</v>
      </c>
      <c r="I22" s="112" t="s">
        <v>1375</v>
      </c>
      <c r="J22" s="154" t="s">
        <v>1391</v>
      </c>
    </row>
    <row r="23" spans="1:10">
      <c r="A23" s="20" t="s">
        <v>1392</v>
      </c>
      <c r="B23" s="21" t="s">
        <v>1393</v>
      </c>
      <c r="C23" s="112">
        <f>VLOOKUP(A23,[1]spot_prices!$A:$F,3,FALSE)</f>
        <v>1062</v>
      </c>
      <c r="D23" s="112">
        <f>VLOOKUP(A23,[1]spot_prices!$A:$F,4,FALSE)</f>
        <v>1269.2</v>
      </c>
      <c r="E23" s="151">
        <f t="shared" si="0"/>
        <v>0.836747557516546</v>
      </c>
      <c r="F23" s="112">
        <f>VLOOKUP(A23,wc_info!A:G,5,FALSE)</f>
        <v>0.836747557516546</v>
      </c>
      <c r="G23" s="20" t="s">
        <v>628</v>
      </c>
      <c r="H23" s="20">
        <f>VLOOKUP(G23,行业总结!D:F,2,FALSE)</f>
        <v>1.3</v>
      </c>
      <c r="I23" s="112" t="s">
        <v>1375</v>
      </c>
      <c r="J23" s="154" t="s">
        <v>1394</v>
      </c>
    </row>
    <row r="24" spans="1:10">
      <c r="A24" s="20" t="s">
        <v>1395</v>
      </c>
      <c r="B24" s="21" t="s">
        <v>1396</v>
      </c>
      <c r="C24" s="112">
        <f>VLOOKUP(A24,[1]spot_prices!$A:$F,3,FALSE)</f>
        <v>1022.8</v>
      </c>
      <c r="D24" s="112">
        <f>VLOOKUP(A24,[1]spot_prices!$A:$F,4,FALSE)</f>
        <v>1198.4</v>
      </c>
      <c r="E24" s="151">
        <f t="shared" si="0"/>
        <v>0.85347129506008</v>
      </c>
      <c r="F24" s="112">
        <f>VLOOKUP(A24,wc_info!A:G,5,FALSE)</f>
        <v>0.85347129506008</v>
      </c>
      <c r="G24" s="20" t="s">
        <v>628</v>
      </c>
      <c r="H24" s="20">
        <f>VLOOKUP(G24,行业总结!D:F,2,FALSE)</f>
        <v>1.3</v>
      </c>
      <c r="I24" s="112" t="s">
        <v>1375</v>
      </c>
      <c r="J24" s="154" t="s">
        <v>1397</v>
      </c>
    </row>
    <row r="25" spans="1:10">
      <c r="A25" s="20" t="s">
        <v>1398</v>
      </c>
      <c r="B25" s="21" t="s">
        <v>1399</v>
      </c>
      <c r="C25" s="112">
        <f>VLOOKUP(A25,[1]spot_prices!$A:$F,3,FALSE)</f>
        <v>985.2</v>
      </c>
      <c r="D25" s="112">
        <f>VLOOKUP(A25,[1]spot_prices!$A:$F,4,FALSE)</f>
        <v>2005.1</v>
      </c>
      <c r="E25" s="151">
        <f t="shared" si="0"/>
        <v>0.49134706498429</v>
      </c>
      <c r="F25" s="112">
        <f>VLOOKUP(A25,wc_info!A:G,5,FALSE)</f>
        <v>0.49134706498429</v>
      </c>
      <c r="G25" s="20" t="s">
        <v>628</v>
      </c>
      <c r="H25" s="20">
        <f>VLOOKUP(G25,行业总结!D:F,2,FALSE)</f>
        <v>1.3</v>
      </c>
      <c r="I25" s="112" t="s">
        <v>1375</v>
      </c>
      <c r="J25" s="154" t="s">
        <v>1400</v>
      </c>
    </row>
    <row r="26" spans="1:10">
      <c r="A26" s="20" t="s">
        <v>1401</v>
      </c>
      <c r="B26" s="21" t="s">
        <v>1402</v>
      </c>
      <c r="C26" s="112">
        <f>VLOOKUP(A26,[1]spot_prices!$A:$F,3,FALSE)</f>
        <v>1696.2</v>
      </c>
      <c r="D26" s="112">
        <f>VLOOKUP(A26,[1]spot_prices!$A:$F,4,FALSE)</f>
        <v>1696.2</v>
      </c>
      <c r="E26" s="151">
        <f t="shared" si="0"/>
        <v>1</v>
      </c>
      <c r="F26" s="112">
        <f>VLOOKUP(A26,wc_info!A:G,5,FALSE)</f>
        <v>1</v>
      </c>
      <c r="G26" s="20" t="s">
        <v>191</v>
      </c>
      <c r="H26" s="20">
        <f>VLOOKUP(G26,行业总结!D:F,2,FALSE)</f>
        <v>1.5</v>
      </c>
      <c r="I26" s="112" t="s">
        <v>1403</v>
      </c>
      <c r="J26" s="154" t="s">
        <v>1404</v>
      </c>
    </row>
    <row r="27" spans="1:10">
      <c r="A27" s="20" t="s">
        <v>1405</v>
      </c>
      <c r="B27" s="21" t="s">
        <v>1406</v>
      </c>
      <c r="C27" s="112">
        <f>VLOOKUP(A27,[1]spot_prices!$A:$F,3,FALSE)</f>
        <v>1529.5</v>
      </c>
      <c r="D27" s="112">
        <f>VLOOKUP(A27,[1]spot_prices!$A:$F,4,FALSE)</f>
        <v>1877.9</v>
      </c>
      <c r="E27" s="151">
        <f t="shared" si="0"/>
        <v>0.814473614143458</v>
      </c>
      <c r="F27" s="112">
        <f>VLOOKUP(A27,wc_info!A:G,5,FALSE)</f>
        <v>0.814473614143458</v>
      </c>
      <c r="G27" s="20" t="s">
        <v>191</v>
      </c>
      <c r="H27" s="20">
        <f>VLOOKUP(G27,行业总结!D:F,2,FALSE)</f>
        <v>1.5</v>
      </c>
      <c r="I27" s="112" t="s">
        <v>1403</v>
      </c>
      <c r="J27" s="154" t="s">
        <v>1407</v>
      </c>
    </row>
    <row r="28" spans="1:10">
      <c r="A28" s="20" t="s">
        <v>1408</v>
      </c>
      <c r="B28" s="21" t="s">
        <v>1409</v>
      </c>
      <c r="C28" s="112">
        <f>VLOOKUP(A28,[1]spot_prices!$A:$F,3,FALSE)</f>
        <v>1043.9</v>
      </c>
      <c r="D28" s="112">
        <f>VLOOKUP(A28,[1]spot_prices!$A:$F,4,FALSE)</f>
        <v>1044</v>
      </c>
      <c r="E28" s="151">
        <f t="shared" si="0"/>
        <v>0.999904214559387</v>
      </c>
      <c r="F28" s="112">
        <f>VLOOKUP(A28,wc_info!A:G,5,FALSE)</f>
        <v>0.999904214559387</v>
      </c>
      <c r="G28" s="20" t="s">
        <v>693</v>
      </c>
      <c r="H28" s="20">
        <f>VLOOKUP(G28,行业总结!D:F,2,FALSE)</f>
        <v>1.5</v>
      </c>
      <c r="I28" s="112" t="s">
        <v>1403</v>
      </c>
      <c r="J28" s="154" t="s">
        <v>1410</v>
      </c>
    </row>
    <row r="29" spans="1:10">
      <c r="A29" s="20" t="s">
        <v>1411</v>
      </c>
      <c r="B29" s="21" t="s">
        <v>1412</v>
      </c>
      <c r="C29" s="112">
        <f>VLOOKUP(A29,[1]spot_prices!$A:$F,3,FALSE)</f>
        <v>9197.2</v>
      </c>
      <c r="D29" s="112">
        <f>VLOOKUP(A29,[1]spot_prices!$A:$F,4,FALSE)</f>
        <v>10395.6</v>
      </c>
      <c r="E29" s="151">
        <f t="shared" si="0"/>
        <v>0.884720458655585</v>
      </c>
      <c r="F29" s="112">
        <f>VLOOKUP(A29,wc_info!A:G,5,FALSE)</f>
        <v>0.884720458655585</v>
      </c>
      <c r="G29" s="20" t="s">
        <v>1413</v>
      </c>
      <c r="H29" s="20">
        <f>VLOOKUP(G29,行业总结!D:F,2,FALSE)</f>
        <v>5.1</v>
      </c>
      <c r="I29" s="112" t="s">
        <v>1414</v>
      </c>
      <c r="J29" s="154" t="s">
        <v>1415</v>
      </c>
    </row>
    <row r="30" spans="1:10">
      <c r="A30" s="20" t="s">
        <v>1416</v>
      </c>
      <c r="B30" s="21" t="s">
        <v>1417</v>
      </c>
      <c r="C30" s="112">
        <f>VLOOKUP(A30,[1]spot_prices!$A:$F,3,FALSE)</f>
        <v>5297.9</v>
      </c>
      <c r="D30" s="112">
        <f>VLOOKUP(A30,[1]spot_prices!$A:$F,4,FALSE)</f>
        <v>6678.2</v>
      </c>
      <c r="E30" s="151">
        <f t="shared" si="0"/>
        <v>0.793312569255188</v>
      </c>
      <c r="F30" s="112">
        <f>VLOOKUP(A30,wc_info!A:G,5,FALSE)</f>
        <v>0.793312569255188</v>
      </c>
      <c r="G30" s="20" t="s">
        <v>1413</v>
      </c>
      <c r="H30" s="20">
        <f>VLOOKUP(G30,行业总结!D:F,2,FALSE)</f>
        <v>5.1</v>
      </c>
      <c r="I30" s="112" t="s">
        <v>1414</v>
      </c>
      <c r="J30" s="154" t="s">
        <v>1418</v>
      </c>
    </row>
    <row r="31" spans="1:10">
      <c r="A31" s="20" t="s">
        <v>1419</v>
      </c>
      <c r="B31" s="21" t="s">
        <v>1420</v>
      </c>
      <c r="C31" s="112">
        <f>VLOOKUP(A31,[1]spot_prices!$A:$F,3,FALSE)</f>
        <v>1100.9</v>
      </c>
      <c r="D31" s="112">
        <f>VLOOKUP(A31,[1]spot_prices!$A:$F,4,FALSE)</f>
        <v>1173.5</v>
      </c>
      <c r="E31" s="151">
        <f t="shared" si="0"/>
        <v>0.938133787814231</v>
      </c>
      <c r="F31" s="112">
        <f>VLOOKUP(A31,wc_info!A:G,5,FALSE)</f>
        <v>0.938133787814231</v>
      </c>
      <c r="G31" s="20" t="s">
        <v>1413</v>
      </c>
      <c r="H31" s="20">
        <f>VLOOKUP(G31,行业总结!D:F,2,FALSE)</f>
        <v>5.1</v>
      </c>
      <c r="I31" s="112" t="s">
        <v>1414</v>
      </c>
      <c r="J31" s="154" t="s">
        <v>1421</v>
      </c>
    </row>
    <row r="32" spans="1:10">
      <c r="A32" s="20" t="s">
        <v>1422</v>
      </c>
      <c r="B32" s="21" t="s">
        <v>1423</v>
      </c>
      <c r="C32" s="112">
        <f>VLOOKUP(A32,[1]spot_prices!$A:$F,3,FALSE)</f>
        <v>1142.4</v>
      </c>
      <c r="D32" s="112">
        <f>VLOOKUP(A32,[1]spot_prices!$A:$F,4,FALSE)</f>
        <v>1142.4</v>
      </c>
      <c r="E32" s="151">
        <f t="shared" si="0"/>
        <v>1</v>
      </c>
      <c r="F32" s="112">
        <f>VLOOKUP(A32,wc_info!A:G,5,FALSE)</f>
        <v>1</v>
      </c>
      <c r="G32" s="20" t="s">
        <v>1413</v>
      </c>
      <c r="H32" s="20">
        <f>VLOOKUP(G32,行业总结!D:F,2,FALSE)</f>
        <v>5.1</v>
      </c>
      <c r="I32" s="112" t="s">
        <v>1414</v>
      </c>
      <c r="J32" s="154" t="s">
        <v>1424</v>
      </c>
    </row>
    <row r="33" spans="1:10">
      <c r="A33" s="20" t="s">
        <v>1425</v>
      </c>
      <c r="B33" s="21" t="s">
        <v>1426</v>
      </c>
      <c r="C33" s="112">
        <f>VLOOKUP(A33,[1]spot_prices!$A:$F,3,FALSE)</f>
        <v>2426.1</v>
      </c>
      <c r="D33" s="112">
        <f>VLOOKUP(A33,[1]spot_prices!$A:$F,4,FALSE)</f>
        <v>3112</v>
      </c>
      <c r="E33" s="151">
        <f t="shared" si="0"/>
        <v>0.779595115681234</v>
      </c>
      <c r="F33" s="112">
        <f>VLOOKUP(A33,wc_info!A:G,5,FALSE)</f>
        <v>0.779595115681234</v>
      </c>
      <c r="G33" s="20" t="s">
        <v>747</v>
      </c>
      <c r="H33" s="20">
        <f>VLOOKUP(G33,行业总结!D:F,2,FALSE)</f>
        <v>5.4</v>
      </c>
      <c r="I33" s="112" t="s">
        <v>1427</v>
      </c>
      <c r="J33" s="154" t="s">
        <v>1428</v>
      </c>
    </row>
    <row r="34" spans="1:10">
      <c r="A34" s="20" t="s">
        <v>1429</v>
      </c>
      <c r="B34" s="21" t="s">
        <v>1430</v>
      </c>
      <c r="C34" s="112">
        <f>VLOOKUP(A34,[1]spot_prices!$A:$F,3,FALSE)</f>
        <v>1135.3</v>
      </c>
      <c r="D34" s="112">
        <f>VLOOKUP(A34,[1]spot_prices!$A:$F,4,FALSE)</f>
        <v>1263.6</v>
      </c>
      <c r="E34" s="151">
        <f t="shared" si="0"/>
        <v>0.89846470402026</v>
      </c>
      <c r="F34" s="112">
        <f>VLOOKUP(A34,wc_info!A:G,5,FALSE)</f>
        <v>0.89846470402026</v>
      </c>
      <c r="G34" s="20" t="s">
        <v>716</v>
      </c>
      <c r="H34" s="20">
        <f>VLOOKUP(G34,行业总结!D:F,2,FALSE)</f>
        <v>5.4</v>
      </c>
      <c r="I34" s="112" t="s">
        <v>1427</v>
      </c>
      <c r="J34" s="154" t="s">
        <v>1431</v>
      </c>
    </row>
    <row r="35" spans="1:10">
      <c r="A35" s="20" t="s">
        <v>1432</v>
      </c>
      <c r="B35" s="21" t="s">
        <v>1433</v>
      </c>
      <c r="C35" s="112">
        <f>VLOOKUP(A35,[1]spot_prices!$A:$F,3,FALSE)</f>
        <v>1001.2</v>
      </c>
      <c r="D35" s="112">
        <f>VLOOKUP(A35,[1]spot_prices!$A:$F,4,FALSE)</f>
        <v>1231.2</v>
      </c>
      <c r="E35" s="151">
        <f t="shared" si="0"/>
        <v>0.813190383365822</v>
      </c>
      <c r="F35" s="112">
        <f>VLOOKUP(A35,wc_info!A:G,5,FALSE)</f>
        <v>0.813190383365822</v>
      </c>
      <c r="G35" s="20" t="s">
        <v>738</v>
      </c>
      <c r="H35" s="20">
        <f>VLOOKUP(G35,行业总结!D:F,2,FALSE)</f>
        <v>5.4</v>
      </c>
      <c r="I35" s="112" t="s">
        <v>1427</v>
      </c>
      <c r="J35" s="154" t="s">
        <v>1434</v>
      </c>
    </row>
    <row r="36" spans="1:10">
      <c r="A36" s="20" t="s">
        <v>1435</v>
      </c>
      <c r="B36" s="21" t="s">
        <v>1436</v>
      </c>
      <c r="C36" s="112">
        <f>VLOOKUP(A36,[1]spot_prices!$A:$F,3,FALSE)</f>
        <v>958</v>
      </c>
      <c r="D36" s="112">
        <f>VLOOKUP(A36,[1]spot_prices!$A:$F,4,FALSE)</f>
        <v>958</v>
      </c>
      <c r="E36" s="151">
        <f t="shared" si="0"/>
        <v>1</v>
      </c>
      <c r="F36" s="112">
        <f>VLOOKUP(A36,wc_info!A:G,5,FALSE)</f>
        <v>1</v>
      </c>
      <c r="G36" s="20" t="s">
        <v>1437</v>
      </c>
      <c r="H36" s="20">
        <f>VLOOKUP(G36,行业总结!D:F,2,FALSE)</f>
        <v>5.4</v>
      </c>
      <c r="I36" s="112" t="s">
        <v>1427</v>
      </c>
      <c r="J36" s="154" t="s">
        <v>1438</v>
      </c>
    </row>
    <row r="37" spans="1:10">
      <c r="A37" s="20" t="s">
        <v>1439</v>
      </c>
      <c r="B37" s="21" t="s">
        <v>1440</v>
      </c>
      <c r="C37" s="112">
        <f>VLOOKUP(A37,[1]spot_prices!$A:$F,3,FALSE)</f>
        <v>4704.9</v>
      </c>
      <c r="D37" s="112">
        <f>VLOOKUP(A37,[1]spot_prices!$A:$F,4,FALSE)</f>
        <v>5668.5</v>
      </c>
      <c r="E37" s="151">
        <f t="shared" ref="E37:E68" si="1">C37/D37</f>
        <v>0.830007938608097</v>
      </c>
      <c r="F37" s="112">
        <f>VLOOKUP(A37,wc_info!A:G,5,FALSE)</f>
        <v>0.830007938608097</v>
      </c>
      <c r="G37" s="20" t="s">
        <v>152</v>
      </c>
      <c r="H37" s="20">
        <f>VLOOKUP(G37,行业总结!D:F,2,FALSE)</f>
        <v>5.2</v>
      </c>
      <c r="I37" s="112" t="s">
        <v>1441</v>
      </c>
      <c r="J37" s="154" t="s">
        <v>1442</v>
      </c>
    </row>
    <row r="38" spans="1:10">
      <c r="A38" s="20" t="s">
        <v>1443</v>
      </c>
      <c r="B38" s="21" t="s">
        <v>1444</v>
      </c>
      <c r="C38" s="112">
        <f>VLOOKUP(A38,[1]spot_prices!$A:$F,3,FALSE)</f>
        <v>1809.1</v>
      </c>
      <c r="D38" s="112">
        <f>VLOOKUP(A38,[1]spot_prices!$A:$F,4,FALSE)</f>
        <v>1809.1</v>
      </c>
      <c r="E38" s="151">
        <f t="shared" si="1"/>
        <v>1</v>
      </c>
      <c r="F38" s="112">
        <f>VLOOKUP(A38,wc_info!A:G,5,FALSE)</f>
        <v>1</v>
      </c>
      <c r="G38" s="20" t="s">
        <v>152</v>
      </c>
      <c r="H38" s="20">
        <f>VLOOKUP(G38,行业总结!D:F,2,FALSE)</f>
        <v>5.2</v>
      </c>
      <c r="I38" s="112" t="s">
        <v>1441</v>
      </c>
      <c r="J38" s="154" t="s">
        <v>1445</v>
      </c>
    </row>
    <row r="39" spans="1:10">
      <c r="A39" s="20" t="s">
        <v>1446</v>
      </c>
      <c r="B39" s="21" t="s">
        <v>1447</v>
      </c>
      <c r="C39" s="112">
        <f>VLOOKUP(A39,[1]spot_prices!$A:$F,3,FALSE)</f>
        <v>919.1</v>
      </c>
      <c r="D39" s="112">
        <f>VLOOKUP(A39,[1]spot_prices!$A:$F,4,FALSE)</f>
        <v>1522.7</v>
      </c>
      <c r="E39" s="151">
        <f t="shared" si="1"/>
        <v>0.60359887042753</v>
      </c>
      <c r="F39" s="112">
        <f>VLOOKUP(A39,wc_info!A:G,5,FALSE)</f>
        <v>0.60359887042753</v>
      </c>
      <c r="G39" s="20" t="s">
        <v>152</v>
      </c>
      <c r="H39" s="20">
        <f>VLOOKUP(G39,行业总结!D:F,2,FALSE)</f>
        <v>5.2</v>
      </c>
      <c r="I39" s="112" t="s">
        <v>1441</v>
      </c>
      <c r="J39" s="154" t="s">
        <v>1448</v>
      </c>
    </row>
    <row r="40" spans="1:10">
      <c r="A40" s="20" t="s">
        <v>1449</v>
      </c>
      <c r="B40" s="21" t="s">
        <v>1450</v>
      </c>
      <c r="C40" s="112">
        <f>VLOOKUP(A40,[1]spot_prices!$A:$F,3,FALSE)</f>
        <v>1392.5</v>
      </c>
      <c r="D40" s="112">
        <f>VLOOKUP(A40,[1]spot_prices!$A:$F,4,FALSE)</f>
        <v>1415.9</v>
      </c>
      <c r="E40" s="151">
        <f t="shared" si="1"/>
        <v>0.983473409139063</v>
      </c>
      <c r="F40" s="112">
        <f>VLOOKUP(A40,wc_info!A:G,5,FALSE)</f>
        <v>0.983473409139063</v>
      </c>
      <c r="G40" s="20" t="s">
        <v>764</v>
      </c>
      <c r="H40" s="20">
        <f>VLOOKUP(G40,行业总结!D:F,2,FALSE)</f>
        <v>5.3</v>
      </c>
      <c r="I40" s="112" t="s">
        <v>1451</v>
      </c>
      <c r="J40" s="154" t="s">
        <v>1452</v>
      </c>
    </row>
    <row r="41" spans="1:10">
      <c r="A41" s="20" t="s">
        <v>1453</v>
      </c>
      <c r="B41" s="21" t="s">
        <v>1454</v>
      </c>
      <c r="C41" s="112">
        <f>VLOOKUP(A41,[1]spot_prices!$A:$F,3,FALSE)</f>
        <v>931.2</v>
      </c>
      <c r="D41" s="112">
        <f>VLOOKUP(A41,[1]spot_prices!$A:$F,4,FALSE)</f>
        <v>931.2</v>
      </c>
      <c r="E41" s="151">
        <f t="shared" si="1"/>
        <v>1</v>
      </c>
      <c r="F41" s="112">
        <f>VLOOKUP(A41,wc_info!A:G,5,FALSE)</f>
        <v>1</v>
      </c>
      <c r="G41" s="20" t="s">
        <v>1455</v>
      </c>
      <c r="H41" s="20">
        <f>VLOOKUP(G41,行业总结!D:F,2,FALSE)</f>
        <v>5.3</v>
      </c>
      <c r="I41" s="112" t="s">
        <v>1451</v>
      </c>
      <c r="J41" s="154" t="s">
        <v>1456</v>
      </c>
    </row>
    <row r="42" spans="1:10">
      <c r="A42" s="20" t="s">
        <v>1457</v>
      </c>
      <c r="B42" s="21" t="s">
        <v>1458</v>
      </c>
      <c r="C42" s="112">
        <f>VLOOKUP(A42,[1]spot_prices!$A:$F,3,FALSE)</f>
        <v>4762.1</v>
      </c>
      <c r="D42" s="112">
        <f>VLOOKUP(A42,[1]spot_prices!$A:$F,4,FALSE)</f>
        <v>4955.2</v>
      </c>
      <c r="E42" s="151">
        <f t="shared" si="1"/>
        <v>0.961030836293187</v>
      </c>
      <c r="F42" s="112">
        <f>VLOOKUP(A42,wc_info!A:G,5,FALSE)</f>
        <v>0.961030836293187</v>
      </c>
      <c r="G42" s="20" t="s">
        <v>778</v>
      </c>
      <c r="H42" s="20">
        <f>VLOOKUP(G42,行业总结!D:F,2,FALSE)</f>
        <v>5.5</v>
      </c>
      <c r="I42" s="112" t="s">
        <v>1459</v>
      </c>
      <c r="J42" s="154" t="s">
        <v>1460</v>
      </c>
    </row>
    <row r="43" spans="1:10">
      <c r="A43" s="20" t="s">
        <v>1461</v>
      </c>
      <c r="B43" s="21" t="s">
        <v>1462</v>
      </c>
      <c r="C43" s="112">
        <f>VLOOKUP(A43,[1]spot_prices!$A:$F,3,FALSE)</f>
        <v>1274.4</v>
      </c>
      <c r="D43" s="112">
        <f>VLOOKUP(A43,[1]spot_prices!$A:$F,4,FALSE)</f>
        <v>1274.4</v>
      </c>
      <c r="E43" s="151">
        <f t="shared" si="1"/>
        <v>1</v>
      </c>
      <c r="F43" s="112">
        <f>VLOOKUP(A43,wc_info!A:G,5,FALSE)</f>
        <v>1</v>
      </c>
      <c r="G43" s="20" t="s">
        <v>778</v>
      </c>
      <c r="H43" s="20">
        <f>VLOOKUP(G43,行业总结!D:F,2,FALSE)</f>
        <v>5.5</v>
      </c>
      <c r="I43" s="112" t="s">
        <v>1459</v>
      </c>
      <c r="J43" s="154" t="s">
        <v>1463</v>
      </c>
    </row>
    <row r="44" spans="1:10">
      <c r="A44" s="20" t="s">
        <v>1464</v>
      </c>
      <c r="B44" s="21" t="s">
        <v>1465</v>
      </c>
      <c r="C44" s="112">
        <f>VLOOKUP(A44,[1]spot_prices!$A:$F,3,FALSE)</f>
        <v>1253.6</v>
      </c>
      <c r="D44" s="112">
        <f>VLOOKUP(A44,[1]spot_prices!$A:$F,4,FALSE)</f>
        <v>1253.6</v>
      </c>
      <c r="E44" s="151">
        <f t="shared" si="1"/>
        <v>1</v>
      </c>
      <c r="F44" s="112">
        <f>VLOOKUP(A44,wc_info!A:G,5,FALSE)</f>
        <v>1</v>
      </c>
      <c r="G44" s="20" t="s">
        <v>799</v>
      </c>
      <c r="H44" s="20">
        <f>VLOOKUP(G44,行业总结!D:F,2,FALSE)</f>
        <v>5.5</v>
      </c>
      <c r="I44" s="112" t="s">
        <v>1459</v>
      </c>
      <c r="J44" s="154" t="s">
        <v>1466</v>
      </c>
    </row>
    <row r="45" spans="1:10">
      <c r="A45" s="20" t="s">
        <v>1467</v>
      </c>
      <c r="B45" s="21" t="s">
        <v>1468</v>
      </c>
      <c r="C45" s="112">
        <f>VLOOKUP(A45,[1]spot_prices!$A:$F,3,FALSE)</f>
        <v>1144.6</v>
      </c>
      <c r="D45" s="112">
        <f>VLOOKUP(A45,[1]spot_prices!$A:$F,4,FALSE)</f>
        <v>1469.5</v>
      </c>
      <c r="E45" s="151">
        <f t="shared" si="1"/>
        <v>0.778904389248044</v>
      </c>
      <c r="F45" s="112">
        <f>VLOOKUP(A45,wc_info!A:G,5,FALSE)</f>
        <v>0.778904389248044</v>
      </c>
      <c r="G45" s="20" t="s">
        <v>799</v>
      </c>
      <c r="H45" s="20">
        <f>VLOOKUP(G45,行业总结!D:F,2,FALSE)</f>
        <v>5.5</v>
      </c>
      <c r="I45" s="112" t="s">
        <v>1459</v>
      </c>
      <c r="J45" s="154" t="s">
        <v>1469</v>
      </c>
    </row>
    <row r="46" spans="1:10">
      <c r="A46" s="20" t="s">
        <v>1470</v>
      </c>
      <c r="B46" s="21" t="s">
        <v>1471</v>
      </c>
      <c r="C46" s="112">
        <f>VLOOKUP(A46,[1]spot_prices!$A:$F,3,FALSE)</f>
        <v>3466.1</v>
      </c>
      <c r="D46" s="112">
        <f>VLOOKUP(A46,[1]spot_prices!$A:$F,4,FALSE)</f>
        <v>3466.1</v>
      </c>
      <c r="E46" s="151">
        <f t="shared" si="1"/>
        <v>1</v>
      </c>
      <c r="F46" s="112">
        <f>VLOOKUP(A46,wc_info!A:G,5,FALSE)</f>
        <v>1</v>
      </c>
      <c r="G46" s="20" t="s">
        <v>1472</v>
      </c>
      <c r="H46" s="20">
        <f>VLOOKUP(G46,行业总结!D:F,2,FALSE)</f>
        <v>6.2</v>
      </c>
      <c r="I46" s="112" t="s">
        <v>1473</v>
      </c>
      <c r="J46" s="154" t="s">
        <v>1474</v>
      </c>
    </row>
    <row r="47" spans="1:10">
      <c r="A47" s="20" t="s">
        <v>1475</v>
      </c>
      <c r="B47" s="21" t="s">
        <v>1476</v>
      </c>
      <c r="C47" s="112">
        <f>VLOOKUP(A47,[1]spot_prices!$A:$F,3,FALSE)</f>
        <v>1828.1</v>
      </c>
      <c r="D47" s="112">
        <f>VLOOKUP(A47,[1]spot_prices!$A:$F,4,FALSE)</f>
        <v>1854.4</v>
      </c>
      <c r="E47" s="151">
        <f t="shared" si="1"/>
        <v>0.985817515099223</v>
      </c>
      <c r="F47" s="112">
        <f>VLOOKUP(A47,wc_info!A:G,5,FALSE)</f>
        <v>0.985817515099223</v>
      </c>
      <c r="G47" s="20" t="s">
        <v>1477</v>
      </c>
      <c r="H47" s="20">
        <f>VLOOKUP(G47,行业总结!D:F,2,FALSE)</f>
        <v>6.2</v>
      </c>
      <c r="I47" s="112" t="s">
        <v>1473</v>
      </c>
      <c r="J47" s="154" t="s">
        <v>1478</v>
      </c>
    </row>
    <row r="48" spans="1:10">
      <c r="A48" s="20" t="s">
        <v>1479</v>
      </c>
      <c r="B48" s="21" t="s">
        <v>1480</v>
      </c>
      <c r="C48" s="112">
        <f>VLOOKUP(A48,[1]spot_prices!$A:$F,3,FALSE)</f>
        <v>22297.5</v>
      </c>
      <c r="D48" s="112">
        <f>VLOOKUP(A48,[1]spot_prices!$A:$F,4,FALSE)</f>
        <v>22297.5</v>
      </c>
      <c r="E48" s="151">
        <f t="shared" si="1"/>
        <v>1</v>
      </c>
      <c r="F48" s="112">
        <f>VLOOKUP(A48,wc_info!A:G,5,FALSE)</f>
        <v>1</v>
      </c>
      <c r="G48" s="20" t="s">
        <v>186</v>
      </c>
      <c r="H48" s="20">
        <f>VLOOKUP(G48,行业总结!D:F,2,FALSE)</f>
        <v>6.1</v>
      </c>
      <c r="I48" s="112" t="s">
        <v>1473</v>
      </c>
      <c r="J48" s="154" t="s">
        <v>1481</v>
      </c>
    </row>
    <row r="49" spans="1:10">
      <c r="A49" s="20" t="s">
        <v>1482</v>
      </c>
      <c r="B49" s="21" t="s">
        <v>1483</v>
      </c>
      <c r="C49" s="112">
        <f>VLOOKUP(A49,[1]spot_prices!$A:$F,3,FALSE)</f>
        <v>7461.7</v>
      </c>
      <c r="D49" s="112">
        <f>VLOOKUP(A49,[1]spot_prices!$A:$F,4,FALSE)</f>
        <v>7462</v>
      </c>
      <c r="E49" s="151">
        <f t="shared" si="1"/>
        <v>0.99995979630126</v>
      </c>
      <c r="F49" s="112">
        <f>VLOOKUP(A49,wc_info!A:G,5,FALSE)</f>
        <v>0.99995979630126</v>
      </c>
      <c r="G49" s="20" t="s">
        <v>186</v>
      </c>
      <c r="H49" s="20">
        <f>VLOOKUP(G49,行业总结!D:F,2,FALSE)</f>
        <v>6.1</v>
      </c>
      <c r="I49" s="112" t="s">
        <v>1473</v>
      </c>
      <c r="J49" s="154" t="s">
        <v>1484</v>
      </c>
    </row>
    <row r="50" spans="1:10">
      <c r="A50" s="20" t="s">
        <v>1485</v>
      </c>
      <c r="B50" s="21" t="s">
        <v>1486</v>
      </c>
      <c r="C50" s="112">
        <f>VLOOKUP(A50,[1]spot_prices!$A:$F,3,FALSE)</f>
        <v>3522.9</v>
      </c>
      <c r="D50" s="112">
        <f>VLOOKUP(A50,[1]spot_prices!$A:$F,4,FALSE)</f>
        <v>3540.9</v>
      </c>
      <c r="E50" s="151">
        <f t="shared" si="1"/>
        <v>0.994916546640685</v>
      </c>
      <c r="F50" s="112">
        <f>VLOOKUP(A50,wc_info!A:G,5,FALSE)</f>
        <v>0.994916546640685</v>
      </c>
      <c r="G50" s="20" t="s">
        <v>186</v>
      </c>
      <c r="H50" s="20">
        <f>VLOOKUP(G50,行业总结!D:F,2,FALSE)</f>
        <v>6.1</v>
      </c>
      <c r="I50" s="112" t="s">
        <v>1473</v>
      </c>
      <c r="J50" s="154" t="s">
        <v>1487</v>
      </c>
    </row>
    <row r="51" ht="33" spans="1:10">
      <c r="A51" s="20" t="s">
        <v>1488</v>
      </c>
      <c r="B51" s="21" t="s">
        <v>1489</v>
      </c>
      <c r="C51" s="112">
        <f>VLOOKUP(A51,[1]spot_prices!$A:$F,3,FALSE)</f>
        <v>3316.4</v>
      </c>
      <c r="D51" s="112">
        <f>VLOOKUP(A51,[1]spot_prices!$A:$F,4,FALSE)</f>
        <v>3322.9</v>
      </c>
      <c r="E51" s="151">
        <f t="shared" si="1"/>
        <v>0.998043877336062</v>
      </c>
      <c r="F51" s="112">
        <f>VLOOKUP(A51,wc_info!A:G,5,FALSE)</f>
        <v>0.998043877336062</v>
      </c>
      <c r="G51" s="20" t="s">
        <v>186</v>
      </c>
      <c r="H51" s="20">
        <f>VLOOKUP(G51,行业总结!D:F,2,FALSE)</f>
        <v>6.1</v>
      </c>
      <c r="I51" s="112" t="s">
        <v>1473</v>
      </c>
      <c r="J51" s="154" t="s">
        <v>1490</v>
      </c>
    </row>
    <row r="52" spans="1:10">
      <c r="A52" s="20" t="s">
        <v>1491</v>
      </c>
      <c r="B52" s="21" t="s">
        <v>1492</v>
      </c>
      <c r="C52" s="112">
        <f>VLOOKUP(A52,[1]spot_prices!$A:$F,3,FALSE)</f>
        <v>2441.9</v>
      </c>
      <c r="D52" s="112">
        <f>VLOOKUP(A52,[1]spot_prices!$A:$F,4,FALSE)</f>
        <v>2448.9</v>
      </c>
      <c r="E52" s="151">
        <f t="shared" si="1"/>
        <v>0.997141573767814</v>
      </c>
      <c r="F52" s="112">
        <f>VLOOKUP(A52,wc_info!A:G,5,FALSE)</f>
        <v>0.997141573767814</v>
      </c>
      <c r="G52" s="20" t="s">
        <v>186</v>
      </c>
      <c r="H52" s="20">
        <f>VLOOKUP(G52,行业总结!D:F,2,FALSE)</f>
        <v>6.1</v>
      </c>
      <c r="I52" s="112" t="s">
        <v>1473</v>
      </c>
      <c r="J52" s="154" t="s">
        <v>1493</v>
      </c>
    </row>
    <row r="53" spans="1:10">
      <c r="A53" s="20" t="s">
        <v>1494</v>
      </c>
      <c r="B53" s="21" t="s">
        <v>1495</v>
      </c>
      <c r="C53" s="112">
        <f>VLOOKUP(A53,[1]spot_prices!$A:$F,3,FALSE)</f>
        <v>1107.9</v>
      </c>
      <c r="D53" s="112">
        <f>VLOOKUP(A53,[1]spot_prices!$A:$F,4,FALSE)</f>
        <v>1433.3</v>
      </c>
      <c r="E53" s="151">
        <f t="shared" si="1"/>
        <v>0.772971464452662</v>
      </c>
      <c r="F53" s="112">
        <f>VLOOKUP(A53,wc_info!A:G,5,FALSE)</f>
        <v>0.772971464452662</v>
      </c>
      <c r="G53" s="20" t="s">
        <v>186</v>
      </c>
      <c r="H53" s="20">
        <f>VLOOKUP(G53,行业总结!D:F,2,FALSE)</f>
        <v>6.1</v>
      </c>
      <c r="I53" s="112" t="s">
        <v>1473</v>
      </c>
      <c r="J53" s="154" t="s">
        <v>1496</v>
      </c>
    </row>
    <row r="54" spans="1:10">
      <c r="A54" s="20" t="s">
        <v>1497</v>
      </c>
      <c r="B54" s="21" t="s">
        <v>1498</v>
      </c>
      <c r="C54" s="112">
        <f>VLOOKUP(A54,[1]spot_prices!$A:$F,3,FALSE)</f>
        <v>1716.1</v>
      </c>
      <c r="D54" s="112">
        <f>VLOOKUP(A54,[1]spot_prices!$A:$F,4,FALSE)</f>
        <v>2602.1</v>
      </c>
      <c r="E54" s="151">
        <f t="shared" si="1"/>
        <v>0.659505783790016</v>
      </c>
      <c r="F54" s="112">
        <f>VLOOKUP(A54,wc_info!A:G,5,FALSE)</f>
        <v>0.659505783790016</v>
      </c>
      <c r="G54" s="20" t="s">
        <v>104</v>
      </c>
      <c r="H54" s="20">
        <f>VLOOKUP(G54,行业总结!D:F,2,FALSE)</f>
        <v>6.3</v>
      </c>
      <c r="I54" s="112" t="s">
        <v>1499</v>
      </c>
      <c r="J54" s="154" t="s">
        <v>1500</v>
      </c>
    </row>
    <row r="55" spans="1:10">
      <c r="A55" s="20" t="s">
        <v>1501</v>
      </c>
      <c r="B55" s="21" t="s">
        <v>1502</v>
      </c>
      <c r="C55" s="112">
        <f>VLOOKUP(A55,[1]spot_prices!$A:$F,3,FALSE)</f>
        <v>984</v>
      </c>
      <c r="D55" s="112">
        <f>VLOOKUP(A55,[1]spot_prices!$A:$F,4,FALSE)</f>
        <v>984.7</v>
      </c>
      <c r="E55" s="151">
        <f t="shared" si="1"/>
        <v>0.999289123590941</v>
      </c>
      <c r="F55" s="112">
        <f>VLOOKUP(A55,wc_info!A:G,5,FALSE)</f>
        <v>0.999289123590941</v>
      </c>
      <c r="G55" s="20" t="s">
        <v>846</v>
      </c>
      <c r="H55" s="20">
        <f>VLOOKUP(G55,行业总结!D:F,2,FALSE)</f>
        <v>6.3</v>
      </c>
      <c r="I55" s="112" t="s">
        <v>1499</v>
      </c>
      <c r="J55" s="154" t="s">
        <v>1503</v>
      </c>
    </row>
    <row r="56" spans="1:10">
      <c r="A56" s="20" t="s">
        <v>1504</v>
      </c>
      <c r="B56" s="21" t="s">
        <v>1505</v>
      </c>
      <c r="C56" s="112">
        <f>VLOOKUP(A56,[1]spot_prices!$A:$F,3,FALSE)</f>
        <v>1008.5</v>
      </c>
      <c r="D56" s="112">
        <f>VLOOKUP(A56,[1]spot_prices!$A:$F,4,FALSE)</f>
        <v>1236.1</v>
      </c>
      <c r="E56" s="151">
        <f t="shared" si="1"/>
        <v>0.815872502224739</v>
      </c>
      <c r="F56" s="112">
        <f>VLOOKUP(A56,wc_info!A:G,5,FALSE)</f>
        <v>0.815872502224739</v>
      </c>
      <c r="G56" s="20" t="s">
        <v>104</v>
      </c>
      <c r="H56" s="20">
        <f>VLOOKUP(G56,行业总结!D:F,2,FALSE)</f>
        <v>6.3</v>
      </c>
      <c r="I56" s="112" t="s">
        <v>1499</v>
      </c>
      <c r="J56" s="154" t="s">
        <v>1506</v>
      </c>
    </row>
    <row r="57" spans="1:10">
      <c r="A57" s="20" t="s">
        <v>1507</v>
      </c>
      <c r="B57" s="21" t="s">
        <v>1508</v>
      </c>
      <c r="C57" s="112">
        <f>VLOOKUP(A57,[1]spot_prices!$A:$F,3,FALSE)</f>
        <v>3704</v>
      </c>
      <c r="D57" s="112">
        <f>VLOOKUP(A57,[1]spot_prices!$A:$F,4,FALSE)</f>
        <v>3704</v>
      </c>
      <c r="E57" s="151">
        <f t="shared" si="1"/>
        <v>1</v>
      </c>
      <c r="F57" s="112">
        <f>VLOOKUP(A57,wc_info!A:G,5,FALSE)</f>
        <v>1</v>
      </c>
      <c r="G57" s="20" t="s">
        <v>425</v>
      </c>
      <c r="H57" s="20">
        <f>VLOOKUP(G57,行业总结!D:F,2,FALSE)</f>
        <v>6.5</v>
      </c>
      <c r="I57" s="112" t="s">
        <v>1509</v>
      </c>
      <c r="J57" s="154" t="s">
        <v>1510</v>
      </c>
    </row>
    <row r="58" spans="1:10">
      <c r="A58" s="20" t="s">
        <v>1511</v>
      </c>
      <c r="B58" s="21" t="s">
        <v>1512</v>
      </c>
      <c r="C58" s="112">
        <f>VLOOKUP(A58,[1]spot_prices!$A:$F,3,FALSE)</f>
        <v>2653.7</v>
      </c>
      <c r="D58" s="112">
        <f>VLOOKUP(A58,[1]spot_prices!$A:$F,4,FALSE)</f>
        <v>2653.7</v>
      </c>
      <c r="E58" s="151">
        <f t="shared" si="1"/>
        <v>1</v>
      </c>
      <c r="F58" s="112">
        <f>VLOOKUP(A58,wc_info!A:G,5,FALSE)</f>
        <v>1</v>
      </c>
      <c r="G58" s="20" t="s">
        <v>44</v>
      </c>
      <c r="H58" s="20">
        <f>VLOOKUP(G58,行业总结!D:F,2,FALSE)</f>
        <v>6.8</v>
      </c>
      <c r="I58" s="112" t="s">
        <v>1509</v>
      </c>
      <c r="J58" s="154" t="s">
        <v>1513</v>
      </c>
    </row>
    <row r="59" spans="1:10">
      <c r="A59" s="20" t="s">
        <v>1514</v>
      </c>
      <c r="B59" s="21" t="s">
        <v>1515</v>
      </c>
      <c r="C59" s="112">
        <f>VLOOKUP(A59,[1]spot_prices!$A:$F,3,FALSE)</f>
        <v>2053.8</v>
      </c>
      <c r="D59" s="112">
        <f>VLOOKUP(A59,[1]spot_prices!$A:$F,4,FALSE)</f>
        <v>2377.4</v>
      </c>
      <c r="E59" s="151">
        <f t="shared" si="1"/>
        <v>0.863884916295112</v>
      </c>
      <c r="F59" s="112">
        <f>VLOOKUP(A59,wc_info!A:G,5,FALSE)</f>
        <v>0.863884916295112</v>
      </c>
      <c r="G59" s="20" t="s">
        <v>877</v>
      </c>
      <c r="H59" s="20">
        <f>VLOOKUP(G59,行业总结!D:F,2,FALSE)</f>
        <v>6.6</v>
      </c>
      <c r="I59" s="112" t="s">
        <v>1509</v>
      </c>
      <c r="J59" s="154" t="s">
        <v>1516</v>
      </c>
    </row>
    <row r="60" spans="1:10">
      <c r="A60" s="20" t="s">
        <v>1517</v>
      </c>
      <c r="B60" s="21" t="s">
        <v>1518</v>
      </c>
      <c r="C60" s="112">
        <f>VLOOKUP(A60,[1]spot_prices!$A:$F,3,FALSE)</f>
        <v>1697.7</v>
      </c>
      <c r="D60" s="112">
        <f>VLOOKUP(A60,[1]spot_prices!$A:$F,4,FALSE)</f>
        <v>1697.7</v>
      </c>
      <c r="E60" s="151">
        <f t="shared" si="1"/>
        <v>1</v>
      </c>
      <c r="F60" s="112">
        <f>VLOOKUP(A60,wc_info!A:G,5,FALSE)</f>
        <v>1</v>
      </c>
      <c r="G60" s="20" t="s">
        <v>9</v>
      </c>
      <c r="H60" s="20">
        <f>VLOOKUP(G60,行业总结!D:F,2,FALSE)</f>
        <v>6.9</v>
      </c>
      <c r="I60" s="112" t="s">
        <v>1509</v>
      </c>
      <c r="J60" s="154" t="s">
        <v>1519</v>
      </c>
    </row>
    <row r="61" spans="1:10">
      <c r="A61" s="20" t="s">
        <v>1520</v>
      </c>
      <c r="B61" s="21" t="s">
        <v>1521</v>
      </c>
      <c r="C61" s="112">
        <f>VLOOKUP(A61,[1]spot_prices!$A:$F,3,FALSE)</f>
        <v>1788.5</v>
      </c>
      <c r="D61" s="112">
        <f>VLOOKUP(A61,[1]spot_prices!$A:$F,4,FALSE)</f>
        <v>2211.8</v>
      </c>
      <c r="E61" s="151">
        <f t="shared" si="1"/>
        <v>0.808617415679537</v>
      </c>
      <c r="F61" s="112">
        <f>VLOOKUP(A61,wc_info!A:G,5,FALSE)</f>
        <v>0.808617415679537</v>
      </c>
      <c r="G61" s="20" t="s">
        <v>220</v>
      </c>
      <c r="H61" s="20">
        <f>VLOOKUP(G61,行业总结!D:F,2,FALSE)</f>
        <v>6.6</v>
      </c>
      <c r="I61" s="112" t="s">
        <v>1509</v>
      </c>
      <c r="J61" s="154" t="s">
        <v>1522</v>
      </c>
    </row>
    <row r="62" ht="33" spans="1:10">
      <c r="A62" s="20" t="s">
        <v>1523</v>
      </c>
      <c r="B62" s="21" t="s">
        <v>1524</v>
      </c>
      <c r="C62" s="112">
        <f>VLOOKUP(A62,[1]spot_prices!$A:$F,3,FALSE)</f>
        <v>2989.5</v>
      </c>
      <c r="D62" s="112">
        <f>VLOOKUP(A62,[1]spot_prices!$A:$F,4,FALSE)</f>
        <v>2990.9</v>
      </c>
      <c r="E62" s="151">
        <f t="shared" si="1"/>
        <v>0.999531913470862</v>
      </c>
      <c r="F62" s="112">
        <f>VLOOKUP(A62,wc_info!A:G,5,FALSE)</f>
        <v>0.999531913470862</v>
      </c>
      <c r="G62" s="20" t="s">
        <v>918</v>
      </c>
      <c r="H62" s="20">
        <f>VLOOKUP(G62,行业总结!D:F,2,FALSE)</f>
        <v>4.11</v>
      </c>
      <c r="I62" s="112" t="s">
        <v>1525</v>
      </c>
      <c r="J62" s="154" t="s">
        <v>1526</v>
      </c>
    </row>
    <row r="63" spans="1:10">
      <c r="A63" s="20" t="s">
        <v>1527</v>
      </c>
      <c r="B63" s="21" t="s">
        <v>1528</v>
      </c>
      <c r="C63" s="112">
        <f>VLOOKUP(A63,[1]spot_prices!$A:$F,3,FALSE)</f>
        <v>1742.7</v>
      </c>
      <c r="D63" s="112">
        <f>VLOOKUP(A63,[1]spot_prices!$A:$F,4,FALSE)</f>
        <v>1742.7</v>
      </c>
      <c r="E63" s="151">
        <f t="shared" si="1"/>
        <v>1</v>
      </c>
      <c r="F63" s="112">
        <f>VLOOKUP(A63,wc_info!A:G,5,FALSE)</f>
        <v>1</v>
      </c>
      <c r="G63" s="20" t="s">
        <v>918</v>
      </c>
      <c r="H63" s="20">
        <f>VLOOKUP(G63,行业总结!D:F,2,FALSE)</f>
        <v>4.11</v>
      </c>
      <c r="I63" s="112" t="s">
        <v>1525</v>
      </c>
      <c r="J63" s="154" t="s">
        <v>1529</v>
      </c>
    </row>
    <row r="64" spans="1:10">
      <c r="A64" s="20" t="s">
        <v>1530</v>
      </c>
      <c r="B64" s="21" t="s">
        <v>1531</v>
      </c>
      <c r="C64" s="112">
        <f>VLOOKUP(A64,[1]spot_prices!$A:$F,3,FALSE)</f>
        <v>1438</v>
      </c>
      <c r="D64" s="112">
        <f>VLOOKUP(A64,[1]spot_prices!$A:$F,4,FALSE)</f>
        <v>1438.8</v>
      </c>
      <c r="E64" s="151">
        <f t="shared" si="1"/>
        <v>0.999443981095357</v>
      </c>
      <c r="F64" s="112">
        <f>VLOOKUP(A64,wc_info!A:G,5,FALSE)</f>
        <v>0.999443981095357</v>
      </c>
      <c r="G64" s="20" t="s">
        <v>918</v>
      </c>
      <c r="H64" s="20">
        <f>VLOOKUP(G64,行业总结!D:F,2,FALSE)</f>
        <v>4.11</v>
      </c>
      <c r="I64" s="112" t="s">
        <v>1525</v>
      </c>
      <c r="J64" s="154" t="s">
        <v>1532</v>
      </c>
    </row>
    <row r="65" spans="1:10">
      <c r="A65" s="20" t="s">
        <v>1533</v>
      </c>
      <c r="B65" s="21" t="s">
        <v>1534</v>
      </c>
      <c r="C65" s="112">
        <f>VLOOKUP(A65,[1]spot_prices!$A:$F,3,FALSE)</f>
        <v>1280.7</v>
      </c>
      <c r="D65" s="112">
        <f>VLOOKUP(A65,[1]spot_prices!$A:$F,4,FALSE)</f>
        <v>1287.2</v>
      </c>
      <c r="E65" s="151">
        <f t="shared" si="1"/>
        <v>0.994950279676818</v>
      </c>
      <c r="F65" s="112">
        <f>VLOOKUP(A65,wc_info!A:G,5,FALSE)</f>
        <v>0.994950279676818</v>
      </c>
      <c r="G65" s="20" t="s">
        <v>918</v>
      </c>
      <c r="H65" s="20">
        <f>VLOOKUP(G65,行业总结!D:F,2,FALSE)</f>
        <v>4.11</v>
      </c>
      <c r="I65" s="112" t="s">
        <v>1525</v>
      </c>
      <c r="J65" s="154" t="s">
        <v>1535</v>
      </c>
    </row>
    <row r="66" spans="1:10">
      <c r="A66" s="20" t="s">
        <v>1536</v>
      </c>
      <c r="B66" s="21" t="s">
        <v>1537</v>
      </c>
      <c r="C66" s="112">
        <f>VLOOKUP(A66,[1]spot_prices!$A:$F,3,FALSE)</f>
        <v>1146.6</v>
      </c>
      <c r="D66" s="112">
        <f>VLOOKUP(A66,[1]spot_prices!$A:$F,4,FALSE)</f>
        <v>1508.5</v>
      </c>
      <c r="E66" s="151">
        <f t="shared" si="1"/>
        <v>0.760092807424594</v>
      </c>
      <c r="F66" s="112">
        <f>VLOOKUP(A66,wc_info!A:G,5,FALSE)</f>
        <v>0.760092807424594</v>
      </c>
      <c r="G66" s="20" t="s">
        <v>918</v>
      </c>
      <c r="H66" s="20">
        <f>VLOOKUP(G66,行业总结!D:F,2,FALSE)</f>
        <v>4.11</v>
      </c>
      <c r="I66" s="112" t="s">
        <v>1525</v>
      </c>
      <c r="J66" s="154" t="s">
        <v>1538</v>
      </c>
    </row>
    <row r="67" spans="1:10">
      <c r="A67" s="20" t="s">
        <v>1539</v>
      </c>
      <c r="B67" s="21" t="s">
        <v>1540</v>
      </c>
      <c r="C67" s="112">
        <f>VLOOKUP(A67,[1]spot_prices!$A:$F,3,FALSE)</f>
        <v>8494.6</v>
      </c>
      <c r="D67" s="112">
        <f>VLOOKUP(A67,[1]spot_prices!$A:$F,4,FALSE)</f>
        <v>9618.1</v>
      </c>
      <c r="E67" s="151">
        <f t="shared" si="1"/>
        <v>0.88318898742995</v>
      </c>
      <c r="F67" s="112">
        <f>VLOOKUP(A67,wc_info!A:G,5,FALSE)</f>
        <v>0.88318898742995</v>
      </c>
      <c r="G67" s="20" t="s">
        <v>249</v>
      </c>
      <c r="H67" s="20">
        <f>VLOOKUP(G67,行业总结!D:F,2,FALSE)</f>
        <v>4.12</v>
      </c>
      <c r="I67" s="112" t="s">
        <v>1525</v>
      </c>
      <c r="J67" s="154" t="s">
        <v>1541</v>
      </c>
    </row>
    <row r="68" spans="1:10">
      <c r="A68" s="20" t="s">
        <v>1542</v>
      </c>
      <c r="B68" s="21" t="s">
        <v>1543</v>
      </c>
      <c r="C68" s="112">
        <f>VLOOKUP(A68,[1]spot_prices!$A:$F,3,FALSE)</f>
        <v>1231.3</v>
      </c>
      <c r="D68" s="112">
        <f>VLOOKUP(A68,[1]spot_prices!$A:$F,4,FALSE)</f>
        <v>1362.7</v>
      </c>
      <c r="E68" s="151">
        <f t="shared" si="1"/>
        <v>0.903573787333969</v>
      </c>
      <c r="F68" s="112">
        <f>VLOOKUP(A68,wc_info!A:G,5,FALSE)</f>
        <v>0.903573787333969</v>
      </c>
      <c r="G68" s="20" t="s">
        <v>249</v>
      </c>
      <c r="H68" s="20">
        <f>VLOOKUP(G68,行业总结!D:F,2,FALSE)</f>
        <v>4.12</v>
      </c>
      <c r="I68" s="112" t="s">
        <v>1525</v>
      </c>
      <c r="J68" s="154" t="s">
        <v>1544</v>
      </c>
    </row>
    <row r="69" spans="1:10">
      <c r="A69" s="20" t="s">
        <v>1545</v>
      </c>
      <c r="B69" s="21" t="s">
        <v>1546</v>
      </c>
      <c r="C69" s="112">
        <f>VLOOKUP(A69,[1]spot_prices!$A:$F,3,FALSE)</f>
        <v>1813.6</v>
      </c>
      <c r="D69" s="112">
        <f>VLOOKUP(A69,[1]spot_prices!$A:$F,4,FALSE)</f>
        <v>1828.3</v>
      </c>
      <c r="E69" s="151">
        <f t="shared" ref="E69:E100" si="2">C69/D69</f>
        <v>0.991959744024504</v>
      </c>
      <c r="F69" s="112">
        <f>VLOOKUP(A69,wc_info!A:G,5,FALSE)</f>
        <v>0.991959744024504</v>
      </c>
      <c r="G69" s="20" t="s">
        <v>345</v>
      </c>
      <c r="H69" s="20">
        <f>VLOOKUP(G69,行业总结!D:F,2,FALSE)</f>
        <v>4.13</v>
      </c>
      <c r="I69" s="112" t="s">
        <v>1525</v>
      </c>
      <c r="J69" s="154" t="s">
        <v>1547</v>
      </c>
    </row>
    <row r="70" spans="1:10">
      <c r="A70" s="20" t="s">
        <v>1548</v>
      </c>
      <c r="B70" s="21" t="s">
        <v>1549</v>
      </c>
      <c r="C70" s="112">
        <f>VLOOKUP(A70,[1]spot_prices!$A:$F,3,FALSE)</f>
        <v>1586.4</v>
      </c>
      <c r="D70" s="112">
        <f>VLOOKUP(A70,[1]spot_prices!$A:$F,4,FALSE)</f>
        <v>1827.7</v>
      </c>
      <c r="E70" s="151">
        <f t="shared" si="2"/>
        <v>0.867976144881545</v>
      </c>
      <c r="F70" s="112">
        <f>VLOOKUP(A70,wc_info!A:G,5,FALSE)</f>
        <v>0.867976144881545</v>
      </c>
      <c r="G70" s="20" t="s">
        <v>1550</v>
      </c>
      <c r="H70" s="20">
        <f>VLOOKUP(G70,行业总结!D:F,2,FALSE)</f>
        <v>4.2</v>
      </c>
      <c r="I70" s="112" t="s">
        <v>1551</v>
      </c>
      <c r="J70" s="154" t="s">
        <v>1552</v>
      </c>
    </row>
    <row r="71" spans="1:10">
      <c r="A71" s="20" t="s">
        <v>1553</v>
      </c>
      <c r="B71" s="21" t="s">
        <v>1554</v>
      </c>
      <c r="C71" s="112">
        <f>VLOOKUP(A71,[1]spot_prices!$A:$F,3,FALSE)</f>
        <v>1464.3</v>
      </c>
      <c r="D71" s="112">
        <f>VLOOKUP(A71,[1]spot_prices!$A:$F,4,FALSE)</f>
        <v>1468.2</v>
      </c>
      <c r="E71" s="151">
        <f t="shared" si="2"/>
        <v>0.997343686146302</v>
      </c>
      <c r="F71" s="112">
        <f>VLOOKUP(A71,wc_info!A:G,5,FALSE)</f>
        <v>0.997343686146302</v>
      </c>
      <c r="G71" s="20" t="s">
        <v>1021</v>
      </c>
      <c r="H71" s="20">
        <f>VLOOKUP(G71,行业总结!D:F,2,FALSE)</f>
        <v>4.44</v>
      </c>
      <c r="I71" s="112" t="s">
        <v>1551</v>
      </c>
      <c r="J71" s="154" t="s">
        <v>1555</v>
      </c>
    </row>
    <row r="72" spans="1:10">
      <c r="A72" s="20" t="s">
        <v>1556</v>
      </c>
      <c r="B72" s="21" t="s">
        <v>1557</v>
      </c>
      <c r="C72" s="112">
        <f>VLOOKUP(A72,[1]spot_prices!$A:$F,3,FALSE)</f>
        <v>3077.6</v>
      </c>
      <c r="D72" s="112">
        <f>VLOOKUP(A72,[1]spot_prices!$A:$F,4,FALSE)</f>
        <v>3077.6</v>
      </c>
      <c r="E72" s="151">
        <f t="shared" si="2"/>
        <v>1</v>
      </c>
      <c r="F72" s="112">
        <f>VLOOKUP(A72,wc_info!A:G,5,FALSE)</f>
        <v>1</v>
      </c>
      <c r="G72" s="20" t="s">
        <v>1558</v>
      </c>
      <c r="H72" s="20">
        <f>VLOOKUP(G72,行业总结!D:F,2,FALSE)</f>
        <v>4.31</v>
      </c>
      <c r="I72" s="112" t="s">
        <v>1559</v>
      </c>
      <c r="J72" s="154" t="s">
        <v>1560</v>
      </c>
    </row>
    <row r="73" ht="33" spans="1:10">
      <c r="A73" s="20" t="s">
        <v>1561</v>
      </c>
      <c r="B73" s="21" t="s">
        <v>1562</v>
      </c>
      <c r="C73" s="112">
        <f>VLOOKUP(A73,[1]spot_prices!$A:$F,3,FALSE)</f>
        <v>1255</v>
      </c>
      <c r="D73" s="112">
        <f>VLOOKUP(A73,[1]spot_prices!$A:$F,4,FALSE)</f>
        <v>1255</v>
      </c>
      <c r="E73" s="151">
        <f t="shared" si="2"/>
        <v>1</v>
      </c>
      <c r="F73" s="112">
        <f>VLOOKUP(A73,wc_info!A:G,5,FALSE)</f>
        <v>1</v>
      </c>
      <c r="G73" s="20" t="s">
        <v>1008</v>
      </c>
      <c r="H73" s="20">
        <f>VLOOKUP(G73,行业总结!D:F,2,FALSE)</f>
        <v>6.4</v>
      </c>
      <c r="I73" s="112" t="s">
        <v>1559</v>
      </c>
      <c r="J73" s="154" t="s">
        <v>1563</v>
      </c>
    </row>
    <row r="74" spans="1:10">
      <c r="A74" s="20" t="s">
        <v>1564</v>
      </c>
      <c r="B74" s="21" t="s">
        <v>1565</v>
      </c>
      <c r="C74" s="112">
        <f>VLOOKUP(A74,[1]spot_prices!$A:$F,3,FALSE)</f>
        <v>1117.6</v>
      </c>
      <c r="D74" s="112">
        <f>VLOOKUP(A74,[1]spot_prices!$A:$F,4,FALSE)</f>
        <v>1117.6</v>
      </c>
      <c r="E74" s="151">
        <f t="shared" si="2"/>
        <v>1</v>
      </c>
      <c r="F74" s="112">
        <f>VLOOKUP(A74,wc_info!A:G,5,FALSE)</f>
        <v>1</v>
      </c>
      <c r="G74" s="20" t="s">
        <v>1566</v>
      </c>
      <c r="H74" s="20">
        <f>VLOOKUP(G74,行业总结!D:F,2,FALSE)</f>
        <v>4.32</v>
      </c>
      <c r="I74" s="112" t="s">
        <v>1559</v>
      </c>
      <c r="J74" s="154" t="s">
        <v>1567</v>
      </c>
    </row>
    <row r="75" spans="1:10">
      <c r="A75" s="20" t="s">
        <v>1568</v>
      </c>
      <c r="B75" s="21" t="s">
        <v>1569</v>
      </c>
      <c r="C75" s="112">
        <f>VLOOKUP(A75,[1]spot_prices!$A:$F,3,FALSE)</f>
        <v>893.3</v>
      </c>
      <c r="D75" s="112">
        <f>VLOOKUP(A75,[1]spot_prices!$A:$F,4,FALSE)</f>
        <v>983.1</v>
      </c>
      <c r="E75" s="151">
        <f t="shared" si="2"/>
        <v>0.908656291323365</v>
      </c>
      <c r="F75" s="112">
        <f>VLOOKUP(A75,wc_info!A:G,5,FALSE)</f>
        <v>0.908656291323365</v>
      </c>
      <c r="G75" s="20" t="s">
        <v>495</v>
      </c>
      <c r="H75" s="20">
        <f>VLOOKUP(G75,行业总结!D:F,2,FALSE)</f>
        <v>4.31</v>
      </c>
      <c r="I75" s="112" t="s">
        <v>1559</v>
      </c>
      <c r="J75" s="154" t="s">
        <v>1570</v>
      </c>
    </row>
    <row r="76" spans="1:10">
      <c r="A76" s="20" t="s">
        <v>1571</v>
      </c>
      <c r="B76" s="21" t="s">
        <v>1572</v>
      </c>
      <c r="C76" s="112">
        <f>VLOOKUP(A76,[1]spot_prices!$A:$F,3,FALSE)</f>
        <v>2495.8</v>
      </c>
      <c r="D76" s="112">
        <f>VLOOKUP(A76,[1]spot_prices!$A:$F,4,FALSE)</f>
        <v>2532.8</v>
      </c>
      <c r="E76" s="151">
        <f t="shared" si="2"/>
        <v>0.985391661402401</v>
      </c>
      <c r="F76" s="112">
        <f>VLOOKUP(A76,wc_info!A:G,5,FALSE)</f>
        <v>0.985391661402401</v>
      </c>
      <c r="G76" s="20" t="s">
        <v>1573</v>
      </c>
      <c r="H76" s="20">
        <f>VLOOKUP(G76,行业总结!D:F,2,FALSE)</f>
        <v>4.41</v>
      </c>
      <c r="I76" s="112" t="s">
        <v>1574</v>
      </c>
      <c r="J76" s="154" t="s">
        <v>1575</v>
      </c>
    </row>
    <row r="77" spans="1:10">
      <c r="A77" s="20" t="s">
        <v>1576</v>
      </c>
      <c r="B77" s="21" t="s">
        <v>1577</v>
      </c>
      <c r="C77" s="112">
        <f>VLOOKUP(A77,[1]spot_prices!$A:$F,3,FALSE)</f>
        <v>1496.7</v>
      </c>
      <c r="D77" s="112">
        <f>VLOOKUP(A77,[1]spot_prices!$A:$F,4,FALSE)</f>
        <v>1819.3</v>
      </c>
      <c r="E77" s="151">
        <f t="shared" si="2"/>
        <v>0.822679052382785</v>
      </c>
      <c r="F77" s="112">
        <f>VLOOKUP(A77,wc_info!A:G,5,FALSE)</f>
        <v>0.822679052382785</v>
      </c>
      <c r="G77" s="20" t="s">
        <v>157</v>
      </c>
      <c r="H77" s="20">
        <f>VLOOKUP(G77,行业总结!D:F,2,FALSE)</f>
        <v>4.41</v>
      </c>
      <c r="I77" s="112" t="s">
        <v>1574</v>
      </c>
      <c r="J77" s="154" t="s">
        <v>1578</v>
      </c>
    </row>
    <row r="78" spans="1:10">
      <c r="A78" s="20" t="s">
        <v>1579</v>
      </c>
      <c r="B78" s="21" t="s">
        <v>1580</v>
      </c>
      <c r="C78" s="112">
        <f>VLOOKUP(A78,[1]spot_prices!$A:$F,3,FALSE)</f>
        <v>1333.3</v>
      </c>
      <c r="D78" s="112">
        <f>VLOOKUP(A78,[1]spot_prices!$A:$F,4,FALSE)</f>
        <v>1834.8</v>
      </c>
      <c r="E78" s="151">
        <f t="shared" si="2"/>
        <v>0.726673206889034</v>
      </c>
      <c r="F78" s="112">
        <f>VLOOKUP(A78,wc_info!A:G,5,FALSE)</f>
        <v>0.726673206889034</v>
      </c>
      <c r="G78" s="20" t="s">
        <v>157</v>
      </c>
      <c r="H78" s="20">
        <f>VLOOKUP(G78,行业总结!D:F,2,FALSE)</f>
        <v>4.41</v>
      </c>
      <c r="I78" s="112" t="s">
        <v>1574</v>
      </c>
      <c r="J78" s="154" t="s">
        <v>1581</v>
      </c>
    </row>
    <row r="79" spans="1:10">
      <c r="A79" s="20" t="s">
        <v>1582</v>
      </c>
      <c r="B79" s="21" t="s">
        <v>1583</v>
      </c>
      <c r="C79" s="112">
        <f>VLOOKUP(A79,[1]spot_prices!$A:$F,3,FALSE)</f>
        <v>1167.1</v>
      </c>
      <c r="D79" s="112">
        <f>VLOOKUP(A79,[1]spot_prices!$A:$F,4,FALSE)</f>
        <v>1546.3</v>
      </c>
      <c r="E79" s="151">
        <f t="shared" si="2"/>
        <v>0.754769449654013</v>
      </c>
      <c r="F79" s="112">
        <f>VLOOKUP(A79,wc_info!A:G,5,FALSE)</f>
        <v>0.754769449654013</v>
      </c>
      <c r="G79" s="20" t="s">
        <v>1584</v>
      </c>
      <c r="H79" s="20">
        <f>VLOOKUP(G79,行业总结!D:F,2,FALSE)</f>
        <v>4.43</v>
      </c>
      <c r="I79" s="112" t="s">
        <v>1585</v>
      </c>
      <c r="J79" s="154" t="s">
        <v>1586</v>
      </c>
    </row>
    <row r="80" spans="1:10">
      <c r="A80" s="20" t="s">
        <v>1587</v>
      </c>
      <c r="B80" s="21" t="s">
        <v>1588</v>
      </c>
      <c r="C80" s="112">
        <f>VLOOKUP(A80,[1]spot_prices!$A:$F,3,FALSE)</f>
        <v>1098.6</v>
      </c>
      <c r="D80" s="112">
        <f>VLOOKUP(A80,[1]spot_prices!$A:$F,4,FALSE)</f>
        <v>1296.8</v>
      </c>
      <c r="E80" s="151">
        <f t="shared" si="2"/>
        <v>0.847162245527452</v>
      </c>
      <c r="F80" s="112">
        <f>VLOOKUP(A80,wc_info!A:G,5,FALSE)</f>
        <v>0.847162245527452</v>
      </c>
      <c r="G80" s="20" t="s">
        <v>157</v>
      </c>
      <c r="H80" s="20">
        <f>VLOOKUP(G80,行业总结!D:F,2,FALSE)</f>
        <v>4.41</v>
      </c>
      <c r="I80" s="112" t="s">
        <v>1574</v>
      </c>
      <c r="J80" s="154" t="s">
        <v>1589</v>
      </c>
    </row>
    <row r="81" spans="1:10">
      <c r="A81" s="20" t="s">
        <v>1590</v>
      </c>
      <c r="B81" s="21" t="s">
        <v>1591</v>
      </c>
      <c r="C81" s="112">
        <f>VLOOKUP(A81,[1]spot_prices!$A:$F,3,FALSE)</f>
        <v>2571.8</v>
      </c>
      <c r="D81" s="112">
        <f>VLOOKUP(A81,[1]spot_prices!$A:$F,4,FALSE)</f>
        <v>2598.9</v>
      </c>
      <c r="E81" s="151">
        <f t="shared" si="2"/>
        <v>0.989572511447151</v>
      </c>
      <c r="F81" s="112">
        <f>VLOOKUP(A81,wc_info!A:G,5,FALSE)</f>
        <v>0.989572511447151</v>
      </c>
      <c r="G81" s="20" t="s">
        <v>308</v>
      </c>
      <c r="H81" s="20">
        <f>VLOOKUP(G81,行业总结!D:F,2,FALSE)</f>
        <v>4.55</v>
      </c>
      <c r="I81" s="112" t="s">
        <v>1592</v>
      </c>
      <c r="J81" s="154" t="s">
        <v>1593</v>
      </c>
    </row>
    <row r="82" spans="1:10">
      <c r="A82" s="20" t="s">
        <v>1594</v>
      </c>
      <c r="B82" s="21" t="s">
        <v>1595</v>
      </c>
      <c r="C82" s="112">
        <f>VLOOKUP(A82,[1]spot_prices!$A:$F,3,FALSE)</f>
        <v>2529</v>
      </c>
      <c r="D82" s="112">
        <f>VLOOKUP(A82,[1]spot_prices!$A:$F,4,FALSE)</f>
        <v>2529</v>
      </c>
      <c r="E82" s="151">
        <f t="shared" si="2"/>
        <v>1</v>
      </c>
      <c r="F82" s="112">
        <f>VLOOKUP(A82,wc_info!A:G,5,FALSE)</f>
        <v>1</v>
      </c>
      <c r="G82" s="20" t="s">
        <v>1596</v>
      </c>
      <c r="H82" s="20">
        <f>VLOOKUP(G82,行业总结!D:F,2,FALSE)</f>
        <v>4.51</v>
      </c>
      <c r="I82" s="112" t="s">
        <v>1592</v>
      </c>
      <c r="J82" s="154" t="s">
        <v>1597</v>
      </c>
    </row>
    <row r="83" spans="1:10">
      <c r="A83" s="20" t="s">
        <v>1598</v>
      </c>
      <c r="B83" s="21" t="s">
        <v>1599</v>
      </c>
      <c r="C83" s="112">
        <f>VLOOKUP(A83,[1]spot_prices!$A:$F,3,FALSE)</f>
        <v>1498.6</v>
      </c>
      <c r="D83" s="112">
        <f>VLOOKUP(A83,[1]spot_prices!$A:$F,4,FALSE)</f>
        <v>1767.9</v>
      </c>
      <c r="E83" s="151">
        <f t="shared" si="2"/>
        <v>0.847672379659483</v>
      </c>
      <c r="F83" s="112">
        <f>VLOOKUP(A83,wc_info!A:G,5,FALSE)</f>
        <v>0.847672379659483</v>
      </c>
      <c r="G83" s="20" t="s">
        <v>1104</v>
      </c>
      <c r="H83" s="20">
        <f>VLOOKUP(G83,行业总结!D:F,2,FALSE)</f>
        <v>4.51</v>
      </c>
      <c r="I83" s="112" t="s">
        <v>1600</v>
      </c>
      <c r="J83" s="154" t="s">
        <v>1601</v>
      </c>
    </row>
    <row r="84" spans="1:10">
      <c r="A84" s="20" t="s">
        <v>1602</v>
      </c>
      <c r="B84" s="21" t="s">
        <v>1603</v>
      </c>
      <c r="C84" s="112">
        <f>VLOOKUP(A84,[1]spot_prices!$A:$F,3,FALSE)</f>
        <v>1409.1</v>
      </c>
      <c r="D84" s="112">
        <f>VLOOKUP(A84,[1]spot_prices!$A:$F,4,FALSE)</f>
        <v>1780.1</v>
      </c>
      <c r="E84" s="151">
        <f t="shared" si="2"/>
        <v>0.7915847424302</v>
      </c>
      <c r="F84" s="112">
        <f>VLOOKUP(A84,wc_info!A:G,5,FALSE)</f>
        <v>0.7915847424302</v>
      </c>
      <c r="G84" s="20" t="s">
        <v>1081</v>
      </c>
      <c r="H84" s="20">
        <f>VLOOKUP(G84,行业总结!D:F,2,FALSE)</f>
        <v>4.53</v>
      </c>
      <c r="I84" s="112" t="s">
        <v>1592</v>
      </c>
      <c r="J84" s="154" t="s">
        <v>1604</v>
      </c>
    </row>
    <row r="85" spans="1:10">
      <c r="A85" s="20" t="s">
        <v>1605</v>
      </c>
      <c r="B85" s="21" t="s">
        <v>1606</v>
      </c>
      <c r="C85" s="112">
        <f>VLOOKUP(A85,[1]spot_prices!$A:$F,3,FALSE)</f>
        <v>1286.1</v>
      </c>
      <c r="D85" s="112">
        <f>VLOOKUP(A85,[1]spot_prices!$A:$F,4,FALSE)</f>
        <v>1292.3</v>
      </c>
      <c r="E85" s="151">
        <f t="shared" si="2"/>
        <v>0.995202352394955</v>
      </c>
      <c r="F85" s="112">
        <f>VLOOKUP(A85,wc_info!A:G,5,FALSE)</f>
        <v>0.995202352394955</v>
      </c>
      <c r="G85" s="20" t="s">
        <v>1099</v>
      </c>
      <c r="H85" s="20">
        <f>VLOOKUP(G85,行业总结!D:F,2,FALSE)</f>
        <v>4.53</v>
      </c>
      <c r="I85" s="112" t="s">
        <v>1592</v>
      </c>
      <c r="J85" s="154" t="s">
        <v>1607</v>
      </c>
    </row>
    <row r="86" spans="1:10">
      <c r="A86" s="20" t="s">
        <v>1608</v>
      </c>
      <c r="B86" s="21" t="s">
        <v>1609</v>
      </c>
      <c r="C86" s="112">
        <f>VLOOKUP(A86,[1]spot_prices!$A:$F,3,FALSE)</f>
        <v>1081.4</v>
      </c>
      <c r="D86" s="112">
        <f>VLOOKUP(A86,[1]spot_prices!$A:$F,4,FALSE)</f>
        <v>1396.5</v>
      </c>
      <c r="E86" s="151">
        <f t="shared" si="2"/>
        <v>0.774364482635159</v>
      </c>
      <c r="F86" s="112">
        <f>VLOOKUP(A86,wc_info!A:G,5,FALSE)</f>
        <v>0.774364482635159</v>
      </c>
      <c r="G86" s="20" t="s">
        <v>1113</v>
      </c>
      <c r="H86" s="20">
        <f>VLOOKUP(G86,行业总结!D:F,2,FALSE)</f>
        <v>4.54</v>
      </c>
      <c r="I86" s="112" t="s">
        <v>1592</v>
      </c>
      <c r="J86" s="154" t="s">
        <v>1610</v>
      </c>
    </row>
    <row r="87" spans="1:10">
      <c r="A87" s="20" t="s">
        <v>1611</v>
      </c>
      <c r="B87" s="21" t="s">
        <v>1612</v>
      </c>
      <c r="C87" s="112">
        <f>VLOOKUP(A87,[1]spot_prices!$A:$F,3,FALSE)</f>
        <v>1061</v>
      </c>
      <c r="D87" s="112">
        <f>VLOOKUP(A87,[1]spot_prices!$A:$F,4,FALSE)</f>
        <v>1725.4</v>
      </c>
      <c r="E87" s="151">
        <f t="shared" si="2"/>
        <v>0.614929871334183</v>
      </c>
      <c r="F87" s="112">
        <f>VLOOKUP(A87,wc_info!A:G,5,FALSE)</f>
        <v>0.614929871334183</v>
      </c>
      <c r="G87" s="20" t="s">
        <v>1068</v>
      </c>
      <c r="H87" s="20">
        <f>VLOOKUP(G87,行业总结!D:F,2,FALSE)</f>
        <v>4.54</v>
      </c>
      <c r="I87" s="112" t="s">
        <v>1592</v>
      </c>
      <c r="J87" s="154" t="s">
        <v>1613</v>
      </c>
    </row>
    <row r="88" spans="1:10">
      <c r="A88" s="20" t="s">
        <v>1614</v>
      </c>
      <c r="B88" s="21" t="s">
        <v>1615</v>
      </c>
      <c r="C88" s="112">
        <f>VLOOKUP(A88,[1]spot_prices!$A:$F,3,FALSE)</f>
        <v>1080.8</v>
      </c>
      <c r="D88" s="112">
        <f>VLOOKUP(A88,[1]spot_prices!$A:$F,4,FALSE)</f>
        <v>1080.8</v>
      </c>
      <c r="E88" s="151">
        <f t="shared" si="2"/>
        <v>1</v>
      </c>
      <c r="F88" s="112">
        <f>VLOOKUP(A88,wc_info!A:G,5,FALSE)</f>
        <v>1</v>
      </c>
      <c r="G88" s="20" t="s">
        <v>1596</v>
      </c>
      <c r="H88" s="20">
        <f>VLOOKUP(G88,行业总结!D:F,2,FALSE)</f>
        <v>4.51</v>
      </c>
      <c r="I88" s="112" t="s">
        <v>1592</v>
      </c>
      <c r="J88" s="154" t="s">
        <v>1616</v>
      </c>
    </row>
    <row r="89" spans="1:10">
      <c r="A89" s="20" t="s">
        <v>1617</v>
      </c>
      <c r="B89" s="21" t="s">
        <v>1618</v>
      </c>
      <c r="C89" s="112">
        <f>VLOOKUP(A89,[1]spot_prices!$A:$F,3,FALSE)</f>
        <v>1569.4</v>
      </c>
      <c r="D89" s="112">
        <f>VLOOKUP(A89,[1]spot_prices!$A:$F,4,FALSE)</f>
        <v>1611.9</v>
      </c>
      <c r="E89" s="151">
        <f t="shared" si="2"/>
        <v>0.973633600099262</v>
      </c>
      <c r="F89" s="112">
        <f>VLOOKUP(A89,wc_info!A:G,5,FALSE)</f>
        <v>0.973633600099262</v>
      </c>
      <c r="G89" s="20" t="s">
        <v>1140</v>
      </c>
      <c r="H89" s="20">
        <f>VLOOKUP(G89,行业总结!D:F,2,FALSE)</f>
        <v>3.5</v>
      </c>
      <c r="I89" s="112" t="s">
        <v>1619</v>
      </c>
      <c r="J89" s="154" t="s">
        <v>1620</v>
      </c>
    </row>
    <row r="90" spans="1:10">
      <c r="A90" s="20" t="s">
        <v>1621</v>
      </c>
      <c r="B90" s="21" t="s">
        <v>1622</v>
      </c>
      <c r="C90" s="112">
        <f>VLOOKUP(A90,[1]spot_prices!$A:$F,3,FALSE)</f>
        <v>2890.1</v>
      </c>
      <c r="D90" s="112">
        <f>VLOOKUP(A90,[1]spot_prices!$A:$F,4,FALSE)</f>
        <v>2899.5</v>
      </c>
      <c r="E90" s="151">
        <f t="shared" si="2"/>
        <v>0.996758061734782</v>
      </c>
      <c r="F90" s="112">
        <f>VLOOKUP(A90,wc_info!A:G,5,FALSE)</f>
        <v>0.996758061734782</v>
      </c>
      <c r="G90" s="20" t="s">
        <v>132</v>
      </c>
      <c r="H90" s="20">
        <f>VLOOKUP(G90,行业总结!D:F,2,FALSE)</f>
        <v>3.3</v>
      </c>
      <c r="I90" s="112" t="s">
        <v>1619</v>
      </c>
      <c r="J90" s="154" t="s">
        <v>1623</v>
      </c>
    </row>
    <row r="91" spans="1:10">
      <c r="A91" s="20" t="s">
        <v>1624</v>
      </c>
      <c r="B91" s="21" t="s">
        <v>1625</v>
      </c>
      <c r="C91" s="112">
        <f>VLOOKUP(A91,[1]spot_prices!$A:$F,3,FALSE)</f>
        <v>2008.2</v>
      </c>
      <c r="D91" s="112">
        <f>VLOOKUP(A91,[1]spot_prices!$A:$F,4,FALSE)</f>
        <v>2011.5</v>
      </c>
      <c r="E91" s="151">
        <f t="shared" si="2"/>
        <v>0.998359433258762</v>
      </c>
      <c r="F91" s="112">
        <f>VLOOKUP(A91,wc_info!A:G,5,FALSE)</f>
        <v>0.998359433258762</v>
      </c>
      <c r="G91" s="20" t="s">
        <v>132</v>
      </c>
      <c r="H91" s="20">
        <f>VLOOKUP(G91,行业总结!D:F,2,FALSE)</f>
        <v>3.3</v>
      </c>
      <c r="I91" s="112" t="s">
        <v>1619</v>
      </c>
      <c r="J91" s="154" t="s">
        <v>1626</v>
      </c>
    </row>
    <row r="92" spans="1:10">
      <c r="A92" s="20" t="s">
        <v>1627</v>
      </c>
      <c r="B92" s="21" t="s">
        <v>1628</v>
      </c>
      <c r="C92" s="112">
        <f>VLOOKUP(A92,[1]spot_prices!$A:$F,3,FALSE)</f>
        <v>3734.6</v>
      </c>
      <c r="D92" s="112">
        <f>VLOOKUP(A92,[1]spot_prices!$A:$F,4,FALSE)</f>
        <v>3839.2</v>
      </c>
      <c r="E92" s="151">
        <f t="shared" si="2"/>
        <v>0.972754740570952</v>
      </c>
      <c r="F92" s="112">
        <f>VLOOKUP(A92,wc_info!A:G,5,FALSE)</f>
        <v>0.972754740570952</v>
      </c>
      <c r="G92" s="20" t="s">
        <v>263</v>
      </c>
      <c r="H92" s="20">
        <f>VLOOKUP(G92,行业总结!D:F,2,FALSE)</f>
        <v>3.22</v>
      </c>
      <c r="I92" s="112" t="s">
        <v>1629</v>
      </c>
      <c r="J92" s="154" t="s">
        <v>1630</v>
      </c>
    </row>
    <row r="93" spans="1:10">
      <c r="A93" s="20" t="s">
        <v>1631</v>
      </c>
      <c r="B93" s="21" t="s">
        <v>1632</v>
      </c>
      <c r="C93" s="112">
        <f>VLOOKUP(A93,[1]spot_prices!$A:$F,3,FALSE)</f>
        <v>1727.7</v>
      </c>
      <c r="D93" s="112">
        <f>VLOOKUP(A93,[1]spot_prices!$A:$F,4,FALSE)</f>
        <v>1774.7</v>
      </c>
      <c r="E93" s="151">
        <f t="shared" si="2"/>
        <v>0.973516650701527</v>
      </c>
      <c r="F93" s="112">
        <f>VLOOKUP(A93,wc_info!A:G,5,FALSE)</f>
        <v>0.973516650701527</v>
      </c>
      <c r="G93" s="20" t="s">
        <v>54</v>
      </c>
      <c r="H93" s="20">
        <f>VLOOKUP(G93,行业总结!D:F,2,FALSE)</f>
        <v>3.1</v>
      </c>
      <c r="I93" s="112" t="s">
        <v>1633</v>
      </c>
      <c r="J93" s="154" t="s">
        <v>1634</v>
      </c>
    </row>
    <row r="94" spans="1:10">
      <c r="A94" s="20" t="s">
        <v>1635</v>
      </c>
      <c r="B94" s="21" t="s">
        <v>1636</v>
      </c>
      <c r="C94" s="112">
        <f>VLOOKUP(A94,[1]spot_prices!$A:$F,3,FALSE)</f>
        <v>1565.1</v>
      </c>
      <c r="D94" s="112">
        <f>VLOOKUP(A94,[1]spot_prices!$A:$F,4,FALSE)</f>
        <v>1565.1</v>
      </c>
      <c r="E94" s="151">
        <f t="shared" si="2"/>
        <v>1</v>
      </c>
      <c r="F94" s="112">
        <f>VLOOKUP(A94,wc_info!A:G,5,FALSE)</f>
        <v>1</v>
      </c>
      <c r="G94" s="20" t="s">
        <v>34</v>
      </c>
      <c r="H94" s="20">
        <f>VLOOKUP(G94,行业总结!D:F,2,FALSE)</f>
        <v>3.21</v>
      </c>
      <c r="I94" s="112" t="s">
        <v>1629</v>
      </c>
      <c r="J94" s="154" t="s">
        <v>1637</v>
      </c>
    </row>
    <row r="95" ht="33" spans="1:10">
      <c r="A95" s="20" t="s">
        <v>1638</v>
      </c>
      <c r="B95" s="21" t="s">
        <v>1639</v>
      </c>
      <c r="C95" s="112">
        <f>VLOOKUP(A95,[1]spot_prices!$A:$F,3,FALSE)</f>
        <v>1296.9</v>
      </c>
      <c r="D95" s="112">
        <f>VLOOKUP(A95,[1]spot_prices!$A:$F,4,FALSE)</f>
        <v>6057.8</v>
      </c>
      <c r="E95" s="151">
        <f t="shared" si="2"/>
        <v>0.21408762256925</v>
      </c>
      <c r="F95" s="112">
        <f>VLOOKUP(A95,wc_info!A:G,5,FALSE)</f>
        <v>0.21408762256925</v>
      </c>
      <c r="G95" s="20" t="s">
        <v>54</v>
      </c>
      <c r="H95" s="20">
        <f>VLOOKUP(G95,行业总结!D:F,2,FALSE)</f>
        <v>3.1</v>
      </c>
      <c r="I95" s="112" t="s">
        <v>1633</v>
      </c>
      <c r="J95" s="154" t="s">
        <v>1640</v>
      </c>
    </row>
    <row r="96" spans="1:10">
      <c r="A96" s="20" t="s">
        <v>1641</v>
      </c>
      <c r="B96" s="21" t="s">
        <v>1642</v>
      </c>
      <c r="C96" s="112">
        <f>VLOOKUP(A96,[1]spot_prices!$A:$F,3,FALSE)</f>
        <v>1349.2</v>
      </c>
      <c r="D96" s="112">
        <f>VLOOKUP(A96,[1]spot_prices!$A:$F,4,FALSE)</f>
        <v>1605.5</v>
      </c>
      <c r="E96" s="151">
        <f t="shared" si="2"/>
        <v>0.840361258175023</v>
      </c>
      <c r="F96" s="112">
        <f>VLOOKUP(A96,wc_info!A:G,5,FALSE)</f>
        <v>0.840361258175023</v>
      </c>
      <c r="G96" s="20" t="s">
        <v>1643</v>
      </c>
      <c r="H96" s="20">
        <f>VLOOKUP(G96,行业总结!D:F,2,FALSE)</f>
        <v>3.1</v>
      </c>
      <c r="I96" s="112" t="s">
        <v>1633</v>
      </c>
      <c r="J96" s="154" t="s">
        <v>1644</v>
      </c>
    </row>
    <row r="97" spans="1:10">
      <c r="A97" s="20" t="s">
        <v>1645</v>
      </c>
      <c r="B97" s="21" t="s">
        <v>1646</v>
      </c>
      <c r="C97" s="112">
        <f>VLOOKUP(A97,[1]spot_prices!$A:$F,3,FALSE)</f>
        <v>1081.5</v>
      </c>
      <c r="D97" s="112">
        <f>VLOOKUP(A97,[1]spot_prices!$A:$F,4,FALSE)</f>
        <v>1180.6</v>
      </c>
      <c r="E97" s="151">
        <f t="shared" si="2"/>
        <v>0.916059630696256</v>
      </c>
      <c r="F97" s="112">
        <f>VLOOKUP(A97,wc_info!A:G,5,FALSE)</f>
        <v>0.916059630696256</v>
      </c>
      <c r="G97" s="20" t="s">
        <v>34</v>
      </c>
      <c r="H97" s="20">
        <f>VLOOKUP(G97,行业总结!D:F,2,FALSE)</f>
        <v>3.21</v>
      </c>
      <c r="I97" s="112" t="s">
        <v>1629</v>
      </c>
      <c r="J97" s="154" t="s">
        <v>1647</v>
      </c>
    </row>
    <row r="98" spans="1:10">
      <c r="A98" s="20" t="s">
        <v>1648</v>
      </c>
      <c r="B98" s="21" t="s">
        <v>1649</v>
      </c>
      <c r="C98" s="112">
        <f>VLOOKUP(A98,[1]spot_prices!$A:$F,3,FALSE)</f>
        <v>694.9</v>
      </c>
      <c r="D98" s="112">
        <f>VLOOKUP(A98,[1]spot_prices!$A:$F,4,FALSE)</f>
        <v>19569.3</v>
      </c>
      <c r="E98" s="151">
        <f t="shared" si="2"/>
        <v>0.0355097014200815</v>
      </c>
      <c r="F98" s="112">
        <f>VLOOKUP(A98,wc_info!A:G,5,FALSE)</f>
        <v>0.0355097014200815</v>
      </c>
      <c r="G98" s="20" t="s">
        <v>54</v>
      </c>
      <c r="H98" s="20">
        <f>VLOOKUP(G98,行业总结!D:F,2,FALSE)</f>
        <v>3.1</v>
      </c>
      <c r="I98" s="112" t="s">
        <v>1633</v>
      </c>
      <c r="J98" s="154" t="s">
        <v>1650</v>
      </c>
    </row>
    <row r="99" spans="1:10">
      <c r="A99" s="20" t="s">
        <v>1651</v>
      </c>
      <c r="B99" s="21" t="s">
        <v>1652</v>
      </c>
      <c r="C99" s="112">
        <f>VLOOKUP(A99,[1]spot_prices!$A:$F,3,FALSE)</f>
        <v>2789.7</v>
      </c>
      <c r="D99" s="112">
        <f>VLOOKUP(A99,[1]spot_prices!$A:$F,4,FALSE)</f>
        <v>6972.5</v>
      </c>
      <c r="E99" s="151">
        <f t="shared" si="2"/>
        <v>0.400100394406597</v>
      </c>
      <c r="F99" s="112">
        <f>VLOOKUP(A99,wc_info!A:G,5,FALSE)</f>
        <v>0.400100394406597</v>
      </c>
      <c r="G99" s="20" t="s">
        <v>1227</v>
      </c>
      <c r="H99" s="20">
        <f>VLOOKUP(G99,行业总结!D:F,2,FALSE)</f>
        <v>2.1</v>
      </c>
      <c r="I99" s="112" t="s">
        <v>1600</v>
      </c>
      <c r="J99" s="154" t="s">
        <v>1653</v>
      </c>
    </row>
    <row r="100" spans="1:10">
      <c r="A100" s="20" t="s">
        <v>1654</v>
      </c>
      <c r="B100" s="21" t="s">
        <v>1655</v>
      </c>
      <c r="C100" s="112">
        <f>VLOOKUP(A100,[1]spot_prices!$A:$F,3,FALSE)</f>
        <v>1651.5</v>
      </c>
      <c r="D100" s="112">
        <f>VLOOKUP(A100,[1]spot_prices!$A:$F,4,FALSE)</f>
        <v>2285.4</v>
      </c>
      <c r="E100" s="151">
        <f t="shared" si="2"/>
        <v>0.72263061170911</v>
      </c>
      <c r="F100" s="112">
        <f>VLOOKUP(A100,wc_info!A:G,5,FALSE)</f>
        <v>0.72263061170911</v>
      </c>
      <c r="G100" s="20" t="s">
        <v>1227</v>
      </c>
      <c r="H100" s="20">
        <f>VLOOKUP(G100,行业总结!D:F,2,FALSE)</f>
        <v>2.1</v>
      </c>
      <c r="I100" s="112" t="s">
        <v>1600</v>
      </c>
      <c r="J100" s="154" t="s">
        <v>1656</v>
      </c>
    </row>
    <row r="101" spans="1:10">
      <c r="A101" s="20" t="s">
        <v>1657</v>
      </c>
      <c r="B101" s="21" t="s">
        <v>1658</v>
      </c>
      <c r="C101" s="112">
        <f>VLOOKUP(A101,[1]spot_prices!$A:$F,3,FALSE)</f>
        <v>1659.1</v>
      </c>
      <c r="D101" s="112">
        <f>VLOOKUP(A101,[1]spot_prices!$A:$F,4,FALSE)</f>
        <v>1659.1</v>
      </c>
      <c r="E101" s="151">
        <f>C101/D101</f>
        <v>1</v>
      </c>
      <c r="F101" s="112">
        <f>VLOOKUP(A101,wc_info!A:G,5,FALSE)</f>
        <v>1</v>
      </c>
      <c r="G101" s="20" t="s">
        <v>1227</v>
      </c>
      <c r="H101" s="20">
        <f>VLOOKUP(G101,行业总结!D:F,2,FALSE)</f>
        <v>2.1</v>
      </c>
      <c r="I101" s="112" t="s">
        <v>1600</v>
      </c>
      <c r="J101" s="154" t="s">
        <v>1659</v>
      </c>
    </row>
    <row r="102" spans="1:10">
      <c r="A102" s="20" t="s">
        <v>1660</v>
      </c>
      <c r="B102" s="21" t="s">
        <v>1661</v>
      </c>
      <c r="C102" s="112">
        <f>VLOOKUP(A102,[1]spot_prices!$A:$F,3,FALSE)</f>
        <v>897.2</v>
      </c>
      <c r="D102" s="112">
        <f>VLOOKUP(A102,[1]spot_prices!$A:$F,4,FALSE)</f>
        <v>1163.8</v>
      </c>
      <c r="E102" s="151">
        <f>C102/D102</f>
        <v>0.770922838975769</v>
      </c>
      <c r="F102" s="112">
        <f>VLOOKUP(A102,wc_info!A:G,5,FALSE)</f>
        <v>0.770922838975769</v>
      </c>
      <c r="G102" s="20" t="s">
        <v>1227</v>
      </c>
      <c r="H102" s="20">
        <f>VLOOKUP(G102,行业总结!D:F,2,FALSE)</f>
        <v>2.1</v>
      </c>
      <c r="I102" s="112" t="s">
        <v>1600</v>
      </c>
      <c r="J102" s="154" t="s">
        <v>1662</v>
      </c>
    </row>
    <row r="103" spans="1:10">
      <c r="A103" s="20" t="s">
        <v>1663</v>
      </c>
      <c r="B103" s="21" t="s">
        <v>1664</v>
      </c>
      <c r="C103" s="112">
        <f>VLOOKUP(A103,[1]spot_prices!$A:$F,3,FALSE)</f>
        <v>3570.5</v>
      </c>
      <c r="D103" s="112">
        <f>VLOOKUP(A103,[1]spot_prices!$A:$F,4,FALSE)</f>
        <v>3645.3</v>
      </c>
      <c r="E103" s="151">
        <f>C103/D103</f>
        <v>0.979480426851014</v>
      </c>
      <c r="F103" s="112">
        <f>VLOOKUP(A103,wc_info!A:G,5,FALSE)</f>
        <v>0.979480426851014</v>
      </c>
      <c r="G103" s="20" t="s">
        <v>1665</v>
      </c>
      <c r="H103" s="20">
        <f>VLOOKUP(G103,行业总结!D:F,2,FALSE)</f>
        <v>2.2</v>
      </c>
      <c r="I103" s="112" t="s">
        <v>1666</v>
      </c>
      <c r="J103" s="154" t="s">
        <v>1667</v>
      </c>
    </row>
    <row r="104" spans="1:10">
      <c r="A104" s="20" t="s">
        <v>1668</v>
      </c>
      <c r="B104" s="21" t="s">
        <v>1669</v>
      </c>
      <c r="C104" s="112">
        <f>VLOOKUP(A104,[1]spot_prices!$A:$F,3,FALSE)</f>
        <v>2102</v>
      </c>
      <c r="D104" s="112">
        <f>VLOOKUP(A104,[1]spot_prices!$A:$F,4,FALSE)</f>
        <v>2118.5</v>
      </c>
      <c r="E104" s="151">
        <f>C104/D104</f>
        <v>0.992211470379986</v>
      </c>
      <c r="F104" s="112">
        <f>VLOOKUP(A104,wc_info!A:G,5,FALSE)</f>
        <v>0.992211470379986</v>
      </c>
      <c r="G104" s="20" t="s">
        <v>1665</v>
      </c>
      <c r="H104" s="20">
        <f>VLOOKUP(G104,行业总结!D:F,2,FALSE)</f>
        <v>2.2</v>
      </c>
      <c r="I104" s="112" t="s">
        <v>1666</v>
      </c>
      <c r="J104" s="154" t="s">
        <v>1670</v>
      </c>
    </row>
    <row r="105" spans="1:10">
      <c r="A105" s="20" t="s">
        <v>1671</v>
      </c>
      <c r="B105" s="21" t="s">
        <v>1672</v>
      </c>
      <c r="C105" s="112">
        <f>VLOOKUP(A105,[1]spot_prices!$A:$F,3,FALSE)</f>
        <v>1503.3</v>
      </c>
      <c r="D105" s="112">
        <f>VLOOKUP(A105,[1]spot_prices!$A:$F,4,FALSE)</f>
        <v>2251.1</v>
      </c>
      <c r="E105" s="151">
        <f>C105/D105</f>
        <v>0.667806849984452</v>
      </c>
      <c r="F105" s="112">
        <f>VLOOKUP(A105,wc_info!A:G,5,FALSE)</f>
        <v>0.667806849984452</v>
      </c>
      <c r="G105" s="20" t="s">
        <v>1673</v>
      </c>
      <c r="H105" s="20">
        <f>VLOOKUP(G105,行业总结!D:F,2,FALSE)</f>
        <v>2.2</v>
      </c>
      <c r="I105" s="112" t="s">
        <v>1666</v>
      </c>
      <c r="J105" s="154" t="s">
        <v>1674</v>
      </c>
    </row>
    <row r="106" spans="1:10">
      <c r="A106" s="20" t="s">
        <v>1675</v>
      </c>
      <c r="B106" s="21" t="s">
        <v>1676</v>
      </c>
      <c r="C106" s="112">
        <f>VLOOKUP(A106,[1]spot_prices!$A:$F,3,FALSE)</f>
        <v>3670.7</v>
      </c>
      <c r="D106" s="112">
        <f>VLOOKUP(A106,[1]spot_prices!$A:$F,4,FALSE)</f>
        <v>3889.5</v>
      </c>
      <c r="E106" s="151">
        <f>C106/D106</f>
        <v>0.943745982774135</v>
      </c>
      <c r="F106" s="112">
        <f>VLOOKUP(A106,wc_info!A:G,5,FALSE)</f>
        <v>0.943745982774135</v>
      </c>
      <c r="G106" s="20" t="s">
        <v>1677</v>
      </c>
      <c r="H106" s="20">
        <f>VLOOKUP(G106,行业总结!D:F,2,FALSE)</f>
        <v>2.3</v>
      </c>
      <c r="I106" s="112" t="s">
        <v>1678</v>
      </c>
      <c r="J106" s="154" t="s">
        <v>1679</v>
      </c>
    </row>
    <row r="107" spans="1:10">
      <c r="A107" s="20" t="s">
        <v>1680</v>
      </c>
      <c r="B107" s="21" t="s">
        <v>1681</v>
      </c>
      <c r="C107" s="112">
        <f>VLOOKUP(A107,[1]spot_prices!$A:$F,3,FALSE)</f>
        <v>1089.3</v>
      </c>
      <c r="D107" s="112">
        <f>VLOOKUP(A107,[1]spot_prices!$A:$F,4,FALSE)</f>
        <v>1089.3</v>
      </c>
      <c r="E107" s="151">
        <f>C107/D107</f>
        <v>1</v>
      </c>
      <c r="F107" s="112">
        <f>VLOOKUP(A107,wc_info!A:G,5,FALSE)</f>
        <v>1</v>
      </c>
      <c r="G107" s="20" t="s">
        <v>1298</v>
      </c>
      <c r="H107" s="20">
        <f>VLOOKUP(G107,行业总结!D:F,2,FALSE)</f>
        <v>7.2</v>
      </c>
      <c r="I107" s="112" t="s">
        <v>1682</v>
      </c>
      <c r="J107" s="154" t="s">
        <v>1683</v>
      </c>
    </row>
    <row r="108" spans="1:10">
      <c r="A108" s="20" t="s">
        <v>1684</v>
      </c>
      <c r="B108" s="21" t="s">
        <v>1685</v>
      </c>
      <c r="C108" s="112">
        <f>VLOOKUP(A108,[1]spot_prices!$A:$F,3,FALSE)</f>
        <v>1147.6</v>
      </c>
      <c r="D108" s="112">
        <f>VLOOKUP(A108,[1]spot_prices!$A:$F,4,FALSE)</f>
        <v>1238.4</v>
      </c>
      <c r="E108" s="151">
        <f>C108/D108</f>
        <v>0.926679586563307</v>
      </c>
      <c r="F108" s="112">
        <f>VLOOKUP(A108,wc_info!A:G,5,FALSE)</f>
        <v>0.926679586563307</v>
      </c>
      <c r="G108" s="20" t="s">
        <v>1298</v>
      </c>
      <c r="H108" s="20">
        <f>VLOOKUP(G108,行业总结!D:F,2,FALSE)</f>
        <v>7.2</v>
      </c>
      <c r="I108" s="112" t="s">
        <v>1682</v>
      </c>
      <c r="J108" s="154" t="s">
        <v>1686</v>
      </c>
    </row>
  </sheetData>
  <conditionalFormatting sqref="E$1:E$1048576">
    <cfRule type="dataBar" priority="3">
      <dataBar>
        <cfvo type="min"/>
        <cfvo type="max"/>
        <color rgb="FFFF555A"/>
      </dataBar>
      <extLst>
        <ext xmlns:x14="http://schemas.microsoft.com/office/spreadsheetml/2009/9/main" uri="{B025F937-C7B1-47D3-B67F-A62EFF666E3E}">
          <x14:id>{b4b1d4e9-12d9-4c3f-9337-c06de1e052e0}</x14:id>
        </ext>
      </extLst>
    </cfRule>
  </conditionalFormatting>
  <conditionalFormatting sqref="F$1:F$1048576">
    <cfRule type="dataBar" priority="4">
      <dataBar>
        <cfvo type="num" val="-10"/>
        <cfvo type="num" val="10"/>
        <color rgb="FFFF555A"/>
      </dataBar>
      <extLst>
        <ext xmlns:x14="http://schemas.microsoft.com/office/spreadsheetml/2009/9/main" uri="{B025F937-C7B1-47D3-B67F-A62EFF666E3E}">
          <x14:id>{4e48b3ae-0304-4fda-b0d5-65a0bf472708}</x14:id>
        </ext>
      </extLst>
    </cfRule>
  </conditionalFormatting>
  <conditionalFormatting sqref="C1:F14 C17:F1048576 E15:F16">
    <cfRule type="dataBar" priority="5">
      <dataBar>
        <cfvo type="min"/>
        <cfvo type="num" val="3000"/>
        <color rgb="FF638EC6"/>
      </dataBar>
      <extLst>
        <ext xmlns:x14="http://schemas.microsoft.com/office/spreadsheetml/2009/9/main" uri="{B025F937-C7B1-47D3-B67F-A62EFF666E3E}">
          <x14:id>{9bc34418-968f-408f-9749-ef7262d4299f}</x14:id>
        </ext>
      </extLst>
    </cfRule>
  </conditionalFormatting>
  <conditionalFormatting sqref="C15:D16">
    <cfRule type="dataBar" priority="2">
      <dataBar>
        <cfvo type="min"/>
        <cfvo type="max"/>
        <color rgb="FF638EC6"/>
      </dataBar>
      <extLst>
        <ext xmlns:x14="http://schemas.microsoft.com/office/spreadsheetml/2009/9/main" uri="{B025F937-C7B1-47D3-B67F-A62EFF666E3E}">
          <x14:id>{37bc52b6-d0fb-4c66-aa19-310e6102f4e7}</x14:id>
        </ext>
      </extLst>
    </cfRule>
  </conditionalFormatting>
  <pageMargins left="0.75" right="0.75" top="1" bottom="1" header="0.5" footer="0.5"/>
  <pageSetup paperSize="9" orientation="portrait"/>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4b1d4e9-12d9-4c3f-9337-c06de1e052e0}">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 xmlns:xm="http://schemas.microsoft.com/office/excel/2006/main">
          <x14:cfRule type="dataBar" id="{4e48b3ae-0304-4fda-b0d5-65a0bf472708}">
            <x14:dataBar minLength="0" maxLength="100" border="1" negativeBarBorderColorSameAsPositive="0">
              <x14:cfvo type="num">
                <xm:f>-10</xm:f>
              </x14:cfvo>
              <x14:cfvo type="num">
                <xm:f>10</xm:f>
              </x14:cfvo>
              <x14:borderColor rgb="FFFF555A"/>
              <x14:negativeFillColor rgb="FF00B050"/>
              <x14:negativeBorderColor rgb="FF00B050"/>
              <x14:axisColor rgb="FF000000"/>
            </x14:dataBar>
          </x14:cfRule>
          <xm:sqref>F$1:F$1048576</xm:sqref>
        </x14:conditionalFormatting>
        <x14:conditionalFormatting xmlns:xm="http://schemas.microsoft.com/office/excel/2006/main">
          <x14:cfRule type="dataBar" id="{9bc34418-968f-408f-9749-ef7262d4299f}">
            <x14:dataBar minLength="0" maxLength="100" border="1" negativeBarBorderColorSameAsPositive="0">
              <x14:cfvo type="autoMin"/>
              <x14:cfvo type="num">
                <xm:f>3000</xm:f>
              </x14:cfvo>
              <x14:borderColor rgb="FF638EC6"/>
              <x14:negativeFillColor rgb="FFFF0000"/>
              <x14:negativeBorderColor rgb="FFFF0000"/>
              <x14:axisColor rgb="FF000000"/>
            </x14:dataBar>
          </x14:cfRule>
          <xm:sqref>C1:F14 C17:F1048576 E15:F16</xm:sqref>
        </x14:conditionalFormatting>
        <x14:conditionalFormatting xmlns:xm="http://schemas.microsoft.com/office/excel/2006/main">
          <x14:cfRule type="dataBar" id="{37bc52b6-d0fb-4c66-aa19-310e6102f4e7}">
            <x14:dataBar minLength="0" maxLength="100" border="1" negativeBarBorderColorSameAsPositive="0">
              <x14:cfvo type="autoMin"/>
              <x14:cfvo type="autoMax"/>
              <x14:borderColor rgb="FF638EC6"/>
              <x14:negativeFillColor rgb="FFFF0000"/>
              <x14:negativeBorderColor rgb="FFFF0000"/>
              <x14:axisColor rgb="FF000000"/>
            </x14:dataBar>
          </x14:cfRule>
          <xm:sqref>C15:D16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1"/>
  <sheetViews>
    <sheetView topLeftCell="A82" workbookViewId="0">
      <selection activeCell="E47" sqref="E47"/>
    </sheetView>
  </sheetViews>
  <sheetFormatPr defaultColWidth="9" defaultRowHeight="13.5" outlineLevelCol="5"/>
  <cols>
    <col min="1" max="1" width="4.375" customWidth="1"/>
    <col min="2" max="2" width="10.875" customWidth="1"/>
    <col min="3" max="3" width="18.375" customWidth="1"/>
    <col min="4" max="4" width="16" customWidth="1"/>
    <col min="5" max="5" width="18.625" customWidth="1"/>
    <col min="6" max="6" width="17.25" customWidth="1"/>
  </cols>
  <sheetData>
    <row r="1" ht="16.5" spans="1:6">
      <c r="A1" s="101" t="s">
        <v>1687</v>
      </c>
      <c r="B1" s="101" t="s">
        <v>1688</v>
      </c>
      <c r="C1" s="101" t="s">
        <v>1689</v>
      </c>
      <c r="D1" s="101" t="s">
        <v>1690</v>
      </c>
      <c r="E1" s="101" t="s">
        <v>1691</v>
      </c>
      <c r="F1" s="106" t="s">
        <v>1692</v>
      </c>
    </row>
    <row r="2" ht="16.5" spans="1:6">
      <c r="A2" s="106">
        <v>1</v>
      </c>
      <c r="B2" s="106"/>
      <c r="C2" s="106"/>
      <c r="D2" s="106"/>
      <c r="E2" s="106"/>
      <c r="F2" s="106"/>
    </row>
    <row r="3" ht="16.5" spans="1:6">
      <c r="A3" s="106"/>
      <c r="B3" s="101" t="s">
        <v>1693</v>
      </c>
      <c r="C3" s="106">
        <v>4</v>
      </c>
      <c r="D3" s="106">
        <v>1</v>
      </c>
      <c r="E3" s="106">
        <v>6</v>
      </c>
      <c r="F3" s="147">
        <f>(C3+D3)*100/E3</f>
        <v>83.3333333333333</v>
      </c>
    </row>
    <row r="4" ht="16.5" spans="1:6">
      <c r="A4" s="106"/>
      <c r="B4" s="101" t="s">
        <v>1694</v>
      </c>
      <c r="C4" s="106">
        <v>0</v>
      </c>
      <c r="D4" s="106">
        <v>2</v>
      </c>
      <c r="E4" s="106">
        <v>29</v>
      </c>
      <c r="F4" s="147">
        <f t="shared" ref="F4:F35" si="0">(C4+D4)*100/E4</f>
        <v>6.89655172413793</v>
      </c>
    </row>
    <row r="5" ht="16.5" spans="1:6">
      <c r="A5" s="106"/>
      <c r="B5" s="101" t="s">
        <v>1403</v>
      </c>
      <c r="C5" s="106">
        <v>3</v>
      </c>
      <c r="D5" s="106">
        <v>3</v>
      </c>
      <c r="E5" s="106">
        <v>109</v>
      </c>
      <c r="F5" s="147">
        <f t="shared" si="0"/>
        <v>5.5045871559633</v>
      </c>
    </row>
    <row r="6" ht="16.5" spans="1:6">
      <c r="A6" s="106"/>
      <c r="B6" s="101" t="s">
        <v>1329</v>
      </c>
      <c r="C6" s="106">
        <v>13</v>
      </c>
      <c r="D6" s="106">
        <v>9</v>
      </c>
      <c r="E6" s="106">
        <v>42</v>
      </c>
      <c r="F6" s="147">
        <f t="shared" si="0"/>
        <v>52.3809523809524</v>
      </c>
    </row>
    <row r="7" ht="16.5" spans="1:6">
      <c r="A7" s="106"/>
      <c r="B7" s="101" t="s">
        <v>1695</v>
      </c>
      <c r="C7" s="106">
        <v>5</v>
      </c>
      <c r="D7" s="106">
        <v>12</v>
      </c>
      <c r="E7" s="106">
        <v>50</v>
      </c>
      <c r="F7" s="147">
        <f t="shared" si="0"/>
        <v>34</v>
      </c>
    </row>
    <row r="8" ht="16.5" spans="1:6">
      <c r="A8" s="106">
        <v>2</v>
      </c>
      <c r="B8" s="106"/>
      <c r="C8" s="106"/>
      <c r="D8" s="106"/>
      <c r="E8" s="106"/>
      <c r="F8" s="147"/>
    </row>
    <row r="9" ht="16.5" spans="1:6">
      <c r="A9" s="106"/>
      <c r="B9" s="101" t="s">
        <v>1696</v>
      </c>
      <c r="C9" s="106">
        <v>2</v>
      </c>
      <c r="D9" s="106">
        <v>2</v>
      </c>
      <c r="E9" s="106">
        <v>44</v>
      </c>
      <c r="F9" s="147">
        <f t="shared" si="0"/>
        <v>9.09090909090909</v>
      </c>
    </row>
    <row r="10" ht="16.5" spans="1:6">
      <c r="A10" s="106"/>
      <c r="B10" s="101" t="s">
        <v>1697</v>
      </c>
      <c r="C10" s="106">
        <v>0</v>
      </c>
      <c r="D10" s="106">
        <v>2</v>
      </c>
      <c r="E10" s="106">
        <v>11</v>
      </c>
      <c r="F10" s="147">
        <f t="shared" si="0"/>
        <v>18.1818181818182</v>
      </c>
    </row>
    <row r="11" ht="16.5" spans="1:6">
      <c r="A11" s="106"/>
      <c r="B11" s="101" t="s">
        <v>1441</v>
      </c>
      <c r="C11" s="106">
        <v>3</v>
      </c>
      <c r="D11" s="106">
        <v>3</v>
      </c>
      <c r="E11" s="106">
        <v>32</v>
      </c>
      <c r="F11" s="147">
        <f t="shared" si="0"/>
        <v>18.75</v>
      </c>
    </row>
    <row r="12" ht="16.5" spans="1:6">
      <c r="A12" s="106"/>
      <c r="B12" s="101" t="s">
        <v>1698</v>
      </c>
      <c r="C12" s="106">
        <v>4</v>
      </c>
      <c r="D12" s="106">
        <v>2</v>
      </c>
      <c r="E12" s="106">
        <v>46</v>
      </c>
      <c r="F12" s="147">
        <f t="shared" si="0"/>
        <v>13.0434782608696</v>
      </c>
    </row>
    <row r="13" ht="16.5" spans="1:6">
      <c r="A13" s="106"/>
      <c r="B13" s="101" t="s">
        <v>1427</v>
      </c>
      <c r="C13" s="106">
        <v>4</v>
      </c>
      <c r="D13" s="106">
        <v>8</v>
      </c>
      <c r="E13" s="106">
        <v>127</v>
      </c>
      <c r="F13" s="147">
        <f t="shared" si="0"/>
        <v>9.44881889763779</v>
      </c>
    </row>
    <row r="14" ht="16.5" spans="1:6">
      <c r="A14" s="106">
        <v>3</v>
      </c>
      <c r="B14" s="106"/>
      <c r="C14" s="106"/>
      <c r="D14" s="106"/>
      <c r="E14" s="106"/>
      <c r="F14" s="147"/>
    </row>
    <row r="15" ht="16.5" spans="1:6">
      <c r="A15" s="106"/>
      <c r="B15" s="101" t="s">
        <v>1699</v>
      </c>
      <c r="C15" s="106">
        <v>4</v>
      </c>
      <c r="D15" s="106">
        <v>8</v>
      </c>
      <c r="E15" s="106">
        <v>90</v>
      </c>
      <c r="F15" s="147">
        <f t="shared" si="0"/>
        <v>13.3333333333333</v>
      </c>
    </row>
    <row r="16" ht="16.5" spans="1:6">
      <c r="A16" s="106"/>
      <c r="B16" s="101" t="s">
        <v>1700</v>
      </c>
      <c r="C16" s="106">
        <v>0</v>
      </c>
      <c r="D16" s="106">
        <v>0</v>
      </c>
      <c r="E16" s="106">
        <v>26</v>
      </c>
      <c r="F16" s="147">
        <f t="shared" si="0"/>
        <v>0</v>
      </c>
    </row>
    <row r="17" ht="16.5" spans="1:6">
      <c r="A17" s="106">
        <v>3.1</v>
      </c>
      <c r="B17" s="106"/>
      <c r="C17" s="106"/>
      <c r="D17" s="106"/>
      <c r="E17" s="106"/>
      <c r="F17" s="147"/>
    </row>
    <row r="18" ht="16.5" spans="1:6">
      <c r="A18" s="106"/>
      <c r="B18" s="101" t="s">
        <v>1701</v>
      </c>
      <c r="C18" s="106">
        <v>0</v>
      </c>
      <c r="D18" s="106">
        <v>0</v>
      </c>
      <c r="E18" s="106">
        <v>131</v>
      </c>
      <c r="F18" s="147">
        <f t="shared" si="0"/>
        <v>0</v>
      </c>
    </row>
    <row r="19" ht="16.5" spans="1:6">
      <c r="A19" s="106">
        <v>4</v>
      </c>
      <c r="B19" s="106"/>
      <c r="C19" s="106"/>
      <c r="D19" s="106"/>
      <c r="E19" s="106"/>
      <c r="F19" s="147"/>
    </row>
    <row r="20" ht="16.5" spans="1:6">
      <c r="A20" s="106"/>
      <c r="B20" s="101" t="s">
        <v>188</v>
      </c>
      <c r="C20" s="106">
        <v>6</v>
      </c>
      <c r="D20" s="106">
        <v>5</v>
      </c>
      <c r="E20" s="106">
        <v>19</v>
      </c>
      <c r="F20" s="147">
        <f t="shared" si="0"/>
        <v>57.8947368421053</v>
      </c>
    </row>
    <row r="21" ht="16.5" spans="1:6">
      <c r="A21" s="106"/>
      <c r="B21" s="101" t="s">
        <v>1702</v>
      </c>
      <c r="C21" s="106">
        <v>2</v>
      </c>
      <c r="D21" s="106">
        <v>1</v>
      </c>
      <c r="E21" s="106">
        <v>72</v>
      </c>
      <c r="F21" s="147">
        <f t="shared" si="0"/>
        <v>4.16666666666667</v>
      </c>
    </row>
    <row r="22" ht="16.5" spans="1:6">
      <c r="A22" s="106"/>
      <c r="B22" s="101" t="s">
        <v>1703</v>
      </c>
      <c r="C22" s="106">
        <v>0</v>
      </c>
      <c r="D22" s="106">
        <v>2</v>
      </c>
      <c r="E22" s="106">
        <v>26</v>
      </c>
      <c r="F22" s="147">
        <f t="shared" si="0"/>
        <v>7.69230769230769</v>
      </c>
    </row>
    <row r="23" ht="16.5" spans="1:6">
      <c r="A23" s="106">
        <v>4.1</v>
      </c>
      <c r="B23" s="106"/>
      <c r="C23" s="106"/>
      <c r="D23" s="106"/>
      <c r="E23" s="106"/>
      <c r="F23" s="147"/>
    </row>
    <row r="24" ht="16.5" spans="1:6">
      <c r="A24" s="106"/>
      <c r="B24" s="101" t="s">
        <v>1704</v>
      </c>
      <c r="C24" s="106">
        <v>0</v>
      </c>
      <c r="D24" s="106">
        <v>0</v>
      </c>
      <c r="E24" s="106">
        <v>53</v>
      </c>
      <c r="F24" s="147">
        <f t="shared" si="0"/>
        <v>0</v>
      </c>
    </row>
    <row r="25" ht="16.5" spans="1:6">
      <c r="A25" s="106"/>
      <c r="B25" s="101" t="s">
        <v>1705</v>
      </c>
      <c r="C25" s="106">
        <v>3</v>
      </c>
      <c r="D25" s="106">
        <v>2</v>
      </c>
      <c r="E25" s="106">
        <v>56</v>
      </c>
      <c r="F25" s="147">
        <f t="shared" si="0"/>
        <v>8.92857142857143</v>
      </c>
    </row>
    <row r="26" ht="16.5" spans="1:6">
      <c r="A26" s="106">
        <v>4.2</v>
      </c>
      <c r="B26" s="106"/>
      <c r="C26" s="106"/>
      <c r="D26" s="106"/>
      <c r="E26" s="106"/>
      <c r="F26" s="147"/>
    </row>
    <row r="27" ht="16.5" spans="1:6">
      <c r="A27" s="106"/>
      <c r="B27" s="101" t="s">
        <v>1706</v>
      </c>
      <c r="C27" s="106">
        <v>0</v>
      </c>
      <c r="D27" s="106">
        <v>3</v>
      </c>
      <c r="E27" s="106">
        <v>51</v>
      </c>
      <c r="F27" s="147">
        <f t="shared" si="0"/>
        <v>5.88235294117647</v>
      </c>
    </row>
    <row r="28" ht="16.5" spans="1:6">
      <c r="A28" s="106"/>
      <c r="B28" s="101" t="s">
        <v>1707</v>
      </c>
      <c r="C28" s="106">
        <v>2</v>
      </c>
      <c r="D28" s="106">
        <v>4</v>
      </c>
      <c r="E28" s="106">
        <v>48</v>
      </c>
      <c r="F28" s="147">
        <f t="shared" si="0"/>
        <v>12.5</v>
      </c>
    </row>
    <row r="29" ht="16.5" spans="1:6">
      <c r="A29" s="106"/>
      <c r="B29" s="101" t="s">
        <v>1708</v>
      </c>
      <c r="C29" s="106">
        <v>1</v>
      </c>
      <c r="D29" s="106">
        <v>0</v>
      </c>
      <c r="E29" s="106">
        <v>117</v>
      </c>
      <c r="F29" s="147">
        <f t="shared" si="0"/>
        <v>0.854700854700855</v>
      </c>
    </row>
    <row r="30" ht="16.5" spans="1:6">
      <c r="A30" s="106"/>
      <c r="B30" s="101" t="s">
        <v>1709</v>
      </c>
      <c r="C30" s="106">
        <v>0</v>
      </c>
      <c r="D30" s="106">
        <v>1</v>
      </c>
      <c r="E30" s="106">
        <v>31</v>
      </c>
      <c r="F30" s="147">
        <f t="shared" si="0"/>
        <v>3.2258064516129</v>
      </c>
    </row>
    <row r="31" ht="16.5" spans="1:6">
      <c r="A31" s="106"/>
      <c r="B31" s="101" t="s">
        <v>1710</v>
      </c>
      <c r="C31" s="106">
        <v>1</v>
      </c>
      <c r="D31" s="106">
        <v>3</v>
      </c>
      <c r="E31" s="106">
        <v>149</v>
      </c>
      <c r="F31" s="147">
        <f t="shared" si="0"/>
        <v>2.68456375838926</v>
      </c>
    </row>
    <row r="32" ht="16.5" spans="1:6">
      <c r="A32" s="106"/>
      <c r="B32" s="101" t="s">
        <v>1711</v>
      </c>
      <c r="C32" s="106">
        <v>1</v>
      </c>
      <c r="D32" s="106">
        <v>5</v>
      </c>
      <c r="E32" s="106">
        <v>71</v>
      </c>
      <c r="F32" s="147">
        <f t="shared" si="0"/>
        <v>8.45070422535211</v>
      </c>
    </row>
    <row r="33" ht="16.5" spans="1:6">
      <c r="A33" s="106">
        <v>5</v>
      </c>
      <c r="B33" s="106"/>
      <c r="C33" s="106"/>
      <c r="D33" s="106"/>
      <c r="E33" s="106"/>
      <c r="F33" s="147"/>
    </row>
    <row r="34" ht="16.5" spans="1:6">
      <c r="A34" s="106"/>
      <c r="B34" s="101" t="s">
        <v>1712</v>
      </c>
      <c r="C34" s="106">
        <v>2</v>
      </c>
      <c r="D34" s="106">
        <v>5</v>
      </c>
      <c r="E34" s="106">
        <v>83</v>
      </c>
      <c r="F34" s="147">
        <f t="shared" si="0"/>
        <v>8.43373493975904</v>
      </c>
    </row>
    <row r="35" ht="16.5" spans="1:6">
      <c r="A35" s="106"/>
      <c r="B35" s="101" t="s">
        <v>1525</v>
      </c>
      <c r="C35" s="106">
        <v>1</v>
      </c>
      <c r="D35" s="106">
        <v>5</v>
      </c>
      <c r="E35" s="106">
        <v>182</v>
      </c>
      <c r="F35" s="147">
        <f t="shared" si="0"/>
        <v>3.2967032967033</v>
      </c>
    </row>
    <row r="36" ht="16.5" spans="1:6">
      <c r="A36" s="106"/>
      <c r="B36" s="101" t="s">
        <v>1713</v>
      </c>
      <c r="C36" s="106">
        <v>5</v>
      </c>
      <c r="D36" s="106">
        <v>7</v>
      </c>
      <c r="E36" s="106">
        <v>56</v>
      </c>
      <c r="F36" s="147">
        <f t="shared" ref="F36:F67" si="1">(C36+D36)*100/E36</f>
        <v>21.4285714285714</v>
      </c>
    </row>
    <row r="37" ht="16.5" spans="1:6">
      <c r="A37" s="106">
        <v>5.1</v>
      </c>
      <c r="B37" s="106"/>
      <c r="C37" s="106"/>
      <c r="D37" s="106"/>
      <c r="E37" s="106"/>
      <c r="F37" s="147"/>
    </row>
    <row r="38" ht="16.5" spans="1:6">
      <c r="A38" s="106"/>
      <c r="B38" s="101" t="s">
        <v>1714</v>
      </c>
      <c r="C38" s="106">
        <v>0</v>
      </c>
      <c r="D38" s="106">
        <v>0</v>
      </c>
      <c r="E38" s="106">
        <v>11</v>
      </c>
      <c r="F38" s="147">
        <f t="shared" si="1"/>
        <v>0</v>
      </c>
    </row>
    <row r="39" ht="16.5" spans="1:6">
      <c r="A39" s="106"/>
      <c r="B39" s="101" t="s">
        <v>1715</v>
      </c>
      <c r="C39" s="106">
        <v>0</v>
      </c>
      <c r="D39" s="106">
        <v>0</v>
      </c>
      <c r="E39" s="106">
        <v>13</v>
      </c>
      <c r="F39" s="147">
        <f t="shared" si="1"/>
        <v>0</v>
      </c>
    </row>
    <row r="40" ht="16.5" spans="1:6">
      <c r="A40" s="106"/>
      <c r="B40" s="101" t="s">
        <v>1716</v>
      </c>
      <c r="C40" s="106">
        <v>1</v>
      </c>
      <c r="D40" s="106">
        <v>2</v>
      </c>
      <c r="E40" s="106">
        <v>30</v>
      </c>
      <c r="F40" s="147">
        <f t="shared" si="1"/>
        <v>10</v>
      </c>
    </row>
    <row r="41" ht="16.5" spans="1:6">
      <c r="A41" s="106"/>
      <c r="B41" s="101" t="s">
        <v>1441</v>
      </c>
      <c r="C41" s="106">
        <v>0</v>
      </c>
      <c r="D41" s="106">
        <v>0</v>
      </c>
      <c r="E41" s="106">
        <v>46</v>
      </c>
      <c r="F41" s="147">
        <f t="shared" si="1"/>
        <v>0</v>
      </c>
    </row>
    <row r="42" ht="16.5" spans="1:6">
      <c r="A42" s="106"/>
      <c r="B42" s="101" t="s">
        <v>1704</v>
      </c>
      <c r="C42" s="106">
        <v>0</v>
      </c>
      <c r="D42" s="106">
        <v>0</v>
      </c>
      <c r="E42" s="106">
        <v>7</v>
      </c>
      <c r="F42" s="147">
        <f t="shared" si="1"/>
        <v>0</v>
      </c>
    </row>
    <row r="43" ht="16.5" spans="1:6">
      <c r="A43" s="106"/>
      <c r="B43" s="101" t="s">
        <v>1717</v>
      </c>
      <c r="C43" s="106">
        <v>0</v>
      </c>
      <c r="D43" s="106">
        <v>0</v>
      </c>
      <c r="E43" s="106">
        <v>160</v>
      </c>
      <c r="F43" s="147">
        <f t="shared" si="1"/>
        <v>0</v>
      </c>
    </row>
    <row r="44" ht="16.5" spans="1:6">
      <c r="A44" s="106"/>
      <c r="B44" s="101" t="s">
        <v>1718</v>
      </c>
      <c r="C44" s="106">
        <v>0</v>
      </c>
      <c r="D44" s="106">
        <v>0</v>
      </c>
      <c r="E44" s="106">
        <v>48</v>
      </c>
      <c r="F44" s="147">
        <f t="shared" si="1"/>
        <v>0</v>
      </c>
    </row>
    <row r="45" ht="16.5" spans="1:6">
      <c r="A45" s="106"/>
      <c r="B45" s="101" t="s">
        <v>1719</v>
      </c>
      <c r="C45" s="106">
        <v>0</v>
      </c>
      <c r="D45" s="106">
        <v>0</v>
      </c>
      <c r="E45" s="106">
        <v>72</v>
      </c>
      <c r="F45" s="147">
        <f t="shared" si="1"/>
        <v>0</v>
      </c>
    </row>
    <row r="46" ht="16.5" spans="1:6">
      <c r="A46" s="106"/>
      <c r="B46" s="101" t="s">
        <v>1720</v>
      </c>
      <c r="C46" s="106">
        <v>1</v>
      </c>
      <c r="D46" s="106">
        <v>0</v>
      </c>
      <c r="E46" s="106">
        <v>80</v>
      </c>
      <c r="F46" s="147">
        <f t="shared" si="1"/>
        <v>1.25</v>
      </c>
    </row>
    <row r="47" ht="16.5" spans="1:6">
      <c r="A47" s="106">
        <v>5.2</v>
      </c>
      <c r="B47" s="106"/>
      <c r="C47" s="106"/>
      <c r="D47" s="106"/>
      <c r="E47" s="106"/>
      <c r="F47" s="147"/>
    </row>
    <row r="48" ht="16.5" spans="1:6">
      <c r="A48" s="106"/>
      <c r="B48" s="101" t="s">
        <v>1721</v>
      </c>
      <c r="C48" s="106">
        <v>0</v>
      </c>
      <c r="D48" s="106">
        <v>2</v>
      </c>
      <c r="E48" s="106">
        <v>116</v>
      </c>
      <c r="F48" s="147">
        <f t="shared" si="1"/>
        <v>1.72413793103448</v>
      </c>
    </row>
    <row r="49" ht="16.5" spans="1:6">
      <c r="A49" s="106"/>
      <c r="B49" s="101" t="s">
        <v>1722</v>
      </c>
      <c r="C49" s="106">
        <v>1</v>
      </c>
      <c r="D49" s="106">
        <v>0</v>
      </c>
      <c r="E49" s="106">
        <v>56</v>
      </c>
      <c r="F49" s="147">
        <f t="shared" si="1"/>
        <v>1.78571428571429</v>
      </c>
    </row>
    <row r="50" ht="16.5" spans="1:6">
      <c r="A50" s="106"/>
      <c r="B50" s="101" t="s">
        <v>1723</v>
      </c>
      <c r="C50" s="106">
        <v>2</v>
      </c>
      <c r="D50" s="106">
        <v>3</v>
      </c>
      <c r="E50" s="106">
        <v>125</v>
      </c>
      <c r="F50" s="147">
        <f t="shared" si="1"/>
        <v>4</v>
      </c>
    </row>
    <row r="51" ht="16.5" spans="1:6">
      <c r="A51" s="106"/>
      <c r="B51" s="101" t="s">
        <v>1724</v>
      </c>
      <c r="C51" s="106">
        <v>1</v>
      </c>
      <c r="D51" s="106">
        <v>3</v>
      </c>
      <c r="E51" s="106">
        <v>54</v>
      </c>
      <c r="F51" s="147">
        <f t="shared" si="1"/>
        <v>7.40740740740741</v>
      </c>
    </row>
    <row r="52" ht="16.5" spans="1:6">
      <c r="A52" s="106"/>
      <c r="B52" s="101" t="s">
        <v>1702</v>
      </c>
      <c r="C52" s="106">
        <v>0</v>
      </c>
      <c r="D52" s="106">
        <v>0</v>
      </c>
      <c r="E52" s="106">
        <v>21</v>
      </c>
      <c r="F52" s="147">
        <f t="shared" si="1"/>
        <v>0</v>
      </c>
    </row>
    <row r="53" ht="16.5" spans="1:6">
      <c r="A53" s="106">
        <v>5.3</v>
      </c>
      <c r="B53" s="106"/>
      <c r="C53" s="106"/>
      <c r="D53" s="106"/>
      <c r="E53" s="106"/>
      <c r="F53" s="147"/>
    </row>
    <row r="54" ht="16.5" spans="1:6">
      <c r="A54" s="106"/>
      <c r="B54" s="101" t="s">
        <v>1716</v>
      </c>
      <c r="C54" s="106">
        <v>4</v>
      </c>
      <c r="D54" s="106">
        <v>4</v>
      </c>
      <c r="E54" s="106">
        <v>144</v>
      </c>
      <c r="F54" s="147">
        <f t="shared" si="1"/>
        <v>5.55555555555556</v>
      </c>
    </row>
    <row r="55" ht="16.5" spans="1:6">
      <c r="A55" s="106"/>
      <c r="B55" s="101" t="s">
        <v>1725</v>
      </c>
      <c r="C55" s="106">
        <v>1</v>
      </c>
      <c r="D55" s="106">
        <v>5</v>
      </c>
      <c r="E55" s="106">
        <v>76</v>
      </c>
      <c r="F55" s="147">
        <f t="shared" si="1"/>
        <v>7.89473684210526</v>
      </c>
    </row>
    <row r="56" ht="16.5" spans="1:6">
      <c r="A56" s="106">
        <v>5.4</v>
      </c>
      <c r="B56" s="106"/>
      <c r="C56" s="106"/>
      <c r="D56" s="106"/>
      <c r="E56" s="106"/>
      <c r="F56" s="147"/>
    </row>
    <row r="57" ht="16.5" spans="1:6">
      <c r="A57" s="106"/>
      <c r="B57" s="101" t="s">
        <v>1726</v>
      </c>
      <c r="C57" s="106">
        <v>1</v>
      </c>
      <c r="D57" s="106">
        <v>1</v>
      </c>
      <c r="E57" s="106">
        <v>29</v>
      </c>
      <c r="F57" s="147">
        <f t="shared" si="1"/>
        <v>6.89655172413793</v>
      </c>
    </row>
    <row r="58" ht="16.5" spans="1:6">
      <c r="A58" s="106"/>
      <c r="B58" s="101" t="s">
        <v>1727</v>
      </c>
      <c r="C58" s="106">
        <v>2</v>
      </c>
      <c r="D58" s="106">
        <v>5</v>
      </c>
      <c r="E58" s="106">
        <v>13</v>
      </c>
      <c r="F58" s="147">
        <f t="shared" si="1"/>
        <v>53.8461538461538</v>
      </c>
    </row>
    <row r="59" ht="16.5" spans="1:6">
      <c r="A59" s="106"/>
      <c r="B59" s="101" t="s">
        <v>1728</v>
      </c>
      <c r="C59" s="106">
        <v>2</v>
      </c>
      <c r="D59" s="106">
        <v>3</v>
      </c>
      <c r="E59" s="106">
        <v>34</v>
      </c>
      <c r="F59" s="147">
        <f t="shared" si="1"/>
        <v>14.7058823529412</v>
      </c>
    </row>
    <row r="60" ht="16.5" spans="1:6">
      <c r="A60" s="106"/>
      <c r="B60" s="101" t="s">
        <v>1729</v>
      </c>
      <c r="C60" s="106">
        <v>0</v>
      </c>
      <c r="D60" s="106">
        <v>0</v>
      </c>
      <c r="E60" s="106">
        <v>15</v>
      </c>
      <c r="F60" s="147">
        <f t="shared" si="1"/>
        <v>0</v>
      </c>
    </row>
    <row r="61" ht="16.5" spans="1:6">
      <c r="A61" s="106"/>
      <c r="B61" s="101" t="s">
        <v>1730</v>
      </c>
      <c r="C61" s="106">
        <v>2</v>
      </c>
      <c r="D61" s="106">
        <v>1</v>
      </c>
      <c r="E61" s="106">
        <v>34</v>
      </c>
      <c r="F61" s="147">
        <f t="shared" si="1"/>
        <v>8.82352941176471</v>
      </c>
    </row>
    <row r="62" ht="16.5" spans="1:6">
      <c r="A62" s="106"/>
      <c r="B62" s="101" t="s">
        <v>1731</v>
      </c>
      <c r="C62" s="106">
        <v>1</v>
      </c>
      <c r="D62" s="106">
        <v>1</v>
      </c>
      <c r="E62" s="106">
        <v>47</v>
      </c>
      <c r="F62" s="147">
        <f t="shared" si="1"/>
        <v>4.25531914893617</v>
      </c>
    </row>
    <row r="63" ht="16.5" spans="1:6">
      <c r="A63" s="106">
        <v>5.5</v>
      </c>
      <c r="B63" s="106"/>
      <c r="C63" s="106"/>
      <c r="D63" s="106"/>
      <c r="E63" s="106"/>
      <c r="F63" s="147"/>
    </row>
    <row r="64" ht="16.5" spans="1:6">
      <c r="A64" s="106"/>
      <c r="B64" s="101" t="s">
        <v>1714</v>
      </c>
      <c r="C64" s="106">
        <v>0</v>
      </c>
      <c r="D64" s="106">
        <v>0</v>
      </c>
      <c r="E64" s="106">
        <v>46</v>
      </c>
      <c r="F64" s="147">
        <f t="shared" si="1"/>
        <v>0</v>
      </c>
    </row>
    <row r="65" ht="16.5" spans="1:6">
      <c r="A65" s="106"/>
      <c r="B65" s="101" t="s">
        <v>1697</v>
      </c>
      <c r="C65" s="106">
        <v>0</v>
      </c>
      <c r="D65" s="106">
        <v>0</v>
      </c>
      <c r="E65" s="106">
        <v>15</v>
      </c>
      <c r="F65" s="147">
        <f t="shared" si="1"/>
        <v>0</v>
      </c>
    </row>
    <row r="66" ht="16.5" spans="1:6">
      <c r="A66" s="106"/>
      <c r="B66" s="101" t="s">
        <v>1732</v>
      </c>
      <c r="C66" s="106">
        <v>0</v>
      </c>
      <c r="D66" s="106">
        <v>2</v>
      </c>
      <c r="E66" s="106">
        <v>69</v>
      </c>
      <c r="F66" s="147">
        <f t="shared" si="1"/>
        <v>2.89855072463768</v>
      </c>
    </row>
    <row r="67" ht="16.5" spans="1:6">
      <c r="A67" s="106"/>
      <c r="B67" s="101" t="s">
        <v>1733</v>
      </c>
      <c r="C67" s="106">
        <v>0</v>
      </c>
      <c r="D67" s="106">
        <v>0</v>
      </c>
      <c r="E67" s="106">
        <v>22</v>
      </c>
      <c r="F67" s="147">
        <f t="shared" si="1"/>
        <v>0</v>
      </c>
    </row>
    <row r="68" ht="16.5" spans="1:6">
      <c r="A68" s="106">
        <v>6</v>
      </c>
      <c r="B68" s="106"/>
      <c r="C68" s="106"/>
      <c r="D68" s="106"/>
      <c r="E68" s="106"/>
      <c r="F68" s="147"/>
    </row>
    <row r="69" ht="16.5" spans="1:6">
      <c r="A69" s="106"/>
      <c r="B69" s="101" t="s">
        <v>1734</v>
      </c>
      <c r="C69" s="106">
        <v>0</v>
      </c>
      <c r="D69" s="106">
        <v>3</v>
      </c>
      <c r="E69" s="106">
        <v>38</v>
      </c>
      <c r="F69" s="147">
        <f t="shared" ref="F68:F99" si="2">(C69+D69)*100/E69</f>
        <v>7.89473684210526</v>
      </c>
    </row>
    <row r="70" ht="16.5" spans="1:6">
      <c r="A70" s="106"/>
      <c r="B70" s="101" t="s">
        <v>1735</v>
      </c>
      <c r="C70" s="106">
        <v>1</v>
      </c>
      <c r="D70" s="106">
        <v>2</v>
      </c>
      <c r="E70" s="106">
        <v>99</v>
      </c>
      <c r="F70" s="147">
        <f t="shared" si="2"/>
        <v>3.03030303030303</v>
      </c>
    </row>
    <row r="71" ht="16.5" spans="1:6">
      <c r="A71" s="106"/>
      <c r="B71" s="101" t="s">
        <v>1736</v>
      </c>
      <c r="C71" s="106">
        <v>0</v>
      </c>
      <c r="D71" s="106">
        <v>1</v>
      </c>
      <c r="E71" s="106">
        <v>68</v>
      </c>
      <c r="F71" s="147">
        <f t="shared" si="2"/>
        <v>1.47058823529412</v>
      </c>
    </row>
    <row r="72" ht="16.5" spans="1:6">
      <c r="A72" s="106">
        <v>6.1</v>
      </c>
      <c r="B72" s="106"/>
      <c r="C72" s="106"/>
      <c r="D72" s="106"/>
      <c r="E72" s="106"/>
      <c r="F72" s="147"/>
    </row>
    <row r="73" ht="16.5" spans="1:6">
      <c r="A73" s="106"/>
      <c r="B73" s="101" t="s">
        <v>1737</v>
      </c>
      <c r="C73" s="106">
        <v>2</v>
      </c>
      <c r="D73" s="106">
        <v>4</v>
      </c>
      <c r="E73" s="106">
        <v>91</v>
      </c>
      <c r="F73" s="147">
        <f t="shared" si="2"/>
        <v>6.59340659340659</v>
      </c>
    </row>
    <row r="74" ht="16.5" spans="1:6">
      <c r="A74" s="106">
        <v>6.2</v>
      </c>
      <c r="B74" s="106"/>
      <c r="C74" s="106"/>
      <c r="D74" s="106"/>
      <c r="E74" s="106"/>
      <c r="F74" s="147"/>
    </row>
    <row r="75" ht="16.5" spans="1:6">
      <c r="A75" s="106"/>
      <c r="B75" s="101" t="s">
        <v>1738</v>
      </c>
      <c r="C75" s="106">
        <v>2</v>
      </c>
      <c r="D75" s="106">
        <v>8</v>
      </c>
      <c r="E75" s="106">
        <v>245</v>
      </c>
      <c r="F75" s="147">
        <f t="shared" si="2"/>
        <v>4.08163265306122</v>
      </c>
    </row>
    <row r="76" ht="16.5" spans="1:6">
      <c r="A76" s="106"/>
      <c r="B76" s="101" t="s">
        <v>1739</v>
      </c>
      <c r="C76" s="106">
        <v>1</v>
      </c>
      <c r="D76" s="106">
        <v>4</v>
      </c>
      <c r="E76" s="106">
        <v>79</v>
      </c>
      <c r="F76" s="147">
        <f t="shared" si="2"/>
        <v>6.32911392405063</v>
      </c>
    </row>
    <row r="77" ht="16.5" spans="1:6">
      <c r="A77" s="106"/>
      <c r="B77" s="101" t="s">
        <v>1740</v>
      </c>
      <c r="C77" s="106">
        <v>2</v>
      </c>
      <c r="D77" s="106">
        <v>1</v>
      </c>
      <c r="E77" s="106">
        <v>31</v>
      </c>
      <c r="F77" s="147">
        <f t="shared" si="2"/>
        <v>9.67741935483871</v>
      </c>
    </row>
    <row r="78" ht="16.5" spans="1:6">
      <c r="A78" s="106"/>
      <c r="B78" s="101" t="s">
        <v>1741</v>
      </c>
      <c r="C78" s="106">
        <v>1</v>
      </c>
      <c r="D78" s="106">
        <v>1</v>
      </c>
      <c r="E78" s="106">
        <v>83</v>
      </c>
      <c r="F78" s="147">
        <f t="shared" si="2"/>
        <v>2.40963855421687</v>
      </c>
    </row>
    <row r="79" ht="16.5" spans="1:6">
      <c r="A79" s="106">
        <v>7</v>
      </c>
      <c r="B79" s="106"/>
      <c r="C79" s="106"/>
      <c r="D79" s="106"/>
      <c r="E79" s="106"/>
      <c r="F79" s="147"/>
    </row>
    <row r="80" ht="16.5" spans="1:6">
      <c r="A80" s="106"/>
      <c r="B80" s="101" t="s">
        <v>1742</v>
      </c>
      <c r="C80" s="106">
        <v>0</v>
      </c>
      <c r="D80" s="106">
        <v>0</v>
      </c>
      <c r="E80" s="106">
        <v>14</v>
      </c>
      <c r="F80" s="147">
        <f t="shared" si="2"/>
        <v>0</v>
      </c>
    </row>
    <row r="81" ht="16.5" spans="1:6">
      <c r="A81" s="106"/>
      <c r="B81" s="101" t="s">
        <v>1743</v>
      </c>
      <c r="C81" s="106">
        <v>0</v>
      </c>
      <c r="D81" s="106">
        <v>4</v>
      </c>
      <c r="E81" s="106">
        <v>210</v>
      </c>
      <c r="F81" s="147">
        <f t="shared" si="2"/>
        <v>1.9047619047619</v>
      </c>
    </row>
    <row r="82" ht="16.5" spans="1:6">
      <c r="A82" s="106"/>
      <c r="B82" s="101" t="s">
        <v>1744</v>
      </c>
      <c r="C82" s="106">
        <v>4</v>
      </c>
      <c r="D82" s="106">
        <v>2</v>
      </c>
      <c r="E82" s="106">
        <v>23</v>
      </c>
      <c r="F82" s="147">
        <f t="shared" si="2"/>
        <v>26.0869565217391</v>
      </c>
    </row>
    <row r="83" ht="16.5" spans="1:6">
      <c r="A83" s="106">
        <v>7.1</v>
      </c>
      <c r="B83" s="106"/>
      <c r="C83" s="106"/>
      <c r="D83" s="106"/>
      <c r="E83" s="106"/>
      <c r="F83" s="147"/>
    </row>
    <row r="84" ht="16.5" spans="1:6">
      <c r="A84" s="106"/>
      <c r="B84" s="101" t="s">
        <v>1745</v>
      </c>
      <c r="C84" s="106">
        <v>3</v>
      </c>
      <c r="D84" s="106">
        <v>3</v>
      </c>
      <c r="E84" s="106">
        <v>77</v>
      </c>
      <c r="F84" s="147">
        <f t="shared" si="2"/>
        <v>7.79220779220779</v>
      </c>
    </row>
    <row r="85" ht="16.5" spans="1:6">
      <c r="A85" s="106">
        <v>7.2</v>
      </c>
      <c r="B85" s="106"/>
      <c r="C85" s="106"/>
      <c r="D85" s="106"/>
      <c r="E85" s="106"/>
      <c r="F85" s="147"/>
    </row>
    <row r="86" ht="16.5" spans="1:6">
      <c r="A86" s="106"/>
      <c r="B86" s="101" t="s">
        <v>1746</v>
      </c>
      <c r="C86" s="106">
        <v>0</v>
      </c>
      <c r="D86" s="106">
        <v>0</v>
      </c>
      <c r="E86" s="106">
        <v>57</v>
      </c>
      <c r="F86" s="147">
        <f t="shared" si="2"/>
        <v>0</v>
      </c>
    </row>
    <row r="87" ht="16.5" spans="1:6">
      <c r="A87" s="106"/>
      <c r="B87" s="101" t="s">
        <v>1747</v>
      </c>
      <c r="C87" s="106">
        <v>0</v>
      </c>
      <c r="D87" s="106">
        <v>0</v>
      </c>
      <c r="E87" s="106">
        <v>59</v>
      </c>
      <c r="F87" s="147">
        <f t="shared" si="2"/>
        <v>0</v>
      </c>
    </row>
    <row r="88" ht="16.5" spans="1:6">
      <c r="A88" s="106">
        <v>7.3</v>
      </c>
      <c r="B88" s="106"/>
      <c r="C88" s="106"/>
      <c r="D88" s="106"/>
      <c r="E88" s="106"/>
      <c r="F88" s="147"/>
    </row>
    <row r="89" ht="16.5" spans="1:6">
      <c r="A89" s="106"/>
      <c r="B89" s="101" t="s">
        <v>1748</v>
      </c>
      <c r="C89" s="106">
        <v>0</v>
      </c>
      <c r="D89" s="106">
        <v>2</v>
      </c>
      <c r="E89" s="106">
        <v>28</v>
      </c>
      <c r="F89" s="147">
        <f t="shared" si="2"/>
        <v>7.14285714285714</v>
      </c>
    </row>
    <row r="90" ht="16.5" spans="1:6">
      <c r="A90" s="106">
        <v>7.4</v>
      </c>
      <c r="B90" s="106"/>
      <c r="C90" s="106"/>
      <c r="D90" s="106"/>
      <c r="E90" s="106"/>
      <c r="F90" s="147"/>
    </row>
    <row r="91" ht="16.5" spans="1:6">
      <c r="A91" s="106"/>
      <c r="B91" s="101" t="s">
        <v>1749</v>
      </c>
      <c r="C91" s="106">
        <v>0</v>
      </c>
      <c r="D91" s="106">
        <v>1</v>
      </c>
      <c r="E91" s="106">
        <v>99</v>
      </c>
      <c r="F91" s="147">
        <f t="shared" si="2"/>
        <v>1.01010101010101</v>
      </c>
    </row>
    <row r="92" ht="16.5" spans="1:6">
      <c r="A92" s="106"/>
      <c r="B92" s="101" t="s">
        <v>1750</v>
      </c>
      <c r="C92" s="106">
        <v>1</v>
      </c>
      <c r="D92" s="106">
        <v>0</v>
      </c>
      <c r="E92" s="106">
        <v>1</v>
      </c>
      <c r="F92" s="147">
        <f t="shared" si="2"/>
        <v>100</v>
      </c>
    </row>
    <row r="93" ht="16.5" spans="1:6">
      <c r="A93" s="106">
        <v>7.5</v>
      </c>
      <c r="B93" s="106"/>
      <c r="C93" s="106"/>
      <c r="D93" s="106"/>
      <c r="E93" s="106"/>
      <c r="F93" s="147"/>
    </row>
    <row r="94" ht="16.5" spans="1:6">
      <c r="A94" s="106"/>
      <c r="B94" s="101" t="s">
        <v>1751</v>
      </c>
      <c r="C94" s="106">
        <v>0</v>
      </c>
      <c r="D94" s="106">
        <v>1</v>
      </c>
      <c r="E94" s="106">
        <v>136</v>
      </c>
      <c r="F94" s="147">
        <f t="shared" si="2"/>
        <v>0.735294117647059</v>
      </c>
    </row>
    <row r="95" ht="16.5" spans="1:6">
      <c r="A95" s="106"/>
      <c r="B95" s="101" t="s">
        <v>1752</v>
      </c>
      <c r="C95" s="106">
        <v>0</v>
      </c>
      <c r="D95" s="106">
        <v>0</v>
      </c>
      <c r="E95" s="106">
        <v>18</v>
      </c>
      <c r="F95" s="147">
        <f t="shared" si="2"/>
        <v>0</v>
      </c>
    </row>
    <row r="96" ht="16.5" spans="1:6">
      <c r="A96" s="106"/>
      <c r="B96" s="101" t="s">
        <v>1750</v>
      </c>
      <c r="C96" s="106">
        <v>0</v>
      </c>
      <c r="D96" s="106">
        <v>1</v>
      </c>
      <c r="E96" s="106">
        <v>27</v>
      </c>
      <c r="F96" s="147">
        <f t="shared" si="2"/>
        <v>3.7037037037037</v>
      </c>
    </row>
    <row r="97" ht="16.5" spans="1:6">
      <c r="A97" s="106"/>
      <c r="B97" s="101" t="s">
        <v>1753</v>
      </c>
      <c r="C97" s="106">
        <v>0</v>
      </c>
      <c r="D97" s="106">
        <v>1</v>
      </c>
      <c r="E97" s="106">
        <v>47</v>
      </c>
      <c r="F97" s="147">
        <f t="shared" si="2"/>
        <v>2.12765957446808</v>
      </c>
    </row>
    <row r="98" ht="16.5" spans="1:6">
      <c r="A98" s="106"/>
      <c r="B98" s="101" t="s">
        <v>1754</v>
      </c>
      <c r="C98" s="106">
        <v>0</v>
      </c>
      <c r="D98" s="106">
        <v>0</v>
      </c>
      <c r="E98" s="106">
        <v>23</v>
      </c>
      <c r="F98" s="147">
        <f t="shared" si="2"/>
        <v>0</v>
      </c>
    </row>
    <row r="99" ht="16.5" spans="1:6">
      <c r="A99" s="106">
        <v>8</v>
      </c>
      <c r="B99" s="106"/>
      <c r="C99" s="106"/>
      <c r="D99" s="106"/>
      <c r="E99" s="106"/>
      <c r="F99" s="147"/>
    </row>
    <row r="100" ht="16.5" spans="1:6">
      <c r="A100" s="106"/>
      <c r="B100" s="101" t="s">
        <v>1755</v>
      </c>
      <c r="C100" s="106">
        <v>2</v>
      </c>
      <c r="D100" s="106">
        <v>6</v>
      </c>
      <c r="E100" s="106">
        <v>73</v>
      </c>
      <c r="F100" s="147">
        <f>(C100+D100)*100/E100</f>
        <v>10.958904109589</v>
      </c>
    </row>
    <row r="101" ht="16.5" spans="1:6">
      <c r="A101" s="106"/>
      <c r="B101" s="101" t="s">
        <v>1756</v>
      </c>
      <c r="C101" s="106">
        <v>0</v>
      </c>
      <c r="D101" s="106">
        <v>2</v>
      </c>
      <c r="E101" s="106">
        <v>56</v>
      </c>
      <c r="F101" s="147">
        <f>(C101+D101)*100/E101</f>
        <v>3.57142857142857</v>
      </c>
    </row>
  </sheetData>
  <autoFilter ref="A1:F101">
    <extLst/>
  </autoFilter>
  <conditionalFormatting sqref="D$1:D$1048576">
    <cfRule type="dataBar" priority="1">
      <dataBar>
        <cfvo type="min"/>
        <cfvo type="max"/>
        <color rgb="FF63C384"/>
      </dataBar>
      <extLst>
        <ext xmlns:x14="http://schemas.microsoft.com/office/spreadsheetml/2009/9/main" uri="{B025F937-C7B1-47D3-B67F-A62EFF666E3E}">
          <x14:id>{921a3b7f-96c4-49c5-b1f2-f9e029cc1460}</x14:id>
        </ext>
      </extLst>
    </cfRule>
  </conditionalFormatting>
  <conditionalFormatting sqref="F$1:F$1048576">
    <cfRule type="dataBar" priority="2">
      <dataBar>
        <cfvo type="min"/>
        <cfvo type="max"/>
        <color rgb="FFFF555A"/>
      </dataBar>
      <extLst>
        <ext xmlns:x14="http://schemas.microsoft.com/office/spreadsheetml/2009/9/main" uri="{B025F937-C7B1-47D3-B67F-A62EFF666E3E}">
          <x14:id>{23720ae1-4ddf-463a-a29d-1fdcf81ae677}</x14:id>
        </ext>
      </extLst>
    </cfRule>
  </conditionalFormatting>
  <conditionalFormatting sqref="C$1:D$1048576">
    <cfRule type="dataBar" priority="3">
      <dataBar>
        <cfvo type="min"/>
        <cfvo type="max"/>
        <color rgb="FF638EC6"/>
      </dataBar>
      <extLst>
        <ext xmlns:x14="http://schemas.microsoft.com/office/spreadsheetml/2009/9/main" uri="{B025F937-C7B1-47D3-B67F-A62EFF666E3E}">
          <x14:id>{557160ec-6e49-4151-8d94-0b9bcd00ddc1}</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921a3b7f-96c4-49c5-b1f2-f9e029cc1460}">
            <x14:dataBar minLength="0" maxLength="100" border="1" negativeBarBorderColorSameAsPositive="0">
              <x14:cfvo type="autoMin"/>
              <x14:cfvo type="autoMax"/>
              <x14:borderColor rgb="FF63C384"/>
              <x14:negativeFillColor rgb="FFFF0000"/>
              <x14:negativeBorderColor rgb="FFFF0000"/>
              <x14:axisColor rgb="FF000000"/>
            </x14:dataBar>
          </x14:cfRule>
          <xm:sqref>D$1:D$1048576</xm:sqref>
        </x14:conditionalFormatting>
        <x14:conditionalFormatting xmlns:xm="http://schemas.microsoft.com/office/excel/2006/main">
          <x14:cfRule type="dataBar" id="{23720ae1-4ddf-463a-a29d-1fdcf81ae677}">
            <x14:dataBar minLength="0" maxLength="100" border="1" negativeBarBorderColorSameAsPositive="0">
              <x14:cfvo type="autoMin"/>
              <x14:cfvo type="autoMax"/>
              <x14:borderColor rgb="FFFF555A"/>
              <x14:negativeFillColor rgb="FFFF0000"/>
              <x14:negativeBorderColor rgb="FFFF0000"/>
              <x14:axisColor rgb="FF000000"/>
            </x14:dataBar>
          </x14:cfRule>
          <xm:sqref>F$1:F$1048576</xm:sqref>
        </x14:conditionalFormatting>
        <x14:conditionalFormatting xmlns:xm="http://schemas.microsoft.com/office/excel/2006/main">
          <x14:cfRule type="dataBar" id="{557160ec-6e49-4151-8d94-0b9bcd00ddc1}">
            <x14:dataBar minLength="0" maxLength="100" border="1" negativeBarBorderColorSameAsPositive="0">
              <x14:cfvo type="autoMin"/>
              <x14:cfvo type="autoMax"/>
              <x14:borderColor rgb="FF638EC6"/>
              <x14:negativeFillColor rgb="FFFF0000"/>
              <x14:negativeBorderColor rgb="FFFF0000"/>
              <x14:axisColor rgb="FF000000"/>
            </x14:dataBar>
          </x14:cfRule>
          <xm:sqref>C$1:D$1048576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8"/>
  <sheetViews>
    <sheetView workbookViewId="0">
      <selection activeCell="D23" sqref="D23"/>
    </sheetView>
  </sheetViews>
  <sheetFormatPr defaultColWidth="9" defaultRowHeight="16.5" outlineLevelCol="1"/>
  <cols>
    <col min="1" max="1" width="10.875" style="101" customWidth="1"/>
    <col min="2" max="2" width="20.75" style="101" customWidth="1"/>
    <col min="3" max="16384" width="9" style="101"/>
  </cols>
  <sheetData>
    <row r="1" spans="1:2">
      <c r="A1" s="101" t="s">
        <v>1757</v>
      </c>
      <c r="B1" s="101" t="s">
        <v>1758</v>
      </c>
    </row>
    <row r="2" spans="1:2">
      <c r="A2" s="101" t="s">
        <v>1759</v>
      </c>
      <c r="B2" s="101" t="s">
        <v>1760</v>
      </c>
    </row>
    <row r="3" spans="1:2">
      <c r="A3" s="101" t="s">
        <v>1759</v>
      </c>
      <c r="B3" s="100" t="s">
        <v>1761</v>
      </c>
    </row>
    <row r="4" spans="1:2">
      <c r="A4" s="101" t="s">
        <v>1759</v>
      </c>
      <c r="B4" s="101" t="s">
        <v>1762</v>
      </c>
    </row>
    <row r="5" spans="1:2">
      <c r="A5" s="101" t="s">
        <v>1759</v>
      </c>
      <c r="B5" s="100" t="s">
        <v>1763</v>
      </c>
    </row>
    <row r="6" spans="1:2">
      <c r="A6" s="101" t="s">
        <v>1759</v>
      </c>
      <c r="B6" s="101" t="s">
        <v>1764</v>
      </c>
    </row>
    <row r="7" spans="1:2">
      <c r="A7" s="101" t="s">
        <v>1759</v>
      </c>
      <c r="B7" s="100" t="s">
        <v>1765</v>
      </c>
    </row>
    <row r="8" spans="1:2">
      <c r="A8" s="101" t="s">
        <v>1759</v>
      </c>
      <c r="B8" s="101" t="s">
        <v>1766</v>
      </c>
    </row>
    <row r="9" spans="1:2">
      <c r="A9" s="101" t="s">
        <v>1759</v>
      </c>
      <c r="B9" s="100" t="s">
        <v>1767</v>
      </c>
    </row>
    <row r="10" spans="1:2">
      <c r="A10" s="101" t="s">
        <v>1759</v>
      </c>
      <c r="B10" s="101" t="s">
        <v>1768</v>
      </c>
    </row>
    <row r="11" spans="1:2">
      <c r="A11" s="101" t="s">
        <v>1737</v>
      </c>
      <c r="B11" s="101" t="s">
        <v>1769</v>
      </c>
    </row>
    <row r="12" spans="1:2">
      <c r="A12" s="101" t="s">
        <v>1737</v>
      </c>
      <c r="B12" s="101" t="s">
        <v>1770</v>
      </c>
    </row>
    <row r="13" spans="1:2">
      <c r="A13" s="101" t="s">
        <v>1737</v>
      </c>
      <c r="B13" s="101" t="s">
        <v>1771</v>
      </c>
    </row>
    <row r="14" spans="1:2">
      <c r="A14" s="101" t="s">
        <v>1737</v>
      </c>
      <c r="B14" s="101" t="s">
        <v>1772</v>
      </c>
    </row>
    <row r="15" spans="1:2">
      <c r="A15" s="101" t="s">
        <v>1737</v>
      </c>
      <c r="B15" s="101" t="s">
        <v>1773</v>
      </c>
    </row>
    <row r="16" spans="1:2">
      <c r="A16" s="101" t="s">
        <v>1737</v>
      </c>
      <c r="B16" s="101" t="s">
        <v>1774</v>
      </c>
    </row>
    <row r="17" spans="1:2">
      <c r="A17" s="101" t="s">
        <v>1737</v>
      </c>
      <c r="B17" s="100" t="s">
        <v>1775</v>
      </c>
    </row>
    <row r="18" spans="1:2">
      <c r="A18" s="101" t="s">
        <v>1737</v>
      </c>
      <c r="B18" s="101" t="s">
        <v>1776</v>
      </c>
    </row>
    <row r="19" spans="1:2">
      <c r="A19" s="101" t="s">
        <v>1737</v>
      </c>
      <c r="B19" s="101" t="s">
        <v>1777</v>
      </c>
    </row>
    <row r="20" spans="1:2">
      <c r="A20" s="101" t="s">
        <v>1737</v>
      </c>
      <c r="B20" s="101" t="s">
        <v>1778</v>
      </c>
    </row>
    <row r="21" spans="1:2">
      <c r="A21" s="101" t="s">
        <v>1737</v>
      </c>
      <c r="B21" s="101" t="s">
        <v>1779</v>
      </c>
    </row>
    <row r="22" spans="1:2">
      <c r="A22" s="101" t="s">
        <v>1737</v>
      </c>
      <c r="B22" s="100" t="s">
        <v>1780</v>
      </c>
    </row>
    <row r="23" spans="1:2">
      <c r="A23" s="101" t="s">
        <v>1781</v>
      </c>
      <c r="B23" s="101" t="s">
        <v>1782</v>
      </c>
    </row>
    <row r="24" spans="1:2">
      <c r="A24" s="101" t="s">
        <v>1781</v>
      </c>
      <c r="B24" s="100" t="s">
        <v>1783</v>
      </c>
    </row>
    <row r="25" spans="1:2">
      <c r="A25" s="101" t="s">
        <v>1781</v>
      </c>
      <c r="B25" s="101" t="s">
        <v>1784</v>
      </c>
    </row>
    <row r="26" spans="1:2">
      <c r="A26" s="101" t="s">
        <v>1781</v>
      </c>
      <c r="B26" s="101" t="s">
        <v>1785</v>
      </c>
    </row>
    <row r="27" spans="1:2">
      <c r="A27" s="101" t="s">
        <v>1781</v>
      </c>
      <c r="B27" s="101" t="s">
        <v>1786</v>
      </c>
    </row>
    <row r="28" spans="1:2">
      <c r="A28" s="101" t="s">
        <v>1781</v>
      </c>
      <c r="B28" s="101" t="s">
        <v>1787</v>
      </c>
    </row>
    <row r="29" spans="1:2">
      <c r="A29" s="101" t="s">
        <v>1781</v>
      </c>
      <c r="B29" s="101" t="s">
        <v>1788</v>
      </c>
    </row>
    <row r="30" spans="1:2">
      <c r="A30" s="101" t="s">
        <v>1781</v>
      </c>
      <c r="B30" s="101" t="s">
        <v>1789</v>
      </c>
    </row>
    <row r="31" spans="1:2">
      <c r="A31" s="101" t="s">
        <v>1629</v>
      </c>
      <c r="B31" s="101" t="s">
        <v>1790</v>
      </c>
    </row>
    <row r="32" spans="1:2">
      <c r="A32" s="101" t="s">
        <v>1629</v>
      </c>
      <c r="B32" s="100" t="s">
        <v>1791</v>
      </c>
    </row>
    <row r="33" spans="1:2">
      <c r="A33" s="101" t="s">
        <v>1629</v>
      </c>
      <c r="B33" s="100" t="s">
        <v>1792</v>
      </c>
    </row>
    <row r="34" spans="1:2">
      <c r="A34" s="101" t="s">
        <v>1629</v>
      </c>
      <c r="B34" s="101" t="s">
        <v>1793</v>
      </c>
    </row>
    <row r="35" spans="1:2">
      <c r="A35" s="101" t="s">
        <v>1629</v>
      </c>
      <c r="B35" s="100" t="s">
        <v>1794</v>
      </c>
    </row>
    <row r="36" spans="1:2">
      <c r="A36" s="101" t="s">
        <v>1629</v>
      </c>
      <c r="B36" s="101" t="s">
        <v>1795</v>
      </c>
    </row>
    <row r="37" spans="1:2">
      <c r="A37" s="101" t="s">
        <v>1629</v>
      </c>
      <c r="B37" s="101" t="s">
        <v>1796</v>
      </c>
    </row>
    <row r="38" spans="1:2">
      <c r="A38" s="101" t="s">
        <v>1629</v>
      </c>
      <c r="B38" s="101" t="s">
        <v>1797</v>
      </c>
    </row>
    <row r="39" spans="1:2">
      <c r="A39" s="101" t="s">
        <v>1629</v>
      </c>
      <c r="B39" s="101" t="s">
        <v>1798</v>
      </c>
    </row>
    <row r="40" spans="1:2">
      <c r="A40" s="101" t="s">
        <v>1629</v>
      </c>
      <c r="B40" s="101" t="s">
        <v>1776</v>
      </c>
    </row>
    <row r="41" spans="1:2">
      <c r="A41" s="101" t="s">
        <v>1629</v>
      </c>
      <c r="B41" s="101" t="s">
        <v>1799</v>
      </c>
    </row>
    <row r="42" spans="1:2">
      <c r="A42" s="101" t="s">
        <v>1629</v>
      </c>
      <c r="B42" s="101" t="s">
        <v>1800</v>
      </c>
    </row>
    <row r="43" spans="1:2">
      <c r="A43" s="101" t="s">
        <v>1629</v>
      </c>
      <c r="B43" s="101" t="s">
        <v>1801</v>
      </c>
    </row>
    <row r="44" spans="1:2">
      <c r="A44" s="101" t="s">
        <v>1629</v>
      </c>
      <c r="B44" s="101" t="s">
        <v>1802</v>
      </c>
    </row>
    <row r="45" spans="1:2">
      <c r="A45" s="101" t="s">
        <v>1629</v>
      </c>
      <c r="B45" s="100" t="s">
        <v>1803</v>
      </c>
    </row>
    <row r="46" spans="1:2">
      <c r="A46" s="101" t="s">
        <v>1629</v>
      </c>
      <c r="B46" s="101" t="s">
        <v>1804</v>
      </c>
    </row>
    <row r="47" spans="1:2">
      <c r="A47" s="101" t="s">
        <v>1629</v>
      </c>
      <c r="B47" s="101" t="s">
        <v>1805</v>
      </c>
    </row>
    <row r="48" spans="1:2">
      <c r="A48" s="101" t="s">
        <v>1629</v>
      </c>
      <c r="B48" s="101" t="s">
        <v>1806</v>
      </c>
    </row>
    <row r="49" spans="1:2">
      <c r="A49" s="101" t="s">
        <v>1629</v>
      </c>
      <c r="B49" s="100" t="s">
        <v>1807</v>
      </c>
    </row>
    <row r="50" spans="1:2">
      <c r="A50" s="101" t="s">
        <v>1629</v>
      </c>
      <c r="B50" s="101" t="s">
        <v>1808</v>
      </c>
    </row>
    <row r="51" spans="1:2">
      <c r="A51" s="101" t="s">
        <v>1629</v>
      </c>
      <c r="B51" s="101" t="s">
        <v>1809</v>
      </c>
    </row>
    <row r="52" spans="1:2">
      <c r="A52" s="101" t="s">
        <v>1629</v>
      </c>
      <c r="B52" s="101" t="s">
        <v>1810</v>
      </c>
    </row>
    <row r="53" spans="1:2">
      <c r="A53" s="101" t="s">
        <v>1629</v>
      </c>
      <c r="B53" s="101" t="s">
        <v>1811</v>
      </c>
    </row>
    <row r="54" spans="1:2">
      <c r="A54" s="101" t="s">
        <v>1629</v>
      </c>
      <c r="B54" s="100" t="s">
        <v>1812</v>
      </c>
    </row>
    <row r="55" spans="1:2">
      <c r="A55" s="101" t="s">
        <v>1629</v>
      </c>
      <c r="B55" s="101" t="s">
        <v>1813</v>
      </c>
    </row>
    <row r="56" spans="1:2">
      <c r="A56" s="101" t="s">
        <v>1629</v>
      </c>
      <c r="B56" s="101" t="s">
        <v>1814</v>
      </c>
    </row>
    <row r="57" spans="1:2">
      <c r="A57" s="101" t="s">
        <v>1629</v>
      </c>
      <c r="B57" s="101" t="s">
        <v>1815</v>
      </c>
    </row>
    <row r="58" spans="1:2">
      <c r="A58" s="101" t="s">
        <v>1629</v>
      </c>
      <c r="B58" s="101" t="s">
        <v>1816</v>
      </c>
    </row>
    <row r="59" spans="1:2">
      <c r="A59" s="101" t="s">
        <v>1633</v>
      </c>
      <c r="B59" s="100" t="s">
        <v>1817</v>
      </c>
    </row>
    <row r="60" spans="1:2">
      <c r="A60" s="101" t="s">
        <v>1633</v>
      </c>
      <c r="B60" s="101" t="s">
        <v>1769</v>
      </c>
    </row>
    <row r="61" spans="1:2">
      <c r="A61" s="101" t="s">
        <v>1633</v>
      </c>
      <c r="B61" s="101" t="s">
        <v>1800</v>
      </c>
    </row>
    <row r="62" spans="1:2">
      <c r="A62" s="101" t="s">
        <v>1633</v>
      </c>
      <c r="B62" s="101" t="s">
        <v>1818</v>
      </c>
    </row>
    <row r="63" spans="1:2">
      <c r="A63" s="101" t="s">
        <v>1633</v>
      </c>
      <c r="B63" s="100" t="s">
        <v>1819</v>
      </c>
    </row>
    <row r="64" spans="1:2">
      <c r="A64" s="101" t="s">
        <v>1633</v>
      </c>
      <c r="B64" s="101" t="s">
        <v>1820</v>
      </c>
    </row>
    <row r="65" spans="1:2">
      <c r="A65" s="101" t="s">
        <v>1633</v>
      </c>
      <c r="B65" s="101" t="s">
        <v>1821</v>
      </c>
    </row>
    <row r="66" spans="1:2">
      <c r="A66" s="101" t="s">
        <v>1633</v>
      </c>
      <c r="B66" s="100" t="s">
        <v>1822</v>
      </c>
    </row>
    <row r="67" spans="1:2">
      <c r="A67" s="101" t="s">
        <v>1633</v>
      </c>
      <c r="B67" s="101" t="s">
        <v>1823</v>
      </c>
    </row>
    <row r="68" spans="1:2">
      <c r="A68" s="101" t="s">
        <v>1633</v>
      </c>
      <c r="B68" s="101" t="s">
        <v>1824</v>
      </c>
    </row>
    <row r="69" spans="1:2">
      <c r="A69" s="101" t="s">
        <v>1633</v>
      </c>
      <c r="B69" s="101" t="s">
        <v>1825</v>
      </c>
    </row>
    <row r="70" spans="1:2">
      <c r="A70" s="101" t="s">
        <v>1633</v>
      </c>
      <c r="B70" s="101" t="s">
        <v>1826</v>
      </c>
    </row>
    <row r="71" spans="1:2">
      <c r="A71" s="101" t="s">
        <v>1827</v>
      </c>
      <c r="B71" s="101" t="s">
        <v>1828</v>
      </c>
    </row>
    <row r="72" spans="1:2">
      <c r="A72" s="101" t="s">
        <v>1827</v>
      </c>
      <c r="B72" s="101" t="s">
        <v>1652</v>
      </c>
    </row>
    <row r="73" spans="1:2">
      <c r="A73" s="101" t="s">
        <v>1827</v>
      </c>
      <c r="B73" s="101" t="s">
        <v>1829</v>
      </c>
    </row>
    <row r="74" spans="1:2">
      <c r="A74" s="101" t="s">
        <v>1827</v>
      </c>
      <c r="B74" s="101" t="s">
        <v>1830</v>
      </c>
    </row>
    <row r="75" spans="1:2">
      <c r="A75" s="101" t="s">
        <v>1827</v>
      </c>
      <c r="B75" s="101" t="s">
        <v>1831</v>
      </c>
    </row>
    <row r="76" spans="1:2">
      <c r="A76" s="101" t="s">
        <v>1827</v>
      </c>
      <c r="B76" s="100" t="s">
        <v>1832</v>
      </c>
    </row>
    <row r="77" spans="1:2">
      <c r="A77" s="101" t="s">
        <v>1827</v>
      </c>
      <c r="B77" s="101" t="s">
        <v>1540</v>
      </c>
    </row>
    <row r="78" spans="1:2">
      <c r="A78" s="101" t="s">
        <v>1827</v>
      </c>
      <c r="B78" s="100" t="s">
        <v>1833</v>
      </c>
    </row>
    <row r="79" spans="1:2">
      <c r="A79" s="101" t="s">
        <v>1827</v>
      </c>
      <c r="B79" s="101" t="s">
        <v>1834</v>
      </c>
    </row>
    <row r="80" spans="1:2">
      <c r="A80" s="101" t="s">
        <v>1827</v>
      </c>
      <c r="B80" s="101" t="s">
        <v>1821</v>
      </c>
    </row>
    <row r="81" spans="1:2">
      <c r="A81" s="101" t="s">
        <v>1827</v>
      </c>
      <c r="B81" s="101" t="s">
        <v>1835</v>
      </c>
    </row>
    <row r="82" spans="1:2">
      <c r="A82" s="101" t="s">
        <v>1827</v>
      </c>
      <c r="B82" s="100" t="s">
        <v>1836</v>
      </c>
    </row>
    <row r="83" spans="1:2">
      <c r="A83" s="101" t="s">
        <v>1827</v>
      </c>
      <c r="B83" s="100" t="s">
        <v>1837</v>
      </c>
    </row>
    <row r="84" spans="1:2">
      <c r="A84" s="101" t="s">
        <v>1827</v>
      </c>
      <c r="B84" s="101" t="s">
        <v>1838</v>
      </c>
    </row>
    <row r="85" spans="1:2">
      <c r="A85" s="101" t="s">
        <v>1827</v>
      </c>
      <c r="B85" s="101" t="s">
        <v>1839</v>
      </c>
    </row>
    <row r="86" spans="1:2">
      <c r="A86" s="101" t="s">
        <v>1827</v>
      </c>
      <c r="B86" s="101" t="s">
        <v>1840</v>
      </c>
    </row>
    <row r="87" spans="1:2">
      <c r="A87" s="101" t="s">
        <v>1827</v>
      </c>
      <c r="B87" s="101" t="s">
        <v>1841</v>
      </c>
    </row>
    <row r="88" spans="1:2">
      <c r="A88" s="101" t="s">
        <v>1827</v>
      </c>
      <c r="B88" s="101" t="s">
        <v>1842</v>
      </c>
    </row>
    <row r="89" spans="1:2">
      <c r="A89" s="101" t="s">
        <v>1666</v>
      </c>
      <c r="B89" s="101" t="s">
        <v>1777</v>
      </c>
    </row>
    <row r="90" spans="1:2">
      <c r="A90" s="101" t="s">
        <v>1666</v>
      </c>
      <c r="B90" s="100" t="s">
        <v>1843</v>
      </c>
    </row>
    <row r="91" spans="1:2">
      <c r="A91" s="101" t="s">
        <v>1666</v>
      </c>
      <c r="B91" s="101" t="s">
        <v>1844</v>
      </c>
    </row>
    <row r="92" spans="1:2">
      <c r="A92" s="101" t="s">
        <v>1666</v>
      </c>
      <c r="B92" s="101" t="s">
        <v>1845</v>
      </c>
    </row>
    <row r="93" spans="1:2">
      <c r="A93" s="101" t="s">
        <v>1592</v>
      </c>
      <c r="B93" s="100" t="s">
        <v>1846</v>
      </c>
    </row>
    <row r="94" spans="1:2">
      <c r="A94" s="101" t="s">
        <v>1592</v>
      </c>
      <c r="B94" s="100" t="s">
        <v>1847</v>
      </c>
    </row>
    <row r="95" spans="1:2">
      <c r="A95" s="101" t="s">
        <v>1592</v>
      </c>
      <c r="B95" s="101" t="s">
        <v>1848</v>
      </c>
    </row>
    <row r="96" spans="1:2">
      <c r="A96" s="101" t="s">
        <v>1592</v>
      </c>
      <c r="B96" s="101" t="s">
        <v>1849</v>
      </c>
    </row>
    <row r="97" spans="1:2">
      <c r="A97" s="101" t="s">
        <v>1592</v>
      </c>
      <c r="B97" s="101" t="s">
        <v>1850</v>
      </c>
    </row>
    <row r="98" spans="1:2">
      <c r="A98" s="101" t="s">
        <v>1592</v>
      </c>
      <c r="B98" s="101" t="s">
        <v>1851</v>
      </c>
    </row>
    <row r="99" spans="1:2">
      <c r="A99" s="101" t="s">
        <v>1592</v>
      </c>
      <c r="B99" s="101" t="s">
        <v>1728</v>
      </c>
    </row>
    <row r="100" spans="1:2">
      <c r="A100" s="101" t="s">
        <v>1592</v>
      </c>
      <c r="B100" s="101" t="s">
        <v>1852</v>
      </c>
    </row>
    <row r="101" spans="1:2">
      <c r="A101" s="101" t="s">
        <v>1592</v>
      </c>
      <c r="B101" s="101" t="s">
        <v>1853</v>
      </c>
    </row>
    <row r="102" spans="1:2">
      <c r="A102" s="101" t="s">
        <v>1592</v>
      </c>
      <c r="B102" s="101" t="s">
        <v>1854</v>
      </c>
    </row>
    <row r="103" spans="1:2">
      <c r="A103" s="101" t="s">
        <v>1725</v>
      </c>
      <c r="B103" s="101" t="s">
        <v>1855</v>
      </c>
    </row>
    <row r="104" spans="1:2">
      <c r="A104" s="101" t="s">
        <v>1725</v>
      </c>
      <c r="B104" s="101" t="s">
        <v>1856</v>
      </c>
    </row>
    <row r="105" spans="1:2">
      <c r="A105" s="101" t="s">
        <v>1725</v>
      </c>
      <c r="B105" s="101" t="s">
        <v>1857</v>
      </c>
    </row>
    <row r="106" spans="1:2">
      <c r="A106" s="101" t="s">
        <v>1725</v>
      </c>
      <c r="B106" s="101" t="s">
        <v>1858</v>
      </c>
    </row>
    <row r="107" spans="1:2">
      <c r="A107" s="101" t="s">
        <v>1725</v>
      </c>
      <c r="B107" s="101" t="s">
        <v>1859</v>
      </c>
    </row>
    <row r="108" spans="1:2">
      <c r="A108" s="101" t="s">
        <v>1725</v>
      </c>
      <c r="B108" s="101" t="s">
        <v>1860</v>
      </c>
    </row>
    <row r="109" spans="1:2">
      <c r="A109" s="101" t="s">
        <v>1725</v>
      </c>
      <c r="B109" s="101" t="s">
        <v>1861</v>
      </c>
    </row>
    <row r="110" spans="1:2">
      <c r="A110" s="101" t="s">
        <v>1862</v>
      </c>
      <c r="B110" s="101" t="s">
        <v>1858</v>
      </c>
    </row>
    <row r="111" spans="1:2">
      <c r="A111" s="101" t="s">
        <v>1862</v>
      </c>
      <c r="B111" s="101" t="s">
        <v>1863</v>
      </c>
    </row>
    <row r="112" spans="1:2">
      <c r="A112" s="101" t="s">
        <v>1862</v>
      </c>
      <c r="B112" s="101" t="s">
        <v>1847</v>
      </c>
    </row>
    <row r="113" spans="1:2">
      <c r="A113" s="101" t="s">
        <v>1862</v>
      </c>
      <c r="B113" s="101" t="s">
        <v>1864</v>
      </c>
    </row>
    <row r="114" spans="1:2">
      <c r="A114" s="101" t="s">
        <v>1862</v>
      </c>
      <c r="B114" s="101" t="s">
        <v>1865</v>
      </c>
    </row>
    <row r="115" spans="1:2">
      <c r="A115" s="101" t="s">
        <v>1862</v>
      </c>
      <c r="B115" s="101" t="s">
        <v>1866</v>
      </c>
    </row>
    <row r="116" spans="1:2">
      <c r="A116" s="101" t="s">
        <v>1862</v>
      </c>
      <c r="B116" s="101" t="s">
        <v>1867</v>
      </c>
    </row>
    <row r="117" spans="1:2">
      <c r="A117" s="101" t="s">
        <v>1862</v>
      </c>
      <c r="B117" s="101" t="s">
        <v>1868</v>
      </c>
    </row>
    <row r="118" spans="1:2">
      <c r="A118" s="101" t="s">
        <v>1862</v>
      </c>
      <c r="B118" s="101" t="s">
        <v>1860</v>
      </c>
    </row>
    <row r="119" spans="1:2">
      <c r="A119" s="101" t="s">
        <v>1862</v>
      </c>
      <c r="B119" s="101" t="s">
        <v>1869</v>
      </c>
    </row>
    <row r="120" spans="1:2">
      <c r="A120" s="101" t="s">
        <v>1862</v>
      </c>
      <c r="B120" s="101" t="s">
        <v>1870</v>
      </c>
    </row>
    <row r="121" spans="1:2">
      <c r="A121" s="101" t="s">
        <v>1862</v>
      </c>
      <c r="B121" s="101" t="s">
        <v>1871</v>
      </c>
    </row>
    <row r="122" spans="1:2">
      <c r="A122" s="101" t="s">
        <v>1699</v>
      </c>
      <c r="B122" s="101" t="s">
        <v>1872</v>
      </c>
    </row>
    <row r="123" spans="1:2">
      <c r="A123" s="101" t="s">
        <v>1699</v>
      </c>
      <c r="B123" s="101" t="s">
        <v>1713</v>
      </c>
    </row>
    <row r="124" spans="1:2">
      <c r="A124" s="101" t="s">
        <v>1699</v>
      </c>
      <c r="B124" s="101" t="s">
        <v>1873</v>
      </c>
    </row>
    <row r="125" spans="1:2">
      <c r="A125" s="101" t="s">
        <v>1699</v>
      </c>
      <c r="B125" s="101" t="s">
        <v>1874</v>
      </c>
    </row>
    <row r="126" spans="1:2">
      <c r="A126" s="101" t="s">
        <v>1699</v>
      </c>
      <c r="B126" s="101" t="s">
        <v>1875</v>
      </c>
    </row>
    <row r="127" spans="1:2">
      <c r="A127" s="101" t="s">
        <v>1699</v>
      </c>
      <c r="B127" s="101" t="s">
        <v>1712</v>
      </c>
    </row>
    <row r="128" spans="1:2">
      <c r="A128" s="101" t="s">
        <v>1699</v>
      </c>
      <c r="B128" s="101" t="s">
        <v>1876</v>
      </c>
    </row>
    <row r="129" spans="1:2">
      <c r="A129" s="101" t="s">
        <v>1699</v>
      </c>
      <c r="B129" s="101" t="s">
        <v>1877</v>
      </c>
    </row>
    <row r="130" spans="1:2">
      <c r="A130" s="101" t="s">
        <v>1699</v>
      </c>
      <c r="B130" s="101" t="s">
        <v>1838</v>
      </c>
    </row>
    <row r="131" spans="1:2">
      <c r="A131" s="101" t="s">
        <v>1699</v>
      </c>
      <c r="B131" s="101" t="s">
        <v>1878</v>
      </c>
    </row>
    <row r="132" spans="1:2">
      <c r="A132" s="101" t="s">
        <v>1699</v>
      </c>
      <c r="B132" s="101" t="s">
        <v>1879</v>
      </c>
    </row>
    <row r="133" spans="1:2">
      <c r="A133" s="101" t="s">
        <v>1699</v>
      </c>
      <c r="B133" s="101" t="s">
        <v>1880</v>
      </c>
    </row>
    <row r="134" spans="1:2">
      <c r="A134" s="101" t="s">
        <v>1699</v>
      </c>
      <c r="B134" s="101" t="s">
        <v>1881</v>
      </c>
    </row>
    <row r="135" spans="1:2">
      <c r="A135" s="101" t="s">
        <v>1699</v>
      </c>
      <c r="B135" s="101" t="s">
        <v>1882</v>
      </c>
    </row>
    <row r="136" spans="1:2">
      <c r="A136" s="101" t="s">
        <v>1699</v>
      </c>
      <c r="B136" s="101" t="s">
        <v>1883</v>
      </c>
    </row>
    <row r="137" spans="1:2">
      <c r="A137" s="101" t="s">
        <v>1699</v>
      </c>
      <c r="B137" s="101" t="s">
        <v>1884</v>
      </c>
    </row>
    <row r="138" spans="1:2">
      <c r="A138" s="101" t="s">
        <v>1699</v>
      </c>
      <c r="B138" s="101" t="s">
        <v>1885</v>
      </c>
    </row>
    <row r="139" spans="1:2">
      <c r="A139" s="101" t="s">
        <v>1699</v>
      </c>
      <c r="B139" s="101" t="s">
        <v>1886</v>
      </c>
    </row>
    <row r="140" spans="1:2">
      <c r="A140" s="101" t="s">
        <v>1699</v>
      </c>
      <c r="B140" s="101" t="s">
        <v>1887</v>
      </c>
    </row>
    <row r="141" spans="1:2">
      <c r="A141" s="101" t="s">
        <v>1699</v>
      </c>
      <c r="B141" s="101" t="s">
        <v>1888</v>
      </c>
    </row>
    <row r="142" spans="1:2">
      <c r="A142" s="101" t="s">
        <v>1699</v>
      </c>
      <c r="B142" s="101" t="s">
        <v>1889</v>
      </c>
    </row>
    <row r="143" spans="1:2">
      <c r="A143" s="101" t="s">
        <v>1699</v>
      </c>
      <c r="B143" s="101" t="s">
        <v>1890</v>
      </c>
    </row>
    <row r="144" spans="1:2">
      <c r="A144" s="101" t="s">
        <v>1699</v>
      </c>
      <c r="B144" s="101" t="s">
        <v>1891</v>
      </c>
    </row>
    <row r="145" spans="1:2">
      <c r="A145" s="101" t="s">
        <v>1699</v>
      </c>
      <c r="B145" s="101" t="s">
        <v>1892</v>
      </c>
    </row>
    <row r="146" spans="1:2">
      <c r="A146" s="101" t="s">
        <v>1699</v>
      </c>
      <c r="B146" s="101" t="s">
        <v>1893</v>
      </c>
    </row>
    <row r="147" spans="1:2">
      <c r="A147" s="101" t="s">
        <v>1699</v>
      </c>
      <c r="B147" s="101" t="s">
        <v>1894</v>
      </c>
    </row>
    <row r="148" spans="1:2">
      <c r="A148" s="101" t="s">
        <v>1699</v>
      </c>
      <c r="B148" s="101" t="s">
        <v>1895</v>
      </c>
    </row>
    <row r="149" spans="1:2">
      <c r="A149" s="101" t="s">
        <v>1896</v>
      </c>
      <c r="B149" s="58" t="s">
        <v>1897</v>
      </c>
    </row>
    <row r="150" spans="1:2">
      <c r="A150" s="101" t="s">
        <v>1896</v>
      </c>
      <c r="B150" s="58" t="s">
        <v>1898</v>
      </c>
    </row>
    <row r="151" spans="1:2">
      <c r="A151" s="101" t="s">
        <v>1896</v>
      </c>
      <c r="B151" s="58" t="s">
        <v>1899</v>
      </c>
    </row>
    <row r="152" spans="1:2">
      <c r="A152" s="101" t="s">
        <v>1896</v>
      </c>
      <c r="B152" s="58" t="s">
        <v>1900</v>
      </c>
    </row>
    <row r="153" spans="1:2">
      <c r="A153" s="101" t="s">
        <v>1896</v>
      </c>
      <c r="B153" s="58" t="s">
        <v>1901</v>
      </c>
    </row>
    <row r="154" spans="1:2">
      <c r="A154" s="101" t="s">
        <v>1896</v>
      </c>
      <c r="B154" s="58" t="s">
        <v>1902</v>
      </c>
    </row>
    <row r="155" spans="1:2">
      <c r="A155" s="101" t="s">
        <v>1896</v>
      </c>
      <c r="B155" s="58" t="s">
        <v>1903</v>
      </c>
    </row>
    <row r="156" spans="1:2">
      <c r="A156" s="101" t="s">
        <v>1896</v>
      </c>
      <c r="B156" s="58" t="s">
        <v>1904</v>
      </c>
    </row>
    <row r="157" spans="1:2">
      <c r="A157" s="101" t="s">
        <v>1896</v>
      </c>
      <c r="B157" s="58" t="s">
        <v>1830</v>
      </c>
    </row>
    <row r="158" spans="1:2">
      <c r="A158" s="101" t="s">
        <v>1896</v>
      </c>
      <c r="B158" s="58" t="s">
        <v>1905</v>
      </c>
    </row>
    <row r="159" spans="1:2">
      <c r="A159" s="101" t="s">
        <v>1896</v>
      </c>
      <c r="B159" s="58" t="s">
        <v>1906</v>
      </c>
    </row>
    <row r="160" spans="1:2">
      <c r="A160" s="101" t="s">
        <v>1896</v>
      </c>
      <c r="B160" s="58" t="s">
        <v>1907</v>
      </c>
    </row>
    <row r="161" spans="1:2">
      <c r="A161" s="101" t="s">
        <v>1896</v>
      </c>
      <c r="B161" s="58" t="s">
        <v>1836</v>
      </c>
    </row>
    <row r="162" spans="1:2">
      <c r="A162" s="101" t="s">
        <v>1896</v>
      </c>
      <c r="B162" s="58" t="s">
        <v>1908</v>
      </c>
    </row>
    <row r="163" spans="1:2">
      <c r="A163" s="101" t="s">
        <v>1896</v>
      </c>
      <c r="B163" s="58" t="s">
        <v>1909</v>
      </c>
    </row>
    <row r="164" spans="1:2">
      <c r="A164" s="101" t="s">
        <v>1896</v>
      </c>
      <c r="B164" s="58" t="s">
        <v>1883</v>
      </c>
    </row>
    <row r="165" spans="1:2">
      <c r="A165" s="101" t="s">
        <v>1896</v>
      </c>
      <c r="B165" s="58" t="s">
        <v>1910</v>
      </c>
    </row>
    <row r="166" spans="1:2">
      <c r="A166" s="101" t="s">
        <v>1896</v>
      </c>
      <c r="B166" s="58" t="s">
        <v>1911</v>
      </c>
    </row>
    <row r="167" spans="1:2">
      <c r="A167" s="101" t="s">
        <v>1896</v>
      </c>
      <c r="B167" s="58" t="s">
        <v>1912</v>
      </c>
    </row>
    <row r="168" spans="1:2">
      <c r="A168" s="101" t="s">
        <v>1896</v>
      </c>
      <c r="B168" s="58" t="s">
        <v>1913</v>
      </c>
    </row>
    <row r="169" spans="1:2">
      <c r="A169" s="101" t="s">
        <v>1896</v>
      </c>
      <c r="B169" s="58" t="s">
        <v>1872</v>
      </c>
    </row>
    <row r="170" spans="1:2">
      <c r="A170" s="101" t="s">
        <v>1914</v>
      </c>
      <c r="B170" s="100" t="s">
        <v>1915</v>
      </c>
    </row>
    <row r="171" spans="1:2">
      <c r="A171" s="101" t="s">
        <v>1914</v>
      </c>
      <c r="B171" s="101" t="s">
        <v>1916</v>
      </c>
    </row>
    <row r="172" spans="1:2">
      <c r="A172" s="101" t="s">
        <v>1914</v>
      </c>
      <c r="B172" s="101" t="s">
        <v>1835</v>
      </c>
    </row>
    <row r="173" spans="1:2">
      <c r="A173" s="101" t="s">
        <v>1914</v>
      </c>
      <c r="B173" s="101" t="s">
        <v>1917</v>
      </c>
    </row>
    <row r="174" spans="1:2">
      <c r="A174" s="101" t="s">
        <v>1914</v>
      </c>
      <c r="B174" s="101" t="s">
        <v>1805</v>
      </c>
    </row>
    <row r="175" spans="1:2">
      <c r="A175" s="101" t="s">
        <v>1914</v>
      </c>
      <c r="B175" s="101" t="s">
        <v>1918</v>
      </c>
    </row>
    <row r="176" spans="1:2">
      <c r="A176" s="101" t="s">
        <v>1914</v>
      </c>
      <c r="B176" s="100" t="s">
        <v>1919</v>
      </c>
    </row>
    <row r="177" spans="1:2">
      <c r="A177" s="101" t="s">
        <v>1914</v>
      </c>
      <c r="B177" s="101" t="s">
        <v>1920</v>
      </c>
    </row>
    <row r="178" spans="1:2">
      <c r="A178" s="101" t="s">
        <v>1914</v>
      </c>
      <c r="B178" s="100" t="s">
        <v>1921</v>
      </c>
    </row>
    <row r="179" spans="1:2">
      <c r="A179" s="101" t="s">
        <v>1914</v>
      </c>
      <c r="B179" s="100" t="s">
        <v>1922</v>
      </c>
    </row>
    <row r="180" spans="1:2">
      <c r="A180" s="101" t="s">
        <v>1914</v>
      </c>
      <c r="B180" s="100" t="s">
        <v>1843</v>
      </c>
    </row>
    <row r="181" spans="1:2">
      <c r="A181" s="101" t="s">
        <v>1914</v>
      </c>
      <c r="B181" s="101" t="s">
        <v>1839</v>
      </c>
    </row>
    <row r="182" spans="1:2">
      <c r="A182" s="101" t="s">
        <v>1914</v>
      </c>
      <c r="B182" s="101" t="s">
        <v>1923</v>
      </c>
    </row>
    <row r="183" spans="1:2">
      <c r="A183" s="101" t="s">
        <v>1914</v>
      </c>
      <c r="B183" s="100" t="s">
        <v>1924</v>
      </c>
    </row>
    <row r="184" spans="1:2">
      <c r="A184" s="101" t="s">
        <v>1914</v>
      </c>
      <c r="B184" s="101" t="s">
        <v>1925</v>
      </c>
    </row>
    <row r="185" spans="1:2">
      <c r="A185" s="101" t="s">
        <v>1914</v>
      </c>
      <c r="B185" s="101" t="s">
        <v>1926</v>
      </c>
    </row>
    <row r="186" spans="1:2">
      <c r="A186" s="101" t="s">
        <v>1914</v>
      </c>
      <c r="B186" s="100" t="s">
        <v>1927</v>
      </c>
    </row>
    <row r="187" spans="1:2">
      <c r="A187" s="101" t="s">
        <v>1914</v>
      </c>
      <c r="B187" s="101" t="s">
        <v>1928</v>
      </c>
    </row>
    <row r="188" spans="1:2">
      <c r="A188" s="101" t="s">
        <v>1914</v>
      </c>
      <c r="B188" s="100" t="s">
        <v>1929</v>
      </c>
    </row>
    <row r="189" spans="1:2">
      <c r="A189" s="101" t="s">
        <v>1403</v>
      </c>
      <c r="B189" s="101" t="s">
        <v>1871</v>
      </c>
    </row>
    <row r="190" spans="1:2">
      <c r="A190" s="101" t="s">
        <v>1403</v>
      </c>
      <c r="B190" s="101" t="s">
        <v>1930</v>
      </c>
    </row>
    <row r="191" spans="1:2">
      <c r="A191" s="101" t="s">
        <v>1403</v>
      </c>
      <c r="B191" s="101" t="s">
        <v>1931</v>
      </c>
    </row>
    <row r="192" spans="1:2">
      <c r="A192" s="101" t="s">
        <v>1932</v>
      </c>
      <c r="B192" s="100" t="s">
        <v>1933</v>
      </c>
    </row>
    <row r="193" spans="1:2">
      <c r="A193" s="101" t="s">
        <v>1932</v>
      </c>
      <c r="B193" s="101" t="s">
        <v>1934</v>
      </c>
    </row>
    <row r="194" spans="1:2">
      <c r="A194" s="101" t="s">
        <v>1932</v>
      </c>
      <c r="B194" s="101" t="s">
        <v>1935</v>
      </c>
    </row>
    <row r="195" spans="1:2">
      <c r="A195" s="101" t="s">
        <v>1932</v>
      </c>
      <c r="B195" s="101" t="s">
        <v>1936</v>
      </c>
    </row>
    <row r="196" spans="1:2">
      <c r="A196" s="101" t="s">
        <v>1932</v>
      </c>
      <c r="B196" s="101" t="s">
        <v>1937</v>
      </c>
    </row>
    <row r="197" spans="1:2">
      <c r="A197" s="101" t="s">
        <v>1932</v>
      </c>
      <c r="B197" s="101" t="s">
        <v>1938</v>
      </c>
    </row>
    <row r="198" spans="1:2">
      <c r="A198" s="101" t="s">
        <v>1704</v>
      </c>
      <c r="B198" s="101" t="s">
        <v>1939</v>
      </c>
    </row>
    <row r="199" spans="1:2">
      <c r="A199" s="101" t="s">
        <v>1704</v>
      </c>
      <c r="B199" s="101" t="s">
        <v>1940</v>
      </c>
    </row>
    <row r="200" spans="1:2">
      <c r="A200" s="101" t="s">
        <v>1704</v>
      </c>
      <c r="B200" s="101" t="s">
        <v>1941</v>
      </c>
    </row>
    <row r="201" spans="1:2">
      <c r="A201" s="101" t="s">
        <v>1704</v>
      </c>
      <c r="B201" s="101" t="s">
        <v>1942</v>
      </c>
    </row>
    <row r="202" spans="1:2">
      <c r="A202" s="101" t="s">
        <v>1704</v>
      </c>
      <c r="B202" s="101" t="s">
        <v>1943</v>
      </c>
    </row>
    <row r="203" spans="1:2">
      <c r="A203" s="101" t="s">
        <v>1704</v>
      </c>
      <c r="B203" s="101" t="s">
        <v>1944</v>
      </c>
    </row>
    <row r="204" spans="1:2">
      <c r="A204" s="101" t="s">
        <v>1704</v>
      </c>
      <c r="B204" s="101" t="s">
        <v>1945</v>
      </c>
    </row>
    <row r="205" spans="1:2">
      <c r="A205" s="101" t="s">
        <v>1932</v>
      </c>
      <c r="B205" s="101" t="s">
        <v>1946</v>
      </c>
    </row>
    <row r="206" spans="1:2">
      <c r="A206" s="101" t="s">
        <v>1932</v>
      </c>
      <c r="B206" s="101" t="s">
        <v>1947</v>
      </c>
    </row>
    <row r="207" spans="1:2">
      <c r="A207" s="101" t="s">
        <v>1932</v>
      </c>
      <c r="B207" s="101" t="s">
        <v>1948</v>
      </c>
    </row>
    <row r="208" spans="1:2">
      <c r="A208" s="101" t="s">
        <v>1932</v>
      </c>
      <c r="B208" s="101" t="s">
        <v>1949</v>
      </c>
    </row>
    <row r="209" spans="1:2">
      <c r="A209" s="101" t="s">
        <v>1932</v>
      </c>
      <c r="B209" s="101" t="s">
        <v>1950</v>
      </c>
    </row>
    <row r="210" spans="1:2">
      <c r="A210" s="101" t="s">
        <v>1932</v>
      </c>
      <c r="B210" s="101" t="s">
        <v>1936</v>
      </c>
    </row>
    <row r="211" spans="1:2">
      <c r="A211" s="101" t="s">
        <v>1932</v>
      </c>
      <c r="B211" s="101" t="s">
        <v>1951</v>
      </c>
    </row>
    <row r="212" spans="1:2">
      <c r="A212" s="101" t="s">
        <v>1952</v>
      </c>
      <c r="B212" s="101" t="s">
        <v>1953</v>
      </c>
    </row>
    <row r="213" spans="1:2">
      <c r="A213" s="101" t="s">
        <v>1952</v>
      </c>
      <c r="B213" s="100" t="s">
        <v>1954</v>
      </c>
    </row>
    <row r="214" spans="1:2">
      <c r="A214" s="101" t="s">
        <v>1952</v>
      </c>
      <c r="B214" s="101" t="s">
        <v>1955</v>
      </c>
    </row>
    <row r="215" spans="1:2">
      <c r="A215" s="101" t="s">
        <v>1952</v>
      </c>
      <c r="B215" s="101" t="s">
        <v>1956</v>
      </c>
    </row>
    <row r="216" spans="1:2">
      <c r="A216" s="101" t="s">
        <v>1952</v>
      </c>
      <c r="B216" s="101" t="s">
        <v>1957</v>
      </c>
    </row>
    <row r="217" spans="1:2">
      <c r="A217" s="101" t="s">
        <v>1952</v>
      </c>
      <c r="B217" s="101" t="s">
        <v>1958</v>
      </c>
    </row>
    <row r="218" spans="1:2">
      <c r="A218" s="101" t="s">
        <v>1952</v>
      </c>
      <c r="B218" s="101" t="s">
        <v>1959</v>
      </c>
    </row>
    <row r="219" spans="1:2">
      <c r="A219" s="101" t="s">
        <v>1952</v>
      </c>
      <c r="B219" s="100" t="s">
        <v>1960</v>
      </c>
    </row>
    <row r="220" spans="1:2">
      <c r="A220" s="101" t="s">
        <v>1952</v>
      </c>
      <c r="B220" s="101" t="s">
        <v>1961</v>
      </c>
    </row>
    <row r="221" spans="1:2">
      <c r="A221" s="101" t="s">
        <v>1952</v>
      </c>
      <c r="B221" s="100" t="s">
        <v>1962</v>
      </c>
    </row>
    <row r="222" spans="1:2">
      <c r="A222" s="101" t="s">
        <v>1952</v>
      </c>
      <c r="B222" s="101" t="s">
        <v>1963</v>
      </c>
    </row>
    <row r="223" spans="1:2">
      <c r="A223" s="101" t="s">
        <v>1952</v>
      </c>
      <c r="B223" s="101" t="s">
        <v>1931</v>
      </c>
    </row>
    <row r="224" spans="1:2">
      <c r="A224" s="101" t="s">
        <v>1952</v>
      </c>
      <c r="B224" s="101" t="s">
        <v>1964</v>
      </c>
    </row>
    <row r="225" spans="1:2">
      <c r="A225" s="101" t="s">
        <v>1952</v>
      </c>
      <c r="B225" s="101" t="s">
        <v>1965</v>
      </c>
    </row>
    <row r="226" spans="1:2">
      <c r="A226" s="101" t="s">
        <v>1952</v>
      </c>
      <c r="B226" s="100" t="s">
        <v>1966</v>
      </c>
    </row>
    <row r="227" spans="1:2">
      <c r="A227" s="101" t="s">
        <v>1952</v>
      </c>
      <c r="B227" s="101" t="s">
        <v>1967</v>
      </c>
    </row>
    <row r="228" spans="1:2">
      <c r="A228" s="101" t="s">
        <v>1952</v>
      </c>
      <c r="B228" s="101" t="s">
        <v>1968</v>
      </c>
    </row>
    <row r="229" spans="1:2">
      <c r="A229" s="101" t="s">
        <v>1952</v>
      </c>
      <c r="B229" s="101" t="s">
        <v>1969</v>
      </c>
    </row>
    <row r="230" spans="1:2">
      <c r="A230" s="101" t="s">
        <v>1952</v>
      </c>
      <c r="B230" s="101" t="s">
        <v>1970</v>
      </c>
    </row>
    <row r="231" spans="1:2">
      <c r="A231" s="101" t="s">
        <v>1952</v>
      </c>
      <c r="B231" s="100" t="s">
        <v>1971</v>
      </c>
    </row>
    <row r="232" spans="1:2">
      <c r="A232" s="101" t="s">
        <v>1952</v>
      </c>
      <c r="B232" s="101" t="s">
        <v>1972</v>
      </c>
    </row>
    <row r="233" spans="1:2">
      <c r="A233" s="101" t="s">
        <v>1952</v>
      </c>
      <c r="B233" s="101" t="s">
        <v>1973</v>
      </c>
    </row>
    <row r="234" spans="1:2">
      <c r="A234" s="101" t="s">
        <v>1952</v>
      </c>
      <c r="B234" s="100" t="s">
        <v>1974</v>
      </c>
    </row>
    <row r="235" spans="1:2">
      <c r="A235" s="101" t="s">
        <v>1952</v>
      </c>
      <c r="B235" s="101" t="s">
        <v>1975</v>
      </c>
    </row>
    <row r="236" spans="1:2">
      <c r="A236" s="101" t="s">
        <v>1952</v>
      </c>
      <c r="B236" s="101" t="s">
        <v>1976</v>
      </c>
    </row>
    <row r="237" spans="1:2">
      <c r="A237" s="101" t="s">
        <v>1952</v>
      </c>
      <c r="B237" s="101" t="s">
        <v>1977</v>
      </c>
    </row>
    <row r="238" spans="1:2">
      <c r="A238" s="101" t="s">
        <v>1952</v>
      </c>
      <c r="B238" s="101" t="s">
        <v>1978</v>
      </c>
    </row>
    <row r="239" spans="1:2">
      <c r="A239" s="101" t="s">
        <v>1952</v>
      </c>
      <c r="B239" s="101" t="s">
        <v>1979</v>
      </c>
    </row>
    <row r="240" spans="1:2">
      <c r="A240" s="101" t="s">
        <v>1755</v>
      </c>
      <c r="B240" s="101" t="s">
        <v>1980</v>
      </c>
    </row>
    <row r="241" spans="1:2">
      <c r="A241" s="101" t="s">
        <v>1755</v>
      </c>
      <c r="B241" s="101" t="s">
        <v>1981</v>
      </c>
    </row>
    <row r="242" spans="1:2">
      <c r="A242" s="101" t="s">
        <v>1755</v>
      </c>
      <c r="B242" s="101" t="s">
        <v>1982</v>
      </c>
    </row>
    <row r="243" spans="1:2">
      <c r="A243" s="101" t="s">
        <v>1755</v>
      </c>
      <c r="B243" s="101" t="s">
        <v>1983</v>
      </c>
    </row>
    <row r="244" spans="1:2">
      <c r="A244" s="101" t="s">
        <v>1755</v>
      </c>
      <c r="B244" s="101" t="s">
        <v>1984</v>
      </c>
    </row>
    <row r="245" spans="1:2">
      <c r="A245" s="101" t="s">
        <v>1755</v>
      </c>
      <c r="B245" s="101" t="s">
        <v>1985</v>
      </c>
    </row>
    <row r="246" spans="1:2">
      <c r="A246" s="101" t="s">
        <v>1755</v>
      </c>
      <c r="B246" s="101" t="s">
        <v>1986</v>
      </c>
    </row>
    <row r="247" spans="1:2">
      <c r="A247" s="101" t="s">
        <v>1755</v>
      </c>
      <c r="B247" s="101" t="s">
        <v>1987</v>
      </c>
    </row>
    <row r="248" spans="1:2">
      <c r="A248" s="101" t="s">
        <v>1755</v>
      </c>
      <c r="B248" s="101" t="s">
        <v>1988</v>
      </c>
    </row>
    <row r="249" spans="1:2">
      <c r="A249" s="101" t="s">
        <v>1755</v>
      </c>
      <c r="B249" s="101" t="s">
        <v>1989</v>
      </c>
    </row>
    <row r="250" spans="1:2">
      <c r="A250" s="101" t="s">
        <v>1755</v>
      </c>
      <c r="B250" s="101" t="s">
        <v>1841</v>
      </c>
    </row>
    <row r="251" spans="1:2">
      <c r="A251" s="101" t="s">
        <v>1755</v>
      </c>
      <c r="B251" s="101" t="s">
        <v>1814</v>
      </c>
    </row>
    <row r="252" spans="1:2">
      <c r="A252" s="101" t="s">
        <v>1755</v>
      </c>
      <c r="B252" s="101" t="s">
        <v>1990</v>
      </c>
    </row>
    <row r="253" spans="1:2">
      <c r="A253" s="101" t="s">
        <v>1755</v>
      </c>
      <c r="B253" s="101" t="s">
        <v>1991</v>
      </c>
    </row>
    <row r="254" spans="1:2">
      <c r="A254" s="101" t="s">
        <v>1755</v>
      </c>
      <c r="B254" s="101" t="s">
        <v>1992</v>
      </c>
    </row>
    <row r="255" spans="1:2">
      <c r="A255" s="101" t="s">
        <v>1755</v>
      </c>
      <c r="B255" s="101" t="s">
        <v>1993</v>
      </c>
    </row>
    <row r="256" spans="1:2">
      <c r="A256" s="101" t="s">
        <v>1755</v>
      </c>
      <c r="B256" s="101" t="s">
        <v>1994</v>
      </c>
    </row>
    <row r="257" spans="1:2">
      <c r="A257" s="101" t="s">
        <v>1755</v>
      </c>
      <c r="B257" s="101" t="s">
        <v>1995</v>
      </c>
    </row>
    <row r="258" spans="1:2">
      <c r="A258" s="101" t="s">
        <v>1755</v>
      </c>
      <c r="B258" s="101" t="s">
        <v>1996</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8"/>
  <sheetViews>
    <sheetView topLeftCell="B1" workbookViewId="0">
      <pane ySplit="1" topLeftCell="A2" activePane="bottomLeft" state="frozen"/>
      <selection/>
      <selection pane="bottomLeft" activeCell="D37" sqref="B37:D42"/>
    </sheetView>
  </sheetViews>
  <sheetFormatPr defaultColWidth="9" defaultRowHeight="16.5"/>
  <cols>
    <col min="1" max="1" width="9" style="106" hidden="1" customWidth="1"/>
    <col min="2" max="3" width="9" style="106"/>
    <col min="4" max="4" width="35.375" style="101" customWidth="1"/>
    <col min="5" max="5" width="5.875" style="101" customWidth="1"/>
    <col min="6" max="6" width="9" style="106"/>
    <col min="7" max="7" width="13.375" style="101" customWidth="1"/>
    <col min="8" max="9" width="9" style="106"/>
    <col min="10" max="11" width="10.875" style="59" customWidth="1"/>
    <col min="12" max="16384" width="9" style="106"/>
  </cols>
  <sheetData>
    <row r="1" s="58" customFormat="1" ht="15" spans="1:11">
      <c r="A1" s="58" t="s">
        <v>1687</v>
      </c>
      <c r="B1" s="58" t="s">
        <v>1997</v>
      </c>
      <c r="C1" s="58"/>
      <c r="D1" s="58" t="s">
        <v>3</v>
      </c>
      <c r="F1" s="58" t="s">
        <v>1687</v>
      </c>
      <c r="G1" s="58" t="s">
        <v>1998</v>
      </c>
      <c r="H1" s="58" t="s">
        <v>1999</v>
      </c>
      <c r="I1" s="58" t="s">
        <v>2000</v>
      </c>
      <c r="J1" s="142" t="s">
        <v>1688</v>
      </c>
      <c r="K1" s="142"/>
    </row>
    <row r="2" spans="1:10">
      <c r="A2" s="20">
        <v>1</v>
      </c>
      <c r="B2" s="20" t="s">
        <v>2001</v>
      </c>
      <c r="C2" s="20">
        <v>1.1</v>
      </c>
      <c r="D2" s="20" t="s">
        <v>1328</v>
      </c>
      <c r="E2" s="20">
        <v>1.1</v>
      </c>
      <c r="F2" s="20">
        <v>1.11</v>
      </c>
      <c r="G2" s="20">
        <f>COUNTIF(wc_info!H:H,D2)</f>
        <v>6</v>
      </c>
      <c r="H2" s="112">
        <f>COUNTIFS(wc_info!C:C,"&gt;980",wc_info!H:H,D2)</f>
        <v>4</v>
      </c>
      <c r="I2" s="112">
        <f>COUNTIFS(wc_info!C:C,"&gt;390",wc_info!C:C,"&lt;980",wc_info!H:H,D2)</f>
        <v>2</v>
      </c>
      <c r="J2" s="143" t="s">
        <v>1329</v>
      </c>
    </row>
    <row r="3" spans="1:10">
      <c r="A3" s="20">
        <v>1</v>
      </c>
      <c r="B3" s="20" t="s">
        <v>2001</v>
      </c>
      <c r="C3" s="20">
        <v>1.1</v>
      </c>
      <c r="D3" s="20" t="s">
        <v>606</v>
      </c>
      <c r="E3" s="20">
        <v>1.1</v>
      </c>
      <c r="F3" s="20">
        <v>1.12</v>
      </c>
      <c r="G3" s="20">
        <f>COUNTIF(wc_info!H:H,D3)</f>
        <v>9</v>
      </c>
      <c r="H3" s="112">
        <f>COUNTIFS(wc_info!C:C,"&gt;980",wc_info!H:H,D3)</f>
        <v>7</v>
      </c>
      <c r="I3" s="112">
        <f>COUNTIFS(wc_info!C:C,"&gt;390",wc_info!C:C,"&lt;980",wc_info!H:H,D3)</f>
        <v>2</v>
      </c>
      <c r="J3" s="143" t="s">
        <v>1329</v>
      </c>
    </row>
    <row r="4" spans="1:10">
      <c r="A4" s="20">
        <v>1</v>
      </c>
      <c r="B4" s="20" t="s">
        <v>2001</v>
      </c>
      <c r="C4" s="20">
        <v>1.1</v>
      </c>
      <c r="D4" s="20" t="s">
        <v>594</v>
      </c>
      <c r="E4" s="20">
        <v>1.1</v>
      </c>
      <c r="F4" s="20">
        <v>1.13</v>
      </c>
      <c r="G4" s="20">
        <f>COUNTIF(wc_info!H:H,D4)</f>
        <v>17</v>
      </c>
      <c r="H4" s="112">
        <f>COUNTIFS(wc_info!C:C,"&gt;980",wc_info!H:H,D4)</f>
        <v>2</v>
      </c>
      <c r="I4" s="112">
        <f>COUNTIFS(wc_info!C:C,"&gt;390",wc_info!C:C,"&lt;980",wc_info!H:H,D4)</f>
        <v>5</v>
      </c>
      <c r="J4" s="143" t="s">
        <v>1329</v>
      </c>
    </row>
    <row r="5" spans="1:10">
      <c r="A5" s="20">
        <v>1</v>
      </c>
      <c r="B5" s="20" t="s">
        <v>2001</v>
      </c>
      <c r="C5" s="20">
        <v>1.1</v>
      </c>
      <c r="D5" s="20" t="s">
        <v>2002</v>
      </c>
      <c r="E5" s="20">
        <v>1.1</v>
      </c>
      <c r="F5" s="20">
        <v>1.14</v>
      </c>
      <c r="G5" s="20">
        <f>COUNTIF(wc_info!H:H,D5)</f>
        <v>10</v>
      </c>
      <c r="H5" s="112">
        <f>COUNTIFS(wc_info!C:C,"&gt;980",wc_info!H:H,D5)</f>
        <v>0</v>
      </c>
      <c r="I5" s="112">
        <f>COUNTIFS(wc_info!C:C,"&gt;390",wc_info!C:C,"&lt;980",wc_info!H:H,D5)</f>
        <v>0</v>
      </c>
      <c r="J5" s="143" t="s">
        <v>1329</v>
      </c>
    </row>
    <row r="6" spans="1:10">
      <c r="A6" s="20">
        <v>1.1</v>
      </c>
      <c r="B6" s="20" t="s">
        <v>2001</v>
      </c>
      <c r="C6" s="20">
        <v>1.2</v>
      </c>
      <c r="D6" s="20" t="s">
        <v>623</v>
      </c>
      <c r="E6" s="20">
        <v>1.2</v>
      </c>
      <c r="F6" s="20">
        <v>1.2</v>
      </c>
      <c r="G6" s="20">
        <f>COUNTIF(wc_info!H:H,D6)</f>
        <v>6</v>
      </c>
      <c r="H6" s="112">
        <f>COUNTIFS(wc_info!C:C,"&gt;980",wc_info!H:H,D6)</f>
        <v>4</v>
      </c>
      <c r="I6" s="112">
        <f>COUNTIFS(wc_info!C:C,"&gt;390",wc_info!C:C,"&lt;980",wc_info!H:H,D6)</f>
        <v>1</v>
      </c>
      <c r="J6" s="143" t="s">
        <v>1693</v>
      </c>
    </row>
    <row r="7" spans="1:10">
      <c r="A7" s="20">
        <v>1.2</v>
      </c>
      <c r="B7" s="20" t="s">
        <v>2001</v>
      </c>
      <c r="C7" s="20">
        <v>1.3</v>
      </c>
      <c r="D7" s="20" t="s">
        <v>628</v>
      </c>
      <c r="E7" s="20">
        <v>1.3</v>
      </c>
      <c r="F7" s="20">
        <v>1.3</v>
      </c>
      <c r="G7" s="20">
        <f>COUNTIF(wc_info!H:H,D7)</f>
        <v>50</v>
      </c>
      <c r="H7" s="112">
        <f>COUNTIFS(wc_info!C:C,"&gt;980",wc_info!H:H,D7)</f>
        <v>5</v>
      </c>
      <c r="I7" s="112">
        <f>COUNTIFS(wc_info!C:C,"&gt;390",wc_info!C:C,"&lt;980",wc_info!H:H,D7)</f>
        <v>11</v>
      </c>
      <c r="J7" s="143" t="s">
        <v>1695</v>
      </c>
    </row>
    <row r="8" spans="1:10">
      <c r="A8" s="20">
        <v>1.3</v>
      </c>
      <c r="B8" s="20" t="s">
        <v>2001</v>
      </c>
      <c r="C8" s="20">
        <v>1.4</v>
      </c>
      <c r="D8" s="20" t="s">
        <v>19</v>
      </c>
      <c r="E8" s="20">
        <v>1.4</v>
      </c>
      <c r="F8" s="20">
        <v>1.4</v>
      </c>
      <c r="G8" s="20">
        <f>COUNTIF(wc_info!H:H,D8)</f>
        <v>29</v>
      </c>
      <c r="H8" s="112">
        <f>COUNTIFS(wc_info!C:C,"&gt;980",wc_info!H:H,D8)</f>
        <v>0</v>
      </c>
      <c r="I8" s="112">
        <f>COUNTIFS(wc_info!C:C,"&gt;390",wc_info!C:C,"&lt;980",wc_info!H:H,D8)</f>
        <v>2</v>
      </c>
      <c r="J8" s="143" t="s">
        <v>1694</v>
      </c>
    </row>
    <row r="9" spans="1:10">
      <c r="A9" s="20">
        <v>1.4</v>
      </c>
      <c r="B9" s="20" t="s">
        <v>2001</v>
      </c>
      <c r="C9" s="20">
        <v>1.5</v>
      </c>
      <c r="D9" s="20" t="s">
        <v>2003</v>
      </c>
      <c r="E9" s="20">
        <v>1.5</v>
      </c>
      <c r="F9" s="20">
        <v>1.51</v>
      </c>
      <c r="G9" s="20">
        <f>COUNTIF(wc_info!H:H,D9)</f>
        <v>10</v>
      </c>
      <c r="H9" s="112">
        <f>COUNTIFS(wc_info!C:C,"&gt;980",wc_info!H:H,D9)</f>
        <v>0</v>
      </c>
      <c r="I9" s="112">
        <f>COUNTIFS(wc_info!C:C,"&gt;390",wc_info!C:C,"&lt;980",wc_info!H:H,D9)</f>
        <v>0</v>
      </c>
      <c r="J9" s="144" t="s">
        <v>1403</v>
      </c>
    </row>
    <row r="10" spans="1:10">
      <c r="A10" s="20">
        <v>1.4</v>
      </c>
      <c r="B10" s="20" t="s">
        <v>2001</v>
      </c>
      <c r="C10" s="20">
        <v>1.5</v>
      </c>
      <c r="D10" s="20" t="s">
        <v>693</v>
      </c>
      <c r="E10" s="20">
        <v>1.5</v>
      </c>
      <c r="F10" s="20">
        <v>1.51</v>
      </c>
      <c r="G10" s="20">
        <f>COUNTIF(wc_info!H:H,D10)</f>
        <v>8</v>
      </c>
      <c r="H10" s="112">
        <f>COUNTIFS(wc_info!C:C,"&gt;980",wc_info!H:H,D10)</f>
        <v>1</v>
      </c>
      <c r="I10" s="112">
        <f>COUNTIFS(wc_info!C:C,"&gt;390",wc_info!C:C,"&lt;980",wc_info!H:H,D10)</f>
        <v>0</v>
      </c>
      <c r="J10" s="144" t="s">
        <v>1403</v>
      </c>
    </row>
    <row r="11" spans="1:10">
      <c r="A11" s="20">
        <v>1.4</v>
      </c>
      <c r="B11" s="20" t="s">
        <v>2001</v>
      </c>
      <c r="C11" s="20">
        <v>1.5</v>
      </c>
      <c r="D11" s="20" t="s">
        <v>191</v>
      </c>
      <c r="E11" s="20">
        <v>1.5</v>
      </c>
      <c r="F11" s="20">
        <v>1.51</v>
      </c>
      <c r="G11" s="20">
        <f>COUNTIF(wc_info!H:H,D11)</f>
        <v>83</v>
      </c>
      <c r="H11" s="112">
        <f>COUNTIFS(wc_info!C:C,"&gt;980",wc_info!H:H,D11)</f>
        <v>2</v>
      </c>
      <c r="I11" s="112">
        <f>COUNTIFS(wc_info!C:C,"&gt;390",wc_info!C:C,"&lt;980",wc_info!H:H,D11)</f>
        <v>2</v>
      </c>
      <c r="J11" s="144" t="s">
        <v>1403</v>
      </c>
    </row>
    <row r="12" spans="1:10">
      <c r="A12" s="20">
        <v>1.4</v>
      </c>
      <c r="B12" s="20" t="s">
        <v>2001</v>
      </c>
      <c r="C12" s="20">
        <v>1.5</v>
      </c>
      <c r="D12" s="20" t="s">
        <v>2004</v>
      </c>
      <c r="E12" s="20">
        <v>1.5</v>
      </c>
      <c r="F12" s="20">
        <v>1.52</v>
      </c>
      <c r="G12" s="20">
        <f>COUNTIF(wc_info!H:H,D12)</f>
        <v>8</v>
      </c>
      <c r="H12" s="112">
        <f>COUNTIFS(wc_info!C:C,"&gt;980",wc_info!H:H,D12)</f>
        <v>0</v>
      </c>
      <c r="I12" s="112">
        <f>COUNTIFS(wc_info!C:C,"&gt;390",wc_info!C:C,"&lt;980",wc_info!H:H,D12)</f>
        <v>0</v>
      </c>
      <c r="J12" s="144" t="s">
        <v>1403</v>
      </c>
    </row>
    <row r="13" spans="1:10">
      <c r="A13" s="20">
        <v>2</v>
      </c>
      <c r="B13" s="20" t="s">
        <v>2005</v>
      </c>
      <c r="C13" s="20">
        <v>1.6</v>
      </c>
      <c r="D13" s="20" t="s">
        <v>698</v>
      </c>
      <c r="E13" s="20">
        <v>1.6</v>
      </c>
      <c r="F13" s="20">
        <v>1.6</v>
      </c>
      <c r="G13" s="20">
        <f>COUNTIF(wc_info!H:H,D13)</f>
        <v>11</v>
      </c>
      <c r="H13" s="112">
        <f>COUNTIFS(wc_info!C:C,"&gt;980",wc_info!H:H,D13)</f>
        <v>0</v>
      </c>
      <c r="I13" s="112">
        <f>COUNTIFS(wc_info!C:C,"&gt;390",wc_info!C:C,"&lt;980",wc_info!H:H,D13)</f>
        <v>2</v>
      </c>
      <c r="J13" s="143" t="s">
        <v>1697</v>
      </c>
    </row>
    <row r="14" spans="1:10">
      <c r="A14" s="20">
        <v>5.5</v>
      </c>
      <c r="B14" s="20" t="s">
        <v>2006</v>
      </c>
      <c r="C14" s="20">
        <v>1.6</v>
      </c>
      <c r="D14" s="20" t="s">
        <v>313</v>
      </c>
      <c r="E14" s="20">
        <v>1.6</v>
      </c>
      <c r="F14" s="20">
        <v>1.6</v>
      </c>
      <c r="G14" s="20">
        <f>COUNTIF(wc_info!H:H,D14)</f>
        <v>15</v>
      </c>
      <c r="H14" s="112">
        <f>COUNTIFS(wc_info!C:C,"&gt;980",wc_info!H:H,D14)</f>
        <v>0</v>
      </c>
      <c r="I14" s="112">
        <f>COUNTIFS(wc_info!C:C,"&gt;390",wc_info!C:C,"&lt;980",wc_info!H:H,D14)</f>
        <v>0</v>
      </c>
      <c r="J14" s="143" t="s">
        <v>1697</v>
      </c>
    </row>
    <row r="15" spans="1:10">
      <c r="A15" s="20">
        <v>7</v>
      </c>
      <c r="B15" s="20" t="s">
        <v>2007</v>
      </c>
      <c r="C15" s="20">
        <v>2.1</v>
      </c>
      <c r="D15" s="20" t="s">
        <v>1227</v>
      </c>
      <c r="E15" s="20">
        <v>2.1</v>
      </c>
      <c r="F15" s="20">
        <v>2.11</v>
      </c>
      <c r="G15" s="20">
        <f>COUNTIF(wc_info!H:H,D15)</f>
        <v>9</v>
      </c>
      <c r="H15" s="112">
        <f>COUNTIFS(wc_info!C:C,"&gt;980",wc_info!H:H,D15)</f>
        <v>3</v>
      </c>
      <c r="I15" s="112">
        <f>COUNTIFS(wc_info!C:C,"&gt;390",wc_info!C:C,"&lt;980",wc_info!H:H,D15)</f>
        <v>3</v>
      </c>
      <c r="J15" s="143" t="s">
        <v>1744</v>
      </c>
    </row>
    <row r="16" spans="1:10">
      <c r="A16" s="20">
        <v>7</v>
      </c>
      <c r="B16" s="20" t="s">
        <v>2007</v>
      </c>
      <c r="C16" s="20">
        <v>2.1</v>
      </c>
      <c r="D16" s="20" t="s">
        <v>2008</v>
      </c>
      <c r="E16" s="20">
        <v>2.1</v>
      </c>
      <c r="F16" s="20">
        <v>2.11</v>
      </c>
      <c r="G16" s="20">
        <f>COUNTIF(wc_info!H:H,D16)</f>
        <v>9</v>
      </c>
      <c r="H16" s="112">
        <f>COUNTIFS(wc_info!C:C,"&gt;980",wc_info!H:H,D16)</f>
        <v>0</v>
      </c>
      <c r="I16" s="112">
        <f>COUNTIFS(wc_info!C:C,"&gt;390",wc_info!C:C,"&lt;980",wc_info!H:H,D16)</f>
        <v>0</v>
      </c>
      <c r="J16" s="143" t="s">
        <v>1744</v>
      </c>
    </row>
    <row r="17" spans="1:10">
      <c r="A17" s="20">
        <v>7</v>
      </c>
      <c r="B17" s="20" t="s">
        <v>2007</v>
      </c>
      <c r="C17" s="20">
        <v>2.1</v>
      </c>
      <c r="D17" s="20" t="s">
        <v>167</v>
      </c>
      <c r="E17" s="20">
        <v>2.1</v>
      </c>
      <c r="F17" s="20">
        <v>2.11</v>
      </c>
      <c r="G17" s="20">
        <f>COUNTIF(wc_info!H:H,D17)</f>
        <v>5</v>
      </c>
      <c r="H17" s="112">
        <f>COUNTIFS(wc_info!C:C,"&gt;980",wc_info!H:H,D17)</f>
        <v>0</v>
      </c>
      <c r="I17" s="112">
        <f>COUNTIFS(wc_info!C:C,"&gt;390",wc_info!C:C,"&lt;980",wc_info!H:H,D17)</f>
        <v>0</v>
      </c>
      <c r="J17" s="143" t="s">
        <v>1744</v>
      </c>
    </row>
    <row r="18" spans="1:10">
      <c r="A18" s="20">
        <v>7</v>
      </c>
      <c r="B18" s="20" t="s">
        <v>2007</v>
      </c>
      <c r="C18" s="20">
        <v>2.12</v>
      </c>
      <c r="D18" s="20" t="s">
        <v>254</v>
      </c>
      <c r="E18" s="20">
        <v>2.12</v>
      </c>
      <c r="F18" s="20">
        <v>2.12</v>
      </c>
      <c r="G18" s="20">
        <f>COUNTIF(wc_info!H:H,D18)</f>
        <v>210</v>
      </c>
      <c r="H18" s="112">
        <f>COUNTIFS(wc_info!C:C,"&gt;980",wc_info!H:H,D18)</f>
        <v>0</v>
      </c>
      <c r="I18" s="112">
        <f>COUNTIFS(wc_info!C:C,"&gt;390",wc_info!C:C,"&lt;980",wc_info!H:H,D18)</f>
        <v>4</v>
      </c>
      <c r="J18" s="143" t="s">
        <v>1743</v>
      </c>
    </row>
    <row r="19" spans="1:10">
      <c r="A19" s="20">
        <v>7</v>
      </c>
      <c r="B19" s="20" t="s">
        <v>2007</v>
      </c>
      <c r="C19" s="20">
        <v>2.12</v>
      </c>
      <c r="D19" s="20" t="s">
        <v>2009</v>
      </c>
      <c r="E19" s="20">
        <v>2.12</v>
      </c>
      <c r="F19" s="20">
        <v>2.13</v>
      </c>
      <c r="G19" s="20">
        <f>COUNTIF(wc_info!H:H,D19)</f>
        <v>14</v>
      </c>
      <c r="H19" s="112">
        <f>COUNTIFS(wc_info!C:C,"&gt;980",wc_info!H:H,D19)</f>
        <v>0</v>
      </c>
      <c r="I19" s="112">
        <f>COUNTIFS(wc_info!C:C,"&gt;390",wc_info!C:C,"&lt;980",wc_info!H:H,D19)</f>
        <v>0</v>
      </c>
      <c r="J19" s="143" t="s">
        <v>1742</v>
      </c>
    </row>
    <row r="20" spans="1:10">
      <c r="A20" s="20">
        <v>7</v>
      </c>
      <c r="B20" s="20" t="s">
        <v>2006</v>
      </c>
      <c r="C20" s="20">
        <v>2.12</v>
      </c>
      <c r="D20" s="20" t="s">
        <v>2010</v>
      </c>
      <c r="E20" s="20">
        <v>2.12</v>
      </c>
      <c r="F20" s="20">
        <v>2.13</v>
      </c>
      <c r="G20" s="20">
        <f>COUNTIF(wc_info!H:H,D20)</f>
        <v>15</v>
      </c>
      <c r="H20" s="112">
        <f>COUNTIFS(wc_info!C:C,"&gt;980",wc_info!H:H,D20)</f>
        <v>0</v>
      </c>
      <c r="I20" s="112">
        <f>COUNTIFS(wc_info!C:C,"&gt;390",wc_info!C:C,"&lt;980",wc_info!H:H,D20)</f>
        <v>0</v>
      </c>
      <c r="J20" s="143" t="s">
        <v>1729</v>
      </c>
    </row>
    <row r="21" spans="1:10">
      <c r="A21" s="20">
        <v>7.1</v>
      </c>
      <c r="B21" s="20" t="s">
        <v>2007</v>
      </c>
      <c r="C21" s="20">
        <v>2.2</v>
      </c>
      <c r="D21" s="20" t="s">
        <v>1673</v>
      </c>
      <c r="E21" s="20">
        <v>2.2</v>
      </c>
      <c r="F21" s="20">
        <v>2.2</v>
      </c>
      <c r="G21" s="20">
        <f>COUNTIF(wc_info!H:H,D21)</f>
        <v>5</v>
      </c>
      <c r="H21" s="112">
        <f>COUNTIFS(wc_info!C:C,"&gt;980",wc_info!H:H,D21)</f>
        <v>1</v>
      </c>
      <c r="I21" s="112">
        <f>COUNTIFS(wc_info!C:C,"&gt;390",wc_info!C:C,"&lt;980",wc_info!H:H,D21)</f>
        <v>0</v>
      </c>
      <c r="J21" s="143" t="s">
        <v>1745</v>
      </c>
    </row>
    <row r="22" spans="1:11">
      <c r="A22" s="20">
        <v>7.1</v>
      </c>
      <c r="B22" s="20" t="s">
        <v>2007</v>
      </c>
      <c r="C22" s="20">
        <v>2.2</v>
      </c>
      <c r="D22" s="20" t="s">
        <v>1665</v>
      </c>
      <c r="E22" s="20">
        <v>2.2</v>
      </c>
      <c r="F22" s="20">
        <v>2.2</v>
      </c>
      <c r="G22" s="20">
        <f>COUNTIF(wc_info!H:H,D22)</f>
        <v>4</v>
      </c>
      <c r="H22" s="112">
        <f>COUNTIFS(wc_info!C:C,"&gt;980",wc_info!H:H,D22)</f>
        <v>2</v>
      </c>
      <c r="I22" s="112">
        <f>COUNTIFS(wc_info!C:C,"&gt;390",wc_info!C:C,"&lt;980",wc_info!H:H,D22)</f>
        <v>0</v>
      </c>
      <c r="J22" s="143" t="s">
        <v>1745</v>
      </c>
      <c r="K22" s="59" t="s">
        <v>2011</v>
      </c>
    </row>
    <row r="23" spans="1:11">
      <c r="A23" s="20">
        <v>7.1</v>
      </c>
      <c r="B23" s="20" t="s">
        <v>2007</v>
      </c>
      <c r="C23" s="20">
        <v>2.2</v>
      </c>
      <c r="D23" s="20" t="s">
        <v>1252</v>
      </c>
      <c r="E23" s="20">
        <v>2.2</v>
      </c>
      <c r="F23" s="20">
        <v>2.2</v>
      </c>
      <c r="G23" s="20">
        <f>COUNTIF(wc_info!H:H,D23)</f>
        <v>26</v>
      </c>
      <c r="H23" s="112">
        <f>COUNTIFS(wc_info!C:C,"&gt;980",wc_info!H:H,D23)</f>
        <v>0</v>
      </c>
      <c r="I23" s="112">
        <f>COUNTIFS(wc_info!C:C,"&gt;390",wc_info!C:C,"&lt;980",wc_info!H:H,D23)</f>
        <v>1</v>
      </c>
      <c r="J23" s="143" t="s">
        <v>1745</v>
      </c>
      <c r="K23" s="59" t="s">
        <v>2011</v>
      </c>
    </row>
    <row r="24" spans="1:11">
      <c r="A24" s="20">
        <v>7.1</v>
      </c>
      <c r="B24" s="20" t="s">
        <v>2007</v>
      </c>
      <c r="C24" s="20">
        <v>2.2</v>
      </c>
      <c r="D24" s="20" t="s">
        <v>2012</v>
      </c>
      <c r="E24" s="20">
        <v>2.2</v>
      </c>
      <c r="F24" s="20">
        <v>2.2</v>
      </c>
      <c r="G24" s="20">
        <f>COUNTIF(wc_info!H:H,D24)</f>
        <v>9</v>
      </c>
      <c r="H24" s="112">
        <f>COUNTIFS(wc_info!C:C,"&gt;980",wc_info!H:H,D24)</f>
        <v>0</v>
      </c>
      <c r="I24" s="112">
        <f>COUNTIFS(wc_info!C:C,"&gt;390",wc_info!C:C,"&lt;980",wc_info!H:H,D24)</f>
        <v>0</v>
      </c>
      <c r="J24" s="143" t="s">
        <v>1745</v>
      </c>
      <c r="K24" s="59" t="s">
        <v>2011</v>
      </c>
    </row>
    <row r="25" spans="1:10">
      <c r="A25" s="20">
        <v>7.1</v>
      </c>
      <c r="B25" s="20" t="s">
        <v>2007</v>
      </c>
      <c r="C25" s="20">
        <v>2.2</v>
      </c>
      <c r="D25" s="20" t="s">
        <v>2013</v>
      </c>
      <c r="E25" s="20">
        <v>2.2</v>
      </c>
      <c r="F25" s="20">
        <v>2.2</v>
      </c>
      <c r="G25" s="20">
        <f>COUNTIF(wc_info!H:H,D25)</f>
        <v>4</v>
      </c>
      <c r="H25" s="112">
        <f>COUNTIFS(wc_info!C:C,"&gt;980",wc_info!H:H,D25)</f>
        <v>0</v>
      </c>
      <c r="I25" s="112">
        <f>COUNTIFS(wc_info!C:C,"&gt;390",wc_info!C:C,"&lt;980",wc_info!H:H,D25)</f>
        <v>0</v>
      </c>
      <c r="J25" s="143" t="s">
        <v>1745</v>
      </c>
    </row>
    <row r="26" spans="1:11">
      <c r="A26" s="20">
        <v>7.1</v>
      </c>
      <c r="B26" s="20" t="s">
        <v>2007</v>
      </c>
      <c r="C26" s="20">
        <v>2.2</v>
      </c>
      <c r="D26" s="20" t="s">
        <v>438</v>
      </c>
      <c r="E26" s="20">
        <v>2.2</v>
      </c>
      <c r="F26" s="20">
        <v>2.2</v>
      </c>
      <c r="G26" s="20">
        <f>COUNTIF(wc_info!H:H,D26)</f>
        <v>6</v>
      </c>
      <c r="H26" s="112">
        <f>COUNTIFS(wc_info!C:C,"&gt;980",wc_info!H:H,D26)</f>
        <v>0</v>
      </c>
      <c r="I26" s="112">
        <f>COUNTIFS(wc_info!C:C,"&gt;390",wc_info!C:C,"&lt;980",wc_info!H:H,D26)</f>
        <v>0</v>
      </c>
      <c r="J26" s="143" t="s">
        <v>1745</v>
      </c>
      <c r="K26" s="59" t="s">
        <v>2014</v>
      </c>
    </row>
    <row r="27" spans="1:11">
      <c r="A27" s="20">
        <v>7.1</v>
      </c>
      <c r="B27" s="20" t="s">
        <v>2007</v>
      </c>
      <c r="C27" s="20">
        <v>2.2</v>
      </c>
      <c r="D27" s="20" t="s">
        <v>235</v>
      </c>
      <c r="E27" s="20">
        <v>2.2</v>
      </c>
      <c r="F27" s="20">
        <v>2.2</v>
      </c>
      <c r="G27" s="20">
        <f>COUNTIF(wc_info!H:H,D27)</f>
        <v>22</v>
      </c>
      <c r="H27" s="112">
        <f>COUNTIFS(wc_info!C:C,"&gt;980",wc_info!H:H,D27)</f>
        <v>0</v>
      </c>
      <c r="I27" s="112">
        <f>COUNTIFS(wc_info!C:C,"&gt;390",wc_info!C:C,"&lt;980",wc_info!H:H,D27)</f>
        <v>2</v>
      </c>
      <c r="J27" s="143" t="s">
        <v>1745</v>
      </c>
      <c r="K27" s="59" t="s">
        <v>2014</v>
      </c>
    </row>
    <row r="28" spans="1:11">
      <c r="A28" s="20">
        <v>7.4</v>
      </c>
      <c r="B28" s="20" t="s">
        <v>2007</v>
      </c>
      <c r="C28" s="20">
        <v>2.3</v>
      </c>
      <c r="D28" s="20" t="s">
        <v>1677</v>
      </c>
      <c r="E28" s="20">
        <v>2.3</v>
      </c>
      <c r="F28" s="20">
        <v>2.3</v>
      </c>
      <c r="G28" s="20">
        <f>COUNTIF(wc_info!H:H,D28)</f>
        <v>1</v>
      </c>
      <c r="H28" s="112">
        <f>COUNTIFS(wc_info!C:C,"&gt;980",wc_info!H:H,D28)</f>
        <v>1</v>
      </c>
      <c r="I28" s="112">
        <f>COUNTIFS(wc_info!C:C,"&gt;390",wc_info!C:C,"&lt;980",wc_info!H:H,D28)</f>
        <v>0</v>
      </c>
      <c r="J28" s="143" t="s">
        <v>1750</v>
      </c>
      <c r="K28" s="145" t="s">
        <v>2015</v>
      </c>
    </row>
    <row r="29" spans="1:11">
      <c r="A29" s="20">
        <v>7.5</v>
      </c>
      <c r="B29" s="20" t="s">
        <v>2007</v>
      </c>
      <c r="C29" s="20">
        <v>2.3</v>
      </c>
      <c r="D29" s="20" t="s">
        <v>142</v>
      </c>
      <c r="E29" s="20">
        <v>2.3</v>
      </c>
      <c r="F29" s="20">
        <v>2.3</v>
      </c>
      <c r="G29" s="20">
        <f>COUNTIF(wc_info!H:H,D29)</f>
        <v>3</v>
      </c>
      <c r="H29" s="112">
        <f>COUNTIFS(wc_info!C:C,"&gt;980",wc_info!H:H,D29)</f>
        <v>0</v>
      </c>
      <c r="I29" s="112">
        <f>COUNTIFS(wc_info!C:C,"&gt;390",wc_info!C:C,"&lt;980",wc_info!H:H,D29)</f>
        <v>0</v>
      </c>
      <c r="J29" s="143" t="s">
        <v>1750</v>
      </c>
      <c r="K29" s="59" t="s">
        <v>2015</v>
      </c>
    </row>
    <row r="30" spans="1:11">
      <c r="A30" s="20">
        <v>7.5</v>
      </c>
      <c r="B30" s="20" t="s">
        <v>2007</v>
      </c>
      <c r="C30" s="20">
        <v>2.3</v>
      </c>
      <c r="D30" s="20" t="s">
        <v>318</v>
      </c>
      <c r="E30" s="20">
        <v>2.3</v>
      </c>
      <c r="F30" s="20">
        <v>2.3</v>
      </c>
      <c r="G30" s="20">
        <f>COUNTIF(wc_info!H:H,D30)</f>
        <v>4</v>
      </c>
      <c r="H30" s="112">
        <f>COUNTIFS(wc_info!C:C,"&gt;980",wc_info!H:H,D30)</f>
        <v>0</v>
      </c>
      <c r="I30" s="112">
        <f>COUNTIFS(wc_info!C:C,"&gt;390",wc_info!C:C,"&lt;980",wc_info!H:H,D30)</f>
        <v>0</v>
      </c>
      <c r="J30" s="143" t="s">
        <v>1750</v>
      </c>
      <c r="K30" s="59" t="s">
        <v>2015</v>
      </c>
    </row>
    <row r="31" spans="1:10">
      <c r="A31" s="20">
        <v>7.5</v>
      </c>
      <c r="B31" s="20" t="s">
        <v>2007</v>
      </c>
      <c r="C31" s="20">
        <v>2.3</v>
      </c>
      <c r="D31" s="20" t="s">
        <v>2016</v>
      </c>
      <c r="E31" s="20">
        <v>2.3</v>
      </c>
      <c r="F31" s="20">
        <v>2.3</v>
      </c>
      <c r="G31" s="20">
        <f>COUNTIF(wc_info!H:H,D31)</f>
        <v>11</v>
      </c>
      <c r="H31" s="112">
        <f>COUNTIFS(wc_info!C:C,"&gt;980",wc_info!H:H,D31)</f>
        <v>0</v>
      </c>
      <c r="I31" s="112">
        <f>COUNTIFS(wc_info!C:C,"&gt;390",wc_info!C:C,"&lt;980",wc_info!H:H,D31)</f>
        <v>0</v>
      </c>
      <c r="J31" s="143" t="s">
        <v>1750</v>
      </c>
    </row>
    <row r="32" spans="1:10">
      <c r="A32" s="20">
        <v>7.5</v>
      </c>
      <c r="B32" s="20" t="s">
        <v>2007</v>
      </c>
      <c r="C32" s="20">
        <v>2.3</v>
      </c>
      <c r="D32" s="20" t="s">
        <v>2017</v>
      </c>
      <c r="E32" s="20">
        <v>2.3</v>
      </c>
      <c r="F32" s="20">
        <v>2.3</v>
      </c>
      <c r="G32" s="20">
        <f>COUNTIF(wc_info!H:H,D32)</f>
        <v>3</v>
      </c>
      <c r="H32" s="112">
        <f>COUNTIFS(wc_info!C:C,"&gt;980",wc_info!H:H,D32)</f>
        <v>0</v>
      </c>
      <c r="I32" s="112">
        <f>COUNTIFS(wc_info!C:C,"&gt;390",wc_info!C:C,"&lt;980",wc_info!H:H,D32)</f>
        <v>0</v>
      </c>
      <c r="J32" s="143" t="s">
        <v>1750</v>
      </c>
    </row>
    <row r="33" spans="1:10">
      <c r="A33" s="20">
        <v>7.5</v>
      </c>
      <c r="B33" s="20" t="s">
        <v>2007</v>
      </c>
      <c r="C33" s="20">
        <v>2.3</v>
      </c>
      <c r="D33" s="20" t="s">
        <v>1283</v>
      </c>
      <c r="E33" s="20">
        <v>2.3</v>
      </c>
      <c r="F33" s="20">
        <v>2.3</v>
      </c>
      <c r="G33" s="20">
        <f>COUNTIF(wc_info!H:H,D33)</f>
        <v>6</v>
      </c>
      <c r="H33" s="112">
        <f>COUNTIFS(wc_info!C:C,"&gt;980",wc_info!H:H,D33)</f>
        <v>0</v>
      </c>
      <c r="I33" s="112">
        <f>COUNTIFS(wc_info!C:C,"&gt;390",wc_info!C:C,"&lt;980",wc_info!H:H,D33)</f>
        <v>1</v>
      </c>
      <c r="J33" s="143" t="s">
        <v>1750</v>
      </c>
    </row>
    <row r="34" spans="1:10">
      <c r="A34" s="20">
        <v>7.3</v>
      </c>
      <c r="B34" s="20" t="s">
        <v>2007</v>
      </c>
      <c r="C34" s="20">
        <v>2.4</v>
      </c>
      <c r="D34" s="20" t="s">
        <v>2018</v>
      </c>
      <c r="E34" s="20">
        <v>2.4</v>
      </c>
      <c r="F34" s="20">
        <v>2.4</v>
      </c>
      <c r="G34" s="20">
        <f>COUNTIF(wc_info!H:H,D34)</f>
        <v>13</v>
      </c>
      <c r="H34" s="112">
        <f>COUNTIFS(wc_info!C:C,"&gt;980",wc_info!H:H,D34)</f>
        <v>0</v>
      </c>
      <c r="I34" s="112">
        <f>COUNTIFS(wc_info!C:C,"&gt;390",wc_info!C:C,"&lt;980",wc_info!H:H,D34)</f>
        <v>0</v>
      </c>
      <c r="J34" s="143" t="s">
        <v>1748</v>
      </c>
    </row>
    <row r="35" spans="1:11">
      <c r="A35" s="20">
        <v>7.3</v>
      </c>
      <c r="B35" s="20" t="s">
        <v>2007</v>
      </c>
      <c r="C35" s="20">
        <v>2.4</v>
      </c>
      <c r="D35" s="20" t="s">
        <v>1265</v>
      </c>
      <c r="E35" s="20">
        <v>2.4</v>
      </c>
      <c r="F35" s="20">
        <v>2.4</v>
      </c>
      <c r="G35" s="20">
        <f>COUNTIF(wc_info!H:H,D35)</f>
        <v>12</v>
      </c>
      <c r="H35" s="112">
        <f>COUNTIFS(wc_info!C:C,"&gt;980",wc_info!H:H,D35)</f>
        <v>0</v>
      </c>
      <c r="I35" s="112">
        <f>COUNTIFS(wc_info!C:C,"&gt;390",wc_info!C:C,"&lt;980",wc_info!H:H,D35)</f>
        <v>1</v>
      </c>
      <c r="J35" s="143" t="s">
        <v>1748</v>
      </c>
      <c r="K35" s="145" t="s">
        <v>2019</v>
      </c>
    </row>
    <row r="36" spans="1:10">
      <c r="A36" s="20">
        <v>7.3</v>
      </c>
      <c r="B36" s="20" t="s">
        <v>2007</v>
      </c>
      <c r="C36" s="20">
        <v>2.4</v>
      </c>
      <c r="D36" s="20" t="s">
        <v>1270</v>
      </c>
      <c r="E36" s="20">
        <v>2.4</v>
      </c>
      <c r="F36" s="20">
        <v>2.4</v>
      </c>
      <c r="G36" s="20">
        <f>COUNTIF(wc_info!H:H,D36)</f>
        <v>3</v>
      </c>
      <c r="H36" s="112">
        <f>COUNTIFS(wc_info!C:C,"&gt;980",wc_info!H:H,D36)</f>
        <v>0</v>
      </c>
      <c r="I36" s="112">
        <f>COUNTIFS(wc_info!C:C,"&gt;390",wc_info!C:C,"&lt;980",wc_info!H:H,D36)</f>
        <v>1</v>
      </c>
      <c r="J36" s="143" t="s">
        <v>1748</v>
      </c>
    </row>
    <row r="37" spans="1:10">
      <c r="A37" s="20">
        <v>7.5</v>
      </c>
      <c r="B37" s="20" t="s">
        <v>2007</v>
      </c>
      <c r="C37" s="20">
        <v>2.5</v>
      </c>
      <c r="D37" s="20" t="s">
        <v>2020</v>
      </c>
      <c r="E37" s="20">
        <v>2.5</v>
      </c>
      <c r="F37" s="20">
        <v>2.5</v>
      </c>
      <c r="G37" s="20">
        <f>COUNTIF(wc_info!H:H,D37)</f>
        <v>28</v>
      </c>
      <c r="H37" s="112">
        <f>COUNTIFS(wc_info!C:C,"&gt;980",wc_info!H:H,D37)</f>
        <v>0</v>
      </c>
      <c r="I37" s="112">
        <f>COUNTIFS(wc_info!C:C,"&gt;390",wc_info!C:C,"&lt;980",wc_info!H:H,D37)</f>
        <v>0</v>
      </c>
      <c r="J37" s="143" t="s">
        <v>1751</v>
      </c>
    </row>
    <row r="38" spans="1:10">
      <c r="A38" s="20">
        <v>7.5</v>
      </c>
      <c r="B38" s="20" t="s">
        <v>2007</v>
      </c>
      <c r="C38" s="20">
        <v>2.5</v>
      </c>
      <c r="D38" s="20" t="s">
        <v>456</v>
      </c>
      <c r="E38" s="20">
        <v>2.5</v>
      </c>
      <c r="F38" s="20">
        <v>2.5</v>
      </c>
      <c r="G38" s="20">
        <f>COUNTIF(wc_info!H:H,D38)</f>
        <v>30</v>
      </c>
      <c r="H38" s="112">
        <f>COUNTIFS(wc_info!C:C,"&gt;980",wc_info!H:H,D38)</f>
        <v>0</v>
      </c>
      <c r="I38" s="112">
        <f>COUNTIFS(wc_info!C:C,"&gt;390",wc_info!C:C,"&lt;980",wc_info!H:H,D38)</f>
        <v>1</v>
      </c>
      <c r="J38" s="143" t="s">
        <v>1751</v>
      </c>
    </row>
    <row r="39" spans="1:10">
      <c r="A39" s="20">
        <v>7.5</v>
      </c>
      <c r="B39" s="20" t="s">
        <v>2007</v>
      </c>
      <c r="C39" s="20">
        <v>2.5</v>
      </c>
      <c r="D39" s="20" t="s">
        <v>2021</v>
      </c>
      <c r="E39" s="20">
        <v>2.5</v>
      </c>
      <c r="F39" s="20">
        <v>2.5</v>
      </c>
      <c r="G39" s="20">
        <f>COUNTIF(wc_info!H:H,D39)</f>
        <v>15</v>
      </c>
      <c r="H39" s="112">
        <f>COUNTIFS(wc_info!C:C,"&gt;980",wc_info!H:H,D39)</f>
        <v>0</v>
      </c>
      <c r="I39" s="112">
        <f>COUNTIFS(wc_info!C:C,"&gt;390",wc_info!C:C,"&lt;980",wc_info!H:H,D39)</f>
        <v>0</v>
      </c>
      <c r="J39" s="143" t="s">
        <v>1751</v>
      </c>
    </row>
    <row r="40" spans="1:10">
      <c r="A40" s="20">
        <v>7.5</v>
      </c>
      <c r="B40" s="20" t="s">
        <v>2007</v>
      </c>
      <c r="C40" s="20">
        <v>2.5</v>
      </c>
      <c r="D40" s="20" t="s">
        <v>211</v>
      </c>
      <c r="E40" s="20">
        <v>2.5</v>
      </c>
      <c r="F40" s="20">
        <v>2.5</v>
      </c>
      <c r="G40" s="20">
        <f>COUNTIF(wc_info!H:H,D40)</f>
        <v>22</v>
      </c>
      <c r="H40" s="112">
        <f>COUNTIFS(wc_info!C:C,"&gt;980",wc_info!H:H,D40)</f>
        <v>0</v>
      </c>
      <c r="I40" s="112">
        <f>COUNTIFS(wc_info!C:C,"&gt;390",wc_info!C:C,"&lt;980",wc_info!H:H,D40)</f>
        <v>0</v>
      </c>
      <c r="J40" s="143" t="s">
        <v>1751</v>
      </c>
    </row>
    <row r="41" spans="1:10">
      <c r="A41" s="20">
        <v>7.5</v>
      </c>
      <c r="B41" s="20" t="s">
        <v>2007</v>
      </c>
      <c r="C41" s="20">
        <v>2.5</v>
      </c>
      <c r="D41" s="20" t="s">
        <v>451</v>
      </c>
      <c r="E41" s="20">
        <v>2.5</v>
      </c>
      <c r="F41" s="20">
        <v>2.5</v>
      </c>
      <c r="G41" s="20">
        <f>COUNTIF(wc_info!H:H,D41)</f>
        <v>29</v>
      </c>
      <c r="H41" s="112">
        <f>COUNTIFS(wc_info!C:C,"&gt;980",wc_info!H:H,D41)</f>
        <v>0</v>
      </c>
      <c r="I41" s="112">
        <f>COUNTIFS(wc_info!C:C,"&gt;390",wc_info!C:C,"&lt;980",wc_info!H:H,D41)</f>
        <v>1</v>
      </c>
      <c r="J41" s="143" t="s">
        <v>1751</v>
      </c>
    </row>
    <row r="42" spans="1:10">
      <c r="A42" s="20">
        <v>7.5</v>
      </c>
      <c r="B42" s="20" t="s">
        <v>2007</v>
      </c>
      <c r="C42" s="20">
        <v>2.5</v>
      </c>
      <c r="D42" s="20" t="s">
        <v>2022</v>
      </c>
      <c r="E42" s="20">
        <v>2.5</v>
      </c>
      <c r="F42" s="20">
        <v>2.5</v>
      </c>
      <c r="G42" s="20">
        <f>COUNTIF(wc_info!H:H,D42)</f>
        <v>12</v>
      </c>
      <c r="H42" s="112">
        <f>COUNTIFS(wc_info!C:C,"&gt;980",wc_info!H:H,D42)</f>
        <v>0</v>
      </c>
      <c r="I42" s="112">
        <f>COUNTIFS(wc_info!C:C,"&gt;390",wc_info!C:C,"&lt;980",wc_info!H:H,D42)</f>
        <v>0</v>
      </c>
      <c r="J42" s="143" t="s">
        <v>1751</v>
      </c>
    </row>
    <row r="43" spans="1:10">
      <c r="A43" s="20">
        <v>7.5</v>
      </c>
      <c r="B43" s="20" t="s">
        <v>2007</v>
      </c>
      <c r="C43" s="20">
        <v>2.6</v>
      </c>
      <c r="D43" s="20" t="s">
        <v>400</v>
      </c>
      <c r="E43" s="20">
        <v>2.6</v>
      </c>
      <c r="F43" s="20">
        <v>2.6</v>
      </c>
      <c r="G43" s="20">
        <f>COUNTIF(wc_info!H:H,D43)</f>
        <v>2</v>
      </c>
      <c r="H43" s="112">
        <f>COUNTIFS(wc_info!C:C,"&gt;980",wc_info!H:H,D43)</f>
        <v>0</v>
      </c>
      <c r="I43" s="112">
        <f>COUNTIFS(wc_info!C:C,"&gt;390",wc_info!C:C,"&lt;980",wc_info!H:H,D43)</f>
        <v>0</v>
      </c>
      <c r="J43" s="143" t="s">
        <v>1753</v>
      </c>
    </row>
    <row r="44" spans="1:10">
      <c r="A44" s="20">
        <v>7.5</v>
      </c>
      <c r="B44" s="20" t="s">
        <v>2007</v>
      </c>
      <c r="C44" s="20">
        <v>2.6</v>
      </c>
      <c r="D44" s="20" t="s">
        <v>542</v>
      </c>
      <c r="E44" s="20">
        <v>2.6</v>
      </c>
      <c r="F44" s="20">
        <v>2.6</v>
      </c>
      <c r="G44" s="20">
        <f>COUNTIF(wc_info!H:H,D44)</f>
        <v>26</v>
      </c>
      <c r="H44" s="112">
        <f>COUNTIFS(wc_info!C:C,"&gt;980",wc_info!H:H,D44)</f>
        <v>0</v>
      </c>
      <c r="I44" s="112">
        <f>COUNTIFS(wc_info!C:C,"&gt;390",wc_info!C:C,"&lt;980",wc_info!H:H,D44)</f>
        <v>0</v>
      </c>
      <c r="J44" s="143" t="s">
        <v>1753</v>
      </c>
    </row>
    <row r="45" spans="1:11">
      <c r="A45" s="20">
        <v>7.5</v>
      </c>
      <c r="B45" s="20" t="s">
        <v>2007</v>
      </c>
      <c r="C45" s="20">
        <v>2.6</v>
      </c>
      <c r="D45" s="20" t="s">
        <v>303</v>
      </c>
      <c r="E45" s="20">
        <v>2.6</v>
      </c>
      <c r="F45" s="20">
        <v>2.6</v>
      </c>
      <c r="G45" s="20">
        <f>COUNTIF(wc_info!H:H,D45)</f>
        <v>18</v>
      </c>
      <c r="H45" s="112">
        <f>COUNTIFS(wc_info!C:C,"&gt;980",wc_info!H:H,D45)</f>
        <v>0</v>
      </c>
      <c r="I45" s="112">
        <f>COUNTIFS(wc_info!C:C,"&gt;390",wc_info!C:C,"&lt;980",wc_info!H:H,D45)</f>
        <v>0</v>
      </c>
      <c r="J45" s="143" t="s">
        <v>1752</v>
      </c>
      <c r="K45" s="63" t="s">
        <v>1936</v>
      </c>
    </row>
    <row r="46" spans="1:11">
      <c r="A46" s="20">
        <v>5.5</v>
      </c>
      <c r="B46" s="20" t="s">
        <v>2006</v>
      </c>
      <c r="C46" s="20">
        <v>2.6</v>
      </c>
      <c r="D46" s="20" t="s">
        <v>1127</v>
      </c>
      <c r="E46" s="20">
        <v>2.6</v>
      </c>
      <c r="F46" s="20">
        <v>2.6</v>
      </c>
      <c r="G46" s="20">
        <f>COUNTIF(wc_info!H:H,D46)</f>
        <v>19</v>
      </c>
      <c r="H46" s="112">
        <f>COUNTIFS(wc_info!C:C,"&gt;980",wc_info!H:H,D46)</f>
        <v>0</v>
      </c>
      <c r="I46" s="112">
        <f>COUNTIFS(wc_info!C:C,"&gt;390",wc_info!C:C,"&lt;980",wc_info!H:H,D46)</f>
        <v>1</v>
      </c>
      <c r="J46" s="143" t="s">
        <v>1753</v>
      </c>
      <c r="K46" s="59" t="s">
        <v>2023</v>
      </c>
    </row>
    <row r="47" spans="1:10">
      <c r="A47" s="20">
        <v>7.4</v>
      </c>
      <c r="B47" s="20" t="s">
        <v>2007</v>
      </c>
      <c r="C47" s="20">
        <v>2.5</v>
      </c>
      <c r="D47" s="122" t="s">
        <v>29</v>
      </c>
      <c r="E47" s="20">
        <v>2.5</v>
      </c>
      <c r="F47" s="20">
        <v>2.7</v>
      </c>
      <c r="G47" s="20">
        <f>COUNTIF(wc_info!H:H,D47)</f>
        <v>17</v>
      </c>
      <c r="H47" s="112">
        <f>COUNTIFS(wc_info!C:C,"&gt;980",wc_info!H:H,D47)</f>
        <v>0</v>
      </c>
      <c r="I47" s="112">
        <f>COUNTIFS(wc_info!C:C,"&gt;390",wc_info!C:C,"&lt;980",wc_info!H:H,D47)</f>
        <v>0</v>
      </c>
      <c r="J47" s="143" t="s">
        <v>1749</v>
      </c>
    </row>
    <row r="48" spans="1:11">
      <c r="A48" s="20">
        <v>7.4</v>
      </c>
      <c r="B48" s="20" t="s">
        <v>2007</v>
      </c>
      <c r="C48" s="20">
        <v>2.7</v>
      </c>
      <c r="D48" s="20" t="s">
        <v>14</v>
      </c>
      <c r="E48" s="20">
        <v>2.7</v>
      </c>
      <c r="F48" s="20">
        <v>2.7</v>
      </c>
      <c r="G48" s="20">
        <f>COUNTIF(wc_info!H:H,D48)</f>
        <v>42</v>
      </c>
      <c r="H48" s="112">
        <f>COUNTIFS(wc_info!C:C,"&gt;980",wc_info!H:H,D48)</f>
        <v>0</v>
      </c>
      <c r="I48" s="112">
        <f>COUNTIFS(wc_info!C:C,"&gt;390",wc_info!C:C,"&lt;980",wc_info!H:H,D48)</f>
        <v>0</v>
      </c>
      <c r="J48" s="143" t="s">
        <v>1749</v>
      </c>
      <c r="K48" s="59" t="s">
        <v>1932</v>
      </c>
    </row>
    <row r="49" spans="1:10">
      <c r="A49" s="20">
        <v>7.4</v>
      </c>
      <c r="B49" s="20" t="s">
        <v>2007</v>
      </c>
      <c r="C49" s="20">
        <v>2.7</v>
      </c>
      <c r="D49" s="20" t="s">
        <v>2024</v>
      </c>
      <c r="E49" s="20">
        <v>2.7</v>
      </c>
      <c r="F49" s="20">
        <v>2.7</v>
      </c>
      <c r="G49" s="20">
        <f>COUNTIF(wc_info!H:H,D49)</f>
        <v>18</v>
      </c>
      <c r="H49" s="112">
        <f>COUNTIFS(wc_info!C:C,"&gt;980",wc_info!H:H,D49)</f>
        <v>0</v>
      </c>
      <c r="I49" s="112">
        <f>COUNTIFS(wc_info!C:C,"&gt;390",wc_info!C:C,"&lt;980",wc_info!H:H,D49)</f>
        <v>0</v>
      </c>
      <c r="J49" s="143" t="s">
        <v>1749</v>
      </c>
    </row>
    <row r="50" spans="1:10">
      <c r="A50" s="20">
        <v>7.4</v>
      </c>
      <c r="B50" s="20" t="s">
        <v>2007</v>
      </c>
      <c r="C50" s="20">
        <v>2.7</v>
      </c>
      <c r="D50" s="20" t="s">
        <v>350</v>
      </c>
      <c r="E50" s="20">
        <v>2.7</v>
      </c>
      <c r="F50" s="20">
        <v>2.7</v>
      </c>
      <c r="G50" s="20">
        <f>COUNTIF(wc_info!H:H,D50)</f>
        <v>7</v>
      </c>
      <c r="H50" s="112">
        <f>COUNTIFS(wc_info!C:C,"&gt;980",wc_info!H:H,D50)</f>
        <v>0</v>
      </c>
      <c r="I50" s="112">
        <f>COUNTIFS(wc_info!C:C,"&gt;390",wc_info!C:C,"&lt;980",wc_info!H:H,D50)</f>
        <v>0</v>
      </c>
      <c r="J50" s="143" t="s">
        <v>1749</v>
      </c>
    </row>
    <row r="51" spans="1:10">
      <c r="A51" s="20">
        <v>7.4</v>
      </c>
      <c r="B51" s="20" t="s">
        <v>2007</v>
      </c>
      <c r="C51" s="20">
        <v>2.7</v>
      </c>
      <c r="D51" s="20" t="s">
        <v>99</v>
      </c>
      <c r="E51" s="20">
        <v>2.7</v>
      </c>
      <c r="F51" s="20">
        <v>2.7</v>
      </c>
      <c r="G51" s="20">
        <f>COUNTIF(wc_info!H:H,D51)</f>
        <v>15</v>
      </c>
      <c r="H51" s="112">
        <f>COUNTIFS(wc_info!C:C,"&gt;980",wc_info!H:H,D51)</f>
        <v>0</v>
      </c>
      <c r="I51" s="112">
        <f>COUNTIFS(wc_info!C:C,"&gt;390",wc_info!C:C,"&lt;980",wc_info!H:H,D51)</f>
        <v>0</v>
      </c>
      <c r="J51" s="143" t="s">
        <v>1749</v>
      </c>
    </row>
    <row r="52" spans="1:10">
      <c r="A52" s="20">
        <v>5.1</v>
      </c>
      <c r="B52" s="20" t="s">
        <v>2006</v>
      </c>
      <c r="C52" s="20">
        <v>2.8</v>
      </c>
      <c r="D52" s="122" t="s">
        <v>478</v>
      </c>
      <c r="E52" s="20">
        <v>2.8</v>
      </c>
      <c r="F52" s="20">
        <v>2.8</v>
      </c>
      <c r="G52" s="20">
        <f>COUNTIF(wc_info!H:H,D52)</f>
        <v>11</v>
      </c>
      <c r="H52" s="112">
        <f>COUNTIFS(wc_info!C:C,"&gt;980",wc_info!H:H,D52)</f>
        <v>0</v>
      </c>
      <c r="I52" s="112">
        <f>COUNTIFS(wc_info!C:C,"&gt;390",wc_info!C:C,"&lt;980",wc_info!H:H,D52)</f>
        <v>0</v>
      </c>
      <c r="J52" s="143" t="s">
        <v>1746</v>
      </c>
    </row>
    <row r="53" spans="1:10">
      <c r="A53" s="20">
        <v>5.2</v>
      </c>
      <c r="B53" s="20" t="s">
        <v>2006</v>
      </c>
      <c r="C53" s="20">
        <v>2.8</v>
      </c>
      <c r="D53" s="122" t="s">
        <v>2025</v>
      </c>
      <c r="E53" s="20">
        <v>2.8</v>
      </c>
      <c r="F53" s="20">
        <v>2.8</v>
      </c>
      <c r="G53" s="20">
        <f>COUNTIF(wc_info!H:H,D53)</f>
        <v>12</v>
      </c>
      <c r="H53" s="112">
        <f>COUNTIFS(wc_info!C:C,"&gt;980",wc_info!H:H,D53)</f>
        <v>0</v>
      </c>
      <c r="I53" s="112">
        <f>COUNTIFS(wc_info!C:C,"&gt;390",wc_info!C:C,"&lt;980",wc_info!H:H,D53)</f>
        <v>0</v>
      </c>
      <c r="J53" s="143" t="s">
        <v>1746</v>
      </c>
    </row>
    <row r="54" spans="1:10">
      <c r="A54" s="20">
        <v>7.2</v>
      </c>
      <c r="B54" s="20" t="s">
        <v>2007</v>
      </c>
      <c r="C54" s="20">
        <v>2.8</v>
      </c>
      <c r="D54" s="20" t="s">
        <v>373</v>
      </c>
      <c r="E54" s="20">
        <v>2.8</v>
      </c>
      <c r="F54" s="20">
        <v>2.8</v>
      </c>
      <c r="G54" s="20">
        <f>COUNTIF(wc_info!H:H,D54)</f>
        <v>36</v>
      </c>
      <c r="H54" s="112">
        <f>COUNTIFS(wc_info!C:C,"&gt;980",wc_info!H:H,D54)</f>
        <v>0</v>
      </c>
      <c r="I54" s="112">
        <f>COUNTIFS(wc_info!C:C,"&gt;390",wc_info!C:C,"&lt;980",wc_info!H:H,D54)</f>
        <v>0</v>
      </c>
      <c r="J54" s="143" t="s">
        <v>1747</v>
      </c>
    </row>
    <row r="55" spans="1:10">
      <c r="A55" s="20">
        <v>7.2</v>
      </c>
      <c r="B55" s="20" t="s">
        <v>2007</v>
      </c>
      <c r="C55" s="20">
        <v>2.8</v>
      </c>
      <c r="D55" s="20" t="s">
        <v>2026</v>
      </c>
      <c r="E55" s="20">
        <v>2.8</v>
      </c>
      <c r="F55" s="20">
        <v>2.8</v>
      </c>
      <c r="G55" s="20">
        <f>COUNTIF(wc_info!H:H,D55)</f>
        <v>7</v>
      </c>
      <c r="H55" s="112">
        <f>COUNTIFS(wc_info!C:C,"&gt;980",wc_info!H:H,D55)</f>
        <v>0</v>
      </c>
      <c r="I55" s="112">
        <f>COUNTIFS(wc_info!C:C,"&gt;390",wc_info!C:C,"&lt;980",wc_info!H:H,D55)</f>
        <v>0</v>
      </c>
      <c r="J55" s="143" t="s">
        <v>1747</v>
      </c>
    </row>
    <row r="56" spans="1:10">
      <c r="A56" s="20">
        <v>7.2</v>
      </c>
      <c r="B56" s="20" t="s">
        <v>2007</v>
      </c>
      <c r="C56" s="20">
        <v>2.8</v>
      </c>
      <c r="D56" s="20" t="s">
        <v>276</v>
      </c>
      <c r="E56" s="20">
        <v>2.8</v>
      </c>
      <c r="F56" s="20">
        <v>2.8</v>
      </c>
      <c r="G56" s="20">
        <f>COUNTIF(wc_info!H:H,D56)</f>
        <v>15</v>
      </c>
      <c r="H56" s="112">
        <f>COUNTIFS(wc_info!C:C,"&gt;980",wc_info!H:H,D56)</f>
        <v>0</v>
      </c>
      <c r="I56" s="112">
        <f>COUNTIFS(wc_info!C:C,"&gt;390",wc_info!C:C,"&lt;980",wc_info!H:H,D56)</f>
        <v>0</v>
      </c>
      <c r="J56" s="143" t="s">
        <v>1747</v>
      </c>
    </row>
    <row r="57" spans="1:11">
      <c r="A57" s="20">
        <v>7.2</v>
      </c>
      <c r="B57" s="20" t="s">
        <v>2007</v>
      </c>
      <c r="C57" s="20">
        <v>2.8</v>
      </c>
      <c r="D57" s="20" t="s">
        <v>2027</v>
      </c>
      <c r="E57" s="20">
        <v>2.8</v>
      </c>
      <c r="F57" s="20">
        <v>2.8</v>
      </c>
      <c r="G57" s="20">
        <f>COUNTIF(wc_info!H:H,D57)</f>
        <v>3</v>
      </c>
      <c r="H57" s="112">
        <f>COUNTIFS(wc_info!C:C,"&gt;980",wc_info!H:H,D57)</f>
        <v>0</v>
      </c>
      <c r="I57" s="112">
        <f>COUNTIFS(wc_info!C:C,"&gt;390",wc_info!C:C,"&lt;980",wc_info!H:H,D57)</f>
        <v>0</v>
      </c>
      <c r="J57" s="143" t="s">
        <v>1746</v>
      </c>
      <c r="K57" s="59" t="s">
        <v>2028</v>
      </c>
    </row>
    <row r="58" spans="1:10">
      <c r="A58" s="20">
        <v>7.2</v>
      </c>
      <c r="B58" s="20" t="s">
        <v>2007</v>
      </c>
      <c r="C58" s="20">
        <v>2.8</v>
      </c>
      <c r="D58" s="20" t="s">
        <v>2029</v>
      </c>
      <c r="E58" s="20">
        <v>2.8</v>
      </c>
      <c r="F58" s="20">
        <v>2.8</v>
      </c>
      <c r="G58" s="20">
        <f>COUNTIF(wc_info!H:H,D58)</f>
        <v>8</v>
      </c>
      <c r="H58" s="112">
        <f>COUNTIFS(wc_info!C:C,"&gt;980",wc_info!H:H,D58)</f>
        <v>0</v>
      </c>
      <c r="I58" s="112">
        <f>COUNTIFS(wc_info!C:C,"&gt;390",wc_info!C:C,"&lt;980",wc_info!H:H,D58)</f>
        <v>0</v>
      </c>
      <c r="J58" s="143" t="s">
        <v>1746</v>
      </c>
    </row>
    <row r="59" spans="1:10">
      <c r="A59" s="20">
        <v>7.2</v>
      </c>
      <c r="B59" s="20" t="s">
        <v>2007</v>
      </c>
      <c r="C59" s="20">
        <v>2.8</v>
      </c>
      <c r="D59" s="20" t="s">
        <v>2030</v>
      </c>
      <c r="E59" s="20">
        <v>2.8</v>
      </c>
      <c r="F59" s="20">
        <v>2.8</v>
      </c>
      <c r="G59" s="20">
        <f>COUNTIF(wc_info!H:H,D59)</f>
        <v>19</v>
      </c>
      <c r="H59" s="112">
        <f>COUNTIFS(wc_info!C:C,"&gt;980",wc_info!H:H,D59)</f>
        <v>0</v>
      </c>
      <c r="I59" s="112">
        <f>COUNTIFS(wc_info!C:C,"&gt;390",wc_info!C:C,"&lt;980",wc_info!H:H,D59)</f>
        <v>0</v>
      </c>
      <c r="J59" s="143" t="s">
        <v>1746</v>
      </c>
    </row>
    <row r="60" spans="1:10">
      <c r="A60" s="20">
        <v>7.2</v>
      </c>
      <c r="B60" s="20" t="s">
        <v>2007</v>
      </c>
      <c r="C60" s="20">
        <v>2.8</v>
      </c>
      <c r="D60" s="20" t="s">
        <v>2031</v>
      </c>
      <c r="E60" s="20">
        <v>2.8</v>
      </c>
      <c r="F60" s="20">
        <v>2.8</v>
      </c>
      <c r="G60" s="20">
        <f>COUNTIF(wc_info!H:H,D60)</f>
        <v>4</v>
      </c>
      <c r="H60" s="112">
        <f>COUNTIFS(wc_info!C:C,"&gt;980",wc_info!H:H,D60)</f>
        <v>0</v>
      </c>
      <c r="I60" s="112">
        <f>COUNTIFS(wc_info!C:C,"&gt;390",wc_info!C:C,"&lt;980",wc_info!H:H,D60)</f>
        <v>0</v>
      </c>
      <c r="J60" s="143" t="s">
        <v>1746</v>
      </c>
    </row>
    <row r="61" spans="1:10">
      <c r="A61" s="20">
        <v>6.2</v>
      </c>
      <c r="B61" s="20" t="s">
        <v>2032</v>
      </c>
      <c r="C61" s="20">
        <v>3.1</v>
      </c>
      <c r="D61" s="20" t="s">
        <v>54</v>
      </c>
      <c r="E61" s="20">
        <v>3.1</v>
      </c>
      <c r="F61" s="20">
        <v>3.11</v>
      </c>
      <c r="G61" s="20">
        <f>COUNTIF(wc_info!H:H,D61)</f>
        <v>31</v>
      </c>
      <c r="H61" s="112">
        <f>COUNTIFS(wc_info!C:C,"&gt;980",wc_info!H:H,D61)</f>
        <v>2</v>
      </c>
      <c r="I61" s="112">
        <f>COUNTIFS(wc_info!C:C,"&gt;390",wc_info!C:C,"&lt;980",wc_info!H:H,D61)</f>
        <v>1</v>
      </c>
      <c r="J61" s="143" t="s">
        <v>1740</v>
      </c>
    </row>
    <row r="62" spans="1:10">
      <c r="A62" s="20">
        <v>6.2</v>
      </c>
      <c r="B62" s="20" t="s">
        <v>2032</v>
      </c>
      <c r="C62" s="20">
        <v>3.1</v>
      </c>
      <c r="D62" s="20" t="s">
        <v>2033</v>
      </c>
      <c r="E62" s="20">
        <v>3.1</v>
      </c>
      <c r="F62" s="20">
        <v>3.12</v>
      </c>
      <c r="G62" s="20">
        <f>COUNTIF(wc_info!H:H,D62)</f>
        <v>13</v>
      </c>
      <c r="H62" s="112">
        <f>COUNTIFS(wc_info!C:C,"&gt;980",wc_info!H:H,D62)</f>
        <v>0</v>
      </c>
      <c r="I62" s="112">
        <f>COUNTIFS(wc_info!C:C,"&gt;390",wc_info!C:C,"&lt;980",wc_info!H:H,D62)</f>
        <v>0</v>
      </c>
      <c r="J62" s="143" t="s">
        <v>1741</v>
      </c>
    </row>
    <row r="63" spans="1:10">
      <c r="A63" s="20">
        <v>6.2</v>
      </c>
      <c r="B63" s="20" t="s">
        <v>2032</v>
      </c>
      <c r="C63" s="20">
        <v>3.1</v>
      </c>
      <c r="D63" s="20" t="s">
        <v>1643</v>
      </c>
      <c r="E63" s="20">
        <v>3.1</v>
      </c>
      <c r="F63" s="20">
        <v>3.12</v>
      </c>
      <c r="G63" s="20">
        <f>COUNTIF(wc_info!H:H,D63)</f>
        <v>33</v>
      </c>
      <c r="H63" s="112">
        <f>COUNTIFS(wc_info!C:C,"&gt;980",wc_info!H:H,D63)</f>
        <v>1</v>
      </c>
      <c r="I63" s="112">
        <f>COUNTIFS(wc_info!C:C,"&gt;390",wc_info!C:C,"&lt;980",wc_info!H:H,D63)</f>
        <v>0</v>
      </c>
      <c r="J63" s="143" t="s">
        <v>1741</v>
      </c>
    </row>
    <row r="64" spans="1:10">
      <c r="A64" s="20">
        <v>6.2</v>
      </c>
      <c r="B64" s="20" t="s">
        <v>2032</v>
      </c>
      <c r="C64" s="20">
        <v>3.1</v>
      </c>
      <c r="D64" s="20" t="s">
        <v>1206</v>
      </c>
      <c r="E64" s="20">
        <v>3.1</v>
      </c>
      <c r="F64" s="20">
        <v>3.12</v>
      </c>
      <c r="G64" s="20">
        <f>COUNTIF(wc_info!H:H,D64)</f>
        <v>12</v>
      </c>
      <c r="H64" s="112">
        <f>COUNTIFS(wc_info!C:C,"&gt;980",wc_info!H:H,D64)</f>
        <v>0</v>
      </c>
      <c r="I64" s="112">
        <f>COUNTIFS(wc_info!C:C,"&gt;390",wc_info!C:C,"&lt;980",wc_info!H:H,D64)</f>
        <v>1</v>
      </c>
      <c r="J64" s="143" t="s">
        <v>1741</v>
      </c>
    </row>
    <row r="65" spans="1:10">
      <c r="A65" s="20">
        <v>6.2</v>
      </c>
      <c r="B65" s="20" t="s">
        <v>2032</v>
      </c>
      <c r="C65" s="20">
        <v>3.1</v>
      </c>
      <c r="D65" s="20" t="s">
        <v>59</v>
      </c>
      <c r="E65" s="20">
        <v>3.1</v>
      </c>
      <c r="F65" s="20">
        <v>3.12</v>
      </c>
      <c r="G65" s="20">
        <f>COUNTIF(wc_info!H:H,D65)</f>
        <v>25</v>
      </c>
      <c r="H65" s="112">
        <f>COUNTIFS(wc_info!C:C,"&gt;980",wc_info!H:H,D65)</f>
        <v>0</v>
      </c>
      <c r="I65" s="112">
        <f>COUNTIFS(wc_info!C:C,"&gt;390",wc_info!C:C,"&lt;980",wc_info!H:H,D65)</f>
        <v>1</v>
      </c>
      <c r="J65" s="143" t="s">
        <v>1741</v>
      </c>
    </row>
    <row r="66" spans="1:10">
      <c r="A66" s="20">
        <v>6.2</v>
      </c>
      <c r="B66" s="20" t="s">
        <v>2032</v>
      </c>
      <c r="C66" s="20">
        <v>3.21</v>
      </c>
      <c r="D66" s="20" t="s">
        <v>382</v>
      </c>
      <c r="E66" s="20">
        <v>3.21</v>
      </c>
      <c r="F66" s="20">
        <v>3.21</v>
      </c>
      <c r="G66" s="20">
        <f>COUNTIF(wc_info!H:H,D66)</f>
        <v>123</v>
      </c>
      <c r="H66" s="112">
        <f>COUNTIFS(wc_info!C:C,"&gt;980",wc_info!H:H,D66)</f>
        <v>0</v>
      </c>
      <c r="I66" s="112">
        <f>COUNTIFS(wc_info!C:C,"&gt;390",wc_info!C:C,"&lt;980",wc_info!H:H,D66)</f>
        <v>3</v>
      </c>
      <c r="J66" s="143" t="s">
        <v>1738</v>
      </c>
    </row>
    <row r="67" spans="1:10">
      <c r="A67" s="20">
        <v>6.2</v>
      </c>
      <c r="B67" s="20" t="s">
        <v>2032</v>
      </c>
      <c r="C67" s="20">
        <v>3.21</v>
      </c>
      <c r="D67" s="20" t="s">
        <v>34</v>
      </c>
      <c r="E67" s="20">
        <v>3.21</v>
      </c>
      <c r="F67" s="20">
        <v>3.21</v>
      </c>
      <c r="G67" s="20">
        <f>COUNTIF(wc_info!H:H,D67)</f>
        <v>122</v>
      </c>
      <c r="H67" s="112">
        <f>COUNTIFS(wc_info!C:C,"&gt;980",wc_info!H:H,D67)</f>
        <v>3</v>
      </c>
      <c r="I67" s="112">
        <f>COUNTIFS(wc_info!C:C,"&gt;390",wc_info!C:C,"&lt;980",wc_info!H:H,D67)</f>
        <v>4</v>
      </c>
      <c r="J67" s="143" t="s">
        <v>1738</v>
      </c>
    </row>
    <row r="68" spans="1:10">
      <c r="A68" s="20">
        <v>6.2</v>
      </c>
      <c r="B68" s="20" t="s">
        <v>2032</v>
      </c>
      <c r="C68" s="20">
        <v>3.22</v>
      </c>
      <c r="D68" s="20" t="s">
        <v>263</v>
      </c>
      <c r="E68" s="20">
        <v>3.22</v>
      </c>
      <c r="F68" s="20">
        <v>3.22</v>
      </c>
      <c r="G68" s="20">
        <f>COUNTIF(wc_info!H:H,D68)</f>
        <v>79</v>
      </c>
      <c r="H68" s="112">
        <f>COUNTIFS(wc_info!C:C,"&gt;980",wc_info!H:H,D68)</f>
        <v>1</v>
      </c>
      <c r="I68" s="112">
        <f>COUNTIFS(wc_info!C:C,"&gt;390",wc_info!C:C,"&lt;980",wc_info!H:H,D68)</f>
        <v>4</v>
      </c>
      <c r="J68" s="143" t="s">
        <v>1739</v>
      </c>
    </row>
    <row r="69" spans="1:10">
      <c r="A69" s="20">
        <v>6.1</v>
      </c>
      <c r="B69" s="20" t="s">
        <v>2032</v>
      </c>
      <c r="C69" s="20">
        <v>3.3</v>
      </c>
      <c r="D69" s="20" t="s">
        <v>1157</v>
      </c>
      <c r="E69" s="20">
        <v>3.3</v>
      </c>
      <c r="F69" s="20">
        <v>3.31</v>
      </c>
      <c r="G69" s="20">
        <f>COUNTIF(wc_info!H:H,D69)</f>
        <v>8</v>
      </c>
      <c r="H69" s="112">
        <f>COUNTIFS(wc_info!C:C,"&gt;980",wc_info!H:H,D69)</f>
        <v>0</v>
      </c>
      <c r="I69" s="112">
        <f>COUNTIFS(wc_info!C:C,"&gt;390",wc_info!C:C,"&lt;980",wc_info!H:H,D69)</f>
        <v>1</v>
      </c>
      <c r="J69" s="143" t="s">
        <v>1737</v>
      </c>
    </row>
    <row r="70" spans="1:10">
      <c r="A70" s="20">
        <v>6.1</v>
      </c>
      <c r="B70" s="20" t="s">
        <v>2032</v>
      </c>
      <c r="C70" s="20">
        <v>3.3</v>
      </c>
      <c r="D70" s="20" t="s">
        <v>132</v>
      </c>
      <c r="E70" s="20">
        <v>3.3</v>
      </c>
      <c r="F70" s="20">
        <v>3.32</v>
      </c>
      <c r="G70" s="20">
        <f>COUNTIF(wc_info!H:H,D70)</f>
        <v>83</v>
      </c>
      <c r="H70" s="112">
        <f>COUNTIFS(wc_info!C:C,"&gt;980",wc_info!H:H,D70)</f>
        <v>2</v>
      </c>
      <c r="I70" s="112">
        <f>COUNTIFS(wc_info!C:C,"&gt;390",wc_info!C:C,"&lt;980",wc_info!H:H,D70)</f>
        <v>3</v>
      </c>
      <c r="J70" s="143" t="s">
        <v>1737</v>
      </c>
    </row>
    <row r="71" spans="1:10">
      <c r="A71" s="20">
        <v>6</v>
      </c>
      <c r="B71" s="20" t="s">
        <v>2032</v>
      </c>
      <c r="C71" s="20">
        <v>3.4</v>
      </c>
      <c r="D71" s="20" t="s">
        <v>2034</v>
      </c>
      <c r="E71" s="20">
        <v>3.4</v>
      </c>
      <c r="F71" s="20">
        <v>3.41</v>
      </c>
      <c r="G71" s="20">
        <f>COUNTIF(wc_info!H:H,D71)</f>
        <v>0</v>
      </c>
      <c r="H71" s="112">
        <f>COUNTIFS(wc_info!C:C,"&gt;980",wc_info!H:H,D71)</f>
        <v>0</v>
      </c>
      <c r="I71" s="112">
        <f>COUNTIFS(wc_info!C:C,"&gt;390",wc_info!C:C,"&lt;980",wc_info!H:H,D71)</f>
        <v>0</v>
      </c>
      <c r="J71" s="113"/>
    </row>
    <row r="72" spans="1:10">
      <c r="A72" s="20">
        <v>6</v>
      </c>
      <c r="B72" s="20" t="s">
        <v>2032</v>
      </c>
      <c r="C72" s="20">
        <v>3.4</v>
      </c>
      <c r="D72" s="122" t="s">
        <v>2035</v>
      </c>
      <c r="E72" s="122">
        <v>3.4</v>
      </c>
      <c r="F72" s="20">
        <v>3.41</v>
      </c>
      <c r="G72" s="20">
        <f>COUNTIF(wc_info!H:H,D72)</f>
        <v>19</v>
      </c>
      <c r="H72" s="112">
        <f>COUNTIFS(wc_info!C:C,"&gt;980",wc_info!H:H,D72)</f>
        <v>0</v>
      </c>
      <c r="I72" s="112">
        <f>COUNTIFS(wc_info!C:C,"&gt;390",wc_info!C:C,"&lt;980",wc_info!H:H,D72)</f>
        <v>0</v>
      </c>
      <c r="J72" s="113"/>
    </row>
    <row r="73" spans="1:10">
      <c r="A73" s="20">
        <v>6</v>
      </c>
      <c r="B73" s="20" t="s">
        <v>2032</v>
      </c>
      <c r="C73" s="20">
        <v>3.4</v>
      </c>
      <c r="D73" s="20" t="s">
        <v>2036</v>
      </c>
      <c r="E73" s="20">
        <v>3.4</v>
      </c>
      <c r="F73" s="20">
        <v>3.42</v>
      </c>
      <c r="G73" s="20">
        <f>COUNTIF(wc_info!H:H,D73)</f>
        <v>0</v>
      </c>
      <c r="H73" s="112">
        <f>COUNTIFS(wc_info!C:C,"&gt;980",wc_info!H:H,D73)</f>
        <v>0</v>
      </c>
      <c r="I73" s="112">
        <f>COUNTIFS(wc_info!C:C,"&gt;390",wc_info!C:C,"&lt;980",wc_info!H:H,D73)</f>
        <v>0</v>
      </c>
      <c r="J73" s="113"/>
    </row>
    <row r="74" spans="1:10">
      <c r="A74" s="20">
        <v>6</v>
      </c>
      <c r="B74" s="20" t="s">
        <v>2032</v>
      </c>
      <c r="C74" s="20">
        <v>3.4</v>
      </c>
      <c r="D74" s="20" t="s">
        <v>2037</v>
      </c>
      <c r="E74" s="20">
        <v>3.4</v>
      </c>
      <c r="F74" s="20">
        <v>3.43</v>
      </c>
      <c r="G74" s="20">
        <f>COUNTIF(wc_info!H:H,D74)</f>
        <v>0</v>
      </c>
      <c r="H74" s="112">
        <f>COUNTIFS(wc_info!C:C,"&gt;980",wc_info!H:H,D74)</f>
        <v>0</v>
      </c>
      <c r="I74" s="112">
        <f>COUNTIFS(wc_info!C:C,"&gt;390",wc_info!C:C,"&lt;980",wc_info!H:H,D74)</f>
        <v>0</v>
      </c>
      <c r="J74" s="113"/>
    </row>
    <row r="75" spans="1:10">
      <c r="A75" s="20">
        <v>6</v>
      </c>
      <c r="B75" s="20" t="s">
        <v>2032</v>
      </c>
      <c r="C75" s="20">
        <v>3.4</v>
      </c>
      <c r="D75" s="20" t="s">
        <v>2038</v>
      </c>
      <c r="E75" s="20">
        <v>3.4</v>
      </c>
      <c r="F75" s="20">
        <v>3.44</v>
      </c>
      <c r="G75" s="20">
        <f>COUNTIF(wc_info!H:H,D75)</f>
        <v>0</v>
      </c>
      <c r="H75" s="112">
        <f>COUNTIFS(wc_info!C:C,"&gt;980",wc_info!H:H,D75)</f>
        <v>0</v>
      </c>
      <c r="I75" s="112">
        <f>COUNTIFS(wc_info!C:C,"&gt;390",wc_info!C:C,"&lt;980",wc_info!H:H,D75)</f>
        <v>0</v>
      </c>
      <c r="J75" s="113"/>
    </row>
    <row r="76" spans="1:10">
      <c r="A76" s="20">
        <v>6</v>
      </c>
      <c r="B76" s="20" t="s">
        <v>2032</v>
      </c>
      <c r="C76" s="20">
        <v>3.4</v>
      </c>
      <c r="D76" s="20" t="s">
        <v>2039</v>
      </c>
      <c r="E76" s="20">
        <v>3.4</v>
      </c>
      <c r="F76" s="20">
        <v>3.45</v>
      </c>
      <c r="G76" s="20">
        <f>COUNTIF(wc_info!H:H,D76)</f>
        <v>0</v>
      </c>
      <c r="H76" s="112">
        <f>COUNTIFS(wc_info!C:C,"&gt;980",wc_info!H:H,D76)</f>
        <v>0</v>
      </c>
      <c r="I76" s="112">
        <f>COUNTIFS(wc_info!C:C,"&gt;390",wc_info!C:C,"&lt;980",wc_info!H:H,D76)</f>
        <v>0</v>
      </c>
      <c r="J76" s="113"/>
    </row>
    <row r="77" spans="1:11">
      <c r="A77" s="20">
        <v>6</v>
      </c>
      <c r="B77" s="20" t="s">
        <v>2032</v>
      </c>
      <c r="C77" s="20">
        <v>3.4</v>
      </c>
      <c r="D77" s="20" t="s">
        <v>2040</v>
      </c>
      <c r="E77" s="20">
        <v>3.4</v>
      </c>
      <c r="F77" s="20">
        <v>3.46</v>
      </c>
      <c r="G77" s="20">
        <f>COUNTIF(wc_info!H:H,D77)</f>
        <v>0</v>
      </c>
      <c r="H77" s="112">
        <f>COUNTIFS(wc_info!C:C,"&gt;980",wc_info!H:H,D77)</f>
        <v>0</v>
      </c>
      <c r="I77" s="112">
        <f>COUNTIFS(wc_info!C:C,"&gt;390",wc_info!C:C,"&lt;980",wc_info!H:H,D77)</f>
        <v>0</v>
      </c>
      <c r="J77" s="113"/>
      <c r="K77" s="59" t="s">
        <v>1895</v>
      </c>
    </row>
    <row r="78" spans="1:11">
      <c r="A78" s="20">
        <v>6</v>
      </c>
      <c r="B78" s="20" t="s">
        <v>2032</v>
      </c>
      <c r="C78" s="20">
        <v>3.5</v>
      </c>
      <c r="D78" s="20" t="s">
        <v>196</v>
      </c>
      <c r="E78" s="20">
        <v>3.5</v>
      </c>
      <c r="F78" s="20">
        <v>3.5</v>
      </c>
      <c r="G78" s="20">
        <f>COUNTIF(wc_info!H:H,D78)</f>
        <v>38</v>
      </c>
      <c r="H78" s="112">
        <f>COUNTIFS(wc_info!C:C,"&gt;980",wc_info!H:H,D78)</f>
        <v>0</v>
      </c>
      <c r="I78" s="112">
        <f>COUNTIFS(wc_info!C:C,"&gt;390",wc_info!C:C,"&lt;980",wc_info!H:H,D78)</f>
        <v>1</v>
      </c>
      <c r="J78" s="143" t="s">
        <v>1735</v>
      </c>
      <c r="K78" s="59" t="s">
        <v>2041</v>
      </c>
    </row>
    <row r="79" spans="1:11">
      <c r="A79" s="20">
        <v>6</v>
      </c>
      <c r="B79" s="20" t="s">
        <v>2032</v>
      </c>
      <c r="C79" s="20">
        <v>3.5</v>
      </c>
      <c r="D79" s="20" t="s">
        <v>2042</v>
      </c>
      <c r="E79" s="20">
        <v>3.5</v>
      </c>
      <c r="F79" s="20">
        <v>3.5</v>
      </c>
      <c r="G79" s="20">
        <f>COUNTIF(wc_info!H:H,D79)</f>
        <v>18</v>
      </c>
      <c r="H79" s="112">
        <f>COUNTIFS(wc_info!C:C,"&gt;980",wc_info!H:H,D79)</f>
        <v>0</v>
      </c>
      <c r="I79" s="112">
        <f>COUNTIFS(wc_info!C:C,"&gt;390",wc_info!C:C,"&lt;980",wc_info!H:H,D79)</f>
        <v>0</v>
      </c>
      <c r="J79" s="143" t="s">
        <v>1735</v>
      </c>
      <c r="K79" s="59" t="s">
        <v>2043</v>
      </c>
    </row>
    <row r="80" spans="1:10">
      <c r="A80" s="20">
        <v>6</v>
      </c>
      <c r="B80" s="20" t="s">
        <v>2032</v>
      </c>
      <c r="C80" s="20">
        <v>3.5</v>
      </c>
      <c r="D80" s="20" t="s">
        <v>1140</v>
      </c>
      <c r="E80" s="20">
        <v>3.5</v>
      </c>
      <c r="F80" s="20">
        <v>3.5</v>
      </c>
      <c r="G80" s="20">
        <f>COUNTIF(wc_info!H:H,D80)</f>
        <v>42</v>
      </c>
      <c r="H80" s="112">
        <f>COUNTIFS(wc_info!C:C,"&gt;980",wc_info!H:H,D80)</f>
        <v>1</v>
      </c>
      <c r="I80" s="112">
        <f>COUNTIFS(wc_info!C:C,"&gt;390",wc_info!C:C,"&lt;980",wc_info!H:H,D80)</f>
        <v>1</v>
      </c>
      <c r="J80" s="143" t="s">
        <v>1735</v>
      </c>
    </row>
    <row r="81" spans="1:11">
      <c r="A81" s="20">
        <v>6</v>
      </c>
      <c r="B81" s="20" t="s">
        <v>2032</v>
      </c>
      <c r="C81" s="20">
        <v>3.6</v>
      </c>
      <c r="D81" s="20" t="s">
        <v>39</v>
      </c>
      <c r="E81" s="20">
        <v>3.6</v>
      </c>
      <c r="F81" s="20">
        <v>3.6</v>
      </c>
      <c r="G81" s="20">
        <f>COUNTIF(wc_info!H:H,D81)</f>
        <v>38</v>
      </c>
      <c r="H81" s="112">
        <f>COUNTIFS(wc_info!C:C,"&gt;980",wc_info!H:H,D81)</f>
        <v>0</v>
      </c>
      <c r="I81" s="112">
        <f>COUNTIFS(wc_info!C:C,"&gt;390",wc_info!C:C,"&lt;980",wc_info!H:H,D81)</f>
        <v>3</v>
      </c>
      <c r="J81" s="143" t="s">
        <v>1734</v>
      </c>
      <c r="K81" s="59" t="s">
        <v>2044</v>
      </c>
    </row>
    <row r="82" spans="1:11">
      <c r="A82" s="20">
        <v>6</v>
      </c>
      <c r="B82" s="20" t="s">
        <v>2032</v>
      </c>
      <c r="C82" s="20">
        <v>3.6</v>
      </c>
      <c r="D82" s="20" t="s">
        <v>469</v>
      </c>
      <c r="E82" s="20">
        <v>3.6</v>
      </c>
      <c r="F82" s="20">
        <v>3.6</v>
      </c>
      <c r="G82" s="20">
        <f>COUNTIF(wc_info!H:H,D82)</f>
        <v>13</v>
      </c>
      <c r="H82" s="112">
        <f>COUNTIFS(wc_info!C:C,"&gt;980",wc_info!H:H,D82)</f>
        <v>0</v>
      </c>
      <c r="I82" s="112">
        <f>COUNTIFS(wc_info!C:C,"&gt;390",wc_info!C:C,"&lt;980",wc_info!H:H,D82)</f>
        <v>1</v>
      </c>
      <c r="J82" s="113"/>
      <c r="K82" s="59" t="s">
        <v>2045</v>
      </c>
    </row>
    <row r="83" spans="1:11">
      <c r="A83" s="20">
        <v>6</v>
      </c>
      <c r="B83" s="20" t="s">
        <v>2032</v>
      </c>
      <c r="C83" s="20">
        <v>3.6</v>
      </c>
      <c r="D83" s="122" t="s">
        <v>2046</v>
      </c>
      <c r="E83" s="20">
        <v>3.6</v>
      </c>
      <c r="F83" s="20">
        <v>3.6</v>
      </c>
      <c r="G83" s="20">
        <f>COUNTIF(wc_info!H:H,D83)</f>
        <v>36</v>
      </c>
      <c r="H83" s="112">
        <f>COUNTIFS(wc_info!C:C,"&gt;980",wc_info!H:H,D83)</f>
        <v>0</v>
      </c>
      <c r="I83" s="112">
        <f>COUNTIFS(wc_info!C:C,"&gt;390",wc_info!C:C,"&lt;980",wc_info!H:H,D83)</f>
        <v>0</v>
      </c>
      <c r="J83" s="113"/>
      <c r="K83" s="59" t="s">
        <v>1891</v>
      </c>
    </row>
    <row r="84" spans="1:10">
      <c r="A84" s="20">
        <v>5</v>
      </c>
      <c r="B84" s="20" t="s">
        <v>2006</v>
      </c>
      <c r="C84" s="20">
        <v>4.11</v>
      </c>
      <c r="D84" s="20" t="s">
        <v>918</v>
      </c>
      <c r="E84" s="20">
        <v>4.11</v>
      </c>
      <c r="F84" s="20">
        <v>4.11</v>
      </c>
      <c r="G84" s="20">
        <f>COUNTIF(wc_info!H:H,D84)</f>
        <v>56</v>
      </c>
      <c r="H84" s="112">
        <f>COUNTIFS(wc_info!C:C,"&gt;980",wc_info!H:H,D84)</f>
        <v>5</v>
      </c>
      <c r="I84" s="112">
        <f>COUNTIFS(wc_info!C:C,"&gt;390",wc_info!C:C,"&lt;980",wc_info!H:H,D84)</f>
        <v>6</v>
      </c>
      <c r="J84" s="143" t="s">
        <v>1713</v>
      </c>
    </row>
    <row r="85" spans="1:10">
      <c r="A85" s="20">
        <v>5.01</v>
      </c>
      <c r="B85" s="20" t="s">
        <v>2006</v>
      </c>
      <c r="C85" s="20">
        <v>4.12</v>
      </c>
      <c r="D85" s="20" t="s">
        <v>249</v>
      </c>
      <c r="E85" s="20">
        <v>4.12</v>
      </c>
      <c r="F85" s="20">
        <v>4.12</v>
      </c>
      <c r="G85" s="20">
        <f>COUNTIF(wc_info!H:H,D85)</f>
        <v>83</v>
      </c>
      <c r="H85" s="112">
        <f>COUNTIFS(wc_info!C:C,"&gt;980",wc_info!H:H,D85)</f>
        <v>2</v>
      </c>
      <c r="I85" s="112">
        <f>COUNTIFS(wc_info!C:C,"&gt;390",wc_info!C:C,"&lt;980",wc_info!H:H,D85)</f>
        <v>4</v>
      </c>
      <c r="J85" s="143" t="s">
        <v>1712</v>
      </c>
    </row>
    <row r="86" spans="1:10">
      <c r="A86" s="20">
        <v>5.02</v>
      </c>
      <c r="B86" s="20" t="s">
        <v>2006</v>
      </c>
      <c r="C86" s="20">
        <v>4.13</v>
      </c>
      <c r="D86" s="20" t="s">
        <v>2047</v>
      </c>
      <c r="E86" s="20">
        <v>4.13</v>
      </c>
      <c r="F86" s="20">
        <v>4.13</v>
      </c>
      <c r="G86" s="20">
        <f>COUNTIF(wc_info!H:H,D86)</f>
        <v>20</v>
      </c>
      <c r="H86" s="112">
        <f>COUNTIFS(wc_info!C:C,"&gt;980",wc_info!H:H,D86)</f>
        <v>0</v>
      </c>
      <c r="I86" s="112">
        <f>COUNTIFS(wc_info!C:C,"&gt;390",wc_info!C:C,"&lt;980",wc_info!H:H,D86)</f>
        <v>0</v>
      </c>
      <c r="J86" s="143" t="s">
        <v>1525</v>
      </c>
    </row>
    <row r="87" spans="1:10">
      <c r="A87" s="20">
        <v>5.02</v>
      </c>
      <c r="B87" s="20" t="s">
        <v>2006</v>
      </c>
      <c r="C87" s="20">
        <v>4.13</v>
      </c>
      <c r="D87" s="20" t="s">
        <v>345</v>
      </c>
      <c r="E87" s="20">
        <v>4.13</v>
      </c>
      <c r="F87" s="20">
        <v>4.13</v>
      </c>
      <c r="G87" s="20">
        <f>COUNTIF(wc_info!H:H,D87)</f>
        <v>35</v>
      </c>
      <c r="H87" s="112">
        <f>COUNTIFS(wc_info!C:C,"&gt;980",wc_info!H:H,D87)</f>
        <v>1</v>
      </c>
      <c r="I87" s="112">
        <f>COUNTIFS(wc_info!C:C,"&gt;390",wc_info!C:C,"&lt;980",wc_info!H:H,D87)</f>
        <v>0</v>
      </c>
      <c r="J87" s="143" t="s">
        <v>1525</v>
      </c>
    </row>
    <row r="88" spans="1:10">
      <c r="A88" s="20">
        <v>5.02</v>
      </c>
      <c r="B88" s="20" t="s">
        <v>2006</v>
      </c>
      <c r="C88" s="20">
        <v>4.13</v>
      </c>
      <c r="D88" s="20" t="s">
        <v>975</v>
      </c>
      <c r="E88" s="20">
        <v>4.13</v>
      </c>
      <c r="F88" s="20">
        <v>4.13</v>
      </c>
      <c r="G88" s="20">
        <f>COUNTIF(wc_info!H:H,D88)</f>
        <v>23</v>
      </c>
      <c r="H88" s="112">
        <f>COUNTIFS(wc_info!C:C,"&gt;980",wc_info!H:H,D88)</f>
        <v>0</v>
      </c>
      <c r="I88" s="112">
        <f>COUNTIFS(wc_info!C:C,"&gt;390",wc_info!C:C,"&lt;980",wc_info!H:H,D88)</f>
        <v>1</v>
      </c>
      <c r="J88" s="143" t="s">
        <v>1525</v>
      </c>
    </row>
    <row r="89" spans="1:10">
      <c r="A89" s="20">
        <v>5.02</v>
      </c>
      <c r="B89" s="20" t="s">
        <v>2006</v>
      </c>
      <c r="C89" s="20">
        <v>4.13</v>
      </c>
      <c r="D89" s="20" t="s">
        <v>137</v>
      </c>
      <c r="E89" s="20">
        <v>4.13</v>
      </c>
      <c r="F89" s="20">
        <v>4.13</v>
      </c>
      <c r="G89" s="20">
        <f>COUNTIF(wc_info!H:H,D89)</f>
        <v>24</v>
      </c>
      <c r="H89" s="112">
        <f>COUNTIFS(wc_info!C:C,"&gt;980",wc_info!H:H,D89)</f>
        <v>0</v>
      </c>
      <c r="I89" s="112">
        <f>COUNTIFS(wc_info!C:C,"&gt;390",wc_info!C:C,"&lt;980",wc_info!H:H,D89)</f>
        <v>1</v>
      </c>
      <c r="J89" s="143" t="s">
        <v>1525</v>
      </c>
    </row>
    <row r="90" spans="1:11">
      <c r="A90" s="20">
        <v>5.02</v>
      </c>
      <c r="B90" s="20" t="s">
        <v>2006</v>
      </c>
      <c r="C90" s="20">
        <v>4.13</v>
      </c>
      <c r="D90" s="20" t="s">
        <v>122</v>
      </c>
      <c r="E90" s="20">
        <v>4.13</v>
      </c>
      <c r="F90" s="20">
        <v>4.13</v>
      </c>
      <c r="G90" s="20">
        <f>COUNTIF(wc_info!H:H,D90)</f>
        <v>48</v>
      </c>
      <c r="H90" s="112">
        <f>COUNTIFS(wc_info!C:C,"&gt;980",wc_info!H:H,D90)</f>
        <v>0</v>
      </c>
      <c r="I90" s="112">
        <f>COUNTIFS(wc_info!C:C,"&gt;390",wc_info!C:C,"&lt;980",wc_info!H:H,D90)</f>
        <v>2</v>
      </c>
      <c r="J90" s="143" t="s">
        <v>1525</v>
      </c>
      <c r="K90" s="59" t="s">
        <v>2048</v>
      </c>
    </row>
    <row r="91" spans="1:11">
      <c r="A91" s="20">
        <v>5.02</v>
      </c>
      <c r="B91" s="20" t="s">
        <v>2006</v>
      </c>
      <c r="C91" s="20">
        <v>4.13</v>
      </c>
      <c r="D91" s="20" t="s">
        <v>162</v>
      </c>
      <c r="E91" s="20">
        <v>4.13</v>
      </c>
      <c r="F91" s="20">
        <v>4.13</v>
      </c>
      <c r="G91" s="20">
        <f>COUNTIF(wc_info!H:H,D91)</f>
        <v>32</v>
      </c>
      <c r="H91" s="112">
        <f>COUNTIFS(wc_info!C:C,"&gt;980",wc_info!H:H,D91)</f>
        <v>0</v>
      </c>
      <c r="I91" s="112">
        <f>COUNTIFS(wc_info!C:C,"&gt;390",wc_info!C:C,"&lt;980",wc_info!H:H,D91)</f>
        <v>0</v>
      </c>
      <c r="J91" s="143" t="s">
        <v>1525</v>
      </c>
      <c r="K91" s="59" t="s">
        <v>2049</v>
      </c>
    </row>
    <row r="92" spans="1:10">
      <c r="A92" s="20">
        <v>5.1</v>
      </c>
      <c r="B92" s="20" t="s">
        <v>2006</v>
      </c>
      <c r="C92" s="20">
        <v>4.2</v>
      </c>
      <c r="D92" s="20" t="s">
        <v>1550</v>
      </c>
      <c r="E92" s="20">
        <v>4.2</v>
      </c>
      <c r="F92" s="20">
        <v>4.21</v>
      </c>
      <c r="G92" s="20">
        <f>COUNTIF(wc_info!H:H,D92)</f>
        <v>26</v>
      </c>
      <c r="H92" s="112">
        <f>COUNTIFS(wc_info!C:C,"&gt;980",wc_info!H:H,D92)</f>
        <v>1</v>
      </c>
      <c r="I92" s="112">
        <f>COUNTIFS(wc_info!C:C,"&gt;390",wc_info!C:C,"&lt;980",wc_info!H:H,D92)</f>
        <v>0</v>
      </c>
      <c r="J92" s="143" t="s">
        <v>1720</v>
      </c>
    </row>
    <row r="93" spans="1:10">
      <c r="A93" s="20">
        <v>5.1</v>
      </c>
      <c r="B93" s="20" t="s">
        <v>2006</v>
      </c>
      <c r="C93" s="20">
        <v>4.2</v>
      </c>
      <c r="D93" s="20" t="s">
        <v>2050</v>
      </c>
      <c r="E93" s="20">
        <v>4.2</v>
      </c>
      <c r="F93" s="20">
        <v>4.21</v>
      </c>
      <c r="G93" s="20">
        <f>COUNTIF(wc_info!H:H,D93)</f>
        <v>20</v>
      </c>
      <c r="H93" s="112">
        <f>COUNTIFS(wc_info!C:C,"&gt;980",wc_info!H:H,D93)</f>
        <v>0</v>
      </c>
      <c r="I93" s="112">
        <f>COUNTIFS(wc_info!C:C,"&gt;390",wc_info!C:C,"&lt;980",wc_info!H:H,D93)</f>
        <v>0</v>
      </c>
      <c r="J93" s="143" t="s">
        <v>1720</v>
      </c>
    </row>
    <row r="94" spans="1:11">
      <c r="A94" s="20">
        <v>5.1</v>
      </c>
      <c r="B94" s="20" t="s">
        <v>2006</v>
      </c>
      <c r="C94" s="20">
        <v>4.2</v>
      </c>
      <c r="D94" s="20" t="s">
        <v>2051</v>
      </c>
      <c r="E94" s="20">
        <v>4.2</v>
      </c>
      <c r="F94" s="20">
        <v>4.21</v>
      </c>
      <c r="G94" s="20">
        <f>COUNTIF(wc_info!H:H,D94)</f>
        <v>10</v>
      </c>
      <c r="H94" s="112">
        <f>COUNTIFS(wc_info!C:C,"&gt;980",wc_info!H:H,D94)</f>
        <v>0</v>
      </c>
      <c r="I94" s="112">
        <f>COUNTIFS(wc_info!C:C,"&gt;390",wc_info!C:C,"&lt;980",wc_info!H:H,D94)</f>
        <v>0</v>
      </c>
      <c r="J94" s="143" t="s">
        <v>1720</v>
      </c>
      <c r="K94" s="59" t="s">
        <v>2052</v>
      </c>
    </row>
    <row r="95" spans="1:10">
      <c r="A95" s="20">
        <v>5.1</v>
      </c>
      <c r="B95" s="20" t="s">
        <v>2006</v>
      </c>
      <c r="C95" s="20">
        <v>4.2</v>
      </c>
      <c r="D95" s="20" t="s">
        <v>2053</v>
      </c>
      <c r="E95" s="20">
        <v>4.2</v>
      </c>
      <c r="F95" s="20">
        <v>4.21</v>
      </c>
      <c r="G95" s="20">
        <f>COUNTIF(wc_info!H:H,D95)</f>
        <v>23</v>
      </c>
      <c r="H95" s="112">
        <f>COUNTIFS(wc_info!C:C,"&gt;980",wc_info!H:H,D95)</f>
        <v>0</v>
      </c>
      <c r="I95" s="112">
        <f>COUNTIFS(wc_info!C:C,"&gt;390",wc_info!C:C,"&lt;980",wc_info!H:H,D95)</f>
        <v>0</v>
      </c>
      <c r="J95" s="143" t="s">
        <v>1720</v>
      </c>
    </row>
    <row r="96" spans="1:10">
      <c r="A96" s="20">
        <v>5.1</v>
      </c>
      <c r="B96" s="20" t="s">
        <v>2006</v>
      </c>
      <c r="C96" s="20">
        <v>4.2</v>
      </c>
      <c r="D96" s="20" t="s">
        <v>177</v>
      </c>
      <c r="E96" s="20">
        <v>4.2</v>
      </c>
      <c r="F96" s="20">
        <v>4.22</v>
      </c>
      <c r="G96" s="20">
        <f>COUNTIF(wc_info!H:H,D96)</f>
        <v>72</v>
      </c>
      <c r="H96" s="112">
        <f>COUNTIFS(wc_info!C:C,"&gt;980",wc_info!H:H,D96)</f>
        <v>0</v>
      </c>
      <c r="I96" s="112">
        <f>COUNTIFS(wc_info!C:C,"&gt;390",wc_info!C:C,"&lt;980",wc_info!H:H,D96)</f>
        <v>0</v>
      </c>
      <c r="J96" s="143" t="s">
        <v>1719</v>
      </c>
    </row>
    <row r="97" spans="1:10">
      <c r="A97" s="20">
        <v>5.1</v>
      </c>
      <c r="B97" s="20" t="s">
        <v>2006</v>
      </c>
      <c r="C97" s="20">
        <v>4.2</v>
      </c>
      <c r="D97" s="20" t="s">
        <v>230</v>
      </c>
      <c r="E97" s="20">
        <v>4.2</v>
      </c>
      <c r="F97" s="20">
        <v>4.22</v>
      </c>
      <c r="G97" s="20">
        <f>COUNTIF(wc_info!H:H,D97)</f>
        <v>48</v>
      </c>
      <c r="H97" s="112">
        <f>COUNTIFS(wc_info!C:C,"&gt;980",wc_info!H:H,D97)</f>
        <v>0</v>
      </c>
      <c r="I97" s="112">
        <f>COUNTIFS(wc_info!C:C,"&gt;390",wc_info!C:C,"&lt;980",wc_info!H:H,D97)</f>
        <v>0</v>
      </c>
      <c r="J97" s="143" t="s">
        <v>1718</v>
      </c>
    </row>
    <row r="98" spans="1:10">
      <c r="A98" s="20">
        <v>5.1</v>
      </c>
      <c r="B98" s="20" t="s">
        <v>2006</v>
      </c>
      <c r="C98" s="20">
        <v>4.2</v>
      </c>
      <c r="D98" s="20" t="s">
        <v>49</v>
      </c>
      <c r="E98" s="20">
        <v>4.2</v>
      </c>
      <c r="F98" s="20">
        <v>4.22</v>
      </c>
      <c r="G98" s="20">
        <f>COUNTIF(wc_info!H:H,D98)</f>
        <v>18</v>
      </c>
      <c r="H98" s="112">
        <f>COUNTIFS(wc_info!C:C,"&gt;980",wc_info!H:H,D98)</f>
        <v>0</v>
      </c>
      <c r="I98" s="112">
        <f>COUNTIFS(wc_info!C:C,"&gt;390",wc_info!C:C,"&lt;980",wc_info!H:H,D98)</f>
        <v>0</v>
      </c>
      <c r="J98" s="143" t="s">
        <v>1717</v>
      </c>
    </row>
    <row r="99" spans="1:10">
      <c r="A99" s="20">
        <v>5.1</v>
      </c>
      <c r="B99" s="20" t="s">
        <v>2006</v>
      </c>
      <c r="C99" s="20">
        <v>4.2</v>
      </c>
      <c r="D99" s="20" t="s">
        <v>2054</v>
      </c>
      <c r="E99" s="20">
        <v>4.2</v>
      </c>
      <c r="F99" s="20">
        <v>4.22</v>
      </c>
      <c r="G99" s="20">
        <f>COUNTIF(wc_info!H:H,D99)</f>
        <v>64</v>
      </c>
      <c r="H99" s="112">
        <f>COUNTIFS(wc_info!C:C,"&gt;980",wc_info!H:H,D99)</f>
        <v>0</v>
      </c>
      <c r="I99" s="112">
        <f>COUNTIFS(wc_info!C:C,"&gt;390",wc_info!C:C,"&lt;980",wc_info!H:H,D99)</f>
        <v>0</v>
      </c>
      <c r="J99" s="143" t="s">
        <v>1717</v>
      </c>
    </row>
    <row r="100" spans="1:10">
      <c r="A100" s="20">
        <v>5.1</v>
      </c>
      <c r="B100" s="20" t="s">
        <v>2006</v>
      </c>
      <c r="C100" s="20">
        <v>4.2</v>
      </c>
      <c r="D100" s="20" t="s">
        <v>2055</v>
      </c>
      <c r="E100" s="20">
        <v>4.2</v>
      </c>
      <c r="F100" s="20">
        <v>4.22</v>
      </c>
      <c r="G100" s="20">
        <f>COUNTIF(wc_info!H:H,D100)</f>
        <v>14</v>
      </c>
      <c r="H100" s="112">
        <f>COUNTIFS(wc_info!C:C,"&gt;980",wc_info!H:H,D100)</f>
        <v>0</v>
      </c>
      <c r="I100" s="112">
        <f>COUNTIFS(wc_info!C:C,"&gt;390",wc_info!C:C,"&lt;980",wc_info!H:H,D100)</f>
        <v>0</v>
      </c>
      <c r="J100" s="143" t="s">
        <v>1717</v>
      </c>
    </row>
    <row r="101" spans="1:10">
      <c r="A101" s="20">
        <v>5.1</v>
      </c>
      <c r="B101" s="20" t="s">
        <v>2006</v>
      </c>
      <c r="C101" s="20">
        <v>4.2</v>
      </c>
      <c r="D101" s="20" t="s">
        <v>2056</v>
      </c>
      <c r="E101" s="20">
        <v>4.2</v>
      </c>
      <c r="F101" s="20">
        <v>4.22</v>
      </c>
      <c r="G101" s="20">
        <f>COUNTIF(wc_info!H:H,D101)</f>
        <v>51</v>
      </c>
      <c r="H101" s="112">
        <f>COUNTIFS(wc_info!C:C,"&gt;980",wc_info!H:H,D101)</f>
        <v>0</v>
      </c>
      <c r="I101" s="112">
        <f>COUNTIFS(wc_info!C:C,"&gt;390",wc_info!C:C,"&lt;980",wc_info!H:H,D101)</f>
        <v>0</v>
      </c>
      <c r="J101" s="143" t="s">
        <v>1717</v>
      </c>
    </row>
    <row r="102" spans="1:10">
      <c r="A102" s="20">
        <v>5.1</v>
      </c>
      <c r="B102" s="20" t="s">
        <v>2006</v>
      </c>
      <c r="C102" s="20">
        <v>4.2</v>
      </c>
      <c r="D102" s="20" t="s">
        <v>2057</v>
      </c>
      <c r="E102" s="20">
        <v>4.2</v>
      </c>
      <c r="F102" s="20">
        <v>4.22</v>
      </c>
      <c r="G102" s="20">
        <f>COUNTIF(wc_info!H:H,D102)</f>
        <v>13</v>
      </c>
      <c r="H102" s="112">
        <f>COUNTIFS(wc_info!C:C,"&gt;980",wc_info!H:H,D102)</f>
        <v>0</v>
      </c>
      <c r="I102" s="112">
        <f>COUNTIFS(wc_info!C:C,"&gt;390",wc_info!C:C,"&lt;980",wc_info!H:H,D102)</f>
        <v>0</v>
      </c>
      <c r="J102" s="143" t="s">
        <v>1717</v>
      </c>
    </row>
    <row r="103" spans="1:10">
      <c r="A103" s="20">
        <v>5.2</v>
      </c>
      <c r="B103" s="20" t="s">
        <v>2006</v>
      </c>
      <c r="C103" s="20">
        <v>4.31</v>
      </c>
      <c r="D103" s="20" t="s">
        <v>998</v>
      </c>
      <c r="E103" s="20">
        <v>4.31</v>
      </c>
      <c r="F103" s="20">
        <v>4.31</v>
      </c>
      <c r="G103" s="20">
        <f>COUNTIF(wc_info!H:H,D103)</f>
        <v>9</v>
      </c>
      <c r="H103" s="112">
        <f>COUNTIFS(wc_info!C:C,"&gt;980",wc_info!H:H,D103)</f>
        <v>0</v>
      </c>
      <c r="I103" s="112">
        <f>COUNTIFS(wc_info!C:C,"&gt;390",wc_info!C:C,"&lt;980",wc_info!H:H,D103)</f>
        <v>2</v>
      </c>
      <c r="J103" s="143" t="s">
        <v>1723</v>
      </c>
    </row>
    <row r="104" spans="1:10">
      <c r="A104" s="20">
        <v>5.2</v>
      </c>
      <c r="B104" s="20" t="s">
        <v>2006</v>
      </c>
      <c r="C104" s="20">
        <v>4.31</v>
      </c>
      <c r="D104" s="20" t="s">
        <v>1558</v>
      </c>
      <c r="E104" s="20">
        <v>4.31</v>
      </c>
      <c r="F104" s="20">
        <v>4.31</v>
      </c>
      <c r="G104" s="20">
        <f>COUNTIF(wc_info!H:H,D104)</f>
        <v>10</v>
      </c>
      <c r="H104" s="112">
        <f>COUNTIFS(wc_info!C:C,"&gt;980",wc_info!H:H,D104)</f>
        <v>1</v>
      </c>
      <c r="I104" s="112">
        <f>COUNTIFS(wc_info!C:C,"&gt;390",wc_info!C:C,"&lt;980",wc_info!H:H,D104)</f>
        <v>0</v>
      </c>
      <c r="J104" s="143" t="s">
        <v>1723</v>
      </c>
    </row>
    <row r="105" spans="1:10">
      <c r="A105" s="20">
        <v>5.2</v>
      </c>
      <c r="B105" s="20" t="s">
        <v>2006</v>
      </c>
      <c r="C105" s="20">
        <v>4.31</v>
      </c>
      <c r="D105" s="20" t="s">
        <v>2058</v>
      </c>
      <c r="E105" s="20">
        <v>4.31</v>
      </c>
      <c r="F105" s="20">
        <v>4.31</v>
      </c>
      <c r="G105" s="20">
        <f>COUNTIF(wc_info!H:H,D105)</f>
        <v>11</v>
      </c>
      <c r="H105" s="112">
        <f>COUNTIFS(wc_info!C:C,"&gt;980",wc_info!H:H,D105)</f>
        <v>0</v>
      </c>
      <c r="I105" s="112">
        <f>COUNTIFS(wc_info!C:C,"&gt;390",wc_info!C:C,"&lt;980",wc_info!H:H,D105)</f>
        <v>0</v>
      </c>
      <c r="J105" s="143" t="s">
        <v>1723</v>
      </c>
    </row>
    <row r="106" spans="1:10">
      <c r="A106" s="20">
        <v>5.2</v>
      </c>
      <c r="B106" s="20" t="s">
        <v>2006</v>
      </c>
      <c r="C106" s="20">
        <v>4.31</v>
      </c>
      <c r="D106" s="20" t="s">
        <v>993</v>
      </c>
      <c r="E106" s="20">
        <v>4.31</v>
      </c>
      <c r="F106" s="20">
        <v>4.31</v>
      </c>
      <c r="G106" s="20">
        <f>COUNTIF(wc_info!H:H,D106)</f>
        <v>70</v>
      </c>
      <c r="H106" s="112">
        <f>COUNTIFS(wc_info!C:C,"&gt;980",wc_info!H:H,D106)</f>
        <v>0</v>
      </c>
      <c r="I106" s="112">
        <f>COUNTIFS(wc_info!C:C,"&gt;390",wc_info!C:C,"&lt;980",wc_info!H:H,D106)</f>
        <v>1</v>
      </c>
      <c r="J106" s="143" t="s">
        <v>1723</v>
      </c>
    </row>
    <row r="107" spans="1:10">
      <c r="A107" s="20">
        <v>5.2</v>
      </c>
      <c r="B107" s="20" t="s">
        <v>2006</v>
      </c>
      <c r="C107" s="20">
        <v>4.31</v>
      </c>
      <c r="D107" s="20" t="s">
        <v>2059</v>
      </c>
      <c r="E107" s="20">
        <v>4.31</v>
      </c>
      <c r="F107" s="20">
        <v>4.31</v>
      </c>
      <c r="G107" s="20">
        <f>COUNTIF(wc_info!H:H,D107)</f>
        <v>14</v>
      </c>
      <c r="H107" s="112">
        <f>COUNTIFS(wc_info!C:C,"&gt;980",wc_info!H:H,D107)</f>
        <v>0</v>
      </c>
      <c r="I107" s="112">
        <f>COUNTIFS(wc_info!C:C,"&gt;390",wc_info!C:C,"&lt;980",wc_info!H:H,D107)</f>
        <v>0</v>
      </c>
      <c r="J107" s="143" t="s">
        <v>1723</v>
      </c>
    </row>
    <row r="108" spans="1:10">
      <c r="A108" s="20">
        <v>5.2</v>
      </c>
      <c r="B108" s="20" t="s">
        <v>2006</v>
      </c>
      <c r="C108" s="20">
        <v>4.31</v>
      </c>
      <c r="D108" s="20" t="s">
        <v>495</v>
      </c>
      <c r="E108" s="20">
        <v>4.31</v>
      </c>
      <c r="F108" s="20">
        <v>4.31</v>
      </c>
      <c r="G108" s="20">
        <f>COUNTIF(wc_info!H:H,D108)</f>
        <v>11</v>
      </c>
      <c r="H108" s="112">
        <f>COUNTIFS(wc_info!C:C,"&gt;980",wc_info!H:H,D108)</f>
        <v>0</v>
      </c>
      <c r="I108" s="112">
        <f>COUNTIFS(wc_info!C:C,"&gt;390",wc_info!C:C,"&lt;980",wc_info!H:H,D108)</f>
        <v>1</v>
      </c>
      <c r="J108" s="143" t="s">
        <v>1723</v>
      </c>
    </row>
    <row r="109" spans="1:10">
      <c r="A109" s="20">
        <v>5.2</v>
      </c>
      <c r="B109" s="20" t="s">
        <v>2006</v>
      </c>
      <c r="C109" s="20">
        <v>4.32</v>
      </c>
      <c r="D109" s="20" t="s">
        <v>2060</v>
      </c>
      <c r="E109" s="20">
        <v>4.32</v>
      </c>
      <c r="F109" s="20">
        <v>4.32</v>
      </c>
      <c r="G109" s="20">
        <f>COUNTIF(wc_info!H:H,D109)</f>
        <v>4</v>
      </c>
      <c r="H109" s="112">
        <f>COUNTIFS(wc_info!C:C,"&gt;980",wc_info!H:H,D109)</f>
        <v>0</v>
      </c>
      <c r="I109" s="112">
        <f>COUNTIFS(wc_info!C:C,"&gt;390",wc_info!C:C,"&lt;980",wc_info!H:H,D109)</f>
        <v>0</v>
      </c>
      <c r="J109" s="143" t="s">
        <v>1722</v>
      </c>
    </row>
    <row r="110" spans="1:10">
      <c r="A110" s="20">
        <v>5.2</v>
      </c>
      <c r="B110" s="20" t="s">
        <v>2006</v>
      </c>
      <c r="C110" s="20">
        <v>4.32</v>
      </c>
      <c r="D110" s="20" t="s">
        <v>2061</v>
      </c>
      <c r="E110" s="20">
        <v>4.32</v>
      </c>
      <c r="F110" s="20">
        <v>4.32</v>
      </c>
      <c r="G110" s="20">
        <f>COUNTIF(wc_info!H:H,D110)</f>
        <v>16</v>
      </c>
      <c r="H110" s="112">
        <f>COUNTIFS(wc_info!C:C,"&gt;980",wc_info!H:H,D110)</f>
        <v>0</v>
      </c>
      <c r="I110" s="112">
        <f>COUNTIFS(wc_info!C:C,"&gt;390",wc_info!C:C,"&lt;980",wc_info!H:H,D110)</f>
        <v>0</v>
      </c>
      <c r="J110" s="143" t="s">
        <v>1722</v>
      </c>
    </row>
    <row r="111" spans="1:10">
      <c r="A111" s="20">
        <v>5.2</v>
      </c>
      <c r="B111" s="20" t="s">
        <v>2006</v>
      </c>
      <c r="C111" s="20">
        <v>4.32</v>
      </c>
      <c r="D111" s="20" t="s">
        <v>1566</v>
      </c>
      <c r="E111" s="20">
        <v>4.32</v>
      </c>
      <c r="F111" s="20">
        <v>4.32</v>
      </c>
      <c r="G111" s="20">
        <f>COUNTIF(wc_info!H:H,D111)</f>
        <v>22</v>
      </c>
      <c r="H111" s="112">
        <f>COUNTIFS(wc_info!C:C,"&gt;980",wc_info!H:H,D111)</f>
        <v>1</v>
      </c>
      <c r="I111" s="112">
        <f>COUNTIFS(wc_info!C:C,"&gt;390",wc_info!C:C,"&lt;980",wc_info!H:H,D111)</f>
        <v>0</v>
      </c>
      <c r="J111" s="143" t="s">
        <v>1722</v>
      </c>
    </row>
    <row r="112" spans="1:10">
      <c r="A112" s="20">
        <v>5.2</v>
      </c>
      <c r="B112" s="20" t="s">
        <v>2006</v>
      </c>
      <c r="C112" s="20">
        <v>4.32</v>
      </c>
      <c r="D112" s="20" t="s">
        <v>2062</v>
      </c>
      <c r="E112" s="20">
        <v>4.32</v>
      </c>
      <c r="F112" s="20">
        <v>4.32</v>
      </c>
      <c r="G112" s="20">
        <f>COUNTIF(wc_info!H:H,D112)</f>
        <v>5</v>
      </c>
      <c r="H112" s="112">
        <f>COUNTIFS(wc_info!C:C,"&gt;980",wc_info!H:H,D112)</f>
        <v>0</v>
      </c>
      <c r="I112" s="112">
        <f>COUNTIFS(wc_info!C:C,"&gt;390",wc_info!C:C,"&lt;980",wc_info!H:H,D112)</f>
        <v>0</v>
      </c>
      <c r="J112" s="143" t="s">
        <v>1722</v>
      </c>
    </row>
    <row r="113" spans="1:10">
      <c r="A113" s="20">
        <v>5.2</v>
      </c>
      <c r="B113" s="20" t="s">
        <v>2006</v>
      </c>
      <c r="C113" s="20">
        <v>4.32</v>
      </c>
      <c r="D113" s="20" t="s">
        <v>2063</v>
      </c>
      <c r="E113" s="20">
        <v>4.32</v>
      </c>
      <c r="F113" s="20">
        <v>4.32</v>
      </c>
      <c r="G113" s="20">
        <f>COUNTIF(wc_info!H:H,D113)</f>
        <v>9</v>
      </c>
      <c r="H113" s="112">
        <f>COUNTIFS(wc_info!C:C,"&gt;980",wc_info!H:H,D113)</f>
        <v>0</v>
      </c>
      <c r="I113" s="112">
        <f>COUNTIFS(wc_info!C:C,"&gt;390",wc_info!C:C,"&lt;980",wc_info!H:H,D113)</f>
        <v>0</v>
      </c>
      <c r="J113" s="143" t="s">
        <v>1722</v>
      </c>
    </row>
    <row r="114" spans="1:10">
      <c r="A114" s="20">
        <v>5.2</v>
      </c>
      <c r="B114" s="20" t="s">
        <v>2006</v>
      </c>
      <c r="C114" s="20">
        <v>4.32</v>
      </c>
      <c r="D114" s="20" t="s">
        <v>1003</v>
      </c>
      <c r="E114" s="20">
        <v>4.32</v>
      </c>
      <c r="F114" s="20">
        <v>4.32</v>
      </c>
      <c r="G114" s="20">
        <f>COUNTIF(wc_info!H:H,D114)</f>
        <v>12</v>
      </c>
      <c r="H114" s="112">
        <f>COUNTIFS(wc_info!C:C,"&gt;980",wc_info!H:H,D114)</f>
        <v>0</v>
      </c>
      <c r="I114" s="112">
        <f>COUNTIFS(wc_info!C:C,"&gt;390",wc_info!C:C,"&lt;980",wc_info!H:H,D114)</f>
        <v>1</v>
      </c>
      <c r="J114" s="143" t="s">
        <v>1721</v>
      </c>
    </row>
    <row r="115" spans="1:10">
      <c r="A115" s="20">
        <v>5.2</v>
      </c>
      <c r="B115" s="20" t="s">
        <v>2006</v>
      </c>
      <c r="C115" s="20">
        <v>4.32</v>
      </c>
      <c r="D115" s="20" t="s">
        <v>2064</v>
      </c>
      <c r="E115" s="20">
        <v>4.32</v>
      </c>
      <c r="F115" s="20">
        <v>4.32</v>
      </c>
      <c r="G115" s="20">
        <f>COUNTIF(wc_info!H:H,D115)</f>
        <v>3</v>
      </c>
      <c r="H115" s="112">
        <f>COUNTIFS(wc_info!C:C,"&gt;980",wc_info!H:H,D115)</f>
        <v>0</v>
      </c>
      <c r="I115" s="112">
        <f>COUNTIFS(wc_info!C:C,"&gt;390",wc_info!C:C,"&lt;980",wc_info!H:H,D115)</f>
        <v>0</v>
      </c>
      <c r="J115" s="143" t="s">
        <v>1721</v>
      </c>
    </row>
    <row r="116" spans="1:10">
      <c r="A116" s="20">
        <v>5.2</v>
      </c>
      <c r="B116" s="20" t="s">
        <v>2006</v>
      </c>
      <c r="C116" s="20">
        <v>4.32</v>
      </c>
      <c r="D116" s="20" t="s">
        <v>84</v>
      </c>
      <c r="E116" s="20">
        <v>4.32</v>
      </c>
      <c r="F116" s="20">
        <v>4.32</v>
      </c>
      <c r="G116" s="20">
        <f>COUNTIF(wc_info!H:H,D116)</f>
        <v>10</v>
      </c>
      <c r="H116" s="112">
        <f>COUNTIFS(wc_info!C:C,"&gt;980",wc_info!H:H,D116)</f>
        <v>0</v>
      </c>
      <c r="I116" s="112">
        <f>COUNTIFS(wc_info!C:C,"&gt;390",wc_info!C:C,"&lt;980",wc_info!H:H,D116)</f>
        <v>1</v>
      </c>
      <c r="J116" s="143" t="s">
        <v>1721</v>
      </c>
    </row>
    <row r="117" spans="1:11">
      <c r="A117" s="20">
        <v>5.2</v>
      </c>
      <c r="B117" s="20" t="s">
        <v>2006</v>
      </c>
      <c r="C117" s="20">
        <v>4.32</v>
      </c>
      <c r="D117" s="20" t="s">
        <v>2065</v>
      </c>
      <c r="E117" s="20">
        <v>4.32</v>
      </c>
      <c r="F117" s="20">
        <v>4.32</v>
      </c>
      <c r="G117" s="20">
        <f>COUNTIF(wc_info!H:H,D117)</f>
        <v>18</v>
      </c>
      <c r="H117" s="112">
        <f>COUNTIFS(wc_info!C:C,"&gt;980",wc_info!H:H,D117)</f>
        <v>0</v>
      </c>
      <c r="I117" s="112">
        <f>COUNTIFS(wc_info!C:C,"&gt;390",wc_info!C:C,"&lt;980",wc_info!H:H,D117)</f>
        <v>0</v>
      </c>
      <c r="J117" s="143" t="s">
        <v>1721</v>
      </c>
      <c r="K117" s="59" t="s">
        <v>1945</v>
      </c>
    </row>
    <row r="118" spans="1:10">
      <c r="A118" s="20">
        <v>5.2</v>
      </c>
      <c r="B118" s="20" t="s">
        <v>2006</v>
      </c>
      <c r="C118" s="20">
        <v>4.32</v>
      </c>
      <c r="D118" s="20" t="s">
        <v>2066</v>
      </c>
      <c r="E118" s="20">
        <v>4.32</v>
      </c>
      <c r="F118" s="20">
        <v>4.32</v>
      </c>
      <c r="G118" s="20">
        <f>COUNTIF(wc_info!H:H,D118)</f>
        <v>10</v>
      </c>
      <c r="H118" s="112">
        <f>COUNTIFS(wc_info!C:C,"&gt;980",wc_info!H:H,D118)</f>
        <v>0</v>
      </c>
      <c r="I118" s="112">
        <f>COUNTIFS(wc_info!C:C,"&gt;390",wc_info!C:C,"&lt;980",wc_info!H:H,D118)</f>
        <v>0</v>
      </c>
      <c r="J118" s="143" t="s">
        <v>1721</v>
      </c>
    </row>
    <row r="119" spans="1:10">
      <c r="A119" s="20">
        <v>5.2</v>
      </c>
      <c r="B119" s="20" t="s">
        <v>2006</v>
      </c>
      <c r="C119" s="20">
        <v>4.32</v>
      </c>
      <c r="D119" s="20" t="s">
        <v>2067</v>
      </c>
      <c r="E119" s="20">
        <v>4.32</v>
      </c>
      <c r="F119" s="20">
        <v>4.32</v>
      </c>
      <c r="G119" s="20">
        <f>COUNTIF(wc_info!H:H,D119)</f>
        <v>18</v>
      </c>
      <c r="H119" s="112">
        <f>COUNTIFS(wc_info!C:C,"&gt;980",wc_info!H:H,D119)</f>
        <v>0</v>
      </c>
      <c r="I119" s="112">
        <f>COUNTIFS(wc_info!C:C,"&gt;390",wc_info!C:C,"&lt;980",wc_info!H:H,D119)</f>
        <v>0</v>
      </c>
      <c r="J119" s="143" t="s">
        <v>1721</v>
      </c>
    </row>
    <row r="120" spans="1:11">
      <c r="A120" s="20">
        <v>5.2</v>
      </c>
      <c r="B120" s="20" t="s">
        <v>2006</v>
      </c>
      <c r="C120" s="20">
        <v>4.32</v>
      </c>
      <c r="D120" s="20" t="s">
        <v>391</v>
      </c>
      <c r="E120" s="20">
        <v>4.32</v>
      </c>
      <c r="F120" s="20">
        <v>4.32</v>
      </c>
      <c r="G120" s="20">
        <f>COUNTIF(wc_info!H:H,D120)</f>
        <v>18</v>
      </c>
      <c r="H120" s="112">
        <f>COUNTIFS(wc_info!C:C,"&gt;980",wc_info!H:H,D120)</f>
        <v>0</v>
      </c>
      <c r="I120" s="112">
        <f>COUNTIFS(wc_info!C:C,"&gt;390",wc_info!C:C,"&lt;980",wc_info!H:H,D120)</f>
        <v>0</v>
      </c>
      <c r="J120" s="143" t="s">
        <v>1721</v>
      </c>
      <c r="K120" s="59" t="s">
        <v>1945</v>
      </c>
    </row>
    <row r="121" spans="1:11">
      <c r="A121" s="20">
        <v>5.2</v>
      </c>
      <c r="B121" s="20" t="s">
        <v>2006</v>
      </c>
      <c r="C121" s="20">
        <v>4.32</v>
      </c>
      <c r="D121" s="20" t="s">
        <v>2068</v>
      </c>
      <c r="E121" s="20">
        <v>4.32</v>
      </c>
      <c r="F121" s="20">
        <v>4.32</v>
      </c>
      <c r="G121" s="20">
        <f>COUNTIF(wc_info!H:H,D121)</f>
        <v>8</v>
      </c>
      <c r="H121" s="112">
        <f>COUNTIFS(wc_info!C:C,"&gt;980",wc_info!H:H,D121)</f>
        <v>0</v>
      </c>
      <c r="I121" s="112">
        <f>COUNTIFS(wc_info!C:C,"&gt;390",wc_info!C:C,"&lt;980",wc_info!H:H,D121)</f>
        <v>0</v>
      </c>
      <c r="J121" s="143" t="s">
        <v>1721</v>
      </c>
      <c r="K121" s="59" t="s">
        <v>1945</v>
      </c>
    </row>
    <row r="122" spans="1:10">
      <c r="A122" s="20">
        <v>5.2</v>
      </c>
      <c r="B122" s="20" t="s">
        <v>2006</v>
      </c>
      <c r="C122" s="20">
        <v>4.32</v>
      </c>
      <c r="D122" s="20" t="s">
        <v>2069</v>
      </c>
      <c r="E122" s="20">
        <v>4.32</v>
      </c>
      <c r="F122" s="20">
        <v>4.32</v>
      </c>
      <c r="G122" s="20">
        <f>COUNTIF(wc_info!H:H,D122)</f>
        <v>11</v>
      </c>
      <c r="H122" s="112">
        <f>COUNTIFS(wc_info!C:C,"&gt;980",wc_info!H:H,D122)</f>
        <v>0</v>
      </c>
      <c r="I122" s="112">
        <f>COUNTIFS(wc_info!C:C,"&gt;390",wc_info!C:C,"&lt;980",wc_info!H:H,D122)</f>
        <v>0</v>
      </c>
      <c r="J122" s="143" t="s">
        <v>1721</v>
      </c>
    </row>
    <row r="123" spans="1:11">
      <c r="A123" s="20">
        <v>5.2</v>
      </c>
      <c r="B123" s="20" t="s">
        <v>2006</v>
      </c>
      <c r="C123" s="20">
        <v>4.32</v>
      </c>
      <c r="D123" s="20" t="s">
        <v>2070</v>
      </c>
      <c r="E123" s="20">
        <v>4.32</v>
      </c>
      <c r="F123" s="20">
        <v>4.32</v>
      </c>
      <c r="G123" s="20">
        <f>COUNTIF(wc_info!H:H,D123)</f>
        <v>6</v>
      </c>
      <c r="H123" s="112">
        <f>COUNTIFS(wc_info!C:C,"&gt;980",wc_info!H:H,D123)</f>
        <v>0</v>
      </c>
      <c r="I123" s="112">
        <f>COUNTIFS(wc_info!C:C,"&gt;390",wc_info!C:C,"&lt;980",wc_info!H:H,D123)</f>
        <v>0</v>
      </c>
      <c r="J123" s="143" t="s">
        <v>1721</v>
      </c>
      <c r="K123" s="59" t="s">
        <v>1945</v>
      </c>
    </row>
    <row r="124" spans="1:10">
      <c r="A124" s="20">
        <v>5.2</v>
      </c>
      <c r="B124" s="20" t="s">
        <v>2006</v>
      </c>
      <c r="C124" s="20">
        <v>4.32</v>
      </c>
      <c r="D124" s="20" t="s">
        <v>2071</v>
      </c>
      <c r="E124" s="20">
        <v>4.32</v>
      </c>
      <c r="F124" s="20">
        <v>4.32</v>
      </c>
      <c r="G124" s="20">
        <f>COUNTIF(wc_info!H:H,D124)</f>
        <v>2</v>
      </c>
      <c r="H124" s="112">
        <f>COUNTIFS(wc_info!C:C,"&gt;980",wc_info!H:H,D124)</f>
        <v>0</v>
      </c>
      <c r="I124" s="112">
        <f>COUNTIFS(wc_info!C:C,"&gt;390",wc_info!C:C,"&lt;980",wc_info!H:H,D124)</f>
        <v>0</v>
      </c>
      <c r="J124" s="143" t="s">
        <v>1721</v>
      </c>
    </row>
    <row r="125" spans="1:11">
      <c r="A125" s="20">
        <v>5.3</v>
      </c>
      <c r="B125" s="20" t="s">
        <v>2006</v>
      </c>
      <c r="C125" s="20">
        <v>4.41</v>
      </c>
      <c r="D125" s="20" t="s">
        <v>1573</v>
      </c>
      <c r="E125" s="20">
        <v>4.41</v>
      </c>
      <c r="F125" s="20">
        <v>4.41</v>
      </c>
      <c r="G125" s="20">
        <f>COUNTIF(wc_info!H:H,D125)</f>
        <v>8</v>
      </c>
      <c r="H125" s="112">
        <f>COUNTIFS(wc_info!C:C,"&gt;980",wc_info!H:H,D125)</f>
        <v>1</v>
      </c>
      <c r="I125" s="112">
        <f>COUNTIFS(wc_info!C:C,"&gt;390",wc_info!C:C,"&lt;980",wc_info!H:H,D125)</f>
        <v>0</v>
      </c>
      <c r="J125" s="143" t="s">
        <v>1716</v>
      </c>
      <c r="K125" s="59" t="s">
        <v>2072</v>
      </c>
    </row>
    <row r="126" spans="1:10">
      <c r="A126" s="20">
        <v>5.3</v>
      </c>
      <c r="B126" s="20" t="s">
        <v>2006</v>
      </c>
      <c r="C126" s="20">
        <v>4.41</v>
      </c>
      <c r="D126" s="20" t="s">
        <v>157</v>
      </c>
      <c r="E126" s="20">
        <v>4.41</v>
      </c>
      <c r="F126" s="20">
        <v>4.41</v>
      </c>
      <c r="G126" s="20">
        <f>COUNTIF(wc_info!H:H,D126)</f>
        <v>25</v>
      </c>
      <c r="H126" s="112">
        <f>COUNTIFS(wc_info!C:C,"&gt;980",wc_info!H:H,D126)</f>
        <v>3</v>
      </c>
      <c r="I126" s="112">
        <f>COUNTIFS(wc_info!C:C,"&gt;390",wc_info!C:C,"&lt;980",wc_info!H:H,D126)</f>
        <v>2</v>
      </c>
      <c r="J126" s="143" t="s">
        <v>1716</v>
      </c>
    </row>
    <row r="127" spans="1:10">
      <c r="A127" s="20">
        <v>5.3</v>
      </c>
      <c r="B127" s="20" t="s">
        <v>2006</v>
      </c>
      <c r="C127" s="20">
        <v>4.41</v>
      </c>
      <c r="D127" s="20" t="s">
        <v>2073</v>
      </c>
      <c r="E127" s="20">
        <v>4.41</v>
      </c>
      <c r="F127" s="20">
        <v>4.42</v>
      </c>
      <c r="G127" s="20">
        <f>COUNTIF(wc_info!H:H,D127)</f>
        <v>41</v>
      </c>
      <c r="H127" s="112">
        <f>COUNTIFS(wc_info!C:C,"&gt;980",wc_info!H:H,D127)</f>
        <v>0</v>
      </c>
      <c r="I127" s="112">
        <f>COUNTIFS(wc_info!C:C,"&gt;390",wc_info!C:C,"&lt;980",wc_info!H:H,D127)</f>
        <v>0</v>
      </c>
      <c r="J127" s="143" t="s">
        <v>1716</v>
      </c>
    </row>
    <row r="128" spans="1:10">
      <c r="A128" s="20">
        <v>5.3</v>
      </c>
      <c r="B128" s="20" t="s">
        <v>2006</v>
      </c>
      <c r="C128" s="20">
        <v>4.41</v>
      </c>
      <c r="D128" s="20" t="s">
        <v>359</v>
      </c>
      <c r="E128" s="20">
        <v>4.41</v>
      </c>
      <c r="F128" s="20">
        <v>4.42</v>
      </c>
      <c r="G128" s="20">
        <f>COUNTIF(wc_info!H:H,D128)</f>
        <v>31</v>
      </c>
      <c r="H128" s="112">
        <f>COUNTIFS(wc_info!C:C,"&gt;980",wc_info!H:H,D128)</f>
        <v>0</v>
      </c>
      <c r="I128" s="112">
        <f>COUNTIFS(wc_info!C:C,"&gt;390",wc_info!C:C,"&lt;980",wc_info!H:H,D128)</f>
        <v>2</v>
      </c>
      <c r="J128" s="143" t="s">
        <v>1716</v>
      </c>
    </row>
    <row r="129" spans="1:10">
      <c r="A129" s="20">
        <v>5.3</v>
      </c>
      <c r="B129" s="20" t="s">
        <v>2006</v>
      </c>
      <c r="C129" s="20">
        <v>4.41</v>
      </c>
      <c r="D129" s="20" t="s">
        <v>206</v>
      </c>
      <c r="E129" s="20">
        <v>4.41</v>
      </c>
      <c r="F129" s="20">
        <v>4.42</v>
      </c>
      <c r="G129" s="20">
        <f>COUNTIF(wc_info!H:H,D129)</f>
        <v>39</v>
      </c>
      <c r="H129" s="112">
        <f>COUNTIFS(wc_info!C:C,"&gt;980",wc_info!H:H,D129)</f>
        <v>0</v>
      </c>
      <c r="I129" s="112">
        <f>COUNTIFS(wc_info!C:C,"&gt;390",wc_info!C:C,"&lt;980",wc_info!H:H,D129)</f>
        <v>0</v>
      </c>
      <c r="J129" s="143" t="s">
        <v>1716</v>
      </c>
    </row>
    <row r="130" spans="1:10">
      <c r="A130" s="20">
        <v>5.3</v>
      </c>
      <c r="B130" s="20" t="s">
        <v>2006</v>
      </c>
      <c r="C130" s="20">
        <v>4.43</v>
      </c>
      <c r="D130" s="20" t="s">
        <v>1047</v>
      </c>
      <c r="E130" s="20">
        <v>4.43</v>
      </c>
      <c r="F130" s="20">
        <v>4.43</v>
      </c>
      <c r="G130" s="20">
        <f>COUNTIF(wc_info!H:H,D130)</f>
        <v>14</v>
      </c>
      <c r="H130" s="112">
        <f>COUNTIFS(wc_info!C:C,"&gt;980",wc_info!H:H,D130)</f>
        <v>0</v>
      </c>
      <c r="I130" s="112">
        <f>COUNTIFS(wc_info!C:C,"&gt;390",wc_info!C:C,"&lt;980",wc_info!H:H,D130)</f>
        <v>2</v>
      </c>
      <c r="J130" s="143" t="s">
        <v>1725</v>
      </c>
    </row>
    <row r="131" spans="1:10">
      <c r="A131" s="20">
        <v>5.3</v>
      </c>
      <c r="B131" s="20" t="s">
        <v>2006</v>
      </c>
      <c r="C131" s="20">
        <v>4.43</v>
      </c>
      <c r="D131" s="20" t="s">
        <v>2074</v>
      </c>
      <c r="E131" s="20">
        <v>4.43</v>
      </c>
      <c r="F131" s="20">
        <v>4.43</v>
      </c>
      <c r="G131" s="20">
        <f>COUNTIF(wc_info!H:H,D131)</f>
        <v>8</v>
      </c>
      <c r="H131" s="112">
        <f>COUNTIFS(wc_info!C:C,"&gt;980",wc_info!H:H,D131)</f>
        <v>0</v>
      </c>
      <c r="I131" s="112">
        <f>COUNTIFS(wc_info!C:C,"&gt;390",wc_info!C:C,"&lt;980",wc_info!H:H,D131)</f>
        <v>0</v>
      </c>
      <c r="J131" s="143" t="s">
        <v>1725</v>
      </c>
    </row>
    <row r="132" spans="1:10">
      <c r="A132" s="20">
        <v>5.3</v>
      </c>
      <c r="B132" s="20" t="s">
        <v>2006</v>
      </c>
      <c r="C132" s="20">
        <v>4.43</v>
      </c>
      <c r="D132" s="20" t="s">
        <v>2075</v>
      </c>
      <c r="E132" s="20">
        <v>4.43</v>
      </c>
      <c r="F132" s="20">
        <v>4.43</v>
      </c>
      <c r="G132" s="20">
        <f>COUNTIF(wc_info!H:H,D132)</f>
        <v>6</v>
      </c>
      <c r="H132" s="112">
        <f>COUNTIFS(wc_info!C:C,"&gt;980",wc_info!H:H,D132)</f>
        <v>0</v>
      </c>
      <c r="I132" s="112">
        <f>COUNTIFS(wc_info!C:C,"&gt;390",wc_info!C:C,"&lt;980",wc_info!H:H,D132)</f>
        <v>0</v>
      </c>
      <c r="J132" s="143" t="s">
        <v>1725</v>
      </c>
    </row>
    <row r="133" spans="1:10">
      <c r="A133" s="20">
        <v>5.3</v>
      </c>
      <c r="B133" s="20" t="s">
        <v>2006</v>
      </c>
      <c r="C133" s="20">
        <v>4.43</v>
      </c>
      <c r="D133" s="20" t="s">
        <v>1030</v>
      </c>
      <c r="E133" s="20">
        <v>4.43</v>
      </c>
      <c r="F133" s="20">
        <v>4.43</v>
      </c>
      <c r="G133" s="20">
        <f>COUNTIF(wc_info!H:H,D133)</f>
        <v>23</v>
      </c>
      <c r="H133" s="112">
        <f>COUNTIFS(wc_info!C:C,"&gt;980",wc_info!H:H,D133)</f>
        <v>0</v>
      </c>
      <c r="I133" s="112">
        <f>COUNTIFS(wc_info!C:C,"&gt;390",wc_info!C:C,"&lt;980",wc_info!H:H,D133)</f>
        <v>3</v>
      </c>
      <c r="J133" s="143" t="s">
        <v>1725</v>
      </c>
    </row>
    <row r="134" spans="1:10">
      <c r="A134" s="20">
        <v>5.3</v>
      </c>
      <c r="B134" s="20" t="s">
        <v>2006</v>
      </c>
      <c r="C134" s="20">
        <v>4.43</v>
      </c>
      <c r="D134" s="20" t="s">
        <v>1584</v>
      </c>
      <c r="E134" s="20">
        <v>4.43</v>
      </c>
      <c r="F134" s="20">
        <v>4.43</v>
      </c>
      <c r="G134" s="20">
        <f>COUNTIF(wc_info!H:H,D134)</f>
        <v>25</v>
      </c>
      <c r="H134" s="112">
        <f>COUNTIFS(wc_info!C:C,"&gt;980",wc_info!H:H,D134)</f>
        <v>1</v>
      </c>
      <c r="I134" s="112">
        <f>COUNTIFS(wc_info!C:C,"&gt;390",wc_info!C:C,"&lt;980",wc_info!H:H,D134)</f>
        <v>0</v>
      </c>
      <c r="J134" s="143" t="s">
        <v>1725</v>
      </c>
    </row>
    <row r="135" spans="1:10">
      <c r="A135" s="20">
        <v>5.3</v>
      </c>
      <c r="B135" s="20" t="s">
        <v>2006</v>
      </c>
      <c r="C135" s="20">
        <v>4.44</v>
      </c>
      <c r="D135" s="20" t="s">
        <v>1021</v>
      </c>
      <c r="E135" s="20">
        <v>4.44</v>
      </c>
      <c r="F135" s="20">
        <v>4.44</v>
      </c>
      <c r="G135" s="20">
        <f>COUNTIF(wc_info!H:H,D135)</f>
        <v>30</v>
      </c>
      <c r="H135" s="112">
        <f>COUNTIFS(wc_info!C:C,"&gt;980",wc_info!H:H,D135)</f>
        <v>1</v>
      </c>
      <c r="I135" s="112">
        <f>COUNTIFS(wc_info!C:C,"&gt;390",wc_info!C:C,"&lt;980",wc_info!H:H,D135)</f>
        <v>2</v>
      </c>
      <c r="J135" s="143" t="s">
        <v>1716</v>
      </c>
    </row>
    <row r="136" spans="1:10">
      <c r="A136" s="20">
        <v>5.5</v>
      </c>
      <c r="B136" s="20" t="s">
        <v>2006</v>
      </c>
      <c r="C136" s="20">
        <v>4.45</v>
      </c>
      <c r="D136" s="20" t="s">
        <v>2076</v>
      </c>
      <c r="E136" s="20">
        <v>4.45</v>
      </c>
      <c r="F136" s="20">
        <v>4.45</v>
      </c>
      <c r="G136" s="20">
        <f>COUNTIF(wc_info!H:H,D136)</f>
        <v>10</v>
      </c>
      <c r="H136" s="112">
        <f>COUNTIFS(wc_info!C:C,"&gt;980",wc_info!H:H,D136)</f>
        <v>0</v>
      </c>
      <c r="I136" s="112">
        <f>COUNTIFS(wc_info!C:C,"&gt;390",wc_info!C:C,"&lt;980",wc_info!H:H,D136)</f>
        <v>0</v>
      </c>
      <c r="J136" s="143" t="s">
        <v>1732</v>
      </c>
    </row>
    <row r="137" spans="1:10">
      <c r="A137" s="20">
        <v>5.5</v>
      </c>
      <c r="B137" s="20" t="s">
        <v>2006</v>
      </c>
      <c r="C137" s="20">
        <v>4.45</v>
      </c>
      <c r="D137" s="20" t="s">
        <v>1122</v>
      </c>
      <c r="E137" s="20">
        <v>4.45</v>
      </c>
      <c r="F137" s="20">
        <v>4.45</v>
      </c>
      <c r="G137" s="20">
        <f>COUNTIF(wc_info!H:H,D137)</f>
        <v>30</v>
      </c>
      <c r="H137" s="112">
        <f>COUNTIFS(wc_info!C:C,"&gt;980",wc_info!H:H,D137)</f>
        <v>0</v>
      </c>
      <c r="I137" s="112">
        <f>COUNTIFS(wc_info!C:C,"&gt;390",wc_info!C:C,"&lt;980",wc_info!H:H,D137)</f>
        <v>1</v>
      </c>
      <c r="J137" s="143" t="s">
        <v>1732</v>
      </c>
    </row>
    <row r="138" spans="1:10">
      <c r="A138" s="20">
        <v>5.5</v>
      </c>
      <c r="B138" s="20" t="s">
        <v>2006</v>
      </c>
      <c r="C138" s="20">
        <v>4.45</v>
      </c>
      <c r="D138" s="20" t="s">
        <v>281</v>
      </c>
      <c r="E138" s="20">
        <v>4.45</v>
      </c>
      <c r="F138" s="20">
        <v>4.45</v>
      </c>
      <c r="G138" s="20">
        <f>COUNTIF(wc_info!H:H,D138)</f>
        <v>29</v>
      </c>
      <c r="H138" s="112">
        <f>COUNTIFS(wc_info!C:C,"&gt;980",wc_info!H:H,D138)</f>
        <v>0</v>
      </c>
      <c r="I138" s="112">
        <f>COUNTIFS(wc_info!C:C,"&gt;390",wc_info!C:C,"&lt;980",wc_info!H:H,D138)</f>
        <v>1</v>
      </c>
      <c r="J138" s="143" t="s">
        <v>1732</v>
      </c>
    </row>
    <row r="139" spans="1:10">
      <c r="A139" s="20">
        <v>5.1</v>
      </c>
      <c r="B139" s="20" t="s">
        <v>2006</v>
      </c>
      <c r="C139" s="20">
        <v>4.45</v>
      </c>
      <c r="D139" s="122" t="s">
        <v>2077</v>
      </c>
      <c r="E139" s="20">
        <v>4.45</v>
      </c>
      <c r="F139" s="20">
        <v>4.46</v>
      </c>
      <c r="G139" s="20">
        <f>COUNTIF(wc_info!H:H,D139)</f>
        <v>13</v>
      </c>
      <c r="H139" s="112">
        <f>COUNTIFS(wc_info!C:C,"&gt;980",wc_info!H:H,D139)</f>
        <v>0</v>
      </c>
      <c r="I139" s="112">
        <f>COUNTIFS(wc_info!C:C,"&gt;390",wc_info!C:C,"&lt;980",wc_info!H:H,D139)</f>
        <v>0</v>
      </c>
      <c r="J139" s="143" t="s">
        <v>1715</v>
      </c>
    </row>
    <row r="140" spans="1:10">
      <c r="A140" s="20">
        <v>5.4</v>
      </c>
      <c r="B140" s="20" t="s">
        <v>2006</v>
      </c>
      <c r="C140" s="20">
        <v>4.51</v>
      </c>
      <c r="D140" s="20" t="s">
        <v>1094</v>
      </c>
      <c r="E140" s="20">
        <v>4.51</v>
      </c>
      <c r="F140" s="20">
        <v>4.51</v>
      </c>
      <c r="G140" s="20">
        <f>COUNTIF(wc_info!H:H,D140)</f>
        <v>20</v>
      </c>
      <c r="H140" s="112">
        <f>COUNTIFS(wc_info!C:C,"&gt;980",wc_info!H:H,D140)</f>
        <v>0</v>
      </c>
      <c r="I140" s="112">
        <f>COUNTIFS(wc_info!C:C,"&gt;390",wc_info!C:C,"&lt;980",wc_info!H:H,D140)</f>
        <v>1</v>
      </c>
      <c r="J140" s="143" t="s">
        <v>1730</v>
      </c>
    </row>
    <row r="141" spans="1:10">
      <c r="A141" s="20">
        <v>5.4</v>
      </c>
      <c r="B141" s="20" t="s">
        <v>2006</v>
      </c>
      <c r="C141" s="20">
        <v>4.51</v>
      </c>
      <c r="D141" s="20" t="s">
        <v>2078</v>
      </c>
      <c r="E141" s="20">
        <v>4.51</v>
      </c>
      <c r="F141" s="20">
        <v>4.51</v>
      </c>
      <c r="G141" s="20">
        <f>COUNTIF(wc_info!H:H,D141)</f>
        <v>7</v>
      </c>
      <c r="H141" s="112">
        <f>COUNTIFS(wc_info!C:C,"&gt;980",wc_info!H:H,D141)</f>
        <v>0</v>
      </c>
      <c r="I141" s="112">
        <f>COUNTIFS(wc_info!C:C,"&gt;390",wc_info!C:C,"&lt;980",wc_info!H:H,D141)</f>
        <v>0</v>
      </c>
      <c r="J141" s="143" t="s">
        <v>1730</v>
      </c>
    </row>
    <row r="142" spans="1:10">
      <c r="A142" s="20">
        <v>5.4</v>
      </c>
      <c r="B142" s="20" t="s">
        <v>2006</v>
      </c>
      <c r="C142" s="20">
        <v>4.51</v>
      </c>
      <c r="D142" s="20" t="s">
        <v>1596</v>
      </c>
      <c r="E142" s="20">
        <v>4.51</v>
      </c>
      <c r="F142" s="20">
        <v>4.52</v>
      </c>
      <c r="G142" s="20">
        <f>COUNTIF(wc_info!H:H,D142)</f>
        <v>7</v>
      </c>
      <c r="H142" s="112">
        <f>COUNTIFS(wc_info!C:C,"&gt;980",wc_info!H:H,D142)</f>
        <v>2</v>
      </c>
      <c r="I142" s="112">
        <f>COUNTIFS(wc_info!C:C,"&gt;390",wc_info!C:C,"&lt;980",wc_info!H:H,D142)</f>
        <v>0</v>
      </c>
      <c r="J142" s="143" t="s">
        <v>1730</v>
      </c>
    </row>
    <row r="143" spans="1:10">
      <c r="A143" s="20">
        <v>5.4</v>
      </c>
      <c r="B143" s="20" t="s">
        <v>2006</v>
      </c>
      <c r="C143" s="20">
        <v>4.51</v>
      </c>
      <c r="D143" s="20" t="s">
        <v>1104</v>
      </c>
      <c r="E143" s="20">
        <v>4.51</v>
      </c>
      <c r="F143" s="20">
        <v>4.52</v>
      </c>
      <c r="G143" s="20">
        <f>COUNTIF(wc_info!H:H,D143)</f>
        <v>29</v>
      </c>
      <c r="H143" s="112">
        <f>COUNTIFS(wc_info!C:C,"&gt;980",wc_info!H:H,D143)</f>
        <v>1</v>
      </c>
      <c r="I143" s="112">
        <f>COUNTIFS(wc_info!C:C,"&gt;390",wc_info!C:C,"&lt;980",wc_info!H:H,D143)</f>
        <v>1</v>
      </c>
      <c r="J143" s="143" t="s">
        <v>1726</v>
      </c>
    </row>
    <row r="144" spans="1:10">
      <c r="A144" s="20">
        <v>5.4</v>
      </c>
      <c r="B144" s="20" t="s">
        <v>2006</v>
      </c>
      <c r="C144" s="20">
        <v>4.53</v>
      </c>
      <c r="D144" s="20" t="s">
        <v>1099</v>
      </c>
      <c r="E144" s="20">
        <v>4.53</v>
      </c>
      <c r="F144" s="20">
        <v>4.53</v>
      </c>
      <c r="G144" s="20">
        <f>COUNTIF(wc_info!H:H,D144)</f>
        <v>18</v>
      </c>
      <c r="H144" s="112">
        <f>COUNTIFS(wc_info!C:C,"&gt;980",wc_info!H:H,D144)</f>
        <v>1</v>
      </c>
      <c r="I144" s="112">
        <f>COUNTIFS(wc_info!C:C,"&gt;390",wc_info!C:C,"&lt;980",wc_info!H:H,D144)</f>
        <v>1</v>
      </c>
      <c r="J144" s="143" t="s">
        <v>1728</v>
      </c>
    </row>
    <row r="145" spans="1:10">
      <c r="A145" s="20">
        <v>5.4</v>
      </c>
      <c r="B145" s="20" t="s">
        <v>2006</v>
      </c>
      <c r="C145" s="20">
        <v>4.53</v>
      </c>
      <c r="D145" s="20" t="s">
        <v>1081</v>
      </c>
      <c r="E145" s="20">
        <v>4.53</v>
      </c>
      <c r="F145" s="20">
        <v>4.53</v>
      </c>
      <c r="G145" s="20">
        <f>COUNTIF(wc_info!H:H,D145)</f>
        <v>16</v>
      </c>
      <c r="H145" s="112">
        <f>COUNTIFS(wc_info!C:C,"&gt;980",wc_info!H:H,D145)</f>
        <v>1</v>
      </c>
      <c r="I145" s="112">
        <f>COUNTIFS(wc_info!C:C,"&gt;390",wc_info!C:C,"&lt;980",wc_info!H:H,D145)</f>
        <v>2</v>
      </c>
      <c r="J145" s="143" t="s">
        <v>1728</v>
      </c>
    </row>
    <row r="146" spans="1:10">
      <c r="A146" s="20">
        <v>5.4</v>
      </c>
      <c r="B146" s="20" t="s">
        <v>2006</v>
      </c>
      <c r="C146" s="20">
        <v>4.54</v>
      </c>
      <c r="D146" s="20" t="s">
        <v>1068</v>
      </c>
      <c r="E146" s="20">
        <v>4.54</v>
      </c>
      <c r="F146" s="20">
        <v>4.54</v>
      </c>
      <c r="G146" s="20">
        <f>COUNTIF(wc_info!H:H,D146)</f>
        <v>8</v>
      </c>
      <c r="H146" s="112">
        <f>COUNTIFS(wc_info!C:C,"&gt;980",wc_info!H:H,D146)</f>
        <v>1</v>
      </c>
      <c r="I146" s="112">
        <f>COUNTIFS(wc_info!C:C,"&gt;390",wc_info!C:C,"&lt;980",wc_info!H:H,D146)</f>
        <v>4</v>
      </c>
      <c r="J146" s="143" t="s">
        <v>1727</v>
      </c>
    </row>
    <row r="147" spans="1:10">
      <c r="A147" s="20">
        <v>5.4</v>
      </c>
      <c r="B147" s="20" t="s">
        <v>2006</v>
      </c>
      <c r="C147" s="20">
        <v>4.54</v>
      </c>
      <c r="D147" s="20" t="s">
        <v>1113</v>
      </c>
      <c r="E147" s="20">
        <v>4.54</v>
      </c>
      <c r="F147" s="20">
        <v>4.54</v>
      </c>
      <c r="G147" s="20">
        <f>COUNTIF(wc_info!H:H,D147)</f>
        <v>5</v>
      </c>
      <c r="H147" s="112">
        <f>COUNTIFS(wc_info!C:C,"&gt;980",wc_info!H:H,D147)</f>
        <v>1</v>
      </c>
      <c r="I147" s="112">
        <f>COUNTIFS(wc_info!C:C,"&gt;390",wc_info!C:C,"&lt;980",wc_info!H:H,D147)</f>
        <v>0</v>
      </c>
      <c r="J147" s="143" t="s">
        <v>1727</v>
      </c>
    </row>
    <row r="148" spans="1:10">
      <c r="A148" s="20">
        <v>5.4</v>
      </c>
      <c r="B148" s="20" t="s">
        <v>2006</v>
      </c>
      <c r="C148" s="20">
        <v>4.55</v>
      </c>
      <c r="D148" s="20" t="s">
        <v>308</v>
      </c>
      <c r="E148" s="20">
        <v>4.55</v>
      </c>
      <c r="F148" s="20">
        <v>4.55</v>
      </c>
      <c r="G148" s="20">
        <f>COUNTIF(wc_info!H:H,D148)</f>
        <v>47</v>
      </c>
      <c r="H148" s="112">
        <f>COUNTIFS(wc_info!C:C,"&gt;980",wc_info!H:H,D148)</f>
        <v>1</v>
      </c>
      <c r="I148" s="112">
        <f>COUNTIFS(wc_info!C:C,"&gt;390",wc_info!C:C,"&lt;980",wc_info!H:H,D148)</f>
        <v>1</v>
      </c>
      <c r="J148" s="143" t="s">
        <v>1731</v>
      </c>
    </row>
    <row r="149" spans="1:10">
      <c r="A149" s="20">
        <v>5.5</v>
      </c>
      <c r="B149" s="20" t="s">
        <v>2006</v>
      </c>
      <c r="C149" s="20">
        <v>4.6</v>
      </c>
      <c r="D149" s="20" t="s">
        <v>2079</v>
      </c>
      <c r="E149" s="20">
        <v>4.6</v>
      </c>
      <c r="F149" s="20">
        <v>4.61</v>
      </c>
      <c r="G149" s="20">
        <f>COUNTIF(wc_info!H:H,D149)</f>
        <v>41</v>
      </c>
      <c r="H149" s="112">
        <f>COUNTIFS(wc_info!C:C,"&gt;980",wc_info!H:H,D149)</f>
        <v>0</v>
      </c>
      <c r="I149" s="112">
        <f>COUNTIFS(wc_info!C:C,"&gt;390",wc_info!C:C,"&lt;980",wc_info!H:H,D149)</f>
        <v>0</v>
      </c>
      <c r="J149" s="143" t="s">
        <v>1714</v>
      </c>
    </row>
    <row r="150" spans="1:10">
      <c r="A150" s="20">
        <v>5.5</v>
      </c>
      <c r="B150" s="20" t="s">
        <v>2006</v>
      </c>
      <c r="C150" s="20">
        <v>4.6</v>
      </c>
      <c r="D150" s="20" t="s">
        <v>2080</v>
      </c>
      <c r="E150" s="20">
        <v>4.6</v>
      </c>
      <c r="F150" s="20">
        <v>4.61</v>
      </c>
      <c r="G150" s="20">
        <f>COUNTIF(wc_info!H:H,D150)</f>
        <v>5</v>
      </c>
      <c r="H150" s="112">
        <f>COUNTIFS(wc_info!C:C,"&gt;980",wc_info!H:H,D150)</f>
        <v>0</v>
      </c>
      <c r="I150" s="112">
        <f>COUNTIFS(wc_info!C:C,"&gt;390",wc_info!C:C,"&lt;980",wc_info!H:H,D150)</f>
        <v>0</v>
      </c>
      <c r="J150" s="143" t="s">
        <v>1714</v>
      </c>
    </row>
    <row r="151" spans="1:10">
      <c r="A151" s="20">
        <v>5.5</v>
      </c>
      <c r="B151" s="20" t="s">
        <v>2006</v>
      </c>
      <c r="C151" s="20">
        <v>4.6</v>
      </c>
      <c r="D151" s="20" t="s">
        <v>2081</v>
      </c>
      <c r="E151" s="20">
        <v>4.6</v>
      </c>
      <c r="F151" s="20">
        <v>4.62</v>
      </c>
      <c r="G151" s="20">
        <f>COUNTIF(wc_info!H:H,D151)</f>
        <v>22</v>
      </c>
      <c r="H151" s="112">
        <f>COUNTIFS(wc_info!C:C,"&gt;980",wc_info!H:H,D151)</f>
        <v>0</v>
      </c>
      <c r="I151" s="112">
        <f>COUNTIFS(wc_info!C:C,"&gt;390",wc_info!C:C,"&lt;980",wc_info!H:H,D151)</f>
        <v>0</v>
      </c>
      <c r="J151" s="143" t="s">
        <v>1733</v>
      </c>
    </row>
    <row r="152" spans="1:10">
      <c r="A152" s="20">
        <v>5.1</v>
      </c>
      <c r="B152" s="20" t="s">
        <v>2006</v>
      </c>
      <c r="C152" s="20">
        <v>4.6</v>
      </c>
      <c r="D152" s="122" t="s">
        <v>2082</v>
      </c>
      <c r="E152" s="122">
        <v>4.6</v>
      </c>
      <c r="F152" s="20">
        <v>4.63</v>
      </c>
      <c r="G152" s="20">
        <f>COUNTIF(wc_info!H:H,D152)</f>
        <v>11</v>
      </c>
      <c r="H152" s="112">
        <f>COUNTIFS(wc_info!C:C,"&gt;980",wc_info!H:H,D152)</f>
        <v>0</v>
      </c>
      <c r="I152" s="112">
        <f>COUNTIFS(wc_info!C:C,"&gt;390",wc_info!C:C,"&lt;980",wc_info!H:H,D152)</f>
        <v>0</v>
      </c>
      <c r="J152" s="143" t="s">
        <v>1714</v>
      </c>
    </row>
    <row r="153" spans="1:10">
      <c r="A153" s="20">
        <v>2</v>
      </c>
      <c r="B153" s="20" t="s">
        <v>2005</v>
      </c>
      <c r="C153" s="20">
        <v>5.1</v>
      </c>
      <c r="D153" s="20" t="s">
        <v>113</v>
      </c>
      <c r="E153" s="20">
        <v>5.1</v>
      </c>
      <c r="F153" s="20">
        <v>5.11</v>
      </c>
      <c r="G153" s="20">
        <f>COUNTIF(wc_info!H:H,D153)</f>
        <v>6</v>
      </c>
      <c r="H153" s="112">
        <f>COUNTIFS(wc_info!C:C,"&gt;980",wc_info!H:H,D153)</f>
        <v>0</v>
      </c>
      <c r="I153" s="112">
        <f>COUNTIFS(wc_info!C:C,"&gt;390",wc_info!C:C,"&lt;980",wc_info!H:H,D153)</f>
        <v>1</v>
      </c>
      <c r="J153" s="143" t="s">
        <v>1698</v>
      </c>
    </row>
    <row r="154" spans="1:10">
      <c r="A154" s="20">
        <v>2</v>
      </c>
      <c r="B154" s="20" t="s">
        <v>2005</v>
      </c>
      <c r="C154" s="20">
        <v>5.1</v>
      </c>
      <c r="D154" s="20" t="s">
        <v>1413</v>
      </c>
      <c r="E154" s="20">
        <v>5.1</v>
      </c>
      <c r="F154" s="20">
        <v>5.12</v>
      </c>
      <c r="G154" s="20">
        <f>COUNTIF(wc_info!H:H,D154)</f>
        <v>20</v>
      </c>
      <c r="H154" s="112">
        <f>COUNTIFS(wc_info!C:C,"&gt;980",wc_info!H:H,D154)</f>
        <v>4</v>
      </c>
      <c r="I154" s="112">
        <f>COUNTIFS(wc_info!C:C,"&gt;390",wc_info!C:C,"&lt;980",wc_info!H:H,D154)</f>
        <v>0</v>
      </c>
      <c r="J154" s="143" t="s">
        <v>1698</v>
      </c>
    </row>
    <row r="155" spans="1:10">
      <c r="A155" s="20">
        <v>2</v>
      </c>
      <c r="B155" s="20" t="s">
        <v>2005</v>
      </c>
      <c r="C155" s="20">
        <v>5.1</v>
      </c>
      <c r="D155" s="20" t="s">
        <v>707</v>
      </c>
      <c r="E155" s="20">
        <v>5.1</v>
      </c>
      <c r="F155" s="20">
        <v>5.13</v>
      </c>
      <c r="G155" s="20">
        <f>COUNTIF(wc_info!H:H,D155)</f>
        <v>14</v>
      </c>
      <c r="H155" s="112">
        <f>COUNTIFS(wc_info!C:C,"&gt;980",wc_info!H:H,D155)</f>
        <v>0</v>
      </c>
      <c r="I155" s="112">
        <f>COUNTIFS(wc_info!C:C,"&gt;390",wc_info!C:C,"&lt;980",wc_info!H:H,D155)</f>
        <v>1</v>
      </c>
      <c r="J155" s="143" t="s">
        <v>1698</v>
      </c>
    </row>
    <row r="156" spans="1:10">
      <c r="A156" s="20">
        <v>2</v>
      </c>
      <c r="B156" s="20" t="s">
        <v>2005</v>
      </c>
      <c r="C156" s="20">
        <v>5.1</v>
      </c>
      <c r="D156" s="20" t="s">
        <v>2083</v>
      </c>
      <c r="E156" s="20">
        <v>5.1</v>
      </c>
      <c r="F156" s="20">
        <v>5.14</v>
      </c>
      <c r="G156" s="20">
        <f>COUNTIF(wc_info!H:H,D156)</f>
        <v>6</v>
      </c>
      <c r="H156" s="112">
        <f>COUNTIFS(wc_info!C:C,"&gt;980",wc_info!H:H,D156)</f>
        <v>0</v>
      </c>
      <c r="I156" s="112">
        <f>COUNTIFS(wc_info!C:C,"&gt;390",wc_info!C:C,"&lt;980",wc_info!H:H,D156)</f>
        <v>0</v>
      </c>
      <c r="J156" s="143" t="s">
        <v>1698</v>
      </c>
    </row>
    <row r="157" spans="1:10">
      <c r="A157" s="20">
        <v>2.2</v>
      </c>
      <c r="B157" s="20" t="s">
        <v>2005</v>
      </c>
      <c r="C157" s="20">
        <v>5.2</v>
      </c>
      <c r="D157" s="20" t="s">
        <v>152</v>
      </c>
      <c r="E157" s="20">
        <v>5.2</v>
      </c>
      <c r="F157" s="20">
        <v>5.21</v>
      </c>
      <c r="G157" s="20">
        <f>COUNTIF(wc_info!H:H,D157)</f>
        <v>24</v>
      </c>
      <c r="H157" s="112">
        <f>COUNTIFS(wc_info!C:C,"&gt;980",wc_info!H:H,D157)</f>
        <v>2</v>
      </c>
      <c r="I157" s="112">
        <f>COUNTIFS(wc_info!C:C,"&gt;390",wc_info!C:C,"&lt;980",wc_info!H:H,D157)</f>
        <v>4</v>
      </c>
      <c r="J157" s="143" t="s">
        <v>1441</v>
      </c>
    </row>
    <row r="158" spans="1:10">
      <c r="A158" s="20">
        <v>2.2</v>
      </c>
      <c r="B158" s="20" t="s">
        <v>2005</v>
      </c>
      <c r="C158" s="20">
        <v>5.2</v>
      </c>
      <c r="D158" s="20" t="s">
        <v>2084</v>
      </c>
      <c r="E158" s="20">
        <v>5.2</v>
      </c>
      <c r="F158" s="20">
        <v>5.22</v>
      </c>
      <c r="G158" s="20">
        <f>COUNTIF(wc_info!H:H,D158)</f>
        <v>8</v>
      </c>
      <c r="H158" s="112">
        <f>COUNTIFS(wc_info!C:C,"&gt;980",wc_info!H:H,D158)</f>
        <v>0</v>
      </c>
      <c r="I158" s="112">
        <f>COUNTIFS(wc_info!C:C,"&gt;390",wc_info!C:C,"&lt;980",wc_info!H:H,D158)</f>
        <v>0</v>
      </c>
      <c r="J158" s="143" t="s">
        <v>1441</v>
      </c>
    </row>
    <row r="159" spans="1:10">
      <c r="A159" s="20">
        <v>2.2</v>
      </c>
      <c r="B159" s="20" t="s">
        <v>2006</v>
      </c>
      <c r="C159" s="20">
        <v>5.2</v>
      </c>
      <c r="D159" s="122" t="s">
        <v>364</v>
      </c>
      <c r="E159" s="122">
        <v>5.2</v>
      </c>
      <c r="F159" s="20">
        <v>5.23</v>
      </c>
      <c r="G159" s="20">
        <f>COUNTIF(wc_info!H:H,D159)</f>
        <v>46</v>
      </c>
      <c r="H159" s="112">
        <f>COUNTIFS(wc_info!C:C,"&gt;980",wc_info!H:H,D159)</f>
        <v>0</v>
      </c>
      <c r="I159" s="112">
        <f>COUNTIFS(wc_info!C:C,"&gt;390",wc_info!C:C,"&lt;980",wc_info!H:H,D159)</f>
        <v>0</v>
      </c>
      <c r="J159" s="143" t="s">
        <v>1441</v>
      </c>
    </row>
    <row r="160" spans="1:10">
      <c r="A160" s="20">
        <v>2.4</v>
      </c>
      <c r="B160" s="20" t="s">
        <v>2005</v>
      </c>
      <c r="C160" s="20">
        <v>5.3</v>
      </c>
      <c r="D160" s="20" t="s">
        <v>764</v>
      </c>
      <c r="E160" s="20">
        <v>5.3</v>
      </c>
      <c r="F160" s="20">
        <v>5.3</v>
      </c>
      <c r="G160" s="20">
        <f>COUNTIF(wc_info!H:H,D160)</f>
        <v>24</v>
      </c>
      <c r="H160" s="112">
        <f>COUNTIFS(wc_info!C:C,"&gt;980",wc_info!H:H,D160)</f>
        <v>1</v>
      </c>
      <c r="I160" s="112">
        <f>COUNTIFS(wc_info!C:C,"&gt;390",wc_info!C:C,"&lt;980",wc_info!H:H,D160)</f>
        <v>1</v>
      </c>
      <c r="J160" s="143" t="s">
        <v>1696</v>
      </c>
    </row>
    <row r="161" spans="1:10">
      <c r="A161" s="20">
        <v>2.4</v>
      </c>
      <c r="B161" s="20" t="s">
        <v>2005</v>
      </c>
      <c r="C161" s="20">
        <v>5.3</v>
      </c>
      <c r="D161" s="20" t="s">
        <v>1455</v>
      </c>
      <c r="E161" s="20">
        <v>5.3</v>
      </c>
      <c r="F161" s="20">
        <v>5.3</v>
      </c>
      <c r="G161" s="20">
        <f>COUNTIF(wc_info!H:H,D161)</f>
        <v>13</v>
      </c>
      <c r="H161" s="112">
        <f>COUNTIFS(wc_info!C:C,"&gt;980",wc_info!H:H,D161)</f>
        <v>0</v>
      </c>
      <c r="I161" s="112">
        <f>COUNTIFS(wc_info!C:C,"&gt;390",wc_info!C:C,"&lt;980",wc_info!H:H,D161)</f>
        <v>1</v>
      </c>
      <c r="J161" s="143" t="s">
        <v>1696</v>
      </c>
    </row>
    <row r="162" spans="1:10">
      <c r="A162" s="20">
        <v>2.4</v>
      </c>
      <c r="B162" s="20" t="s">
        <v>2005</v>
      </c>
      <c r="C162" s="20">
        <v>5.3</v>
      </c>
      <c r="D162" s="20" t="s">
        <v>172</v>
      </c>
      <c r="E162" s="20">
        <v>5.3</v>
      </c>
      <c r="F162" s="20">
        <v>5.3</v>
      </c>
      <c r="G162" s="20">
        <f>COUNTIF(wc_info!H:H,D162)</f>
        <v>7</v>
      </c>
      <c r="H162" s="112">
        <f>COUNTIFS(wc_info!C:C,"&gt;980",wc_info!H:H,D162)</f>
        <v>0</v>
      </c>
      <c r="I162" s="112">
        <f>COUNTIFS(wc_info!C:C,"&gt;390",wc_info!C:C,"&lt;980",wc_info!H:H,D162)</f>
        <v>1</v>
      </c>
      <c r="J162" s="143" t="s">
        <v>1696</v>
      </c>
    </row>
    <row r="163" spans="1:10">
      <c r="A163" s="20">
        <v>2.1</v>
      </c>
      <c r="B163" s="20" t="s">
        <v>2005</v>
      </c>
      <c r="C163" s="20">
        <v>5.4</v>
      </c>
      <c r="D163" s="20" t="s">
        <v>2085</v>
      </c>
      <c r="E163" s="20">
        <v>5.4</v>
      </c>
      <c r="F163" s="20">
        <v>5.41</v>
      </c>
      <c r="G163" s="20">
        <f>COUNTIF(wc_info!H:H,D163)</f>
        <v>11</v>
      </c>
      <c r="H163" s="112">
        <f>COUNTIFS(wc_info!C:C,"&gt;980",wc_info!H:H,D163)</f>
        <v>0</v>
      </c>
      <c r="I163" s="112">
        <f>COUNTIFS(wc_info!C:C,"&gt;390",wc_info!C:C,"&lt;980",wc_info!H:H,D163)</f>
        <v>0</v>
      </c>
      <c r="J163" s="143" t="s">
        <v>1427</v>
      </c>
    </row>
    <row r="164" spans="1:10">
      <c r="A164" s="20">
        <v>2.1</v>
      </c>
      <c r="B164" s="20" t="s">
        <v>2005</v>
      </c>
      <c r="C164" s="20">
        <v>5.4</v>
      </c>
      <c r="D164" s="20" t="s">
        <v>2086</v>
      </c>
      <c r="E164" s="20">
        <v>5.4</v>
      </c>
      <c r="F164" s="20">
        <v>5.41</v>
      </c>
      <c r="G164" s="20">
        <f>COUNTIF(wc_info!H:H,D164)</f>
        <v>13</v>
      </c>
      <c r="H164" s="112">
        <f>COUNTIFS(wc_info!C:C,"&gt;980",wc_info!H:H,D164)</f>
        <v>0</v>
      </c>
      <c r="I164" s="112">
        <f>COUNTIFS(wc_info!C:C,"&gt;390",wc_info!C:C,"&lt;980",wc_info!H:H,D164)</f>
        <v>0</v>
      </c>
      <c r="J164" s="143" t="s">
        <v>1427</v>
      </c>
    </row>
    <row r="165" spans="1:10">
      <c r="A165" s="20">
        <v>2.1</v>
      </c>
      <c r="B165" s="20" t="s">
        <v>2005</v>
      </c>
      <c r="C165" s="20">
        <v>5.4</v>
      </c>
      <c r="D165" s="20" t="s">
        <v>716</v>
      </c>
      <c r="E165" s="20">
        <v>5.4</v>
      </c>
      <c r="F165" s="20">
        <v>5.41</v>
      </c>
      <c r="G165" s="20">
        <f>COUNTIF(wc_info!H:H,D165)</f>
        <v>14</v>
      </c>
      <c r="H165" s="112">
        <f>COUNTIFS(wc_info!C:C,"&gt;980",wc_info!H:H,D165)</f>
        <v>1</v>
      </c>
      <c r="I165" s="112">
        <f>COUNTIFS(wc_info!C:C,"&gt;390",wc_info!C:C,"&lt;980",wc_info!H:H,D165)</f>
        <v>2</v>
      </c>
      <c r="J165" s="143" t="s">
        <v>1427</v>
      </c>
    </row>
    <row r="166" spans="1:10">
      <c r="A166" s="20">
        <v>2.1</v>
      </c>
      <c r="B166" s="20" t="s">
        <v>2005</v>
      </c>
      <c r="C166" s="20">
        <v>5.4</v>
      </c>
      <c r="D166" s="20" t="s">
        <v>738</v>
      </c>
      <c r="E166" s="20">
        <v>5.4</v>
      </c>
      <c r="F166" s="20">
        <v>5.41</v>
      </c>
      <c r="G166" s="20">
        <f>COUNTIF(wc_info!H:H,D166)</f>
        <v>22</v>
      </c>
      <c r="H166" s="112">
        <f>COUNTIFS(wc_info!C:C,"&gt;980",wc_info!H:H,D166)</f>
        <v>1</v>
      </c>
      <c r="I166" s="112">
        <f>COUNTIFS(wc_info!C:C,"&gt;390",wc_info!C:C,"&lt;980",wc_info!H:H,D166)</f>
        <v>0</v>
      </c>
      <c r="J166" s="143" t="s">
        <v>1427</v>
      </c>
    </row>
    <row r="167" spans="1:10">
      <c r="A167" s="20">
        <v>2.1</v>
      </c>
      <c r="B167" s="20" t="s">
        <v>2005</v>
      </c>
      <c r="C167" s="20">
        <v>5.4</v>
      </c>
      <c r="D167" s="20" t="s">
        <v>1437</v>
      </c>
      <c r="E167" s="20">
        <v>5.4</v>
      </c>
      <c r="F167" s="20">
        <v>5.41</v>
      </c>
      <c r="G167" s="20">
        <f>COUNTIF(wc_info!H:H,D167)</f>
        <v>4</v>
      </c>
      <c r="H167" s="112">
        <f>COUNTIFS(wc_info!C:C,"&gt;980",wc_info!H:H,D167)</f>
        <v>0</v>
      </c>
      <c r="I167" s="112">
        <f>COUNTIFS(wc_info!C:C,"&gt;390",wc_info!C:C,"&lt;980",wc_info!H:H,D167)</f>
        <v>1</v>
      </c>
      <c r="J167" s="143" t="s">
        <v>1427</v>
      </c>
    </row>
    <row r="168" spans="1:10">
      <c r="A168" s="20">
        <v>2.1</v>
      </c>
      <c r="B168" s="20" t="s">
        <v>2005</v>
      </c>
      <c r="C168" s="20">
        <v>5.4</v>
      </c>
      <c r="D168" s="20" t="s">
        <v>725</v>
      </c>
      <c r="E168" s="20">
        <v>5.4</v>
      </c>
      <c r="F168" s="20">
        <v>5.42</v>
      </c>
      <c r="G168" s="20">
        <f>COUNTIF(wc_info!H:H,D168)</f>
        <v>32</v>
      </c>
      <c r="H168" s="112">
        <f>COUNTIFS(wc_info!C:C,"&gt;980",wc_info!H:H,D168)</f>
        <v>0</v>
      </c>
      <c r="I168" s="112">
        <f>COUNTIFS(wc_info!C:C,"&gt;390",wc_info!C:C,"&lt;980",wc_info!H:H,D168)</f>
        <v>4</v>
      </c>
      <c r="J168" s="143" t="s">
        <v>1427</v>
      </c>
    </row>
    <row r="169" spans="1:10">
      <c r="A169" s="20">
        <v>2.1</v>
      </c>
      <c r="B169" s="20" t="s">
        <v>2005</v>
      </c>
      <c r="C169" s="20">
        <v>5.4</v>
      </c>
      <c r="D169" s="20" t="s">
        <v>2087</v>
      </c>
      <c r="E169" s="20">
        <v>5.4</v>
      </c>
      <c r="F169" s="20">
        <v>5.42</v>
      </c>
      <c r="G169" s="20">
        <f>COUNTIF(wc_info!H:H,D169)</f>
        <v>15</v>
      </c>
      <c r="H169" s="112">
        <f>COUNTIFS(wc_info!C:C,"&gt;980",wc_info!H:H,D169)</f>
        <v>0</v>
      </c>
      <c r="I169" s="112">
        <f>COUNTIFS(wc_info!C:C,"&gt;390",wc_info!C:C,"&lt;980",wc_info!H:H,D169)</f>
        <v>0</v>
      </c>
      <c r="J169" s="143" t="s">
        <v>1427</v>
      </c>
    </row>
    <row r="170" spans="1:10">
      <c r="A170" s="20">
        <v>2.1</v>
      </c>
      <c r="B170" s="20" t="s">
        <v>2005</v>
      </c>
      <c r="C170" s="20">
        <v>5.4</v>
      </c>
      <c r="D170" s="20" t="s">
        <v>747</v>
      </c>
      <c r="E170" s="20">
        <v>5.4</v>
      </c>
      <c r="F170" s="20">
        <v>5.42</v>
      </c>
      <c r="G170" s="20">
        <f>COUNTIF(wc_info!H:H,D170)</f>
        <v>16</v>
      </c>
      <c r="H170" s="112">
        <f>COUNTIFS(wc_info!C:C,"&gt;980",wc_info!H:H,D170)</f>
        <v>1</v>
      </c>
      <c r="I170" s="112">
        <f>COUNTIFS(wc_info!C:C,"&gt;390",wc_info!C:C,"&lt;980",wc_info!H:H,D170)</f>
        <v>1</v>
      </c>
      <c r="J170" s="143" t="s">
        <v>1427</v>
      </c>
    </row>
    <row r="171" spans="1:10">
      <c r="A171" s="20">
        <v>3</v>
      </c>
      <c r="B171" s="20" t="s">
        <v>2088</v>
      </c>
      <c r="C171" s="20">
        <v>5.5</v>
      </c>
      <c r="D171" s="20" t="s">
        <v>778</v>
      </c>
      <c r="E171" s="20">
        <v>5.5</v>
      </c>
      <c r="F171" s="20">
        <v>5.51</v>
      </c>
      <c r="G171" s="20">
        <f>COUNTIF(wc_info!H:H,D171)</f>
        <v>10</v>
      </c>
      <c r="H171" s="112">
        <f>COUNTIFS(wc_info!C:C,"&gt;980",wc_info!H:H,D171)</f>
        <v>2</v>
      </c>
      <c r="I171" s="112">
        <f>COUNTIFS(wc_info!C:C,"&gt;390",wc_info!C:C,"&lt;980",wc_info!H:H,D171)</f>
        <v>3</v>
      </c>
      <c r="J171" s="143" t="s">
        <v>1699</v>
      </c>
    </row>
    <row r="172" spans="1:10">
      <c r="A172" s="20">
        <v>3</v>
      </c>
      <c r="B172" s="20" t="s">
        <v>2088</v>
      </c>
      <c r="C172" s="20">
        <v>5.5</v>
      </c>
      <c r="D172" s="20" t="s">
        <v>2089</v>
      </c>
      <c r="E172" s="20">
        <v>5.5</v>
      </c>
      <c r="F172" s="20">
        <v>5.52</v>
      </c>
      <c r="G172" s="20">
        <f>COUNTIF(wc_info!H:H,D172)</f>
        <v>15</v>
      </c>
      <c r="H172" s="112">
        <f>COUNTIFS(wc_info!C:C,"&gt;980",wc_info!H:H,D172)</f>
        <v>0</v>
      </c>
      <c r="I172" s="112">
        <f>COUNTIFS(wc_info!C:C,"&gt;390",wc_info!C:C,"&lt;980",wc_info!H:H,D172)</f>
        <v>0</v>
      </c>
      <c r="J172" s="143" t="s">
        <v>1699</v>
      </c>
    </row>
    <row r="173" spans="1:10">
      <c r="A173" s="20">
        <v>3</v>
      </c>
      <c r="B173" s="20" t="s">
        <v>2088</v>
      </c>
      <c r="C173" s="20">
        <v>5.5</v>
      </c>
      <c r="D173" s="20" t="s">
        <v>773</v>
      </c>
      <c r="E173" s="20">
        <v>5.5</v>
      </c>
      <c r="F173" s="20">
        <v>5.52</v>
      </c>
      <c r="G173" s="20">
        <f>COUNTIF(wc_info!H:H,D173)</f>
        <v>27</v>
      </c>
      <c r="H173" s="112">
        <f>COUNTIFS(wc_info!C:C,"&gt;980",wc_info!H:H,D173)</f>
        <v>0</v>
      </c>
      <c r="I173" s="112">
        <f>COUNTIFS(wc_info!C:C,"&gt;390",wc_info!C:C,"&lt;980",wc_info!H:H,D173)</f>
        <v>4</v>
      </c>
      <c r="J173" s="143" t="s">
        <v>1699</v>
      </c>
    </row>
    <row r="174" spans="1:10">
      <c r="A174" s="20">
        <v>3</v>
      </c>
      <c r="B174" s="20" t="s">
        <v>2088</v>
      </c>
      <c r="C174" s="20">
        <v>5.5</v>
      </c>
      <c r="D174" s="20" t="s">
        <v>64</v>
      </c>
      <c r="E174" s="20">
        <v>5.5</v>
      </c>
      <c r="F174" s="20">
        <v>5.52</v>
      </c>
      <c r="G174" s="20">
        <f>COUNTIF(wc_info!H:H,D174)</f>
        <v>13</v>
      </c>
      <c r="H174" s="112">
        <f>COUNTIFS(wc_info!C:C,"&gt;980",wc_info!H:H,D174)</f>
        <v>0</v>
      </c>
      <c r="I174" s="112">
        <f>COUNTIFS(wc_info!C:C,"&gt;390",wc_info!C:C,"&lt;980",wc_info!H:H,D174)</f>
        <v>0</v>
      </c>
      <c r="J174" s="143" t="s">
        <v>1699</v>
      </c>
    </row>
    <row r="175" spans="1:10">
      <c r="A175" s="20">
        <v>3.2</v>
      </c>
      <c r="B175" s="20" t="s">
        <v>2088</v>
      </c>
      <c r="C175" s="20">
        <v>5.5</v>
      </c>
      <c r="D175" s="20" t="s">
        <v>225</v>
      </c>
      <c r="E175" s="20">
        <v>5.5</v>
      </c>
      <c r="F175" s="20">
        <v>5.52</v>
      </c>
      <c r="G175" s="20">
        <f>COUNTIF(wc_info!H:H,D175)</f>
        <v>26</v>
      </c>
      <c r="H175" s="112">
        <f>COUNTIFS(wc_info!C:C,"&gt;980",wc_info!H:H,D175)</f>
        <v>0</v>
      </c>
      <c r="I175" s="112">
        <f>COUNTIFS(wc_info!C:C,"&gt;390",wc_info!C:C,"&lt;980",wc_info!H:H,D175)</f>
        <v>0</v>
      </c>
      <c r="J175" s="143" t="s">
        <v>1700</v>
      </c>
    </row>
    <row r="176" spans="1:10">
      <c r="A176" s="20">
        <v>3</v>
      </c>
      <c r="B176" s="20" t="s">
        <v>2088</v>
      </c>
      <c r="C176" s="20">
        <v>5.5</v>
      </c>
      <c r="D176" s="122" t="s">
        <v>799</v>
      </c>
      <c r="E176" s="20">
        <v>5.5</v>
      </c>
      <c r="F176" s="20">
        <v>5.53</v>
      </c>
      <c r="G176" s="20">
        <f>COUNTIF(wc_info!H:H,D176)</f>
        <v>25</v>
      </c>
      <c r="H176" s="112">
        <f>COUNTIFS(wc_info!C:C,"&gt;980",wc_info!H:H,D176)</f>
        <v>2</v>
      </c>
      <c r="I176" s="112">
        <f>COUNTIFS(wc_info!C:C,"&gt;390",wc_info!C:C,"&lt;980",wc_info!H:H,D176)</f>
        <v>1</v>
      </c>
      <c r="J176" s="143" t="s">
        <v>1699</v>
      </c>
    </row>
    <row r="177" spans="1:10">
      <c r="A177" s="20">
        <v>3.1</v>
      </c>
      <c r="B177" s="20" t="s">
        <v>2088</v>
      </c>
      <c r="C177" s="20">
        <v>5.6</v>
      </c>
      <c r="D177" s="20" t="s">
        <v>2090</v>
      </c>
      <c r="E177" s="20">
        <v>5.6</v>
      </c>
      <c r="F177" s="20">
        <v>5.6</v>
      </c>
      <c r="G177" s="20">
        <f>COUNTIF(wc_info!H:H,D177)</f>
        <v>7</v>
      </c>
      <c r="H177" s="112">
        <f>COUNTIFS(wc_info!C:C,"&gt;980",wc_info!H:H,D177)</f>
        <v>0</v>
      </c>
      <c r="I177" s="112">
        <f>COUNTIFS(wc_info!C:C,"&gt;390",wc_info!C:C,"&lt;980",wc_info!H:H,D177)</f>
        <v>0</v>
      </c>
      <c r="J177" s="143" t="s">
        <v>1701</v>
      </c>
    </row>
    <row r="178" spans="1:10">
      <c r="A178" s="20">
        <v>3.1</v>
      </c>
      <c r="B178" s="20" t="s">
        <v>2088</v>
      </c>
      <c r="C178" s="20">
        <v>5.6</v>
      </c>
      <c r="D178" s="20" t="s">
        <v>2091</v>
      </c>
      <c r="E178" s="20">
        <v>5.6</v>
      </c>
      <c r="F178" s="20">
        <v>5.6</v>
      </c>
      <c r="G178" s="20">
        <f>COUNTIF(wc_info!H:H,D178)</f>
        <v>32</v>
      </c>
      <c r="H178" s="112">
        <f>COUNTIFS(wc_info!C:C,"&gt;980",wc_info!H:H,D178)</f>
        <v>0</v>
      </c>
      <c r="I178" s="112">
        <f>COUNTIFS(wc_info!C:C,"&gt;390",wc_info!C:C,"&lt;980",wc_info!H:H,D178)</f>
        <v>0</v>
      </c>
      <c r="J178" s="143" t="s">
        <v>1701</v>
      </c>
    </row>
    <row r="179" spans="1:10">
      <c r="A179" s="20">
        <v>3.1</v>
      </c>
      <c r="B179" s="20" t="s">
        <v>2088</v>
      </c>
      <c r="C179" s="20">
        <v>5.6</v>
      </c>
      <c r="D179" s="20" t="s">
        <v>24</v>
      </c>
      <c r="E179" s="20">
        <v>5.6</v>
      </c>
      <c r="F179" s="20">
        <v>5.6</v>
      </c>
      <c r="G179" s="20">
        <f>COUNTIF(wc_info!H:H,D179)</f>
        <v>26</v>
      </c>
      <c r="H179" s="112">
        <f>COUNTIFS(wc_info!C:C,"&gt;980",wc_info!H:H,D179)</f>
        <v>0</v>
      </c>
      <c r="I179" s="112">
        <f>COUNTIFS(wc_info!C:C,"&gt;390",wc_info!C:C,"&lt;980",wc_info!H:H,D179)</f>
        <v>0</v>
      </c>
      <c r="J179" s="143" t="s">
        <v>1701</v>
      </c>
    </row>
    <row r="180" spans="1:10">
      <c r="A180" s="20">
        <v>3.1</v>
      </c>
      <c r="B180" s="20" t="s">
        <v>2088</v>
      </c>
      <c r="C180" s="20">
        <v>5.6</v>
      </c>
      <c r="D180" s="20" t="s">
        <v>147</v>
      </c>
      <c r="E180" s="20">
        <v>5.6</v>
      </c>
      <c r="F180" s="20">
        <v>5.6</v>
      </c>
      <c r="G180" s="20">
        <f>COUNTIF(wc_info!H:H,D180)</f>
        <v>40</v>
      </c>
      <c r="H180" s="112">
        <f>COUNTIFS(wc_info!C:C,"&gt;980",wc_info!H:H,D180)</f>
        <v>0</v>
      </c>
      <c r="I180" s="112">
        <f>COUNTIFS(wc_info!C:C,"&gt;390",wc_info!C:C,"&lt;980",wc_info!H:H,D180)</f>
        <v>0</v>
      </c>
      <c r="J180" s="143" t="s">
        <v>1701</v>
      </c>
    </row>
    <row r="181" spans="1:10">
      <c r="A181" s="20">
        <v>3.1</v>
      </c>
      <c r="B181" s="20" t="s">
        <v>2088</v>
      </c>
      <c r="C181" s="20">
        <v>5.6</v>
      </c>
      <c r="D181" s="20" t="s">
        <v>323</v>
      </c>
      <c r="E181" s="20">
        <v>5.6</v>
      </c>
      <c r="F181" s="20">
        <v>5.6</v>
      </c>
      <c r="G181" s="20">
        <f>COUNTIF(wc_info!H:H,D181)</f>
        <v>26</v>
      </c>
      <c r="H181" s="112">
        <f>COUNTIFS(wc_info!C:C,"&gt;980",wc_info!H:H,D181)</f>
        <v>0</v>
      </c>
      <c r="I181" s="112">
        <f>COUNTIFS(wc_info!C:C,"&gt;390",wc_info!C:C,"&lt;980",wc_info!H:H,D181)</f>
        <v>0</v>
      </c>
      <c r="J181" s="143" t="s">
        <v>1701</v>
      </c>
    </row>
    <row r="182" spans="1:10">
      <c r="A182" s="20">
        <v>4.01</v>
      </c>
      <c r="B182" s="20" t="s">
        <v>2092</v>
      </c>
      <c r="C182" s="20">
        <v>6.1</v>
      </c>
      <c r="D182" s="20" t="s">
        <v>186</v>
      </c>
      <c r="E182" s="20">
        <v>6.1</v>
      </c>
      <c r="F182" s="20">
        <v>6.1</v>
      </c>
      <c r="G182" s="20">
        <f>COUNTIF(wc_info!H:H,D182)</f>
        <v>19</v>
      </c>
      <c r="H182" s="112">
        <f>COUNTIFS(wc_info!C:C,"&gt;980",wc_info!H:H,D182)</f>
        <v>6</v>
      </c>
      <c r="I182" s="112">
        <f>COUNTIFS(wc_info!C:C,"&gt;390",wc_info!C:C,"&lt;980",wc_info!H:H,D182)</f>
        <v>5</v>
      </c>
      <c r="J182" s="143" t="s">
        <v>188</v>
      </c>
    </row>
    <row r="183" spans="1:10">
      <c r="A183" s="20">
        <v>4</v>
      </c>
      <c r="B183" s="20" t="s">
        <v>2092</v>
      </c>
      <c r="C183" s="20">
        <v>6.2</v>
      </c>
      <c r="D183" s="20" t="s">
        <v>528</v>
      </c>
      <c r="E183" s="20">
        <v>6.2</v>
      </c>
      <c r="F183" s="20">
        <v>6.21</v>
      </c>
      <c r="G183" s="20">
        <f>COUNTIF(wc_info!H:H,D183)</f>
        <v>6</v>
      </c>
      <c r="H183" s="112">
        <f>COUNTIFS(wc_info!C:C,"&gt;980",wc_info!H:H,D183)</f>
        <v>0</v>
      </c>
      <c r="I183" s="112">
        <f>COUNTIFS(wc_info!C:C,"&gt;390",wc_info!C:C,"&lt;980",wc_info!H:H,D183)</f>
        <v>2</v>
      </c>
      <c r="J183" s="143" t="s">
        <v>1703</v>
      </c>
    </row>
    <row r="184" spans="1:10">
      <c r="A184" s="20">
        <v>4</v>
      </c>
      <c r="B184" s="20" t="s">
        <v>2092</v>
      </c>
      <c r="C184" s="20">
        <v>6.2</v>
      </c>
      <c r="D184" s="20" t="s">
        <v>2093</v>
      </c>
      <c r="E184" s="20">
        <v>6.2</v>
      </c>
      <c r="F184" s="20">
        <v>6.21</v>
      </c>
      <c r="G184" s="20">
        <f>COUNTIF(wc_info!H:H,D184)</f>
        <v>9</v>
      </c>
      <c r="H184" s="112">
        <f>COUNTIFS(wc_info!C:C,"&gt;980",wc_info!H:H,D184)</f>
        <v>0</v>
      </c>
      <c r="I184" s="112">
        <f>COUNTIFS(wc_info!C:C,"&gt;390",wc_info!C:C,"&lt;980",wc_info!H:H,D184)</f>
        <v>0</v>
      </c>
      <c r="J184" s="143" t="s">
        <v>1703</v>
      </c>
    </row>
    <row r="185" spans="1:10">
      <c r="A185" s="20">
        <v>4</v>
      </c>
      <c r="B185" s="20" t="s">
        <v>2092</v>
      </c>
      <c r="C185" s="20">
        <v>6.2</v>
      </c>
      <c r="D185" s="20" t="s">
        <v>2094</v>
      </c>
      <c r="E185" s="20">
        <v>6.2</v>
      </c>
      <c r="F185" s="20">
        <v>6.21</v>
      </c>
      <c r="G185" s="20">
        <f>COUNTIF(wc_info!H:H,D185)</f>
        <v>11</v>
      </c>
      <c r="H185" s="112">
        <f>COUNTIFS(wc_info!C:C,"&gt;980",wc_info!H:H,D185)</f>
        <v>0</v>
      </c>
      <c r="I185" s="112">
        <f>COUNTIFS(wc_info!C:C,"&gt;390",wc_info!C:C,"&lt;980",wc_info!H:H,D185)</f>
        <v>0</v>
      </c>
      <c r="J185" s="143" t="s">
        <v>1703</v>
      </c>
    </row>
    <row r="186" spans="1:10">
      <c r="A186" s="20">
        <v>5.2</v>
      </c>
      <c r="B186" s="20" t="s">
        <v>2006</v>
      </c>
      <c r="C186" s="20">
        <v>6.2</v>
      </c>
      <c r="D186" s="20" t="s">
        <v>2095</v>
      </c>
      <c r="E186" s="20">
        <v>6.2</v>
      </c>
      <c r="F186" s="20">
        <v>6.22</v>
      </c>
      <c r="G186" s="20">
        <f>COUNTIF(wc_info!H:H,D186)</f>
        <v>21</v>
      </c>
      <c r="H186" s="112">
        <f>COUNTIFS(wc_info!C:C,"&gt;980",wc_info!H:H,D186)</f>
        <v>0</v>
      </c>
      <c r="I186" s="112">
        <f>COUNTIFS(wc_info!C:C,"&gt;390",wc_info!C:C,"&lt;980",wc_info!H:H,D186)</f>
        <v>0</v>
      </c>
      <c r="J186" s="143" t="s">
        <v>1702</v>
      </c>
    </row>
    <row r="187" spans="1:10">
      <c r="A187" s="20">
        <v>4</v>
      </c>
      <c r="B187" s="20" t="s">
        <v>2092</v>
      </c>
      <c r="C187" s="20">
        <v>6.2</v>
      </c>
      <c r="D187" s="20" t="s">
        <v>1472</v>
      </c>
      <c r="E187" s="20">
        <v>6.2</v>
      </c>
      <c r="F187" s="20">
        <v>6.22</v>
      </c>
      <c r="G187" s="20">
        <f>COUNTIF(wc_info!H:H,D187)</f>
        <v>15</v>
      </c>
      <c r="H187" s="112">
        <f>COUNTIFS(wc_info!C:C,"&gt;980",wc_info!H:H,D187)</f>
        <v>1</v>
      </c>
      <c r="I187" s="112">
        <f>COUNTIFS(wc_info!C:C,"&gt;390",wc_info!C:C,"&lt;980",wc_info!H:H,D187)</f>
        <v>0</v>
      </c>
      <c r="J187" s="143" t="s">
        <v>1702</v>
      </c>
    </row>
    <row r="188" spans="1:10">
      <c r="A188" s="20">
        <v>4</v>
      </c>
      <c r="B188" s="20" t="s">
        <v>2092</v>
      </c>
      <c r="C188" s="20">
        <v>6.2</v>
      </c>
      <c r="D188" s="20" t="s">
        <v>816</v>
      </c>
      <c r="E188" s="20">
        <v>6.2</v>
      </c>
      <c r="F188" s="20">
        <v>6.22</v>
      </c>
      <c r="G188" s="20">
        <f>COUNTIF(wc_info!H:H,D188)</f>
        <v>18</v>
      </c>
      <c r="H188" s="112">
        <f>COUNTIFS(wc_info!C:C,"&gt;980",wc_info!H:H,D188)</f>
        <v>0</v>
      </c>
      <c r="I188" s="112">
        <f>COUNTIFS(wc_info!C:C,"&gt;390",wc_info!C:C,"&lt;980",wc_info!H:H,D188)</f>
        <v>1</v>
      </c>
      <c r="J188" s="143" t="s">
        <v>1702</v>
      </c>
    </row>
    <row r="189" spans="1:10">
      <c r="A189" s="20">
        <v>4</v>
      </c>
      <c r="B189" s="20" t="s">
        <v>2092</v>
      </c>
      <c r="C189" s="20">
        <v>6.2</v>
      </c>
      <c r="D189" s="20" t="s">
        <v>1477</v>
      </c>
      <c r="E189" s="20">
        <v>6.2</v>
      </c>
      <c r="F189" s="20">
        <v>6.22</v>
      </c>
      <c r="G189" s="20">
        <f>COUNTIF(wc_info!H:H,D189)</f>
        <v>18</v>
      </c>
      <c r="H189" s="112">
        <f>COUNTIFS(wc_info!C:C,"&gt;980",wc_info!H:H,D189)</f>
        <v>1</v>
      </c>
      <c r="I189" s="112">
        <f>COUNTIFS(wc_info!C:C,"&gt;390",wc_info!C:C,"&lt;980",wc_info!H:H,D189)</f>
        <v>0</v>
      </c>
      <c r="J189" s="143" t="s">
        <v>1702</v>
      </c>
    </row>
    <row r="190" spans="1:10">
      <c r="A190" s="20">
        <v>4</v>
      </c>
      <c r="B190" s="20" t="s">
        <v>2092</v>
      </c>
      <c r="C190" s="20">
        <v>6.2</v>
      </c>
      <c r="D190" s="20" t="s">
        <v>2096</v>
      </c>
      <c r="E190" s="20">
        <v>6.2</v>
      </c>
      <c r="F190" s="20">
        <v>6.22</v>
      </c>
      <c r="G190" s="20">
        <f>COUNTIF(wc_info!H:H,D190)</f>
        <v>21</v>
      </c>
      <c r="H190" s="112">
        <f>COUNTIFS(wc_info!C:C,"&gt;980",wc_info!H:H,D190)</f>
        <v>0</v>
      </c>
      <c r="I190" s="112">
        <f>COUNTIFS(wc_info!C:C,"&gt;390",wc_info!C:C,"&lt;980",wc_info!H:H,D190)</f>
        <v>0</v>
      </c>
      <c r="J190" s="143" t="s">
        <v>1702</v>
      </c>
    </row>
    <row r="191" spans="1:10">
      <c r="A191" s="20">
        <v>4.1</v>
      </c>
      <c r="B191" s="20" t="s">
        <v>2092</v>
      </c>
      <c r="C191" s="20">
        <v>6.3</v>
      </c>
      <c r="D191" s="20" t="s">
        <v>104</v>
      </c>
      <c r="E191" s="20">
        <v>6.3</v>
      </c>
      <c r="F191" s="20">
        <v>6.31</v>
      </c>
      <c r="G191" s="20">
        <f>COUNTIF(wc_info!H:H,D191)</f>
        <v>17</v>
      </c>
      <c r="H191" s="112">
        <f>COUNTIFS(wc_info!C:C,"&gt;980",wc_info!H:H,D191)</f>
        <v>2</v>
      </c>
      <c r="I191" s="112">
        <f>COUNTIFS(wc_info!C:C,"&gt;390",wc_info!C:C,"&lt;980",wc_info!H:H,D191)</f>
        <v>0</v>
      </c>
      <c r="J191" s="143" t="s">
        <v>1705</v>
      </c>
    </row>
    <row r="192" spans="1:10">
      <c r="A192" s="20">
        <v>4.1</v>
      </c>
      <c r="B192" s="20" t="s">
        <v>2092</v>
      </c>
      <c r="C192" s="20">
        <v>6.3</v>
      </c>
      <c r="D192" s="20" t="s">
        <v>846</v>
      </c>
      <c r="E192" s="20">
        <v>6.3</v>
      </c>
      <c r="F192" s="20">
        <v>6.32</v>
      </c>
      <c r="G192" s="20">
        <f>COUNTIF(wc_info!H:H,D192)</f>
        <v>18</v>
      </c>
      <c r="H192" s="112">
        <f>COUNTIFS(wc_info!C:C,"&gt;980",wc_info!H:H,D192)</f>
        <v>1</v>
      </c>
      <c r="I192" s="112">
        <f>COUNTIFS(wc_info!C:C,"&gt;390",wc_info!C:C,"&lt;980",wc_info!H:H,D192)</f>
        <v>1</v>
      </c>
      <c r="J192" s="143" t="s">
        <v>1705</v>
      </c>
    </row>
    <row r="193" spans="1:10">
      <c r="A193" s="20">
        <v>4.1</v>
      </c>
      <c r="B193" s="20" t="s">
        <v>2092</v>
      </c>
      <c r="C193" s="20">
        <v>6.3</v>
      </c>
      <c r="D193" s="20" t="s">
        <v>2097</v>
      </c>
      <c r="E193" s="20">
        <v>6.3</v>
      </c>
      <c r="F193" s="20">
        <v>6.33</v>
      </c>
      <c r="G193" s="20">
        <f>COUNTIF(wc_info!H:H,D193)</f>
        <v>13</v>
      </c>
      <c r="H193" s="112">
        <f>COUNTIFS(wc_info!C:C,"&gt;980",wc_info!H:H,D193)</f>
        <v>0</v>
      </c>
      <c r="I193" s="112">
        <f>COUNTIFS(wc_info!C:C,"&gt;390",wc_info!C:C,"&lt;980",wc_info!H:H,D193)</f>
        <v>0</v>
      </c>
      <c r="J193" s="143" t="s">
        <v>1705</v>
      </c>
    </row>
    <row r="194" spans="1:10">
      <c r="A194" s="20">
        <v>4.1</v>
      </c>
      <c r="B194" s="20" t="s">
        <v>2092</v>
      </c>
      <c r="C194" s="20">
        <v>6.3</v>
      </c>
      <c r="D194" s="20" t="s">
        <v>841</v>
      </c>
      <c r="E194" s="20">
        <v>6.3</v>
      </c>
      <c r="F194" s="20">
        <v>6.34</v>
      </c>
      <c r="G194" s="20">
        <f>COUNTIF(wc_info!H:H,D194)</f>
        <v>8</v>
      </c>
      <c r="H194" s="112">
        <f>COUNTIFS(wc_info!C:C,"&gt;980",wc_info!H:H,D194)</f>
        <v>0</v>
      </c>
      <c r="I194" s="112">
        <f>COUNTIFS(wc_info!C:C,"&gt;390",wc_info!C:C,"&lt;980",wc_info!H:H,D194)</f>
        <v>1</v>
      </c>
      <c r="J194" s="143" t="s">
        <v>1705</v>
      </c>
    </row>
    <row r="195" spans="1:10">
      <c r="A195" s="20">
        <v>4.1</v>
      </c>
      <c r="B195" s="20" t="s">
        <v>2092</v>
      </c>
      <c r="C195" s="20">
        <v>6.3</v>
      </c>
      <c r="D195" s="20" t="s">
        <v>2098</v>
      </c>
      <c r="E195" s="20">
        <v>6.3</v>
      </c>
      <c r="F195" s="20">
        <v>6.41</v>
      </c>
      <c r="G195" s="20">
        <f>COUNTIF(wc_info!H:H,D195)</f>
        <v>2</v>
      </c>
      <c r="H195" s="112">
        <f>COUNTIFS(wc_info!C:C,"&gt;980",wc_info!H:H,D195)</f>
        <v>0</v>
      </c>
      <c r="I195" s="112">
        <f>COUNTIFS(wc_info!C:C,"&gt;390",wc_info!C:C,"&lt;980",wc_info!H:H,D195)</f>
        <v>0</v>
      </c>
      <c r="J195" s="143" t="s">
        <v>1704</v>
      </c>
    </row>
    <row r="196" spans="1:10">
      <c r="A196" s="20">
        <v>4.1</v>
      </c>
      <c r="B196" s="20" t="s">
        <v>2092</v>
      </c>
      <c r="C196" s="20">
        <v>6.3</v>
      </c>
      <c r="D196" s="20" t="s">
        <v>2099</v>
      </c>
      <c r="E196" s="20">
        <v>6.3</v>
      </c>
      <c r="F196" s="20">
        <v>6.41</v>
      </c>
      <c r="G196" s="20">
        <f>COUNTIF(wc_info!H:H,D196)</f>
        <v>8</v>
      </c>
      <c r="H196" s="112">
        <f>COUNTIFS(wc_info!C:C,"&gt;980",wc_info!H:H,D196)</f>
        <v>0</v>
      </c>
      <c r="I196" s="112">
        <f>COUNTIFS(wc_info!C:C,"&gt;390",wc_info!C:C,"&lt;980",wc_info!H:H,D196)</f>
        <v>0</v>
      </c>
      <c r="J196" s="143" t="s">
        <v>1704</v>
      </c>
    </row>
    <row r="197" spans="1:10">
      <c r="A197" s="20">
        <v>5.1</v>
      </c>
      <c r="B197" s="20" t="s">
        <v>2006</v>
      </c>
      <c r="C197" s="20">
        <v>6.4</v>
      </c>
      <c r="D197" s="122" t="s">
        <v>127</v>
      </c>
      <c r="E197" s="122">
        <v>6.4</v>
      </c>
      <c r="F197" s="20">
        <v>6.42</v>
      </c>
      <c r="G197" s="20">
        <f>COUNTIF(wc_info!H:H,D197)</f>
        <v>7</v>
      </c>
      <c r="H197" s="112">
        <f>COUNTIFS(wc_info!C:C,"&gt;980",wc_info!H:H,D197)</f>
        <v>0</v>
      </c>
      <c r="I197" s="112">
        <f>COUNTIFS(wc_info!C:C,"&gt;390",wc_info!C:C,"&lt;980",wc_info!H:H,D197)</f>
        <v>0</v>
      </c>
      <c r="J197" s="143" t="s">
        <v>1704</v>
      </c>
    </row>
    <row r="198" spans="1:10">
      <c r="A198" s="20">
        <v>4.1</v>
      </c>
      <c r="B198" s="20" t="s">
        <v>2092</v>
      </c>
      <c r="C198" s="20">
        <v>6.4</v>
      </c>
      <c r="D198" s="20" t="s">
        <v>2100</v>
      </c>
      <c r="E198" s="122">
        <v>6.4</v>
      </c>
      <c r="F198" s="20">
        <v>6.42</v>
      </c>
      <c r="G198" s="20">
        <f>COUNTIF(wc_info!H:H,D198)</f>
        <v>3</v>
      </c>
      <c r="H198" s="112">
        <f>COUNTIFS(wc_info!C:C,"&gt;980",wc_info!H:H,D198)</f>
        <v>0</v>
      </c>
      <c r="I198" s="112">
        <f>COUNTIFS(wc_info!C:C,"&gt;390",wc_info!C:C,"&lt;980",wc_info!H:H,D198)</f>
        <v>0</v>
      </c>
      <c r="J198" s="143" t="s">
        <v>1704</v>
      </c>
    </row>
    <row r="199" spans="1:10">
      <c r="A199" s="20">
        <v>4.1</v>
      </c>
      <c r="B199" s="20" t="s">
        <v>2092</v>
      </c>
      <c r="C199" s="20">
        <v>6.4</v>
      </c>
      <c r="D199" s="20" t="s">
        <v>2101</v>
      </c>
      <c r="E199" s="122">
        <v>6.4</v>
      </c>
      <c r="F199" s="20">
        <v>6.42</v>
      </c>
      <c r="G199" s="20">
        <f>COUNTIF(wc_info!H:H,D199)</f>
        <v>2</v>
      </c>
      <c r="H199" s="112">
        <f>COUNTIFS(wc_info!C:C,"&gt;980",wc_info!H:H,D199)</f>
        <v>0</v>
      </c>
      <c r="I199" s="112">
        <f>COUNTIFS(wc_info!C:C,"&gt;390",wc_info!C:C,"&lt;980",wc_info!H:H,D199)</f>
        <v>0</v>
      </c>
      <c r="J199" s="143" t="s">
        <v>1704</v>
      </c>
    </row>
    <row r="200" spans="1:10">
      <c r="A200" s="20">
        <v>4.1</v>
      </c>
      <c r="B200" s="20" t="s">
        <v>2092</v>
      </c>
      <c r="C200" s="20">
        <v>6.4</v>
      </c>
      <c r="D200" s="20" t="s">
        <v>240</v>
      </c>
      <c r="E200" s="122">
        <v>6.4</v>
      </c>
      <c r="F200" s="20">
        <v>6.42</v>
      </c>
      <c r="G200" s="20">
        <f>COUNTIF(wc_info!H:H,D200)</f>
        <v>3</v>
      </c>
      <c r="H200" s="112">
        <f>COUNTIFS(wc_info!C:C,"&gt;980",wc_info!H:H,D200)</f>
        <v>0</v>
      </c>
      <c r="I200" s="112">
        <f>COUNTIFS(wc_info!C:C,"&gt;390",wc_info!C:C,"&lt;980",wc_info!H:H,D200)</f>
        <v>0</v>
      </c>
      <c r="J200" s="143" t="s">
        <v>1704</v>
      </c>
    </row>
    <row r="201" spans="1:10">
      <c r="A201" s="20">
        <v>4.1</v>
      </c>
      <c r="B201" s="20" t="s">
        <v>2092</v>
      </c>
      <c r="C201" s="20">
        <v>6.4</v>
      </c>
      <c r="D201" s="20" t="s">
        <v>290</v>
      </c>
      <c r="E201" s="122">
        <v>6.4</v>
      </c>
      <c r="F201" s="20">
        <v>6.42</v>
      </c>
      <c r="G201" s="20">
        <f>COUNTIF(wc_info!H:H,D201)</f>
        <v>3</v>
      </c>
      <c r="H201" s="112">
        <f>COUNTIFS(wc_info!C:C,"&gt;980",wc_info!H:H,D201)</f>
        <v>0</v>
      </c>
      <c r="I201" s="112">
        <f>COUNTIFS(wc_info!C:C,"&gt;390",wc_info!C:C,"&lt;980",wc_info!H:H,D201)</f>
        <v>0</v>
      </c>
      <c r="J201" s="143" t="s">
        <v>1704</v>
      </c>
    </row>
    <row r="202" spans="1:10">
      <c r="A202" s="20">
        <v>4.1</v>
      </c>
      <c r="B202" s="20" t="s">
        <v>2092</v>
      </c>
      <c r="C202" s="20">
        <v>6.4</v>
      </c>
      <c r="D202" s="20" t="s">
        <v>2102</v>
      </c>
      <c r="E202" s="122">
        <v>6.4</v>
      </c>
      <c r="F202" s="20">
        <v>6.42</v>
      </c>
      <c r="G202" s="20">
        <f>COUNTIF(wc_info!H:H,D202)</f>
        <v>9</v>
      </c>
      <c r="H202" s="112">
        <f>COUNTIFS(wc_info!C:C,"&gt;980",wc_info!H:H,D202)</f>
        <v>0</v>
      </c>
      <c r="I202" s="112">
        <f>COUNTIFS(wc_info!C:C,"&gt;390",wc_info!C:C,"&lt;980",wc_info!H:H,D202)</f>
        <v>0</v>
      </c>
      <c r="J202" s="143" t="s">
        <v>1704</v>
      </c>
    </row>
    <row r="203" spans="1:10">
      <c r="A203" s="20">
        <v>4.1</v>
      </c>
      <c r="B203" s="20" t="s">
        <v>2092</v>
      </c>
      <c r="C203" s="20">
        <v>6.4</v>
      </c>
      <c r="D203" s="20" t="s">
        <v>201</v>
      </c>
      <c r="E203" s="122">
        <v>6.4</v>
      </c>
      <c r="F203" s="20">
        <v>6.43</v>
      </c>
      <c r="G203" s="20">
        <f>COUNTIF(wc_info!H:H,D203)</f>
        <v>4</v>
      </c>
      <c r="H203" s="112">
        <f>COUNTIFS(wc_info!C:C,"&gt;980",wc_info!H:H,D203)</f>
        <v>0</v>
      </c>
      <c r="I203" s="112">
        <f>COUNTIFS(wc_info!C:C,"&gt;390",wc_info!C:C,"&lt;980",wc_info!H:H,D203)</f>
        <v>0</v>
      </c>
      <c r="J203" s="143" t="s">
        <v>1704</v>
      </c>
    </row>
    <row r="204" spans="1:10">
      <c r="A204" s="20">
        <v>4.1</v>
      </c>
      <c r="B204" s="20" t="s">
        <v>2092</v>
      </c>
      <c r="C204" s="20">
        <v>6.4</v>
      </c>
      <c r="D204" s="20" t="s">
        <v>2103</v>
      </c>
      <c r="E204" s="122">
        <v>6.4</v>
      </c>
      <c r="F204" s="20">
        <v>6.43</v>
      </c>
      <c r="G204" s="20">
        <f>COUNTIF(wc_info!H:H,D204)</f>
        <v>7</v>
      </c>
      <c r="H204" s="112">
        <f>COUNTIFS(wc_info!C:C,"&gt;980",wc_info!H:H,D204)</f>
        <v>0</v>
      </c>
      <c r="I204" s="112">
        <f>COUNTIFS(wc_info!C:C,"&gt;390",wc_info!C:C,"&lt;980",wc_info!H:H,D204)</f>
        <v>0</v>
      </c>
      <c r="J204" s="143" t="s">
        <v>1704</v>
      </c>
    </row>
    <row r="205" spans="1:10">
      <c r="A205" s="20">
        <v>4.1</v>
      </c>
      <c r="B205" s="20" t="s">
        <v>2092</v>
      </c>
      <c r="C205" s="20">
        <v>6.4</v>
      </c>
      <c r="D205" s="20" t="s">
        <v>2104</v>
      </c>
      <c r="E205" s="122">
        <v>6.4</v>
      </c>
      <c r="F205" s="20">
        <v>6.43</v>
      </c>
      <c r="G205" s="20">
        <f>COUNTIF(wc_info!H:H,D205)</f>
        <v>12</v>
      </c>
      <c r="H205" s="112">
        <f>COUNTIFS(wc_info!C:C,"&gt;980",wc_info!H:H,D205)</f>
        <v>0</v>
      </c>
      <c r="I205" s="112">
        <f>COUNTIFS(wc_info!C:C,"&gt;390",wc_info!C:C,"&lt;980",wc_info!H:H,D205)</f>
        <v>0</v>
      </c>
      <c r="J205" s="143" t="s">
        <v>1704</v>
      </c>
    </row>
    <row r="206" spans="1:10">
      <c r="A206" s="20">
        <v>5.2</v>
      </c>
      <c r="B206" s="20" t="s">
        <v>2006</v>
      </c>
      <c r="C206" s="20">
        <v>6.4</v>
      </c>
      <c r="D206" s="20" t="s">
        <v>988</v>
      </c>
      <c r="E206" s="122">
        <v>6.4</v>
      </c>
      <c r="F206" s="20">
        <v>6.44</v>
      </c>
      <c r="G206" s="20">
        <f>COUNTIF(wc_info!H:H,D206)</f>
        <v>5</v>
      </c>
      <c r="H206" s="112">
        <f>COUNTIFS(wc_info!C:C,"&gt;980",wc_info!H:H,D206)</f>
        <v>0</v>
      </c>
      <c r="I206" s="112">
        <f>COUNTIFS(wc_info!C:C,"&gt;390",wc_info!C:C,"&lt;980",wc_info!H:H,D206)</f>
        <v>1</v>
      </c>
      <c r="J206" s="143" t="s">
        <v>1724</v>
      </c>
    </row>
    <row r="207" spans="1:10">
      <c r="A207" s="20">
        <v>5.2</v>
      </c>
      <c r="B207" s="20" t="s">
        <v>2006</v>
      </c>
      <c r="C207" s="20">
        <v>6.4</v>
      </c>
      <c r="D207" s="20" t="s">
        <v>89</v>
      </c>
      <c r="E207" s="122">
        <v>6.4</v>
      </c>
      <c r="F207" s="20">
        <v>6.44</v>
      </c>
      <c r="G207" s="20">
        <f>COUNTIF(wc_info!H:H,D207)</f>
        <v>7</v>
      </c>
      <c r="H207" s="112">
        <f>COUNTIFS(wc_info!C:C,"&gt;980",wc_info!H:H,D207)</f>
        <v>0</v>
      </c>
      <c r="I207" s="112">
        <f>COUNTIFS(wc_info!C:C,"&gt;390",wc_info!C:C,"&lt;980",wc_info!H:H,D207)</f>
        <v>0</v>
      </c>
      <c r="J207" s="143" t="s">
        <v>1724</v>
      </c>
    </row>
    <row r="208" spans="1:10">
      <c r="A208" s="20">
        <v>5.2</v>
      </c>
      <c r="B208" s="20" t="s">
        <v>2006</v>
      </c>
      <c r="C208" s="20">
        <v>6.4</v>
      </c>
      <c r="D208" s="20" t="s">
        <v>1008</v>
      </c>
      <c r="E208" s="122">
        <v>6.4</v>
      </c>
      <c r="F208" s="20">
        <v>6.44</v>
      </c>
      <c r="G208" s="20">
        <f>COUNTIF(wc_info!H:H,D208)</f>
        <v>4</v>
      </c>
      <c r="H208" s="112">
        <f>COUNTIFS(wc_info!C:C,"&gt;980",wc_info!H:H,D208)</f>
        <v>1</v>
      </c>
      <c r="I208" s="112">
        <f>COUNTIFS(wc_info!C:C,"&gt;390",wc_info!C:C,"&lt;980",wc_info!H:H,D208)</f>
        <v>1</v>
      </c>
      <c r="J208" s="143" t="s">
        <v>1724</v>
      </c>
    </row>
    <row r="209" spans="1:10">
      <c r="A209" s="20">
        <v>5.2</v>
      </c>
      <c r="B209" s="20" t="s">
        <v>2006</v>
      </c>
      <c r="C209" s="20">
        <v>6.4</v>
      </c>
      <c r="D209" s="20" t="s">
        <v>69</v>
      </c>
      <c r="E209" s="122">
        <v>6.4</v>
      </c>
      <c r="F209" s="20">
        <v>6.44</v>
      </c>
      <c r="G209" s="20">
        <f>COUNTIF(wc_info!H:H,D209)</f>
        <v>9</v>
      </c>
      <c r="H209" s="112">
        <f>COUNTIFS(wc_info!C:C,"&gt;980",wc_info!H:H,D209)</f>
        <v>0</v>
      </c>
      <c r="I209" s="112">
        <f>COUNTIFS(wc_info!C:C,"&gt;390",wc_info!C:C,"&lt;980",wc_info!H:H,D209)</f>
        <v>0</v>
      </c>
      <c r="J209" s="143" t="s">
        <v>1724</v>
      </c>
    </row>
    <row r="210" spans="1:10">
      <c r="A210" s="20">
        <v>5.2</v>
      </c>
      <c r="B210" s="20" t="s">
        <v>2006</v>
      </c>
      <c r="C210" s="20">
        <v>6.4</v>
      </c>
      <c r="D210" s="20" t="s">
        <v>94</v>
      </c>
      <c r="E210" s="122">
        <v>6.4</v>
      </c>
      <c r="F210" s="20">
        <v>6.44</v>
      </c>
      <c r="G210" s="20">
        <f>COUNTIF(wc_info!H:H,D210)</f>
        <v>29</v>
      </c>
      <c r="H210" s="112">
        <f>COUNTIFS(wc_info!C:C,"&gt;980",wc_info!H:H,D210)</f>
        <v>0</v>
      </c>
      <c r="I210" s="112">
        <f>COUNTIFS(wc_info!C:C,"&gt;390",wc_info!C:C,"&lt;980",wc_info!H:H,D210)</f>
        <v>0</v>
      </c>
      <c r="J210" s="143" t="s">
        <v>1724</v>
      </c>
    </row>
    <row r="211" spans="1:10">
      <c r="A211" s="20">
        <v>4.2</v>
      </c>
      <c r="B211" s="20" t="s">
        <v>2092</v>
      </c>
      <c r="C211" s="20">
        <v>6.5</v>
      </c>
      <c r="D211" s="20" t="s">
        <v>79</v>
      </c>
      <c r="E211" s="20">
        <v>6.5</v>
      </c>
      <c r="F211" s="20">
        <v>6.51</v>
      </c>
      <c r="G211" s="20">
        <f>COUNTIF(wc_info!H:H,D211)</f>
        <v>36</v>
      </c>
      <c r="H211" s="112">
        <f>COUNTIFS(wc_info!C:C,"&gt;980",wc_info!H:H,D211)</f>
        <v>0</v>
      </c>
      <c r="I211" s="112">
        <f>COUNTIFS(wc_info!C:C,"&gt;390",wc_info!C:C,"&lt;980",wc_info!H:H,D211)</f>
        <v>0</v>
      </c>
      <c r="J211" s="143" t="s">
        <v>1708</v>
      </c>
    </row>
    <row r="212" spans="1:10">
      <c r="A212" s="20">
        <v>4.2</v>
      </c>
      <c r="B212" s="20" t="s">
        <v>2092</v>
      </c>
      <c r="C212" s="20">
        <v>6.5</v>
      </c>
      <c r="D212" s="20" t="s">
        <v>2105</v>
      </c>
      <c r="E212" s="20">
        <v>6.5</v>
      </c>
      <c r="F212" s="20">
        <v>6.51</v>
      </c>
      <c r="G212" s="20">
        <f>COUNTIF(wc_info!H:H,D212)</f>
        <v>44</v>
      </c>
      <c r="H212" s="112">
        <f>COUNTIFS(wc_info!C:C,"&gt;980",wc_info!H:H,D212)</f>
        <v>0</v>
      </c>
      <c r="I212" s="112">
        <f>COUNTIFS(wc_info!C:C,"&gt;390",wc_info!C:C,"&lt;980",wc_info!H:H,D212)</f>
        <v>0</v>
      </c>
      <c r="J212" s="143" t="s">
        <v>1708</v>
      </c>
    </row>
    <row r="213" spans="1:10">
      <c r="A213" s="20">
        <v>4.2</v>
      </c>
      <c r="B213" s="20" t="s">
        <v>2092</v>
      </c>
      <c r="C213" s="20">
        <v>6.5</v>
      </c>
      <c r="D213" s="20" t="s">
        <v>425</v>
      </c>
      <c r="E213" s="20">
        <v>6.5</v>
      </c>
      <c r="F213" s="20">
        <v>6.51</v>
      </c>
      <c r="G213" s="20">
        <f>COUNTIF(wc_info!H:H,D213)</f>
        <v>37</v>
      </c>
      <c r="H213" s="112">
        <f>COUNTIFS(wc_info!C:C,"&gt;980",wc_info!H:H,D213)</f>
        <v>1</v>
      </c>
      <c r="I213" s="112">
        <f>COUNTIFS(wc_info!C:C,"&gt;390",wc_info!C:C,"&lt;980",wc_info!H:H,D213)</f>
        <v>0</v>
      </c>
      <c r="J213" s="143" t="s">
        <v>1708</v>
      </c>
    </row>
    <row r="214" spans="1:10">
      <c r="A214" s="20">
        <v>4.2</v>
      </c>
      <c r="B214" s="20" t="s">
        <v>2092</v>
      </c>
      <c r="C214" s="20">
        <v>6.6</v>
      </c>
      <c r="D214" s="20" t="s">
        <v>220</v>
      </c>
      <c r="E214" s="20">
        <v>6.6</v>
      </c>
      <c r="F214" s="20">
        <v>6.52</v>
      </c>
      <c r="G214" s="20">
        <f>COUNTIF(wc_info!H:H,D214)</f>
        <v>23</v>
      </c>
      <c r="H214" s="112">
        <f>COUNTIFS(wc_info!C:C,"&gt;980",wc_info!H:H,D214)</f>
        <v>1</v>
      </c>
      <c r="I214" s="112">
        <f>COUNTIFS(wc_info!C:C,"&gt;390",wc_info!C:C,"&lt;980",wc_info!H:H,D214)</f>
        <v>1</v>
      </c>
      <c r="J214" s="143" t="s">
        <v>1707</v>
      </c>
    </row>
    <row r="215" spans="1:10">
      <c r="A215" s="20">
        <v>4.2</v>
      </c>
      <c r="B215" s="20" t="s">
        <v>2092</v>
      </c>
      <c r="C215" s="20">
        <v>6.6</v>
      </c>
      <c r="D215" s="20" t="s">
        <v>877</v>
      </c>
      <c r="E215" s="20">
        <v>6.6</v>
      </c>
      <c r="F215" s="20">
        <v>6.52</v>
      </c>
      <c r="G215" s="20">
        <f>COUNTIF(wc_info!H:H,D215)</f>
        <v>25</v>
      </c>
      <c r="H215" s="112">
        <f>COUNTIFS(wc_info!C:C,"&gt;980",wc_info!H:H,D215)</f>
        <v>1</v>
      </c>
      <c r="I215" s="112">
        <f>COUNTIFS(wc_info!C:C,"&gt;390",wc_info!C:C,"&lt;980",wc_info!H:H,D215)</f>
        <v>3</v>
      </c>
      <c r="J215" s="143" t="s">
        <v>1707</v>
      </c>
    </row>
    <row r="216" spans="1:10">
      <c r="A216" s="20">
        <v>4.2</v>
      </c>
      <c r="B216" s="20" t="s">
        <v>2092</v>
      </c>
      <c r="C216" s="20">
        <v>6.6</v>
      </c>
      <c r="D216" s="20" t="s">
        <v>336</v>
      </c>
      <c r="E216" s="20">
        <v>6.6</v>
      </c>
      <c r="F216" s="20">
        <v>6.53</v>
      </c>
      <c r="G216" s="20">
        <f>COUNTIF(wc_info!H:H,D216)</f>
        <v>31</v>
      </c>
      <c r="H216" s="112">
        <f>COUNTIFS(wc_info!C:C,"&gt;980",wc_info!H:H,D216)</f>
        <v>0</v>
      </c>
      <c r="I216" s="112">
        <f>COUNTIFS(wc_info!C:C,"&gt;390",wc_info!C:C,"&lt;980",wc_info!H:H,D216)</f>
        <v>2</v>
      </c>
      <c r="J216" s="143" t="s">
        <v>1709</v>
      </c>
    </row>
    <row r="217" spans="1:10">
      <c r="A217" s="20">
        <v>4.2</v>
      </c>
      <c r="B217" s="20" t="s">
        <v>2092</v>
      </c>
      <c r="C217" s="20">
        <v>6.7</v>
      </c>
      <c r="D217" s="20" t="s">
        <v>864</v>
      </c>
      <c r="E217" s="20">
        <v>6.7</v>
      </c>
      <c r="F217" s="20">
        <v>6.53</v>
      </c>
      <c r="G217" s="20">
        <f>COUNTIF(wc_info!H:H,D217)</f>
        <v>32</v>
      </c>
      <c r="H217" s="112">
        <f>COUNTIFS(wc_info!C:C,"&gt;980",wc_info!H:H,D217)</f>
        <v>0</v>
      </c>
      <c r="I217" s="112">
        <f>COUNTIFS(wc_info!C:C,"&gt;390",wc_info!C:C,"&lt;980",wc_info!H:H,D217)</f>
        <v>1</v>
      </c>
      <c r="J217" s="143" t="s">
        <v>1706</v>
      </c>
    </row>
    <row r="218" spans="1:10">
      <c r="A218" s="20">
        <v>4.2</v>
      </c>
      <c r="B218" s="20" t="s">
        <v>2092</v>
      </c>
      <c r="C218" s="20">
        <v>6.7</v>
      </c>
      <c r="D218" s="20" t="s">
        <v>2106</v>
      </c>
      <c r="E218" s="20">
        <v>6.7</v>
      </c>
      <c r="F218" s="20">
        <v>6.53</v>
      </c>
      <c r="G218" s="20">
        <f>COUNTIF(wc_info!H:H,D218)</f>
        <v>6</v>
      </c>
      <c r="H218" s="112">
        <f>COUNTIFS(wc_info!C:C,"&gt;980",wc_info!H:H,D218)</f>
        <v>0</v>
      </c>
      <c r="I218" s="112">
        <f>COUNTIFS(wc_info!C:C,"&gt;390",wc_info!C:C,"&lt;980",wc_info!H:H,D218)</f>
        <v>1</v>
      </c>
      <c r="J218" s="143" t="s">
        <v>1706</v>
      </c>
    </row>
    <row r="219" spans="1:10">
      <c r="A219" s="20">
        <v>4.2</v>
      </c>
      <c r="B219" s="20" t="s">
        <v>2092</v>
      </c>
      <c r="C219" s="20">
        <v>6.7</v>
      </c>
      <c r="D219" s="20" t="s">
        <v>859</v>
      </c>
      <c r="E219" s="20">
        <v>6.7</v>
      </c>
      <c r="F219" s="20">
        <v>6.53</v>
      </c>
      <c r="G219" s="20">
        <f>COUNTIF(wc_info!H:H,D219)</f>
        <v>13</v>
      </c>
      <c r="H219" s="112">
        <f>COUNTIFS(wc_info!C:C,"&gt;980",wc_info!H:H,D219)</f>
        <v>0</v>
      </c>
      <c r="I219" s="112">
        <f>COUNTIFS(wc_info!C:C,"&gt;390",wc_info!C:C,"&lt;980",wc_info!H:H,D219)</f>
        <v>2</v>
      </c>
      <c r="J219" s="143" t="s">
        <v>1706</v>
      </c>
    </row>
    <row r="220" spans="1:10">
      <c r="A220" s="20">
        <v>4.2</v>
      </c>
      <c r="B220" s="20" t="s">
        <v>2092</v>
      </c>
      <c r="C220" s="20">
        <v>6.8</v>
      </c>
      <c r="D220" s="20" t="s">
        <v>44</v>
      </c>
      <c r="E220" s="20">
        <v>6.8</v>
      </c>
      <c r="F220" s="20">
        <v>6.54</v>
      </c>
      <c r="G220" s="20">
        <f>COUNTIF(wc_info!H:H,D220)</f>
        <v>109</v>
      </c>
      <c r="H220" s="112">
        <f>COUNTIFS(wc_info!C:C,"&gt;980",wc_info!H:H,D220)</f>
        <v>1</v>
      </c>
      <c r="I220" s="112">
        <f>COUNTIFS(wc_info!C:C,"&gt;390",wc_info!C:C,"&lt;980",wc_info!H:H,D220)</f>
        <v>3</v>
      </c>
      <c r="J220" s="143" t="s">
        <v>1710</v>
      </c>
    </row>
    <row r="221" spans="1:10">
      <c r="A221" s="20">
        <v>4.2</v>
      </c>
      <c r="B221" s="20" t="s">
        <v>2092</v>
      </c>
      <c r="C221" s="20">
        <v>6.8</v>
      </c>
      <c r="D221" s="20" t="s">
        <v>74</v>
      </c>
      <c r="E221" s="20">
        <v>6.8</v>
      </c>
      <c r="F221" s="20">
        <v>6.54</v>
      </c>
      <c r="G221" s="20">
        <f>COUNTIF(wc_info!H:H,D221)</f>
        <v>40</v>
      </c>
      <c r="H221" s="112">
        <f>COUNTIFS(wc_info!C:C,"&gt;980",wc_info!H:H,D221)</f>
        <v>0</v>
      </c>
      <c r="I221" s="112">
        <f>COUNTIFS(wc_info!C:C,"&gt;390",wc_info!C:C,"&lt;980",wc_info!H:H,D221)</f>
        <v>1</v>
      </c>
      <c r="J221" s="143" t="s">
        <v>1710</v>
      </c>
    </row>
    <row r="222" spans="1:10">
      <c r="A222" s="20">
        <v>4.2</v>
      </c>
      <c r="B222" s="20" t="s">
        <v>2092</v>
      </c>
      <c r="C222" s="20">
        <v>6.9</v>
      </c>
      <c r="D222" s="20" t="s">
        <v>9</v>
      </c>
      <c r="E222" s="20">
        <v>6.9</v>
      </c>
      <c r="F222" s="20">
        <v>6.55</v>
      </c>
      <c r="G222" s="20">
        <f>COUNTIF(wc_info!H:H,D222)</f>
        <v>71</v>
      </c>
      <c r="H222" s="112">
        <f>COUNTIFS(wc_info!C:C,"&gt;980",wc_info!H:H,D222)</f>
        <v>1</v>
      </c>
      <c r="I222" s="112">
        <f>COUNTIFS(wc_info!C:C,"&gt;390",wc_info!C:C,"&lt;980",wc_info!H:H,D222)</f>
        <v>5</v>
      </c>
      <c r="J222" s="143" t="s">
        <v>1711</v>
      </c>
    </row>
    <row r="223" spans="1:10">
      <c r="A223" s="20">
        <v>8</v>
      </c>
      <c r="B223" s="20" t="s">
        <v>1755</v>
      </c>
      <c r="C223" s="20">
        <v>7.1</v>
      </c>
      <c r="D223" s="20" t="s">
        <v>1288</v>
      </c>
      <c r="E223" s="20">
        <v>7.1</v>
      </c>
      <c r="F223" s="20">
        <v>7.1</v>
      </c>
      <c r="G223" s="20">
        <f>COUNTIF(wc_info!H:H,D223)</f>
        <v>56</v>
      </c>
      <c r="H223" s="112">
        <f>COUNTIFS(wc_info!C:C,"&gt;980",wc_info!H:H,D223)</f>
        <v>0</v>
      </c>
      <c r="I223" s="112">
        <f>COUNTIFS(wc_info!C:C,"&gt;390",wc_info!C:C,"&lt;980",wc_info!H:H,D223)</f>
        <v>2</v>
      </c>
      <c r="J223" s="143" t="s">
        <v>1756</v>
      </c>
    </row>
    <row r="224" spans="1:10">
      <c r="A224" s="20">
        <v>8</v>
      </c>
      <c r="B224" s="20" t="s">
        <v>1755</v>
      </c>
      <c r="C224" s="20">
        <v>7.2</v>
      </c>
      <c r="D224" s="20" t="s">
        <v>2107</v>
      </c>
      <c r="E224" s="20">
        <v>7.2</v>
      </c>
      <c r="F224" s="20">
        <v>7.2</v>
      </c>
      <c r="G224" s="20">
        <f>COUNTIF(wc_info!H:H,D224)</f>
        <v>10</v>
      </c>
      <c r="H224" s="112">
        <f>COUNTIFS(wc_info!C:C,"&gt;980",wc_info!H:H,D224)</f>
        <v>0</v>
      </c>
      <c r="I224" s="112">
        <f>COUNTIFS(wc_info!C:C,"&gt;390",wc_info!C:C,"&lt;980",wc_info!H:H,D224)</f>
        <v>0</v>
      </c>
      <c r="J224" s="143" t="s">
        <v>1755</v>
      </c>
    </row>
    <row r="225" spans="1:10">
      <c r="A225" s="20">
        <v>8</v>
      </c>
      <c r="B225" s="20" t="s">
        <v>1755</v>
      </c>
      <c r="C225" s="20">
        <v>7.2</v>
      </c>
      <c r="D225" s="20" t="s">
        <v>1293</v>
      </c>
      <c r="E225" s="20">
        <v>7.2</v>
      </c>
      <c r="F225" s="20">
        <v>7.3</v>
      </c>
      <c r="G225" s="20">
        <f>COUNTIF(wc_info!H:H,D225)</f>
        <v>11</v>
      </c>
      <c r="H225" s="112">
        <f>COUNTIFS(wc_info!C:C,"&gt;980",wc_info!H:H,D225)</f>
        <v>0</v>
      </c>
      <c r="I225" s="112">
        <f>COUNTIFS(wc_info!C:C,"&gt;390",wc_info!C:C,"&lt;980",wc_info!H:H,D225)</f>
        <v>2</v>
      </c>
      <c r="J225" s="143" t="s">
        <v>1755</v>
      </c>
    </row>
    <row r="226" spans="1:10">
      <c r="A226" s="20">
        <v>8</v>
      </c>
      <c r="B226" s="20" t="s">
        <v>1755</v>
      </c>
      <c r="C226" s="20">
        <v>7.2</v>
      </c>
      <c r="D226" s="20" t="s">
        <v>1298</v>
      </c>
      <c r="E226" s="20">
        <v>7.2</v>
      </c>
      <c r="F226" s="20">
        <v>7.4</v>
      </c>
      <c r="G226" s="20">
        <f>COUNTIF(wc_info!H:H,D226)</f>
        <v>45</v>
      </c>
      <c r="H226" s="112">
        <f>COUNTIFS(wc_info!C:C,"&gt;980",wc_info!H:H,D226)</f>
        <v>2</v>
      </c>
      <c r="I226" s="112">
        <f>COUNTIFS(wc_info!C:C,"&gt;390",wc_info!C:C,"&lt;980",wc_info!H:H,D226)</f>
        <v>1</v>
      </c>
      <c r="J226" s="143" t="s">
        <v>1755</v>
      </c>
    </row>
    <row r="227" spans="1:10">
      <c r="A227" s="20">
        <v>8</v>
      </c>
      <c r="B227" s="20" t="s">
        <v>1755</v>
      </c>
      <c r="C227" s="20">
        <v>7.2</v>
      </c>
      <c r="D227" s="20" t="s">
        <v>1303</v>
      </c>
      <c r="E227" s="20">
        <v>7.2</v>
      </c>
      <c r="F227" s="20">
        <v>7.4</v>
      </c>
      <c r="G227" s="20">
        <f>COUNTIF(wc_info!H:H,D227)</f>
        <v>7</v>
      </c>
      <c r="H227" s="112">
        <f>COUNTIFS(wc_info!C:C,"&gt;980",wc_info!H:H,D227)</f>
        <v>0</v>
      </c>
      <c r="I227" s="112">
        <f>COUNTIFS(wc_info!C:C,"&gt;390",wc_info!C:C,"&lt;980",wc_info!H:H,D227)</f>
        <v>1</v>
      </c>
      <c r="J227" s="143" t="s">
        <v>1755</v>
      </c>
    </row>
    <row r="228" spans="1:10">
      <c r="A228" s="20">
        <v>7.5</v>
      </c>
      <c r="B228" s="20" t="s">
        <v>2007</v>
      </c>
      <c r="C228" s="20">
        <v>8</v>
      </c>
      <c r="D228" s="20" t="s">
        <v>533</v>
      </c>
      <c r="E228" s="20">
        <v>8</v>
      </c>
      <c r="F228" s="20">
        <v>8</v>
      </c>
      <c r="G228" s="20">
        <f>COUNTIF(wc_info!H:H,D228)</f>
        <v>23</v>
      </c>
      <c r="H228" s="112">
        <f>COUNTIFS(wc_info!C:C,"&gt;980",wc_info!H:H,D228)</f>
        <v>0</v>
      </c>
      <c r="I228" s="112">
        <f>COUNTIFS(wc_info!C:C,"&gt;390",wc_info!C:C,"&lt;980",wc_info!H:H,D228)</f>
        <v>0</v>
      </c>
      <c r="J228" s="146" t="s">
        <v>1754</v>
      </c>
    </row>
  </sheetData>
  <autoFilter ref="A1:J228">
    <sortState ref="A2:J228">
      <sortCondition ref="F1"/>
    </sortState>
    <extLst/>
  </autoFilter>
  <sortState ref="D2:D5101">
    <sortCondition ref="D2"/>
  </sortState>
  <conditionalFormatting sqref="G$1:G$1048576">
    <cfRule type="dataBar" priority="1">
      <dataBar>
        <cfvo type="min"/>
        <cfvo type="num" val="50"/>
        <color rgb="FF638EC6"/>
      </dataBar>
      <extLst>
        <ext xmlns:x14="http://schemas.microsoft.com/office/spreadsheetml/2009/9/main" uri="{B025F937-C7B1-47D3-B67F-A62EFF666E3E}">
          <x14:id>{bf54515f-ab55-4853-b3d9-c4aea257c630}</x14:id>
        </ext>
      </extLst>
    </cfRule>
  </conditionalFormatting>
  <conditionalFormatting sqref="H$1:H$1048576">
    <cfRule type="dataBar" priority="2">
      <dataBar>
        <cfvo type="min"/>
        <cfvo type="max"/>
        <color rgb="FF638EC6"/>
      </dataBar>
      <extLst>
        <ext xmlns:x14="http://schemas.microsoft.com/office/spreadsheetml/2009/9/main" uri="{B025F937-C7B1-47D3-B67F-A62EFF666E3E}">
          <x14:id>{b553f48e-19a6-46d8-95d8-bd60eebb3505}</x14:id>
        </ext>
      </extLst>
    </cfRule>
  </conditionalFormatting>
  <conditionalFormatting sqref="H$1:I$1048576">
    <cfRule type="dataBar" priority="3">
      <dataBar>
        <cfvo type="min"/>
        <cfvo type="max"/>
        <color rgb="FF63C384"/>
      </dataBar>
      <extLst>
        <ext xmlns:x14="http://schemas.microsoft.com/office/spreadsheetml/2009/9/main" uri="{B025F937-C7B1-47D3-B67F-A62EFF666E3E}">
          <x14:id>{b8fcb47d-660a-4f5c-8d67-46ca52b790bc}</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bf54515f-ab55-4853-b3d9-c4aea257c630}">
            <x14:dataBar minLength="0" maxLength="100" gradient="0">
              <x14:cfvo type="autoMin"/>
              <x14:cfvo type="num">
                <xm:f>50</xm:f>
              </x14:cfvo>
              <x14:negativeFillColor rgb="FFFF0000"/>
              <x14:axisColor rgb="FF000000"/>
            </x14:dataBar>
          </x14:cfRule>
          <xm:sqref>G$1:G$1048576</xm:sqref>
        </x14:conditionalFormatting>
        <x14:conditionalFormatting xmlns:xm="http://schemas.microsoft.com/office/excel/2006/main">
          <x14:cfRule type="dataBar" id="{b553f48e-19a6-46d8-95d8-bd60eebb3505}">
            <x14:dataBar minLength="0" maxLength="100" border="1" negativeBarBorderColorSameAsPositive="0">
              <x14:cfvo type="autoMin"/>
              <x14:cfvo type="autoMax"/>
              <x14:borderColor rgb="FF638EC6"/>
              <x14:negativeFillColor rgb="FFFF0000"/>
              <x14:negativeBorderColor rgb="FFFF0000"/>
              <x14:axisColor rgb="FF000000"/>
            </x14:dataBar>
          </x14:cfRule>
          <xm:sqref>H$1:H$1048576</xm:sqref>
        </x14:conditionalFormatting>
        <x14:conditionalFormatting xmlns:xm="http://schemas.microsoft.com/office/excel/2006/main">
          <x14:cfRule type="dataBar" id="{b8fcb47d-660a-4f5c-8d67-46ca52b790bc}">
            <x14:dataBar minLength="0" maxLength="100" border="1" negativeBarBorderColorSameAsPositive="0">
              <x14:cfvo type="autoMin"/>
              <x14:cfvo type="autoMax"/>
              <x14:borderColor rgb="FF63C384"/>
              <x14:negativeFillColor rgb="FFFF0000"/>
              <x14:negativeBorderColor rgb="FFFF0000"/>
              <x14:axisColor rgb="FF000000"/>
            </x14:dataBar>
          </x14:cfRule>
          <xm:sqref>H$1:I$1048576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819"/>
  <sheetViews>
    <sheetView tabSelected="1" zoomScale="85" zoomScaleNormal="85" workbookViewId="0">
      <pane ySplit="1" topLeftCell="A4240" activePane="bottomLeft" state="frozen"/>
      <selection/>
      <selection pane="bottomLeft" activeCell="J4249" sqref="J4249"/>
    </sheetView>
  </sheetViews>
  <sheetFormatPr defaultColWidth="9" defaultRowHeight="16.5"/>
  <cols>
    <col min="1" max="1" width="11.75" style="101" customWidth="1"/>
    <col min="2" max="2" width="11" style="58" customWidth="1"/>
    <col min="3" max="3" width="11.875" style="21" customWidth="1"/>
    <col min="4" max="4" width="11.875" style="101" hidden="1" customWidth="1"/>
    <col min="5" max="5" width="11.875" style="102" hidden="1" customWidth="1"/>
    <col min="6" max="6" width="6.625" style="101" customWidth="1"/>
    <col min="7" max="7" width="12.25" style="103" customWidth="1"/>
    <col min="8" max="8" width="29.7083333333333" style="104" customWidth="1"/>
    <col min="9" max="9" width="14.625" style="105" hidden="1" customWidth="1"/>
    <col min="10" max="10" width="22.25" style="101" customWidth="1"/>
    <col min="11" max="11" width="6.75833333333333" style="106" customWidth="1"/>
    <col min="12" max="12" width="41.125" style="104" customWidth="1"/>
    <col min="13" max="13" width="69.85" style="104" customWidth="1"/>
    <col min="14" max="16384" width="9" style="101"/>
  </cols>
  <sheetData>
    <row r="1" spans="1:13">
      <c r="A1" s="101" t="s">
        <v>0</v>
      </c>
      <c r="B1" s="58" t="s">
        <v>1</v>
      </c>
      <c r="C1" s="21" t="s">
        <v>2</v>
      </c>
      <c r="D1" s="101" t="s">
        <v>589</v>
      </c>
      <c r="E1" s="102" t="s">
        <v>1324</v>
      </c>
      <c r="F1" s="101" t="s">
        <v>2108</v>
      </c>
      <c r="G1" s="103" t="s">
        <v>590</v>
      </c>
      <c r="H1" s="104" t="s">
        <v>3</v>
      </c>
      <c r="I1" s="105" t="s">
        <v>4</v>
      </c>
      <c r="J1" s="101" t="s">
        <v>2109</v>
      </c>
      <c r="K1" s="101" t="s">
        <v>2110</v>
      </c>
      <c r="L1" s="104" t="s">
        <v>5</v>
      </c>
      <c r="M1" s="104" t="s">
        <v>6</v>
      </c>
    </row>
    <row r="2" s="93" customFormat="1" ht="33" spans="1:13">
      <c r="A2" s="20" t="s">
        <v>2111</v>
      </c>
      <c r="B2" s="20" t="s">
        <v>2112</v>
      </c>
      <c r="C2" s="21">
        <f>VLOOKUP(A2,[1]spot_prices!$A:$F,3,FALSE)</f>
        <v>87.9</v>
      </c>
      <c r="D2" s="21">
        <f>VLOOKUP(A2,[1]spot_prices!$A:$F,4,FALSE)</f>
        <v>87.9</v>
      </c>
      <c r="E2" s="107">
        <f>C2/D2</f>
        <v>1</v>
      </c>
      <c r="F2" s="20">
        <f>VLOOKUP(A2,[1]spot_prices!$A:$F,5,FALSE)</f>
        <v>6.76</v>
      </c>
      <c r="G2" s="103">
        <f>VLOOKUP(A2,[1]spot_prices!$A:$F,6,FALSE)</f>
        <v>0.6</v>
      </c>
      <c r="H2" s="23" t="s">
        <v>533</v>
      </c>
      <c r="I2" s="23"/>
      <c r="J2" s="20" t="s">
        <v>2113</v>
      </c>
      <c r="K2" s="112">
        <f>VLOOKUP(H2,行业总结!D:F,2,FALSE)</f>
        <v>8</v>
      </c>
      <c r="L2" s="23" t="s">
        <v>2114</v>
      </c>
      <c r="M2" s="23" t="s">
        <v>2115</v>
      </c>
    </row>
    <row r="3" s="93" customFormat="1" ht="33" spans="1:13">
      <c r="A3" s="20" t="s">
        <v>2116</v>
      </c>
      <c r="B3" s="20" t="s">
        <v>2117</v>
      </c>
      <c r="C3" s="21">
        <f>VLOOKUP(A3,[1]spot_prices!$A:$F,3,FALSE)</f>
        <v>86.5</v>
      </c>
      <c r="D3" s="21">
        <f>VLOOKUP(A3,[1]spot_prices!$A:$F,4,FALSE)</f>
        <v>86.5</v>
      </c>
      <c r="E3" s="107">
        <f>C3/D3</f>
        <v>1</v>
      </c>
      <c r="F3" s="20">
        <f>VLOOKUP(A3,[1]spot_prices!$A:$F,5,FALSE)</f>
        <v>12.59</v>
      </c>
      <c r="G3" s="103">
        <f>VLOOKUP(A3,[1]spot_prices!$A:$F,6,FALSE)</f>
        <v>-0.55</v>
      </c>
      <c r="H3" s="23" t="s">
        <v>533</v>
      </c>
      <c r="I3" s="23"/>
      <c r="J3" s="113"/>
      <c r="K3" s="112">
        <f>VLOOKUP(H3,行业总结!D:F,2,FALSE)</f>
        <v>8</v>
      </c>
      <c r="L3" s="23" t="s">
        <v>2118</v>
      </c>
      <c r="M3" s="23" t="s">
        <v>2119</v>
      </c>
    </row>
    <row r="4" s="93" customFormat="1" spans="1:13">
      <c r="A4" s="20" t="s">
        <v>2120</v>
      </c>
      <c r="B4" s="20" t="s">
        <v>2121</v>
      </c>
      <c r="C4" s="21">
        <f>VLOOKUP(A4,[1]spot_prices!$A:$F,3,FALSE)</f>
        <v>85.9</v>
      </c>
      <c r="D4" s="21">
        <f>VLOOKUP(A4,[1]spot_prices!$A:$F,4,FALSE)</f>
        <v>85.9</v>
      </c>
      <c r="E4" s="107">
        <f>C4/D4</f>
        <v>1</v>
      </c>
      <c r="F4" s="20">
        <f>VLOOKUP(A4,[1]spot_prices!$A:$F,5,FALSE)</f>
        <v>3.53</v>
      </c>
      <c r="G4" s="103">
        <f>VLOOKUP(A4,[1]spot_prices!$A:$F,6,FALSE)</f>
        <v>1.73</v>
      </c>
      <c r="H4" s="23" t="s">
        <v>533</v>
      </c>
      <c r="I4" s="23"/>
      <c r="J4" s="20" t="s">
        <v>2122</v>
      </c>
      <c r="K4" s="112">
        <f>VLOOKUP(H4,行业总结!D:F,2,FALSE)</f>
        <v>8</v>
      </c>
      <c r="L4" s="23" t="s">
        <v>2123</v>
      </c>
      <c r="M4" s="23" t="s">
        <v>2124</v>
      </c>
    </row>
    <row r="5" s="93" customFormat="1" ht="33" spans="1:13">
      <c r="A5" s="20" t="s">
        <v>2125</v>
      </c>
      <c r="B5" s="20" t="s">
        <v>2126</v>
      </c>
      <c r="C5" s="21">
        <f>VLOOKUP(A5,[1]spot_prices!$A:$F,3,FALSE)</f>
        <v>76</v>
      </c>
      <c r="D5" s="21">
        <f>VLOOKUP(A5,[1]spot_prices!$A:$F,4,FALSE)</f>
        <v>76</v>
      </c>
      <c r="E5" s="107">
        <f>C5/D5</f>
        <v>1</v>
      </c>
      <c r="F5" s="20">
        <f>VLOOKUP(A5,[1]spot_prices!$A:$F,5,FALSE)</f>
        <v>2.34</v>
      </c>
      <c r="G5" s="103">
        <f>VLOOKUP(A5,[1]spot_prices!$A:$F,6,FALSE)</f>
        <v>0.43</v>
      </c>
      <c r="H5" s="23" t="s">
        <v>533</v>
      </c>
      <c r="I5" s="23"/>
      <c r="J5" s="113"/>
      <c r="K5" s="112">
        <f>VLOOKUP(H5,行业总结!D:F,2,FALSE)</f>
        <v>8</v>
      </c>
      <c r="L5" s="23" t="s">
        <v>2127</v>
      </c>
      <c r="M5" s="23" t="s">
        <v>2128</v>
      </c>
    </row>
    <row r="6" s="93" customFormat="1" ht="33" spans="1:13">
      <c r="A6" s="20" t="s">
        <v>2129</v>
      </c>
      <c r="B6" s="20" t="s">
        <v>2130</v>
      </c>
      <c r="C6" s="21">
        <f>VLOOKUP(A6,[1]spot_prices!$A:$F,3,FALSE)</f>
        <v>69.4</v>
      </c>
      <c r="D6" s="21">
        <f>VLOOKUP(A6,[1]spot_prices!$A:$F,4,FALSE)</f>
        <v>75.7</v>
      </c>
      <c r="E6" s="107">
        <f>C6/D6</f>
        <v>0.916776750330251</v>
      </c>
      <c r="F6" s="20">
        <f>VLOOKUP(A6,[1]spot_prices!$A:$F,5,FALSE)</f>
        <v>10.1</v>
      </c>
      <c r="G6" s="103">
        <f>VLOOKUP(A6,[1]spot_prices!$A:$F,6,FALSE)</f>
        <v>0.8</v>
      </c>
      <c r="H6" s="23" t="s">
        <v>533</v>
      </c>
      <c r="I6" s="23"/>
      <c r="J6" s="20" t="s">
        <v>2113</v>
      </c>
      <c r="K6" s="112">
        <f>VLOOKUP(H6,行业总结!D:F,2,FALSE)</f>
        <v>8</v>
      </c>
      <c r="L6" s="23" t="s">
        <v>2131</v>
      </c>
      <c r="M6" s="23" t="s">
        <v>2132</v>
      </c>
    </row>
    <row r="7" s="93" customFormat="1" ht="49.5" spans="1:13">
      <c r="A7" s="20" t="s">
        <v>2133</v>
      </c>
      <c r="B7" s="20" t="s">
        <v>2134</v>
      </c>
      <c r="C7" s="21">
        <f>VLOOKUP(A7,[1]spot_prices!$A:$F,3,FALSE)</f>
        <v>63.3</v>
      </c>
      <c r="D7" s="21">
        <f>VLOOKUP(A7,[1]spot_prices!$A:$F,4,FALSE)</f>
        <v>63.3</v>
      </c>
      <c r="E7" s="107">
        <f>C7/D7</f>
        <v>1</v>
      </c>
      <c r="F7" s="20">
        <f>VLOOKUP(A7,[1]spot_prices!$A:$F,5,FALSE)</f>
        <v>4.29</v>
      </c>
      <c r="G7" s="103">
        <f>VLOOKUP(A7,[1]spot_prices!$A:$F,6,FALSE)</f>
        <v>1.42</v>
      </c>
      <c r="H7" s="23" t="s">
        <v>533</v>
      </c>
      <c r="I7" s="23"/>
      <c r="J7" s="20" t="s">
        <v>2135</v>
      </c>
      <c r="K7" s="112">
        <f>VLOOKUP(H7,行业总结!D:F,2,FALSE)</f>
        <v>8</v>
      </c>
      <c r="L7" s="23" t="s">
        <v>2136</v>
      </c>
      <c r="M7" s="23" t="s">
        <v>2137</v>
      </c>
    </row>
    <row r="8" s="93" customFormat="1" ht="33" spans="1:13">
      <c r="A8" s="24" t="s">
        <v>2138</v>
      </c>
      <c r="B8" s="24" t="s">
        <v>2139</v>
      </c>
      <c r="C8" s="21">
        <f>VLOOKUP(A8,[1]spot_prices!$A:$F,3,FALSE)</f>
        <v>45.1</v>
      </c>
      <c r="D8" s="21">
        <f>VLOOKUP(A8,[1]spot_prices!$A:$F,4,FALSE)</f>
        <v>45.1</v>
      </c>
      <c r="E8" s="107">
        <f>C8/D8</f>
        <v>1</v>
      </c>
      <c r="F8" s="20">
        <f>VLOOKUP(A8,[1]spot_prices!$A:$F,5,FALSE)</f>
        <v>8.82</v>
      </c>
      <c r="G8" s="103">
        <f>VLOOKUP(A8,[1]spot_prices!$A:$F,6,FALSE)</f>
        <v>3.16</v>
      </c>
      <c r="H8" s="27" t="s">
        <v>533</v>
      </c>
      <c r="I8" s="27"/>
      <c r="J8" s="114"/>
      <c r="K8" s="112">
        <f>VLOOKUP(H8,行业总结!D:F,2,FALSE)</f>
        <v>8</v>
      </c>
      <c r="L8" s="27" t="s">
        <v>2140</v>
      </c>
      <c r="M8" s="27" t="s">
        <v>2141</v>
      </c>
    </row>
    <row r="9" s="93" customFormat="1" ht="33" spans="1:13">
      <c r="A9" s="24" t="s">
        <v>2142</v>
      </c>
      <c r="B9" s="24" t="s">
        <v>2143</v>
      </c>
      <c r="C9" s="21">
        <f>VLOOKUP(A9,[1]spot_prices!$A:$F,3,FALSE)</f>
        <v>43.1</v>
      </c>
      <c r="D9" s="21">
        <f>VLOOKUP(A9,[1]spot_prices!$A:$F,4,FALSE)</f>
        <v>43.1</v>
      </c>
      <c r="E9" s="107">
        <f>C9/D9</f>
        <v>1</v>
      </c>
      <c r="F9" s="20">
        <f>VLOOKUP(A9,[1]spot_prices!$A:$F,5,FALSE)</f>
        <v>4.35</v>
      </c>
      <c r="G9" s="103">
        <f>VLOOKUP(A9,[1]spot_prices!$A:$F,6,FALSE)</f>
        <v>0.46</v>
      </c>
      <c r="H9" s="27" t="s">
        <v>533</v>
      </c>
      <c r="I9" s="27"/>
      <c r="J9" s="114"/>
      <c r="K9" s="112">
        <f>VLOOKUP(H9,行业总结!D:F,2,FALSE)</f>
        <v>8</v>
      </c>
      <c r="L9" s="27" t="s">
        <v>2144</v>
      </c>
      <c r="M9" s="27" t="s">
        <v>2145</v>
      </c>
    </row>
    <row r="10" s="93" customFormat="1" ht="33" spans="1:13">
      <c r="A10" s="24" t="s">
        <v>2146</v>
      </c>
      <c r="B10" s="24" t="s">
        <v>2147</v>
      </c>
      <c r="C10" s="21">
        <f>VLOOKUP(A10,[1]spot_prices!$A:$F,3,FALSE)</f>
        <v>41.3</v>
      </c>
      <c r="D10" s="21">
        <f>VLOOKUP(A10,[1]spot_prices!$A:$F,4,FALSE)</f>
        <v>41.3</v>
      </c>
      <c r="E10" s="107">
        <f>C10/D10</f>
        <v>1</v>
      </c>
      <c r="F10" s="20">
        <f>VLOOKUP(A10,[1]spot_prices!$A:$F,5,FALSE)</f>
        <v>4.02</v>
      </c>
      <c r="G10" s="103">
        <f>VLOOKUP(A10,[1]spot_prices!$A:$F,6,FALSE)</f>
        <v>0.5</v>
      </c>
      <c r="H10" s="27" t="s">
        <v>533</v>
      </c>
      <c r="I10" s="27"/>
      <c r="J10" s="114"/>
      <c r="K10" s="112">
        <f>VLOOKUP(H10,行业总结!D:F,2,FALSE)</f>
        <v>8</v>
      </c>
      <c r="L10" s="27" t="s">
        <v>2148</v>
      </c>
      <c r="M10" s="27" t="s">
        <v>2149</v>
      </c>
    </row>
    <row r="11" s="93" customFormat="1" ht="33" spans="1:13">
      <c r="A11" s="24" t="s">
        <v>2150</v>
      </c>
      <c r="B11" s="24" t="s">
        <v>2151</v>
      </c>
      <c r="C11" s="21">
        <f>VLOOKUP(A11,[1]spot_prices!$A:$F,3,FALSE)</f>
        <v>40.4</v>
      </c>
      <c r="D11" s="21">
        <f>VLOOKUP(A11,[1]spot_prices!$A:$F,4,FALSE)</f>
        <v>40.4</v>
      </c>
      <c r="E11" s="107">
        <f>C11/D11</f>
        <v>1</v>
      </c>
      <c r="F11" s="20">
        <f>VLOOKUP(A11,[1]spot_prices!$A:$F,5,FALSE)</f>
        <v>4.75</v>
      </c>
      <c r="G11" s="103">
        <f>VLOOKUP(A11,[1]spot_prices!$A:$F,6,FALSE)</f>
        <v>1.28</v>
      </c>
      <c r="H11" s="27" t="s">
        <v>533</v>
      </c>
      <c r="I11" s="27"/>
      <c r="J11" s="114"/>
      <c r="K11" s="112">
        <f>VLOOKUP(H11,行业总结!D:F,2,FALSE)</f>
        <v>8</v>
      </c>
      <c r="L11" s="27" t="s">
        <v>2152</v>
      </c>
      <c r="M11" s="27" t="s">
        <v>2153</v>
      </c>
    </row>
    <row r="12" s="93" customFormat="1" ht="33" spans="1:13">
      <c r="A12" s="24" t="s">
        <v>2154</v>
      </c>
      <c r="B12" s="24" t="s">
        <v>2155</v>
      </c>
      <c r="C12" s="21">
        <f>VLOOKUP(A12,[1]spot_prices!$A:$F,3,FALSE)</f>
        <v>36.5</v>
      </c>
      <c r="D12" s="21">
        <f>VLOOKUP(A12,[1]spot_prices!$A:$F,4,FALSE)</f>
        <v>38.4</v>
      </c>
      <c r="E12" s="107">
        <f>C12/D12</f>
        <v>0.950520833333333</v>
      </c>
      <c r="F12" s="20">
        <f>VLOOKUP(A12,[1]spot_prices!$A:$F,5,FALSE)</f>
        <v>6.2</v>
      </c>
      <c r="G12" s="103">
        <f>VLOOKUP(A12,[1]spot_prices!$A:$F,6,FALSE)</f>
        <v>1.47</v>
      </c>
      <c r="H12" s="27" t="s">
        <v>533</v>
      </c>
      <c r="I12" s="27"/>
      <c r="J12" s="114"/>
      <c r="K12" s="112">
        <f>VLOOKUP(H12,行业总结!D:F,2,FALSE)</f>
        <v>8</v>
      </c>
      <c r="L12" s="27" t="s">
        <v>2156</v>
      </c>
      <c r="M12" s="27" t="s">
        <v>2157</v>
      </c>
    </row>
    <row r="13" s="93" customFormat="1" spans="1:13">
      <c r="A13" s="24" t="s">
        <v>2158</v>
      </c>
      <c r="B13" s="24" t="s">
        <v>2159</v>
      </c>
      <c r="C13" s="21">
        <f>VLOOKUP(A13,[1]spot_prices!$A:$F,3,FALSE)</f>
        <v>36.5</v>
      </c>
      <c r="D13" s="21">
        <f>VLOOKUP(A13,[1]spot_prices!$A:$F,4,FALSE)</f>
        <v>36.6</v>
      </c>
      <c r="E13" s="107">
        <f>C13/D13</f>
        <v>0.997267759562842</v>
      </c>
      <c r="F13" s="20">
        <f>VLOOKUP(A13,[1]spot_prices!$A:$F,5,FALSE)</f>
        <v>16.31</v>
      </c>
      <c r="G13" s="103">
        <f>VLOOKUP(A13,[1]spot_prices!$A:$F,6,FALSE)</f>
        <v>-2.74</v>
      </c>
      <c r="H13" s="27" t="s">
        <v>533</v>
      </c>
      <c r="I13" s="27"/>
      <c r="J13" s="114"/>
      <c r="K13" s="112">
        <f>VLOOKUP(H13,行业总结!D:F,2,FALSE)</f>
        <v>8</v>
      </c>
      <c r="L13" s="27" t="s">
        <v>2160</v>
      </c>
      <c r="M13" s="27" t="s">
        <v>2161</v>
      </c>
    </row>
    <row r="14" s="93" customFormat="1" spans="1:13">
      <c r="A14" s="24" t="s">
        <v>2162</v>
      </c>
      <c r="B14" s="24" t="s">
        <v>2163</v>
      </c>
      <c r="C14" s="21">
        <f>VLOOKUP(A14,[1]spot_prices!$A:$F,3,FALSE)</f>
        <v>36.2</v>
      </c>
      <c r="D14" s="21">
        <f>VLOOKUP(A14,[1]spot_prices!$A:$F,4,FALSE)</f>
        <v>43.1</v>
      </c>
      <c r="E14" s="107">
        <f>C14/D14</f>
        <v>0.839907192575406</v>
      </c>
      <c r="F14" s="20">
        <f>VLOOKUP(A14,[1]spot_prices!$A:$F,5,FALSE)</f>
        <v>6.38</v>
      </c>
      <c r="G14" s="103">
        <f>VLOOKUP(A14,[1]spot_prices!$A:$F,6,FALSE)</f>
        <v>0.31</v>
      </c>
      <c r="H14" s="27" t="s">
        <v>533</v>
      </c>
      <c r="I14" s="27"/>
      <c r="J14" s="114"/>
      <c r="K14" s="112">
        <f>VLOOKUP(H14,行业总结!D:F,2,FALSE)</f>
        <v>8</v>
      </c>
      <c r="L14" s="27" t="s">
        <v>2164</v>
      </c>
      <c r="M14" s="27" t="s">
        <v>2165</v>
      </c>
    </row>
    <row r="15" s="93" customFormat="1" ht="33" spans="1:13">
      <c r="A15" s="24" t="s">
        <v>2166</v>
      </c>
      <c r="B15" s="24" t="s">
        <v>2167</v>
      </c>
      <c r="C15" s="21">
        <f>VLOOKUP(A15,[1]spot_prices!$A:$F,3,FALSE)</f>
        <v>34.7</v>
      </c>
      <c r="D15" s="21">
        <f>VLOOKUP(A15,[1]spot_prices!$A:$F,4,FALSE)</f>
        <v>34.8</v>
      </c>
      <c r="E15" s="107">
        <f>C15/D15</f>
        <v>0.997126436781609</v>
      </c>
      <c r="F15" s="20">
        <f>VLOOKUP(A15,[1]spot_prices!$A:$F,5,FALSE)</f>
        <v>6.85</v>
      </c>
      <c r="G15" s="103">
        <f>VLOOKUP(A15,[1]spot_prices!$A:$F,6,FALSE)</f>
        <v>2.7</v>
      </c>
      <c r="H15" s="27" t="s">
        <v>533</v>
      </c>
      <c r="I15" s="27"/>
      <c r="J15" s="114"/>
      <c r="K15" s="112">
        <f>VLOOKUP(H15,行业总结!D:F,2,FALSE)</f>
        <v>8</v>
      </c>
      <c r="L15" s="27" t="s">
        <v>2168</v>
      </c>
      <c r="M15" s="27" t="s">
        <v>2169</v>
      </c>
    </row>
    <row r="16" s="93" customFormat="1" ht="33" spans="1:13">
      <c r="A16" s="24" t="s">
        <v>2170</v>
      </c>
      <c r="B16" s="24" t="s">
        <v>2171</v>
      </c>
      <c r="C16" s="21">
        <f>VLOOKUP(A16,[1]spot_prices!$A:$F,3,FALSE)</f>
        <v>29.7</v>
      </c>
      <c r="D16" s="21">
        <f>VLOOKUP(A16,[1]spot_prices!$A:$F,4,FALSE)</f>
        <v>34</v>
      </c>
      <c r="E16" s="107">
        <f>C16/D16</f>
        <v>0.873529411764706</v>
      </c>
      <c r="F16" s="20">
        <f>VLOOKUP(A16,[1]spot_prices!$A:$F,5,FALSE)</f>
        <v>14.41</v>
      </c>
      <c r="G16" s="103">
        <f>VLOOKUP(A16,[1]spot_prices!$A:$F,6,FALSE)</f>
        <v>1.19</v>
      </c>
      <c r="H16" s="27" t="s">
        <v>533</v>
      </c>
      <c r="I16" s="27" t="s">
        <v>2172</v>
      </c>
      <c r="J16" s="114"/>
      <c r="K16" s="112">
        <f>VLOOKUP(H16,行业总结!D:F,2,FALSE)</f>
        <v>8</v>
      </c>
      <c r="L16" s="27" t="s">
        <v>2173</v>
      </c>
      <c r="M16" s="27" t="s">
        <v>2174</v>
      </c>
    </row>
    <row r="17" s="93" customFormat="1" ht="33" spans="1:13">
      <c r="A17" s="24" t="s">
        <v>2175</v>
      </c>
      <c r="B17" s="24" t="s">
        <v>2176</v>
      </c>
      <c r="C17" s="21">
        <f>VLOOKUP(A17,[1]spot_prices!$A:$F,3,FALSE)</f>
        <v>27.9</v>
      </c>
      <c r="D17" s="21">
        <f>VLOOKUP(A17,[1]spot_prices!$A:$F,4,FALSE)</f>
        <v>31.4</v>
      </c>
      <c r="E17" s="107">
        <f>C17/D17</f>
        <v>0.888535031847134</v>
      </c>
      <c r="F17" s="20">
        <f>VLOOKUP(A17,[1]spot_prices!$A:$F,5,FALSE)</f>
        <v>3.55</v>
      </c>
      <c r="G17" s="103">
        <f>VLOOKUP(A17,[1]spot_prices!$A:$F,6,FALSE)</f>
        <v>0.85</v>
      </c>
      <c r="H17" s="27" t="s">
        <v>533</v>
      </c>
      <c r="I17" s="27"/>
      <c r="J17" s="114"/>
      <c r="K17" s="112">
        <f>VLOOKUP(H17,行业总结!D:F,2,FALSE)</f>
        <v>8</v>
      </c>
      <c r="L17" s="27" t="s">
        <v>2177</v>
      </c>
      <c r="M17" s="27" t="s">
        <v>2178</v>
      </c>
    </row>
    <row r="18" s="93" customFormat="1" ht="33" spans="1:13">
      <c r="A18" s="24" t="s">
        <v>2179</v>
      </c>
      <c r="B18" s="24" t="s">
        <v>2180</v>
      </c>
      <c r="C18" s="21">
        <f>VLOOKUP(A18,[1]spot_prices!$A:$F,3,FALSE)</f>
        <v>27</v>
      </c>
      <c r="D18" s="21">
        <f>VLOOKUP(A18,[1]spot_prices!$A:$F,4,FALSE)</f>
        <v>47.8</v>
      </c>
      <c r="E18" s="107">
        <f>C18/D18</f>
        <v>0.564853556485356</v>
      </c>
      <c r="F18" s="20">
        <f>VLOOKUP(A18,[1]spot_prices!$A:$F,5,FALSE)</f>
        <v>7.15</v>
      </c>
      <c r="G18" s="103">
        <f>VLOOKUP(A18,[1]spot_prices!$A:$F,6,FALSE)</f>
        <v>1.27</v>
      </c>
      <c r="H18" s="27" t="s">
        <v>533</v>
      </c>
      <c r="I18" s="27"/>
      <c r="J18" s="114"/>
      <c r="K18" s="112">
        <f>VLOOKUP(H18,行业总结!D:F,2,FALSE)</f>
        <v>8</v>
      </c>
      <c r="L18" s="27" t="s">
        <v>2181</v>
      </c>
      <c r="M18" s="27" t="s">
        <v>2182</v>
      </c>
    </row>
    <row r="19" s="93" customFormat="1" spans="1:13">
      <c r="A19" s="24" t="s">
        <v>2183</v>
      </c>
      <c r="B19" s="24" t="s">
        <v>2184</v>
      </c>
      <c r="C19" s="21">
        <f>VLOOKUP(A19,[1]spot_prices!$A:$F,3,FALSE)</f>
        <v>23.6</v>
      </c>
      <c r="D19" s="21">
        <f>VLOOKUP(A19,[1]spot_prices!$A:$F,4,FALSE)</f>
        <v>23.6</v>
      </c>
      <c r="E19" s="107">
        <f>C19/D19</f>
        <v>1</v>
      </c>
      <c r="F19" s="20">
        <f>VLOOKUP(A19,[1]spot_prices!$A:$F,5,FALSE)</f>
        <v>7.58</v>
      </c>
      <c r="G19" s="103">
        <f>VLOOKUP(A19,[1]spot_prices!$A:$F,6,FALSE)</f>
        <v>2.02</v>
      </c>
      <c r="H19" s="27" t="s">
        <v>533</v>
      </c>
      <c r="I19" s="27"/>
      <c r="J19" s="114"/>
      <c r="K19" s="112">
        <f>VLOOKUP(H19,行业总结!D:F,2,FALSE)</f>
        <v>8</v>
      </c>
      <c r="L19" s="27" t="s">
        <v>2185</v>
      </c>
      <c r="M19" s="27" t="s">
        <v>2186</v>
      </c>
    </row>
    <row r="20" s="93" customFormat="1" ht="33" spans="1:13">
      <c r="A20" s="24" t="s">
        <v>2187</v>
      </c>
      <c r="B20" s="24" t="s">
        <v>2188</v>
      </c>
      <c r="C20" s="21">
        <f>VLOOKUP(A20,[1]spot_prices!$A:$F,3,FALSE)</f>
        <v>20.9</v>
      </c>
      <c r="D20" s="21">
        <f>VLOOKUP(A20,[1]spot_prices!$A:$F,4,FALSE)</f>
        <v>20.9</v>
      </c>
      <c r="E20" s="107">
        <f>C20/D20</f>
        <v>1</v>
      </c>
      <c r="F20" s="20">
        <f>VLOOKUP(A20,[1]spot_prices!$A:$F,5,FALSE)</f>
        <v>4.49</v>
      </c>
      <c r="G20" s="103">
        <f>VLOOKUP(A20,[1]spot_prices!$A:$F,6,FALSE)</f>
        <v>2.51</v>
      </c>
      <c r="H20" s="27" t="s">
        <v>533</v>
      </c>
      <c r="I20" s="27"/>
      <c r="J20" s="114"/>
      <c r="K20" s="112">
        <f>VLOOKUP(H20,行业总结!D:F,2,FALSE)</f>
        <v>8</v>
      </c>
      <c r="L20" s="27" t="s">
        <v>2189</v>
      </c>
      <c r="M20" s="27" t="s">
        <v>2190</v>
      </c>
    </row>
    <row r="21" s="93" customFormat="1" spans="1:13">
      <c r="A21" s="24" t="s">
        <v>2191</v>
      </c>
      <c r="B21" s="24" t="s">
        <v>2192</v>
      </c>
      <c r="C21" s="21">
        <f>VLOOKUP(A21,[1]spot_prices!$A:$F,3,FALSE)</f>
        <v>20.6</v>
      </c>
      <c r="D21" s="21">
        <f>VLOOKUP(A21,[1]spot_prices!$A:$F,4,FALSE)</f>
        <v>20.6</v>
      </c>
      <c r="E21" s="107">
        <f>C21/D21</f>
        <v>1</v>
      </c>
      <c r="F21" s="20">
        <f>VLOOKUP(A21,[1]spot_prices!$A:$F,5,FALSE)</f>
        <v>4.85</v>
      </c>
      <c r="G21" s="103">
        <f>VLOOKUP(A21,[1]spot_prices!$A:$F,6,FALSE)</f>
        <v>0.83</v>
      </c>
      <c r="H21" s="27" t="s">
        <v>533</v>
      </c>
      <c r="I21" s="27" t="s">
        <v>2193</v>
      </c>
      <c r="J21" s="114"/>
      <c r="K21" s="112">
        <f>VLOOKUP(H21,行业总结!D:F,2,FALSE)</f>
        <v>8</v>
      </c>
      <c r="L21" s="27" t="s">
        <v>2194</v>
      </c>
      <c r="M21" s="27" t="s">
        <v>2195</v>
      </c>
    </row>
    <row r="22" s="93" customFormat="1" spans="1:13">
      <c r="A22" s="24" t="s">
        <v>2196</v>
      </c>
      <c r="B22" s="24" t="s">
        <v>2197</v>
      </c>
      <c r="C22" s="21">
        <f>VLOOKUP(A22,[1]spot_prices!$A:$F,3,FALSE)</f>
        <v>17.8</v>
      </c>
      <c r="D22" s="21">
        <f>VLOOKUP(A22,[1]spot_prices!$A:$F,4,FALSE)</f>
        <v>18</v>
      </c>
      <c r="E22" s="107">
        <f>C22/D22</f>
        <v>0.988888888888889</v>
      </c>
      <c r="F22" s="20">
        <f>VLOOKUP(A22,[1]spot_prices!$A:$F,5,FALSE)</f>
        <v>7.81</v>
      </c>
      <c r="G22" s="103">
        <f>VLOOKUP(A22,[1]spot_prices!$A:$F,6,FALSE)</f>
        <v>2.36</v>
      </c>
      <c r="H22" s="27" t="s">
        <v>533</v>
      </c>
      <c r="I22" s="27"/>
      <c r="J22" s="114"/>
      <c r="K22" s="112">
        <f>VLOOKUP(H22,行业总结!D:F,2,FALSE)</f>
        <v>8</v>
      </c>
      <c r="L22" s="27" t="s">
        <v>2198</v>
      </c>
      <c r="M22" s="27" t="s">
        <v>2199</v>
      </c>
    </row>
    <row r="23" s="93" customFormat="1" ht="33" spans="1:13">
      <c r="A23" s="24" t="s">
        <v>2200</v>
      </c>
      <c r="B23" s="24" t="s">
        <v>2201</v>
      </c>
      <c r="C23" s="21">
        <f>VLOOKUP(A23,[1]spot_prices!$A:$F,3,FALSE)</f>
        <v>14.1</v>
      </c>
      <c r="D23" s="21">
        <f>VLOOKUP(A23,[1]spot_prices!$A:$F,4,FALSE)</f>
        <v>18.7</v>
      </c>
      <c r="E23" s="107">
        <f>C23/D23</f>
        <v>0.754010695187166</v>
      </c>
      <c r="F23" s="20">
        <f>VLOOKUP(A23,[1]spot_prices!$A:$F,5,FALSE)</f>
        <v>9.29</v>
      </c>
      <c r="G23" s="103">
        <f>VLOOKUP(A23,[1]spot_prices!$A:$F,6,FALSE)</f>
        <v>0.43</v>
      </c>
      <c r="H23" s="27" t="s">
        <v>533</v>
      </c>
      <c r="I23" s="27"/>
      <c r="J23" s="114"/>
      <c r="K23" s="112">
        <f>VLOOKUP(H23,行业总结!D:F,2,FALSE)</f>
        <v>8</v>
      </c>
      <c r="L23" s="27" t="s">
        <v>2202</v>
      </c>
      <c r="M23" s="27" t="s">
        <v>2203</v>
      </c>
    </row>
    <row r="24" s="93" customFormat="1" ht="33" spans="1:13">
      <c r="A24" s="24" t="s">
        <v>2204</v>
      </c>
      <c r="B24" s="24" t="s">
        <v>2205</v>
      </c>
      <c r="C24" s="21">
        <f>VLOOKUP(A24,[1]spot_prices!$A:$F,3,FALSE)</f>
        <v>13.6</v>
      </c>
      <c r="D24" s="21">
        <f>VLOOKUP(A24,[1]spot_prices!$A:$F,4,FALSE)</f>
        <v>30.2</v>
      </c>
      <c r="E24" s="107">
        <f>C24/D24</f>
        <v>0.450331125827815</v>
      </c>
      <c r="F24" s="20">
        <f>VLOOKUP(A24,[1]spot_prices!$A:$F,5,FALSE)</f>
        <v>4.74</v>
      </c>
      <c r="G24" s="103">
        <f>VLOOKUP(A24,[1]spot_prices!$A:$F,6,FALSE)</f>
        <v>6.04</v>
      </c>
      <c r="H24" s="27" t="s">
        <v>533</v>
      </c>
      <c r="I24" s="27"/>
      <c r="J24" s="114"/>
      <c r="K24" s="112">
        <f>VLOOKUP(H24,行业总结!D:F,2,FALSE)</f>
        <v>8</v>
      </c>
      <c r="L24" s="27" t="s">
        <v>2206</v>
      </c>
      <c r="M24" s="27" t="s">
        <v>539</v>
      </c>
    </row>
    <row r="25" s="93" customFormat="1" ht="30" spans="1:13">
      <c r="A25" s="28" t="s">
        <v>1435</v>
      </c>
      <c r="B25" s="28" t="s">
        <v>1436</v>
      </c>
      <c r="C25" s="21">
        <f>VLOOKUP(A25,[1]spot_prices!$A:$F,3,FALSE)</f>
        <v>958</v>
      </c>
      <c r="D25" s="21">
        <f>VLOOKUP(A25,[1]spot_prices!$A:$F,4,FALSE)</f>
        <v>958</v>
      </c>
      <c r="E25" s="107">
        <f>C25/D25</f>
        <v>1</v>
      </c>
      <c r="F25" s="20">
        <f>VLOOKUP(A25,[1]spot_prices!$A:$F,5,FALSE)</f>
        <v>26.5</v>
      </c>
      <c r="G25" s="103">
        <f>VLOOKUP(A25,[1]spot_prices!$A:$F,6,FALSE)</f>
        <v>1.61</v>
      </c>
      <c r="H25" s="30" t="s">
        <v>1437</v>
      </c>
      <c r="I25" s="30"/>
      <c r="J25" s="28" t="s">
        <v>2207</v>
      </c>
      <c r="K25" s="112">
        <f>VLOOKUP(H25,行业总结!D:F,2,FALSE)</f>
        <v>5.4</v>
      </c>
      <c r="L25" s="30" t="s">
        <v>1438</v>
      </c>
      <c r="M25" s="30" t="s">
        <v>2208</v>
      </c>
    </row>
    <row r="26" s="93" customFormat="1" ht="49.5" spans="1:13">
      <c r="A26" s="108" t="s">
        <v>2209</v>
      </c>
      <c r="B26" s="108" t="s">
        <v>2210</v>
      </c>
      <c r="C26" s="21">
        <f>VLOOKUP(A26,[1]spot_prices!$A:$F,3,FALSE)</f>
        <v>339.8</v>
      </c>
      <c r="D26" s="21">
        <f>VLOOKUP(A26,[1]spot_prices!$A:$F,4,FALSE)</f>
        <v>339.8</v>
      </c>
      <c r="E26" s="107">
        <f>C26/D26</f>
        <v>1</v>
      </c>
      <c r="F26" s="20">
        <f>VLOOKUP(A26,[1]spot_prices!$A:$F,5,FALSE)</f>
        <v>34.64</v>
      </c>
      <c r="G26" s="103">
        <f>VLOOKUP(A26,[1]spot_prices!$A:$F,6,FALSE)</f>
        <v>2.76</v>
      </c>
      <c r="H26" s="109" t="s">
        <v>1437</v>
      </c>
      <c r="I26" s="109"/>
      <c r="J26" s="108" t="s">
        <v>2211</v>
      </c>
      <c r="K26" s="112">
        <f>VLOOKUP(H26,行业总结!D:F,2,FALSE)</f>
        <v>5.4</v>
      </c>
      <c r="L26" s="109" t="s">
        <v>2212</v>
      </c>
      <c r="M26" s="109" t="s">
        <v>2213</v>
      </c>
    </row>
    <row r="27" s="93" customFormat="1" ht="33" spans="1:13">
      <c r="A27" s="108" t="s">
        <v>2214</v>
      </c>
      <c r="B27" s="108" t="s">
        <v>2215</v>
      </c>
      <c r="C27" s="21">
        <f>VLOOKUP(A27,[1]spot_prices!$A:$F,3,FALSE)</f>
        <v>251</v>
      </c>
      <c r="D27" s="21">
        <f>VLOOKUP(A27,[1]spot_prices!$A:$F,4,FALSE)</f>
        <v>251</v>
      </c>
      <c r="E27" s="107">
        <f>C27/D27</f>
        <v>1</v>
      </c>
      <c r="F27" s="20">
        <f>VLOOKUP(A27,[1]spot_prices!$A:$F,5,FALSE)</f>
        <v>14.32</v>
      </c>
      <c r="G27" s="103">
        <f>VLOOKUP(A27,[1]spot_prices!$A:$F,6,FALSE)</f>
        <v>1.78</v>
      </c>
      <c r="H27" s="109" t="s">
        <v>1437</v>
      </c>
      <c r="I27" s="109"/>
      <c r="J27" s="108" t="s">
        <v>2216</v>
      </c>
      <c r="K27" s="112">
        <f>VLOOKUP(H27,行业总结!D:F,2,FALSE)</f>
        <v>5.4</v>
      </c>
      <c r="L27" s="109" t="s">
        <v>2217</v>
      </c>
      <c r="M27" s="109" t="s">
        <v>2218</v>
      </c>
    </row>
    <row r="28" s="93" customFormat="1" ht="33" spans="1:13">
      <c r="A28" s="108" t="s">
        <v>2219</v>
      </c>
      <c r="B28" s="108" t="s">
        <v>2220</v>
      </c>
      <c r="C28" s="21">
        <f>VLOOKUP(A28,[1]spot_prices!$A:$F,3,FALSE)</f>
        <v>136.4</v>
      </c>
      <c r="D28" s="21">
        <f>VLOOKUP(A28,[1]spot_prices!$A:$F,4,FALSE)</f>
        <v>139.3</v>
      </c>
      <c r="E28" s="107">
        <f>C28/D28</f>
        <v>0.979181622397703</v>
      </c>
      <c r="F28" s="20">
        <f>VLOOKUP(A28,[1]spot_prices!$A:$F,5,FALSE)</f>
        <v>41.39</v>
      </c>
      <c r="G28" s="103">
        <f>VLOOKUP(A28,[1]spot_prices!$A:$F,6,FALSE)</f>
        <v>1.5</v>
      </c>
      <c r="H28" s="109" t="s">
        <v>1437</v>
      </c>
      <c r="I28" s="109"/>
      <c r="J28" s="108" t="s">
        <v>2221</v>
      </c>
      <c r="K28" s="112">
        <f>VLOOKUP(H28,行业总结!D:F,2,FALSE)</f>
        <v>5.4</v>
      </c>
      <c r="L28" s="109" t="s">
        <v>2222</v>
      </c>
      <c r="M28" s="109" t="s">
        <v>2223</v>
      </c>
    </row>
    <row r="29" s="93" customFormat="1" ht="30" spans="1:13">
      <c r="A29" s="28" t="s">
        <v>1432</v>
      </c>
      <c r="B29" s="28" t="s">
        <v>1433</v>
      </c>
      <c r="C29" s="21">
        <f>VLOOKUP(A29,[1]spot_prices!$A:$F,3,FALSE)</f>
        <v>1001.2</v>
      </c>
      <c r="D29" s="21">
        <f>VLOOKUP(A29,[1]spot_prices!$A:$F,4,FALSE)</f>
        <v>1231.2</v>
      </c>
      <c r="E29" s="107">
        <f>C29/D29</f>
        <v>0.813190383365822</v>
      </c>
      <c r="F29" s="20">
        <f>VLOOKUP(A29,[1]spot_prices!$A:$F,5,FALSE)</f>
        <v>5.7</v>
      </c>
      <c r="G29" s="103">
        <f>VLOOKUP(A29,[1]spot_prices!$A:$F,6,FALSE)</f>
        <v>6.54</v>
      </c>
      <c r="H29" s="30" t="s">
        <v>738</v>
      </c>
      <c r="I29" s="30"/>
      <c r="J29" s="28" t="s">
        <v>2224</v>
      </c>
      <c r="K29" s="112">
        <f>VLOOKUP(H29,行业总结!D:F,2,FALSE)</f>
        <v>5.4</v>
      </c>
      <c r="L29" s="30" t="s">
        <v>1434</v>
      </c>
      <c r="M29" s="30" t="s">
        <v>2225</v>
      </c>
    </row>
    <row r="30" s="93" customFormat="1" ht="33" spans="1:13">
      <c r="A30" s="110" t="s">
        <v>736</v>
      </c>
      <c r="B30" s="110" t="s">
        <v>737</v>
      </c>
      <c r="C30" s="21">
        <f>VLOOKUP(A30,[1]spot_prices!$A:$F,3,FALSE)</f>
        <v>378.2</v>
      </c>
      <c r="D30" s="21">
        <f>VLOOKUP(A30,[1]spot_prices!$A:$F,4,FALSE)</f>
        <v>378.2</v>
      </c>
      <c r="E30" s="107">
        <f>C30/D30</f>
        <v>1</v>
      </c>
      <c r="F30" s="20">
        <f>VLOOKUP(A30,[1]spot_prices!$A:$F,5,FALSE)</f>
        <v>11.72</v>
      </c>
      <c r="G30" s="103">
        <f>VLOOKUP(A30,[1]spot_prices!$A:$F,6,FALSE)</f>
        <v>2</v>
      </c>
      <c r="H30" s="111" t="s">
        <v>738</v>
      </c>
      <c r="I30" s="111"/>
      <c r="J30" s="110" t="s">
        <v>2226</v>
      </c>
      <c r="K30" s="112">
        <f>VLOOKUP(H30,行业总结!D:F,2,FALSE)</f>
        <v>5.4</v>
      </c>
      <c r="L30" s="111" t="s">
        <v>739</v>
      </c>
      <c r="M30" s="111" t="s">
        <v>740</v>
      </c>
    </row>
    <row r="31" s="93" customFormat="1" ht="33" spans="1:13">
      <c r="A31" s="108" t="s">
        <v>2227</v>
      </c>
      <c r="B31" s="108" t="s">
        <v>2228</v>
      </c>
      <c r="C31" s="21">
        <f>VLOOKUP(A31,[1]spot_prices!$A:$F,3,FALSE)</f>
        <v>314.6</v>
      </c>
      <c r="D31" s="21">
        <f>VLOOKUP(A31,[1]spot_prices!$A:$F,4,FALSE)</f>
        <v>339.3</v>
      </c>
      <c r="E31" s="107">
        <f>C31/D31</f>
        <v>0.9272030651341</v>
      </c>
      <c r="F31" s="20">
        <f>VLOOKUP(A31,[1]spot_prices!$A:$F,5,FALSE)</f>
        <v>73.51</v>
      </c>
      <c r="G31" s="103">
        <f>VLOOKUP(A31,[1]spot_prices!$A:$F,6,FALSE)</f>
        <v>7.2</v>
      </c>
      <c r="H31" s="109" t="s">
        <v>738</v>
      </c>
      <c r="I31" s="109"/>
      <c r="J31" s="108" t="s">
        <v>2211</v>
      </c>
      <c r="K31" s="112">
        <f>VLOOKUP(H31,行业总结!D:F,2,FALSE)</f>
        <v>5.4</v>
      </c>
      <c r="L31" s="109" t="s">
        <v>2229</v>
      </c>
      <c r="M31" s="109" t="s">
        <v>2230</v>
      </c>
    </row>
    <row r="32" s="93" customFormat="1" ht="33" spans="1:13">
      <c r="A32" s="108" t="s">
        <v>2231</v>
      </c>
      <c r="B32" s="108" t="s">
        <v>2232</v>
      </c>
      <c r="C32" s="21">
        <f>VLOOKUP(A32,[1]spot_prices!$A:$F,3,FALSE)</f>
        <v>286.9</v>
      </c>
      <c r="D32" s="21">
        <f>VLOOKUP(A32,[1]spot_prices!$A:$F,4,FALSE)</f>
        <v>288.4</v>
      </c>
      <c r="E32" s="107">
        <f>C32/D32</f>
        <v>0.994798890429958</v>
      </c>
      <c r="F32" s="20">
        <f>VLOOKUP(A32,[1]spot_prices!$A:$F,5,FALSE)</f>
        <v>20.33</v>
      </c>
      <c r="G32" s="103">
        <f>VLOOKUP(A32,[1]spot_prices!$A:$F,6,FALSE)</f>
        <v>1.25</v>
      </c>
      <c r="H32" s="109" t="s">
        <v>738</v>
      </c>
      <c r="I32" s="109"/>
      <c r="J32" s="108" t="s">
        <v>2216</v>
      </c>
      <c r="K32" s="112">
        <f>VLOOKUP(H32,行业总结!D:F,2,FALSE)</f>
        <v>5.4</v>
      </c>
      <c r="L32" s="109" t="s">
        <v>2233</v>
      </c>
      <c r="M32" s="109" t="s">
        <v>2234</v>
      </c>
    </row>
    <row r="33" s="93" customFormat="1" ht="33" spans="1:13">
      <c r="A33" s="108" t="s">
        <v>2235</v>
      </c>
      <c r="B33" s="108" t="s">
        <v>2236</v>
      </c>
      <c r="C33" s="21">
        <f>VLOOKUP(A33,[1]spot_prices!$A:$F,3,FALSE)</f>
        <v>232.6</v>
      </c>
      <c r="D33" s="21">
        <f>VLOOKUP(A33,[1]spot_prices!$A:$F,4,FALSE)</f>
        <v>232.6</v>
      </c>
      <c r="E33" s="107">
        <f>C33/D33</f>
        <v>1</v>
      </c>
      <c r="F33" s="20">
        <f>VLOOKUP(A33,[1]spot_prices!$A:$F,5,FALSE)</f>
        <v>14.13</v>
      </c>
      <c r="G33" s="103">
        <f>VLOOKUP(A33,[1]spot_prices!$A:$F,6,FALSE)</f>
        <v>0.71</v>
      </c>
      <c r="H33" s="109" t="s">
        <v>738</v>
      </c>
      <c r="I33" s="109"/>
      <c r="J33" s="108" t="s">
        <v>2211</v>
      </c>
      <c r="K33" s="112">
        <f>VLOOKUP(H33,行业总结!D:F,2,FALSE)</f>
        <v>5.4</v>
      </c>
      <c r="L33" s="109" t="s">
        <v>2237</v>
      </c>
      <c r="M33" s="109" t="s">
        <v>2238</v>
      </c>
    </row>
    <row r="34" s="93" customFormat="1" ht="33" spans="1:13">
      <c r="A34" s="108" t="s">
        <v>2239</v>
      </c>
      <c r="B34" s="108" t="s">
        <v>2240</v>
      </c>
      <c r="C34" s="21">
        <f>VLOOKUP(A34,[1]spot_prices!$A:$F,3,FALSE)</f>
        <v>193.7</v>
      </c>
      <c r="D34" s="21">
        <f>VLOOKUP(A34,[1]spot_prices!$A:$F,4,FALSE)</f>
        <v>193.7</v>
      </c>
      <c r="E34" s="107">
        <f>C34/D34</f>
        <v>1</v>
      </c>
      <c r="F34" s="20">
        <f>VLOOKUP(A34,[1]spot_prices!$A:$F,5,FALSE)</f>
        <v>40.55</v>
      </c>
      <c r="G34" s="103">
        <f>VLOOKUP(A34,[1]spot_prices!$A:$F,6,FALSE)</f>
        <v>0.87</v>
      </c>
      <c r="H34" s="109" t="s">
        <v>738</v>
      </c>
      <c r="I34" s="109"/>
      <c r="J34" s="108" t="s">
        <v>2113</v>
      </c>
      <c r="K34" s="112">
        <f>VLOOKUP(H34,行业总结!D:F,2,FALSE)</f>
        <v>5.4</v>
      </c>
      <c r="L34" s="109" t="s">
        <v>2241</v>
      </c>
      <c r="M34" s="109" t="s">
        <v>2242</v>
      </c>
    </row>
    <row r="35" s="93" customFormat="1" ht="33" spans="1:13">
      <c r="A35" s="108" t="s">
        <v>2243</v>
      </c>
      <c r="B35" s="108" t="s">
        <v>2244</v>
      </c>
      <c r="C35" s="21">
        <f>VLOOKUP(A35,[1]spot_prices!$A:$F,3,FALSE)</f>
        <v>133.5</v>
      </c>
      <c r="D35" s="21">
        <f>VLOOKUP(A35,[1]spot_prices!$A:$F,4,FALSE)</f>
        <v>154.9</v>
      </c>
      <c r="E35" s="107">
        <f>C35/D35</f>
        <v>0.861846352485474</v>
      </c>
      <c r="F35" s="20">
        <f>VLOOKUP(A35,[1]spot_prices!$A:$F,5,FALSE)</f>
        <v>23.96</v>
      </c>
      <c r="G35" s="103">
        <f>VLOOKUP(A35,[1]spot_prices!$A:$F,6,FALSE)</f>
        <v>3.32</v>
      </c>
      <c r="H35" s="109" t="s">
        <v>738</v>
      </c>
      <c r="I35" s="109"/>
      <c r="J35" s="108" t="s">
        <v>2135</v>
      </c>
      <c r="K35" s="112">
        <f>VLOOKUP(H35,行业总结!D:F,2,FALSE)</f>
        <v>5.4</v>
      </c>
      <c r="L35" s="109" t="s">
        <v>2245</v>
      </c>
      <c r="M35" s="109" t="s">
        <v>2246</v>
      </c>
    </row>
    <row r="36" s="93" customFormat="1" ht="33" spans="1:13">
      <c r="A36" s="108" t="s">
        <v>2247</v>
      </c>
      <c r="B36" s="108" t="s">
        <v>2248</v>
      </c>
      <c r="C36" s="21">
        <f>VLOOKUP(A36,[1]spot_prices!$A:$F,3,FALSE)</f>
        <v>130.8</v>
      </c>
      <c r="D36" s="21">
        <f>VLOOKUP(A36,[1]spot_prices!$A:$F,4,FALSE)</f>
        <v>148.4</v>
      </c>
      <c r="E36" s="107">
        <f>C36/D36</f>
        <v>0.881401617250674</v>
      </c>
      <c r="F36" s="20">
        <f>VLOOKUP(A36,[1]spot_prices!$A:$F,5,FALSE)</f>
        <v>13.8</v>
      </c>
      <c r="G36" s="103">
        <f>VLOOKUP(A36,[1]spot_prices!$A:$F,6,FALSE)</f>
        <v>0.29</v>
      </c>
      <c r="H36" s="109" t="s">
        <v>738</v>
      </c>
      <c r="I36" s="109"/>
      <c r="J36" s="108" t="s">
        <v>2135</v>
      </c>
      <c r="K36" s="112">
        <f>VLOOKUP(H36,行业总结!D:F,2,FALSE)</f>
        <v>5.4</v>
      </c>
      <c r="L36" s="109" t="s">
        <v>2249</v>
      </c>
      <c r="M36" s="109" t="s">
        <v>2250</v>
      </c>
    </row>
    <row r="37" s="93" customFormat="1" ht="49.5" spans="1:13">
      <c r="A37" s="108" t="s">
        <v>2251</v>
      </c>
      <c r="B37" s="108" t="s">
        <v>2252</v>
      </c>
      <c r="C37" s="21">
        <f>VLOOKUP(A37,[1]spot_prices!$A:$F,3,FALSE)</f>
        <v>118.8</v>
      </c>
      <c r="D37" s="21">
        <f>VLOOKUP(A37,[1]spot_prices!$A:$F,4,FALSE)</f>
        <v>122.4</v>
      </c>
      <c r="E37" s="107">
        <f>C37/D37</f>
        <v>0.970588235294118</v>
      </c>
      <c r="F37" s="20">
        <f>VLOOKUP(A37,[1]spot_prices!$A:$F,5,FALSE)</f>
        <v>16.08</v>
      </c>
      <c r="G37" s="103">
        <f>VLOOKUP(A37,[1]spot_prices!$A:$F,6,FALSE)</f>
        <v>-0.12</v>
      </c>
      <c r="H37" s="109" t="s">
        <v>738</v>
      </c>
      <c r="I37" s="109"/>
      <c r="J37" s="108" t="s">
        <v>2253</v>
      </c>
      <c r="K37" s="112">
        <f>VLOOKUP(H37,行业总结!D:F,2,FALSE)</f>
        <v>5.4</v>
      </c>
      <c r="L37" s="109" t="s">
        <v>2254</v>
      </c>
      <c r="M37" s="109" t="s">
        <v>2255</v>
      </c>
    </row>
    <row r="38" s="93" customFormat="1" spans="1:13">
      <c r="A38" s="20" t="s">
        <v>2256</v>
      </c>
      <c r="B38" s="20" t="s">
        <v>2257</v>
      </c>
      <c r="C38" s="21">
        <f>VLOOKUP(A38,[1]spot_prices!$A:$F,3,FALSE)</f>
        <v>81.7</v>
      </c>
      <c r="D38" s="21">
        <f>VLOOKUP(A38,[1]spot_prices!$A:$F,4,FALSE)</f>
        <v>122.2</v>
      </c>
      <c r="E38" s="107">
        <f>C38/D38</f>
        <v>0.668576104746318</v>
      </c>
      <c r="F38" s="20">
        <f>VLOOKUP(A38,[1]spot_prices!$A:$F,5,FALSE)</f>
        <v>46.7</v>
      </c>
      <c r="G38" s="103">
        <f>VLOOKUP(A38,[1]spot_prices!$A:$F,6,FALSE)</f>
        <v>1.54</v>
      </c>
      <c r="H38" s="23" t="s">
        <v>738</v>
      </c>
      <c r="I38" s="23"/>
      <c r="J38" s="20" t="s">
        <v>2253</v>
      </c>
      <c r="K38" s="112">
        <f>VLOOKUP(H38,行业总结!D:F,2,FALSE)</f>
        <v>5.4</v>
      </c>
      <c r="L38" s="23" t="s">
        <v>2258</v>
      </c>
      <c r="M38" s="23" t="s">
        <v>2259</v>
      </c>
    </row>
    <row r="39" s="93" customFormat="1" spans="1:13">
      <c r="A39" s="20" t="s">
        <v>2260</v>
      </c>
      <c r="B39" s="20" t="s">
        <v>2261</v>
      </c>
      <c r="C39" s="21">
        <f>VLOOKUP(A39,[1]spot_prices!$A:$F,3,FALSE)</f>
        <v>78.4</v>
      </c>
      <c r="D39" s="21">
        <f>VLOOKUP(A39,[1]spot_prices!$A:$F,4,FALSE)</f>
        <v>78.6</v>
      </c>
      <c r="E39" s="107">
        <f>C39/D39</f>
        <v>0.997455470737914</v>
      </c>
      <c r="F39" s="20">
        <f>VLOOKUP(A39,[1]spot_prices!$A:$F,5,FALSE)</f>
        <v>8.51</v>
      </c>
      <c r="G39" s="103">
        <f>VLOOKUP(A39,[1]spot_prices!$A:$F,6,FALSE)</f>
        <v>0</v>
      </c>
      <c r="H39" s="23" t="s">
        <v>738</v>
      </c>
      <c r="I39" s="23"/>
      <c r="J39" s="20" t="s">
        <v>2135</v>
      </c>
      <c r="K39" s="112">
        <f>VLOOKUP(H39,行业总结!D:F,2,FALSE)</f>
        <v>5.4</v>
      </c>
      <c r="L39" s="23" t="s">
        <v>2262</v>
      </c>
      <c r="M39" s="23" t="s">
        <v>2263</v>
      </c>
    </row>
    <row r="40" s="93" customFormat="1" ht="33" spans="1:13">
      <c r="A40" s="20" t="s">
        <v>2264</v>
      </c>
      <c r="B40" s="20" t="s">
        <v>2265</v>
      </c>
      <c r="C40" s="21">
        <f>VLOOKUP(A40,[1]spot_prices!$A:$F,3,FALSE)</f>
        <v>78.3</v>
      </c>
      <c r="D40" s="21">
        <f>VLOOKUP(A40,[1]spot_prices!$A:$F,4,FALSE)</f>
        <v>78.4</v>
      </c>
      <c r="E40" s="107">
        <f>C40/D40</f>
        <v>0.998724489795918</v>
      </c>
      <c r="F40" s="20">
        <f>VLOOKUP(A40,[1]spot_prices!$A:$F,5,FALSE)</f>
        <v>16.05</v>
      </c>
      <c r="G40" s="103">
        <f>VLOOKUP(A40,[1]spot_prices!$A:$F,6,FALSE)</f>
        <v>0.88</v>
      </c>
      <c r="H40" s="23" t="s">
        <v>738</v>
      </c>
      <c r="I40" s="23"/>
      <c r="J40" s="113"/>
      <c r="K40" s="112">
        <f>VLOOKUP(H40,行业总结!D:F,2,FALSE)</f>
        <v>5.4</v>
      </c>
      <c r="L40" s="23" t="s">
        <v>2266</v>
      </c>
      <c r="M40" s="23" t="s">
        <v>2267</v>
      </c>
    </row>
    <row r="41" s="93" customFormat="1" ht="33" spans="1:13">
      <c r="A41" s="20" t="s">
        <v>2268</v>
      </c>
      <c r="B41" s="20" t="s">
        <v>2269</v>
      </c>
      <c r="C41" s="21">
        <f>VLOOKUP(A41,[1]spot_prices!$A:$F,3,FALSE)</f>
        <v>70.1</v>
      </c>
      <c r="D41" s="21">
        <f>VLOOKUP(A41,[1]spot_prices!$A:$F,4,FALSE)</f>
        <v>71.6</v>
      </c>
      <c r="E41" s="107">
        <f>C41/D41</f>
        <v>0.979050279329609</v>
      </c>
      <c r="F41" s="20">
        <f>VLOOKUP(A41,[1]spot_prices!$A:$F,5,FALSE)</f>
        <v>13.8</v>
      </c>
      <c r="G41" s="103">
        <f>VLOOKUP(A41,[1]spot_prices!$A:$F,6,FALSE)</f>
        <v>1.69</v>
      </c>
      <c r="H41" s="23" t="s">
        <v>738</v>
      </c>
      <c r="I41" s="23"/>
      <c r="J41" s="113"/>
      <c r="K41" s="112">
        <f>VLOOKUP(H41,行业总结!D:F,2,FALSE)</f>
        <v>5.4</v>
      </c>
      <c r="L41" s="23" t="s">
        <v>2270</v>
      </c>
      <c r="M41" s="23" t="s">
        <v>2271</v>
      </c>
    </row>
    <row r="42" s="93" customFormat="1" spans="1:13">
      <c r="A42" s="20" t="s">
        <v>2272</v>
      </c>
      <c r="B42" s="20" t="s">
        <v>2273</v>
      </c>
      <c r="C42" s="21">
        <f>VLOOKUP(A42,[1]spot_prices!$A:$F,3,FALSE)</f>
        <v>69.1</v>
      </c>
      <c r="D42" s="21">
        <f>VLOOKUP(A42,[1]spot_prices!$A:$F,4,FALSE)</f>
        <v>70</v>
      </c>
      <c r="E42" s="107">
        <f>C42/D42</f>
        <v>0.987142857142857</v>
      </c>
      <c r="F42" s="20">
        <f>VLOOKUP(A42,[1]spot_prices!$A:$F,5,FALSE)</f>
        <v>10.72</v>
      </c>
      <c r="G42" s="103">
        <f>VLOOKUP(A42,[1]spot_prices!$A:$F,6,FALSE)</f>
        <v>1.13</v>
      </c>
      <c r="H42" s="23" t="s">
        <v>738</v>
      </c>
      <c r="I42" s="23"/>
      <c r="J42" s="20" t="s">
        <v>2135</v>
      </c>
      <c r="K42" s="112">
        <f>VLOOKUP(H42,行业总结!D:F,2,FALSE)</f>
        <v>5.4</v>
      </c>
      <c r="L42" s="23" t="s">
        <v>2274</v>
      </c>
      <c r="M42" s="23" t="s">
        <v>2275</v>
      </c>
    </row>
    <row r="43" s="93" customFormat="1" ht="33" spans="1:13">
      <c r="A43" s="20" t="s">
        <v>2276</v>
      </c>
      <c r="B43" s="20" t="s">
        <v>2277</v>
      </c>
      <c r="C43" s="21">
        <f>VLOOKUP(A43,[1]spot_prices!$A:$F,3,FALSE)</f>
        <v>54</v>
      </c>
      <c r="D43" s="21">
        <f>VLOOKUP(A43,[1]spot_prices!$A:$F,4,FALSE)</f>
        <v>61.5</v>
      </c>
      <c r="E43" s="107">
        <f>C43/D43</f>
        <v>0.878048780487805</v>
      </c>
      <c r="F43" s="20">
        <f>VLOOKUP(A43,[1]spot_prices!$A:$F,5,FALSE)</f>
        <v>7.93</v>
      </c>
      <c r="G43" s="103">
        <f>VLOOKUP(A43,[1]spot_prices!$A:$F,6,FALSE)</f>
        <v>0.76</v>
      </c>
      <c r="H43" s="23" t="s">
        <v>738</v>
      </c>
      <c r="I43" s="23"/>
      <c r="J43" s="113"/>
      <c r="K43" s="112">
        <f>VLOOKUP(H43,行业总结!D:F,2,FALSE)</f>
        <v>5.4</v>
      </c>
      <c r="L43" s="23" t="s">
        <v>2278</v>
      </c>
      <c r="M43" s="23" t="s">
        <v>2279</v>
      </c>
    </row>
    <row r="44" s="93" customFormat="1" ht="33" spans="1:13">
      <c r="A44" s="20" t="s">
        <v>2280</v>
      </c>
      <c r="B44" s="20" t="s">
        <v>2281</v>
      </c>
      <c r="C44" s="21">
        <f>VLOOKUP(A44,[1]spot_prices!$A:$F,3,FALSE)</f>
        <v>52.2</v>
      </c>
      <c r="D44" s="21">
        <f>VLOOKUP(A44,[1]spot_prices!$A:$F,4,FALSE)</f>
        <v>52.2</v>
      </c>
      <c r="E44" s="107">
        <f>C44/D44</f>
        <v>1</v>
      </c>
      <c r="F44" s="20">
        <f>VLOOKUP(A44,[1]spot_prices!$A:$F,5,FALSE)</f>
        <v>11.85</v>
      </c>
      <c r="G44" s="103">
        <f>VLOOKUP(A44,[1]spot_prices!$A:$F,6,FALSE)</f>
        <v>1.98</v>
      </c>
      <c r="H44" s="23" t="s">
        <v>738</v>
      </c>
      <c r="I44" s="23"/>
      <c r="J44" s="113"/>
      <c r="K44" s="112">
        <f>VLOOKUP(H44,行业总结!D:F,2,FALSE)</f>
        <v>5.4</v>
      </c>
      <c r="L44" s="23" t="s">
        <v>2282</v>
      </c>
      <c r="M44" s="23" t="s">
        <v>2283</v>
      </c>
    </row>
    <row r="45" s="93" customFormat="1" ht="33" spans="1:13">
      <c r="A45" s="24" t="s">
        <v>2284</v>
      </c>
      <c r="B45" s="24" t="s">
        <v>2285</v>
      </c>
      <c r="C45" s="21">
        <f>VLOOKUP(A45,[1]spot_prices!$A:$F,3,FALSE)</f>
        <v>44.1</v>
      </c>
      <c r="D45" s="21">
        <f>VLOOKUP(A45,[1]spot_prices!$A:$F,4,FALSE)</f>
        <v>44.3</v>
      </c>
      <c r="E45" s="107">
        <f>C45/D45</f>
        <v>0.99548532731377</v>
      </c>
      <c r="F45" s="20">
        <f>VLOOKUP(A45,[1]spot_prices!$A:$F,5,FALSE)</f>
        <v>14.67</v>
      </c>
      <c r="G45" s="103">
        <f>VLOOKUP(A45,[1]spot_prices!$A:$F,6,FALSE)</f>
        <v>2.73</v>
      </c>
      <c r="H45" s="27" t="s">
        <v>738</v>
      </c>
      <c r="I45" s="27"/>
      <c r="J45" s="24" t="s">
        <v>2286</v>
      </c>
      <c r="K45" s="112">
        <f>VLOOKUP(H45,行业总结!D:F,2,FALSE)</f>
        <v>5.4</v>
      </c>
      <c r="L45" s="27" t="s">
        <v>2287</v>
      </c>
      <c r="M45" s="27" t="s">
        <v>2288</v>
      </c>
    </row>
    <row r="46" s="93" customFormat="1" spans="1:13">
      <c r="A46" s="24" t="s">
        <v>2289</v>
      </c>
      <c r="B46" s="24" t="s">
        <v>2290</v>
      </c>
      <c r="C46" s="21">
        <f>VLOOKUP(A46,[1]spot_prices!$A:$F,3,FALSE)</f>
        <v>35.9</v>
      </c>
      <c r="D46" s="21">
        <f>VLOOKUP(A46,[1]spot_prices!$A:$F,4,FALSE)</f>
        <v>151.4</v>
      </c>
      <c r="E46" s="107">
        <f>C46/D46</f>
        <v>0.237120211360634</v>
      </c>
      <c r="F46" s="20">
        <f>VLOOKUP(A46,[1]spot_prices!$A:$F,5,FALSE)</f>
        <v>37.76</v>
      </c>
      <c r="G46" s="103">
        <f>VLOOKUP(A46,[1]spot_prices!$A:$F,6,FALSE)</f>
        <v>1.23</v>
      </c>
      <c r="H46" s="27" t="s">
        <v>738</v>
      </c>
      <c r="I46" s="27"/>
      <c r="J46" s="24" t="s">
        <v>2135</v>
      </c>
      <c r="K46" s="112">
        <f>VLOOKUP(H46,行业总结!D:F,2,FALSE)</f>
        <v>5.4</v>
      </c>
      <c r="L46" s="27" t="s">
        <v>2291</v>
      </c>
      <c r="M46" s="27" t="s">
        <v>2292</v>
      </c>
    </row>
    <row r="47" s="93" customFormat="1" ht="33" spans="1:13">
      <c r="A47" s="24" t="s">
        <v>2293</v>
      </c>
      <c r="B47" s="24" t="s">
        <v>2294</v>
      </c>
      <c r="C47" s="21">
        <f>VLOOKUP(A47,[1]spot_prices!$A:$F,3,FALSE)</f>
        <v>27.6</v>
      </c>
      <c r="D47" s="21">
        <f>VLOOKUP(A47,[1]spot_prices!$A:$F,4,FALSE)</f>
        <v>102.3</v>
      </c>
      <c r="E47" s="107">
        <f>C47/D47</f>
        <v>0.269794721407625</v>
      </c>
      <c r="F47" s="20">
        <f>VLOOKUP(A47,[1]spot_prices!$A:$F,5,FALSE)</f>
        <v>17.27</v>
      </c>
      <c r="G47" s="103">
        <f>VLOOKUP(A47,[1]spot_prices!$A:$F,6,FALSE)</f>
        <v>2.19</v>
      </c>
      <c r="H47" s="27" t="s">
        <v>738</v>
      </c>
      <c r="I47" s="27"/>
      <c r="J47" s="114"/>
      <c r="K47" s="112">
        <f>VLOOKUP(H47,行业总结!D:F,2,FALSE)</f>
        <v>5.4</v>
      </c>
      <c r="L47" s="27" t="s">
        <v>2295</v>
      </c>
      <c r="M47" s="27" t="s">
        <v>2296</v>
      </c>
    </row>
    <row r="48" s="93" customFormat="1" spans="1:13">
      <c r="A48" s="24" t="s">
        <v>2297</v>
      </c>
      <c r="B48" s="24" t="s">
        <v>2298</v>
      </c>
      <c r="C48" s="21">
        <f>VLOOKUP(A48,[1]spot_prices!$A:$F,3,FALSE)</f>
        <v>24.5</v>
      </c>
      <c r="D48" s="21">
        <f>VLOOKUP(A48,[1]spot_prices!$A:$F,4,FALSE)</f>
        <v>49.9</v>
      </c>
      <c r="E48" s="107">
        <f>C48/D48</f>
        <v>0.490981963927856</v>
      </c>
      <c r="F48" s="20">
        <f>VLOOKUP(A48,[1]spot_prices!$A:$F,5,FALSE)</f>
        <v>44.01</v>
      </c>
      <c r="G48" s="103">
        <f>VLOOKUP(A48,[1]spot_prices!$A:$F,6,FALSE)</f>
        <v>2.33</v>
      </c>
      <c r="H48" s="27" t="s">
        <v>738</v>
      </c>
      <c r="I48" s="27"/>
      <c r="J48" s="114"/>
      <c r="K48" s="112">
        <f>VLOOKUP(H48,行业总结!D:F,2,FALSE)</f>
        <v>5.4</v>
      </c>
      <c r="L48" s="27" t="s">
        <v>2299</v>
      </c>
      <c r="M48" s="27" t="s">
        <v>2300</v>
      </c>
    </row>
    <row r="49" s="93" customFormat="1" ht="33" spans="1:13">
      <c r="A49" s="24" t="s">
        <v>2301</v>
      </c>
      <c r="B49" s="24" t="s">
        <v>2302</v>
      </c>
      <c r="C49" s="21">
        <f>VLOOKUP(A49,[1]spot_prices!$A:$F,3,FALSE)</f>
        <v>24.2</v>
      </c>
      <c r="D49" s="21">
        <f>VLOOKUP(A49,[1]spot_prices!$A:$F,4,FALSE)</f>
        <v>24.2</v>
      </c>
      <c r="E49" s="107">
        <f>C49/D49</f>
        <v>1</v>
      </c>
      <c r="F49" s="20">
        <f>VLOOKUP(A49,[1]spot_prices!$A:$F,5,FALSE)</f>
        <v>4.7</v>
      </c>
      <c r="G49" s="103">
        <f>VLOOKUP(A49,[1]spot_prices!$A:$F,6,FALSE)</f>
        <v>0.64</v>
      </c>
      <c r="H49" s="27" t="s">
        <v>738</v>
      </c>
      <c r="I49" s="27"/>
      <c r="J49" s="114"/>
      <c r="K49" s="112">
        <f>VLOOKUP(H49,行业总结!D:F,2,FALSE)</f>
        <v>5.4</v>
      </c>
      <c r="L49" s="27" t="s">
        <v>2303</v>
      </c>
      <c r="M49" s="27" t="s">
        <v>2304</v>
      </c>
    </row>
    <row r="50" s="93" customFormat="1" ht="33" spans="1:13">
      <c r="A50" s="24" t="s">
        <v>2305</v>
      </c>
      <c r="B50" s="24" t="s">
        <v>2306</v>
      </c>
      <c r="C50" s="21">
        <f>VLOOKUP(A50,[1]spot_prices!$A:$F,3,FALSE)</f>
        <v>19.9</v>
      </c>
      <c r="D50" s="21">
        <f>VLOOKUP(A50,[1]spot_prices!$A:$F,4,FALSE)</f>
        <v>25.6</v>
      </c>
      <c r="E50" s="107">
        <f>C50/D50</f>
        <v>0.77734375</v>
      </c>
      <c r="F50" s="20">
        <f>VLOOKUP(A50,[1]spot_prices!$A:$F,5,FALSE)</f>
        <v>9.23</v>
      </c>
      <c r="G50" s="103">
        <f>VLOOKUP(A50,[1]spot_prices!$A:$F,6,FALSE)</f>
        <v>1.65</v>
      </c>
      <c r="H50" s="27" t="s">
        <v>738</v>
      </c>
      <c r="I50" s="27"/>
      <c r="J50" s="114"/>
      <c r="K50" s="112">
        <f>VLOOKUP(H50,行业总结!D:F,2,FALSE)</f>
        <v>5.4</v>
      </c>
      <c r="L50" s="27" t="s">
        <v>2307</v>
      </c>
      <c r="M50" s="27" t="s">
        <v>2308</v>
      </c>
    </row>
    <row r="51" s="93" customFormat="1" ht="30" spans="1:13">
      <c r="A51" s="28" t="s">
        <v>1429</v>
      </c>
      <c r="B51" s="28" t="s">
        <v>1430</v>
      </c>
      <c r="C51" s="21">
        <f>VLOOKUP(A51,[1]spot_prices!$A:$F,3,FALSE)</f>
        <v>1135.3</v>
      </c>
      <c r="D51" s="21">
        <f>VLOOKUP(A51,[1]spot_prices!$A:$F,4,FALSE)</f>
        <v>1263.6</v>
      </c>
      <c r="E51" s="107">
        <f>C51/D51</f>
        <v>0.89846470402026</v>
      </c>
      <c r="F51" s="20">
        <f>VLOOKUP(A51,[1]spot_prices!$A:$F,5,FALSE)</f>
        <v>76.99</v>
      </c>
      <c r="G51" s="103">
        <f>VLOOKUP(A51,[1]spot_prices!$A:$F,6,FALSE)</f>
        <v>2.61</v>
      </c>
      <c r="H51" s="30" t="s">
        <v>716</v>
      </c>
      <c r="I51" s="30"/>
      <c r="J51" s="28" t="s">
        <v>2309</v>
      </c>
      <c r="K51" s="112">
        <f>VLOOKUP(H51,行业总结!D:F,2,FALSE)</f>
        <v>5.4</v>
      </c>
      <c r="L51" s="30" t="s">
        <v>1431</v>
      </c>
      <c r="M51" s="30" t="s">
        <v>2310</v>
      </c>
    </row>
    <row r="52" s="93" customFormat="1" ht="33" spans="1:13">
      <c r="A52" s="110" t="s">
        <v>714</v>
      </c>
      <c r="B52" s="110" t="s">
        <v>715</v>
      </c>
      <c r="C52" s="21">
        <f>VLOOKUP(A52,[1]spot_prices!$A:$F,3,FALSE)</f>
        <v>875.2</v>
      </c>
      <c r="D52" s="21">
        <f>VLOOKUP(A52,[1]spot_prices!$A:$F,4,FALSE)</f>
        <v>886.1</v>
      </c>
      <c r="E52" s="107">
        <f>C52/D52</f>
        <v>0.987698905315427</v>
      </c>
      <c r="F52" s="20">
        <f>VLOOKUP(A52,[1]spot_prices!$A:$F,5,FALSE)</f>
        <v>55.39</v>
      </c>
      <c r="G52" s="103">
        <f>VLOOKUP(A52,[1]spot_prices!$A:$F,6,FALSE)</f>
        <v>3.24</v>
      </c>
      <c r="H52" s="111" t="s">
        <v>716</v>
      </c>
      <c r="I52" s="111"/>
      <c r="J52" s="110" t="s">
        <v>2207</v>
      </c>
      <c r="K52" s="112">
        <f>VLOOKUP(H52,行业总结!D:F,2,FALSE)</f>
        <v>5.4</v>
      </c>
      <c r="L52" s="111" t="s">
        <v>717</v>
      </c>
      <c r="M52" s="111" t="s">
        <v>718</v>
      </c>
    </row>
    <row r="53" s="93" customFormat="1" ht="49.5" spans="1:13">
      <c r="A53" s="110" t="s">
        <v>719</v>
      </c>
      <c r="B53" s="110" t="s">
        <v>720</v>
      </c>
      <c r="C53" s="21">
        <f>VLOOKUP(A53,[1]spot_prices!$A:$F,3,FALSE)</f>
        <v>825.5</v>
      </c>
      <c r="D53" s="21">
        <f>VLOOKUP(A53,[1]spot_prices!$A:$F,4,FALSE)</f>
        <v>1378.7</v>
      </c>
      <c r="E53" s="107">
        <f>C53/D53</f>
        <v>0.598752447958221</v>
      </c>
      <c r="F53" s="20">
        <f>VLOOKUP(A53,[1]spot_prices!$A:$F,5,FALSE)</f>
        <v>68.35</v>
      </c>
      <c r="G53" s="103">
        <f>VLOOKUP(A53,[1]spot_prices!$A:$F,6,FALSE)</f>
        <v>2.01</v>
      </c>
      <c r="H53" s="111" t="s">
        <v>716</v>
      </c>
      <c r="I53" s="111"/>
      <c r="J53" s="110" t="s">
        <v>2309</v>
      </c>
      <c r="K53" s="112">
        <f>VLOOKUP(H53,行业总结!D:F,2,FALSE)</f>
        <v>5.4</v>
      </c>
      <c r="L53" s="111" t="s">
        <v>721</v>
      </c>
      <c r="M53" s="111" t="s">
        <v>722</v>
      </c>
    </row>
    <row r="54" s="93" customFormat="1" ht="33" spans="1:13">
      <c r="A54" s="108" t="s">
        <v>2311</v>
      </c>
      <c r="B54" s="108" t="s">
        <v>2312</v>
      </c>
      <c r="C54" s="21">
        <f>VLOOKUP(A54,[1]spot_prices!$A:$F,3,FALSE)</f>
        <v>312.1</v>
      </c>
      <c r="D54" s="21">
        <f>VLOOKUP(A54,[1]spot_prices!$A:$F,4,FALSE)</f>
        <v>334.8</v>
      </c>
      <c r="E54" s="107">
        <f>C54/D54</f>
        <v>0.932198327359618</v>
      </c>
      <c r="F54" s="20">
        <f>VLOOKUP(A54,[1]spot_prices!$A:$F,5,FALSE)</f>
        <v>36.72</v>
      </c>
      <c r="G54" s="103">
        <f>VLOOKUP(A54,[1]spot_prices!$A:$F,6,FALSE)</f>
        <v>1.72</v>
      </c>
      <c r="H54" s="109" t="s">
        <v>716</v>
      </c>
      <c r="I54" s="109"/>
      <c r="J54" s="108" t="s">
        <v>2135</v>
      </c>
      <c r="K54" s="112">
        <f>VLOOKUP(H54,行业总结!D:F,2,FALSE)</f>
        <v>5.4</v>
      </c>
      <c r="L54" s="109" t="s">
        <v>2313</v>
      </c>
      <c r="M54" s="109" t="s">
        <v>2314</v>
      </c>
    </row>
    <row r="55" s="93" customFormat="1" ht="33" spans="1:13">
      <c r="A55" s="108" t="s">
        <v>2315</v>
      </c>
      <c r="B55" s="108" t="s">
        <v>2316</v>
      </c>
      <c r="C55" s="21">
        <f>VLOOKUP(A55,[1]spot_prices!$A:$F,3,FALSE)</f>
        <v>275.4</v>
      </c>
      <c r="D55" s="21">
        <f>VLOOKUP(A55,[1]spot_prices!$A:$F,4,FALSE)</f>
        <v>275.6</v>
      </c>
      <c r="E55" s="107">
        <f>C55/D55</f>
        <v>0.999274310595065</v>
      </c>
      <c r="F55" s="20">
        <f>VLOOKUP(A55,[1]spot_prices!$A:$F,5,FALSE)</f>
        <v>16.15</v>
      </c>
      <c r="G55" s="103">
        <f>VLOOKUP(A55,[1]spot_prices!$A:$F,6,FALSE)</f>
        <v>3.26</v>
      </c>
      <c r="H55" s="109" t="s">
        <v>716</v>
      </c>
      <c r="I55" s="109"/>
      <c r="J55" s="108" t="s">
        <v>2317</v>
      </c>
      <c r="K55" s="112">
        <f>VLOOKUP(H55,行业总结!D:F,2,FALSE)</f>
        <v>5.4</v>
      </c>
      <c r="L55" s="109" t="s">
        <v>2318</v>
      </c>
      <c r="M55" s="109" t="s">
        <v>2319</v>
      </c>
    </row>
    <row r="56" s="93" customFormat="1" spans="1:13">
      <c r="A56" s="108" t="s">
        <v>2320</v>
      </c>
      <c r="B56" s="108" t="s">
        <v>2321</v>
      </c>
      <c r="C56" s="21">
        <f>VLOOKUP(A56,[1]spot_prices!$A:$F,3,FALSE)</f>
        <v>256</v>
      </c>
      <c r="D56" s="21">
        <f>VLOOKUP(A56,[1]spot_prices!$A:$F,4,FALSE)</f>
        <v>377.3</v>
      </c>
      <c r="E56" s="107">
        <f>C56/D56</f>
        <v>0.678505168301087</v>
      </c>
      <c r="F56" s="20">
        <f>VLOOKUP(A56,[1]spot_prices!$A:$F,5,FALSE)</f>
        <v>90.98</v>
      </c>
      <c r="G56" s="103">
        <f>VLOOKUP(A56,[1]spot_prices!$A:$F,6,FALSE)</f>
        <v>7.66</v>
      </c>
      <c r="H56" s="109" t="s">
        <v>716</v>
      </c>
      <c r="I56" s="109"/>
      <c r="J56" s="108" t="s">
        <v>2322</v>
      </c>
      <c r="K56" s="112">
        <f>VLOOKUP(H56,行业总结!D:F,2,FALSE)</f>
        <v>5.4</v>
      </c>
      <c r="L56" s="109" t="s">
        <v>2323</v>
      </c>
      <c r="M56" s="109" t="s">
        <v>2324</v>
      </c>
    </row>
    <row r="57" s="93" customFormat="1" ht="49.5" spans="1:13">
      <c r="A57" s="108" t="s">
        <v>2325</v>
      </c>
      <c r="B57" s="108" t="s">
        <v>2326</v>
      </c>
      <c r="C57" s="21">
        <f>VLOOKUP(A57,[1]spot_prices!$A:$F,3,FALSE)</f>
        <v>235.7</v>
      </c>
      <c r="D57" s="21">
        <f>VLOOKUP(A57,[1]spot_prices!$A:$F,4,FALSE)</f>
        <v>236.2</v>
      </c>
      <c r="E57" s="107">
        <f>C57/D57</f>
        <v>0.997883149872989</v>
      </c>
      <c r="F57" s="20">
        <f>VLOOKUP(A57,[1]spot_prices!$A:$F,5,FALSE)</f>
        <v>90.98</v>
      </c>
      <c r="G57" s="103">
        <f>VLOOKUP(A57,[1]spot_prices!$A:$F,6,FALSE)</f>
        <v>2.59</v>
      </c>
      <c r="H57" s="109" t="s">
        <v>716</v>
      </c>
      <c r="I57" s="109"/>
      <c r="J57" s="108" t="s">
        <v>2211</v>
      </c>
      <c r="K57" s="112">
        <f>VLOOKUP(H57,行业总结!D:F,2,FALSE)</f>
        <v>5.4</v>
      </c>
      <c r="L57" s="109" t="s">
        <v>2327</v>
      </c>
      <c r="M57" s="109" t="s">
        <v>2328</v>
      </c>
    </row>
    <row r="58" s="93" customFormat="1" ht="33" spans="1:13">
      <c r="A58" s="108" t="s">
        <v>2329</v>
      </c>
      <c r="B58" s="108" t="s">
        <v>2330</v>
      </c>
      <c r="C58" s="21">
        <f>VLOOKUP(A58,[1]spot_prices!$A:$F,3,FALSE)</f>
        <v>228.5</v>
      </c>
      <c r="D58" s="21">
        <f>VLOOKUP(A58,[1]spot_prices!$A:$F,4,FALSE)</f>
        <v>342.3</v>
      </c>
      <c r="E58" s="107">
        <f>C58/D58</f>
        <v>0.667543090855974</v>
      </c>
      <c r="F58" s="20">
        <f>VLOOKUP(A58,[1]spot_prices!$A:$F,5,FALSE)</f>
        <v>53.45</v>
      </c>
      <c r="G58" s="103">
        <f>VLOOKUP(A58,[1]spot_prices!$A:$F,6,FALSE)</f>
        <v>4.54</v>
      </c>
      <c r="H58" s="109" t="s">
        <v>716</v>
      </c>
      <c r="I58" s="109"/>
      <c r="J58" s="108" t="s">
        <v>2331</v>
      </c>
      <c r="K58" s="112">
        <f>VLOOKUP(H58,行业总结!D:F,2,FALSE)</f>
        <v>5.4</v>
      </c>
      <c r="L58" s="109" t="s">
        <v>2332</v>
      </c>
      <c r="M58" s="109" t="s">
        <v>2333</v>
      </c>
    </row>
    <row r="59" s="93" customFormat="1" spans="1:13">
      <c r="A59" s="108" t="s">
        <v>2334</v>
      </c>
      <c r="B59" s="108" t="s">
        <v>2335</v>
      </c>
      <c r="C59" s="21">
        <f>VLOOKUP(A59,[1]spot_prices!$A:$F,3,FALSE)</f>
        <v>224.8</v>
      </c>
      <c r="D59" s="21">
        <f>VLOOKUP(A59,[1]spot_prices!$A:$F,4,FALSE)</f>
        <v>250.6</v>
      </c>
      <c r="E59" s="107">
        <f>C59/D59</f>
        <v>0.897047086991221</v>
      </c>
      <c r="F59" s="20">
        <f>VLOOKUP(A59,[1]spot_prices!$A:$F,5,FALSE)</f>
        <v>21.74</v>
      </c>
      <c r="G59" s="103">
        <f>VLOOKUP(A59,[1]spot_prices!$A:$F,6,FALSE)</f>
        <v>2.64</v>
      </c>
      <c r="H59" s="109" t="s">
        <v>716</v>
      </c>
      <c r="I59" s="109"/>
      <c r="J59" s="108" t="s">
        <v>2211</v>
      </c>
      <c r="K59" s="112">
        <f>VLOOKUP(H59,行业总结!D:F,2,FALSE)</f>
        <v>5.4</v>
      </c>
      <c r="L59" s="109" t="s">
        <v>2336</v>
      </c>
      <c r="M59" s="109" t="s">
        <v>2337</v>
      </c>
    </row>
    <row r="60" s="93" customFormat="1" ht="33" spans="1:13">
      <c r="A60" s="108" t="s">
        <v>2338</v>
      </c>
      <c r="B60" s="108" t="s">
        <v>2339</v>
      </c>
      <c r="C60" s="21">
        <f>VLOOKUP(A60,[1]spot_prices!$A:$F,3,FALSE)</f>
        <v>193.3</v>
      </c>
      <c r="D60" s="21">
        <f>VLOOKUP(A60,[1]spot_prices!$A:$F,4,FALSE)</f>
        <v>193.4</v>
      </c>
      <c r="E60" s="107">
        <f>C60/D60</f>
        <v>0.999482936918304</v>
      </c>
      <c r="F60" s="20">
        <f>VLOOKUP(A60,[1]spot_prices!$A:$F,5,FALSE)</f>
        <v>37.11</v>
      </c>
      <c r="G60" s="103">
        <f>VLOOKUP(A60,[1]spot_prices!$A:$F,6,FALSE)</f>
        <v>2.26</v>
      </c>
      <c r="H60" s="109" t="s">
        <v>716</v>
      </c>
      <c r="I60" s="109"/>
      <c r="J60" s="108" t="s">
        <v>2317</v>
      </c>
      <c r="K60" s="112">
        <f>VLOOKUP(H60,行业总结!D:F,2,FALSE)</f>
        <v>5.4</v>
      </c>
      <c r="L60" s="109" t="s">
        <v>2340</v>
      </c>
      <c r="M60" s="109" t="s">
        <v>2341</v>
      </c>
    </row>
    <row r="61" s="93" customFormat="1" ht="33" spans="1:13">
      <c r="A61" s="108" t="s">
        <v>2342</v>
      </c>
      <c r="B61" s="108" t="s">
        <v>2343</v>
      </c>
      <c r="C61" s="21">
        <f>VLOOKUP(A61,[1]spot_prices!$A:$F,3,FALSE)</f>
        <v>185.1</v>
      </c>
      <c r="D61" s="21">
        <f>VLOOKUP(A61,[1]spot_prices!$A:$F,4,FALSE)</f>
        <v>186.3</v>
      </c>
      <c r="E61" s="107">
        <f>C61/D61</f>
        <v>0.993558776167472</v>
      </c>
      <c r="F61" s="20">
        <f>VLOOKUP(A61,[1]spot_prices!$A:$F,5,FALSE)</f>
        <v>5.93</v>
      </c>
      <c r="G61" s="103">
        <f>VLOOKUP(A61,[1]spot_prices!$A:$F,6,FALSE)</f>
        <v>0.68</v>
      </c>
      <c r="H61" s="109" t="s">
        <v>716</v>
      </c>
      <c r="I61" s="109"/>
      <c r="J61" s="108" t="s">
        <v>2253</v>
      </c>
      <c r="K61" s="112">
        <f>VLOOKUP(H61,行业总结!D:F,2,FALSE)</f>
        <v>5.4</v>
      </c>
      <c r="L61" s="109" t="s">
        <v>2344</v>
      </c>
      <c r="M61" s="109" t="s">
        <v>2345</v>
      </c>
    </row>
    <row r="62" s="93" customFormat="1" spans="1:13">
      <c r="A62" s="108" t="s">
        <v>2346</v>
      </c>
      <c r="B62" s="108" t="s">
        <v>2347</v>
      </c>
      <c r="C62" s="21">
        <f>VLOOKUP(A62,[1]spot_prices!$A:$F,3,FALSE)</f>
        <v>117</v>
      </c>
      <c r="D62" s="21">
        <f>VLOOKUP(A62,[1]spot_prices!$A:$F,4,FALSE)</f>
        <v>132.9</v>
      </c>
      <c r="E62" s="107">
        <f>C62/D62</f>
        <v>0.880361173814898</v>
      </c>
      <c r="F62" s="20">
        <f>VLOOKUP(A62,[1]spot_prices!$A:$F,5,FALSE)</f>
        <v>42.92</v>
      </c>
      <c r="G62" s="103">
        <f>VLOOKUP(A62,[1]spot_prices!$A:$F,6,FALSE)</f>
        <v>1.47</v>
      </c>
      <c r="H62" s="109" t="s">
        <v>716</v>
      </c>
      <c r="I62" s="109"/>
      <c r="J62" s="108" t="s">
        <v>2331</v>
      </c>
      <c r="K62" s="112">
        <f>VLOOKUP(H62,行业总结!D:F,2,FALSE)</f>
        <v>5.4</v>
      </c>
      <c r="L62" s="109" t="s">
        <v>2348</v>
      </c>
      <c r="M62" s="109" t="s">
        <v>2349</v>
      </c>
    </row>
    <row r="63" s="93" customFormat="1" spans="1:13">
      <c r="A63" s="24" t="s">
        <v>2350</v>
      </c>
      <c r="B63" s="24" t="s">
        <v>2351</v>
      </c>
      <c r="C63" s="21">
        <f>VLOOKUP(A63,[1]spot_prices!$A:$F,3,FALSE)</f>
        <v>29.1</v>
      </c>
      <c r="D63" s="21">
        <f>VLOOKUP(A63,[1]spot_prices!$A:$F,4,FALSE)</f>
        <v>143</v>
      </c>
      <c r="E63" s="107">
        <f>C63/D63</f>
        <v>0.203496503496504</v>
      </c>
      <c r="F63" s="20">
        <f>VLOOKUP(A63,[1]spot_prices!$A:$F,5,FALSE)</f>
        <v>63.09</v>
      </c>
      <c r="G63" s="103">
        <f>VLOOKUP(A63,[1]spot_prices!$A:$F,6,FALSE)</f>
        <v>1.35</v>
      </c>
      <c r="H63" s="27" t="s">
        <v>716</v>
      </c>
      <c r="I63" s="27"/>
      <c r="J63" s="24" t="s">
        <v>2352</v>
      </c>
      <c r="K63" s="112">
        <f>VLOOKUP(H63,行业总结!D:F,2,FALSE)</f>
        <v>5.4</v>
      </c>
      <c r="L63" s="27" t="s">
        <v>2353</v>
      </c>
      <c r="M63" s="27" t="s">
        <v>2354</v>
      </c>
    </row>
    <row r="64" s="93" customFormat="1" spans="1:13">
      <c r="A64" s="24" t="s">
        <v>2355</v>
      </c>
      <c r="B64" s="24" t="s">
        <v>2356</v>
      </c>
      <c r="C64" s="21">
        <f>VLOOKUP(A64,[1]spot_prices!$A:$F,3,FALSE)</f>
        <v>5.8</v>
      </c>
      <c r="D64" s="21">
        <f>VLOOKUP(A64,[1]spot_prices!$A:$F,4,FALSE)</f>
        <v>10.4</v>
      </c>
      <c r="E64" s="107">
        <f>C64/D64</f>
        <v>0.557692307692308</v>
      </c>
      <c r="F64" s="20">
        <f>VLOOKUP(A64,[1]spot_prices!$A:$F,5,FALSE)</f>
        <v>10.42</v>
      </c>
      <c r="G64" s="103">
        <f>VLOOKUP(A64,[1]spot_prices!$A:$F,6,FALSE)</f>
        <v>1.07</v>
      </c>
      <c r="H64" s="27" t="s">
        <v>716</v>
      </c>
      <c r="I64" s="27"/>
      <c r="J64" s="114"/>
      <c r="K64" s="112">
        <f>VLOOKUP(H64,行业总结!D:F,2,FALSE)</f>
        <v>5.4</v>
      </c>
      <c r="L64" s="27" t="s">
        <v>2357</v>
      </c>
      <c r="M64" s="27" t="s">
        <v>2358</v>
      </c>
    </row>
    <row r="65" s="93" customFormat="1" ht="33" spans="1:13">
      <c r="A65" s="108" t="s">
        <v>2359</v>
      </c>
      <c r="B65" s="108" t="s">
        <v>2360</v>
      </c>
      <c r="C65" s="21">
        <f>VLOOKUP(A65,[1]spot_prices!$A:$F,3,FALSE)</f>
        <v>122.2</v>
      </c>
      <c r="D65" s="21">
        <f>VLOOKUP(A65,[1]spot_prices!$A:$F,4,FALSE)</f>
        <v>130.4</v>
      </c>
      <c r="E65" s="107">
        <f>C65/D65</f>
        <v>0.937116564417178</v>
      </c>
      <c r="F65" s="20">
        <f>VLOOKUP(A65,[1]spot_prices!$A:$F,5,FALSE)</f>
        <v>16.5</v>
      </c>
      <c r="G65" s="103">
        <f>VLOOKUP(A65,[1]spot_prices!$A:$F,6,FALSE)</f>
        <v>1.29</v>
      </c>
      <c r="H65" s="109" t="s">
        <v>2086</v>
      </c>
      <c r="I65" s="109"/>
      <c r="J65" s="108" t="s">
        <v>2113</v>
      </c>
      <c r="K65" s="112">
        <f>VLOOKUP(H65,行业总结!D:F,2,FALSE)</f>
        <v>5.4</v>
      </c>
      <c r="L65" s="109" t="s">
        <v>2361</v>
      </c>
      <c r="M65" s="109" t="s">
        <v>2362</v>
      </c>
    </row>
    <row r="66" s="93" customFormat="1" ht="66" spans="1:13">
      <c r="A66" s="20" t="s">
        <v>2363</v>
      </c>
      <c r="B66" s="20" t="s">
        <v>2364</v>
      </c>
      <c r="C66" s="21">
        <f>VLOOKUP(A66,[1]spot_prices!$A:$F,3,FALSE)</f>
        <v>93.5</v>
      </c>
      <c r="D66" s="21">
        <f>VLOOKUP(A66,[1]spot_prices!$A:$F,4,FALSE)</f>
        <v>93.6</v>
      </c>
      <c r="E66" s="107">
        <f>C66/D66</f>
        <v>0.998931623931624</v>
      </c>
      <c r="F66" s="20">
        <f>VLOOKUP(A66,[1]spot_prices!$A:$F,5,FALSE)</f>
        <v>9.12</v>
      </c>
      <c r="G66" s="103">
        <f>VLOOKUP(A66,[1]spot_prices!$A:$F,6,FALSE)</f>
        <v>0.88</v>
      </c>
      <c r="H66" s="23" t="s">
        <v>2086</v>
      </c>
      <c r="I66" s="115"/>
      <c r="J66" s="20" t="s">
        <v>2135</v>
      </c>
      <c r="K66" s="112">
        <f>VLOOKUP(H66,行业总结!D:F,2,FALSE)</f>
        <v>5.4</v>
      </c>
      <c r="L66" s="23" t="s">
        <v>2365</v>
      </c>
      <c r="M66" s="23" t="s">
        <v>2366</v>
      </c>
    </row>
    <row r="67" s="93" customFormat="1" ht="33" spans="1:13">
      <c r="A67" s="20" t="s">
        <v>2367</v>
      </c>
      <c r="B67" s="20" t="s">
        <v>2368</v>
      </c>
      <c r="C67" s="21">
        <f>VLOOKUP(A67,[1]spot_prices!$A:$F,3,FALSE)</f>
        <v>71.5</v>
      </c>
      <c r="D67" s="21">
        <f>VLOOKUP(A67,[1]spot_prices!$A:$F,4,FALSE)</f>
        <v>128.2</v>
      </c>
      <c r="E67" s="107">
        <f>C67/D67</f>
        <v>0.557722308892356</v>
      </c>
      <c r="F67" s="20">
        <f>VLOOKUP(A67,[1]spot_prices!$A:$F,5,FALSE)</f>
        <v>42.45</v>
      </c>
      <c r="G67" s="103">
        <f>VLOOKUP(A67,[1]spot_prices!$A:$F,6,FALSE)</f>
        <v>0.69</v>
      </c>
      <c r="H67" s="23" t="s">
        <v>2086</v>
      </c>
      <c r="I67" s="23"/>
      <c r="J67" s="20" t="s">
        <v>2352</v>
      </c>
      <c r="K67" s="112">
        <f>VLOOKUP(H67,行业总结!D:F,2,FALSE)</f>
        <v>5.4</v>
      </c>
      <c r="L67" s="23" t="s">
        <v>2369</v>
      </c>
      <c r="M67" s="23" t="s">
        <v>2370</v>
      </c>
    </row>
    <row r="68" s="93" customFormat="1" ht="33" spans="1:13">
      <c r="A68" s="24" t="s">
        <v>2371</v>
      </c>
      <c r="B68" s="24" t="s">
        <v>2372</v>
      </c>
      <c r="C68" s="21">
        <f>VLOOKUP(A68,[1]spot_prices!$A:$F,3,FALSE)</f>
        <v>46</v>
      </c>
      <c r="D68" s="21">
        <f>VLOOKUP(A68,[1]spot_prices!$A:$F,4,FALSE)</f>
        <v>46.4</v>
      </c>
      <c r="E68" s="107">
        <f>C68/D68</f>
        <v>0.991379310344828</v>
      </c>
      <c r="F68" s="20">
        <f>VLOOKUP(A68,[1]spot_prices!$A:$F,5,FALSE)</f>
        <v>2.57</v>
      </c>
      <c r="G68" s="103">
        <f>VLOOKUP(A68,[1]spot_prices!$A:$F,6,FALSE)</f>
        <v>1.98</v>
      </c>
      <c r="H68" s="27" t="s">
        <v>2086</v>
      </c>
      <c r="I68" s="27"/>
      <c r="J68" s="114"/>
      <c r="K68" s="112">
        <f>VLOOKUP(H68,行业总结!D:F,2,FALSE)</f>
        <v>5.4</v>
      </c>
      <c r="L68" s="27" t="s">
        <v>2373</v>
      </c>
      <c r="M68" s="27" t="s">
        <v>2374</v>
      </c>
    </row>
    <row r="69" s="93" customFormat="1" ht="33" spans="1:13">
      <c r="A69" s="24" t="s">
        <v>2375</v>
      </c>
      <c r="B69" s="24" t="s">
        <v>2376</v>
      </c>
      <c r="C69" s="21">
        <f>VLOOKUP(A69,[1]spot_prices!$A:$F,3,FALSE)</f>
        <v>45.5</v>
      </c>
      <c r="D69" s="21">
        <f>VLOOKUP(A69,[1]spot_prices!$A:$F,4,FALSE)</f>
        <v>99.1</v>
      </c>
      <c r="E69" s="107">
        <f>C69/D69</f>
        <v>0.459132189707366</v>
      </c>
      <c r="F69" s="20">
        <f>VLOOKUP(A69,[1]spot_prices!$A:$F,5,FALSE)</f>
        <v>82.6</v>
      </c>
      <c r="G69" s="103">
        <f>VLOOKUP(A69,[1]spot_prices!$A:$F,6,FALSE)</f>
        <v>1.49</v>
      </c>
      <c r="H69" s="27" t="s">
        <v>2086</v>
      </c>
      <c r="I69" s="27"/>
      <c r="J69" s="114"/>
      <c r="K69" s="112">
        <f>VLOOKUP(H69,行业总结!D:F,2,FALSE)</f>
        <v>5.4</v>
      </c>
      <c r="L69" s="27" t="s">
        <v>2377</v>
      </c>
      <c r="M69" s="27" t="s">
        <v>2378</v>
      </c>
    </row>
    <row r="70" s="93" customFormat="1" ht="33" spans="1:13">
      <c r="A70" s="24" t="s">
        <v>2379</v>
      </c>
      <c r="B70" s="24" t="s">
        <v>2380</v>
      </c>
      <c r="C70" s="21">
        <f>VLOOKUP(A70,[1]spot_prices!$A:$F,3,FALSE)</f>
        <v>35.1</v>
      </c>
      <c r="D70" s="21">
        <f>VLOOKUP(A70,[1]spot_prices!$A:$F,4,FALSE)</f>
        <v>61.5</v>
      </c>
      <c r="E70" s="107">
        <f>C70/D70</f>
        <v>0.570731707317073</v>
      </c>
      <c r="F70" s="20">
        <f>VLOOKUP(A70,[1]spot_prices!$A:$F,5,FALSE)</f>
        <v>15.37</v>
      </c>
      <c r="G70" s="103">
        <f>VLOOKUP(A70,[1]spot_prices!$A:$F,6,FALSE)</f>
        <v>0.39</v>
      </c>
      <c r="H70" s="27" t="s">
        <v>2086</v>
      </c>
      <c r="I70" s="27"/>
      <c r="J70" s="114"/>
      <c r="K70" s="112">
        <f>VLOOKUP(H70,行业总结!D:F,2,FALSE)</f>
        <v>5.4</v>
      </c>
      <c r="L70" s="27" t="s">
        <v>2381</v>
      </c>
      <c r="M70" s="27" t="s">
        <v>2382</v>
      </c>
    </row>
    <row r="71" s="93" customFormat="1" ht="33" spans="1:13">
      <c r="A71" s="24" t="s">
        <v>2383</v>
      </c>
      <c r="B71" s="24" t="s">
        <v>2384</v>
      </c>
      <c r="C71" s="21">
        <f>VLOOKUP(A71,[1]spot_prices!$A:$F,3,FALSE)</f>
        <v>34</v>
      </c>
      <c r="D71" s="21">
        <f>VLOOKUP(A71,[1]spot_prices!$A:$F,4,FALSE)</f>
        <v>34</v>
      </c>
      <c r="E71" s="107">
        <f>C71/D71</f>
        <v>1</v>
      </c>
      <c r="F71" s="20">
        <f>VLOOKUP(A71,[1]spot_prices!$A:$F,5,FALSE)</f>
        <v>8.82</v>
      </c>
      <c r="G71" s="103">
        <f>VLOOKUP(A71,[1]spot_prices!$A:$F,6,FALSE)</f>
        <v>0.34</v>
      </c>
      <c r="H71" s="27" t="s">
        <v>2086</v>
      </c>
      <c r="I71" s="27"/>
      <c r="J71" s="114"/>
      <c r="K71" s="112">
        <f>VLOOKUP(H71,行业总结!D:F,2,FALSE)</f>
        <v>5.4</v>
      </c>
      <c r="L71" s="27" t="s">
        <v>2385</v>
      </c>
      <c r="M71" s="27" t="s">
        <v>2386</v>
      </c>
    </row>
    <row r="72" s="93" customFormat="1" ht="33" spans="1:13">
      <c r="A72" s="24" t="s">
        <v>2387</v>
      </c>
      <c r="B72" s="24" t="s">
        <v>2388</v>
      </c>
      <c r="C72" s="21">
        <f>VLOOKUP(A72,[1]spot_prices!$A:$F,3,FALSE)</f>
        <v>34</v>
      </c>
      <c r="D72" s="21">
        <f>VLOOKUP(A72,[1]spot_prices!$A:$F,4,FALSE)</f>
        <v>34</v>
      </c>
      <c r="E72" s="107">
        <f>C72/D72</f>
        <v>1</v>
      </c>
      <c r="F72" s="20">
        <f>VLOOKUP(A72,[1]spot_prices!$A:$F,5,FALSE)</f>
        <v>20.46</v>
      </c>
      <c r="G72" s="103">
        <f>VLOOKUP(A72,[1]spot_prices!$A:$F,6,FALSE)</f>
        <v>2.15</v>
      </c>
      <c r="H72" s="27" t="s">
        <v>2086</v>
      </c>
      <c r="I72" s="27"/>
      <c r="J72" s="114"/>
      <c r="K72" s="112">
        <f>VLOOKUP(H72,行业总结!D:F,2,FALSE)</f>
        <v>5.4</v>
      </c>
      <c r="L72" s="27" t="s">
        <v>2389</v>
      </c>
      <c r="M72" s="27" t="s">
        <v>2390</v>
      </c>
    </row>
    <row r="73" s="93" customFormat="1" ht="33" spans="1:13">
      <c r="A73" s="24" t="s">
        <v>2391</v>
      </c>
      <c r="B73" s="24" t="s">
        <v>2392</v>
      </c>
      <c r="C73" s="21">
        <f>VLOOKUP(A73,[1]spot_prices!$A:$F,3,FALSE)</f>
        <v>26.5</v>
      </c>
      <c r="D73" s="21">
        <f>VLOOKUP(A73,[1]spot_prices!$A:$F,4,FALSE)</f>
        <v>43</v>
      </c>
      <c r="E73" s="107">
        <f>C73/D73</f>
        <v>0.616279069767442</v>
      </c>
      <c r="F73" s="20">
        <f>VLOOKUP(A73,[1]spot_prices!$A:$F,5,FALSE)</f>
        <v>50.28</v>
      </c>
      <c r="G73" s="103">
        <f>VLOOKUP(A73,[1]spot_prices!$A:$F,6,FALSE)</f>
        <v>-0.79</v>
      </c>
      <c r="H73" s="27" t="s">
        <v>2086</v>
      </c>
      <c r="I73" s="27"/>
      <c r="J73" s="114"/>
      <c r="K73" s="112">
        <f>VLOOKUP(H73,行业总结!D:F,2,FALSE)</f>
        <v>5.4</v>
      </c>
      <c r="L73" s="27" t="s">
        <v>2393</v>
      </c>
      <c r="M73" s="27" t="s">
        <v>2394</v>
      </c>
    </row>
    <row r="74" s="93" customFormat="1" ht="33" spans="1:13">
      <c r="A74" s="24" t="s">
        <v>2395</v>
      </c>
      <c r="B74" s="24" t="s">
        <v>2396</v>
      </c>
      <c r="C74" s="21">
        <f>VLOOKUP(A74,[1]spot_prices!$A:$F,3,FALSE)</f>
        <v>19.9</v>
      </c>
      <c r="D74" s="21">
        <f>VLOOKUP(A74,[1]spot_prices!$A:$F,4,FALSE)</f>
        <v>19.9</v>
      </c>
      <c r="E74" s="107">
        <f>C74/D74</f>
        <v>1</v>
      </c>
      <c r="F74" s="20">
        <f>VLOOKUP(A74,[1]spot_prices!$A:$F,5,FALSE)</f>
        <v>14.49</v>
      </c>
      <c r="G74" s="103">
        <f>VLOOKUP(A74,[1]spot_prices!$A:$F,6,FALSE)</f>
        <v>1.61</v>
      </c>
      <c r="H74" s="27" t="s">
        <v>2086</v>
      </c>
      <c r="I74" s="27"/>
      <c r="J74" s="24" t="s">
        <v>2286</v>
      </c>
      <c r="K74" s="112">
        <f>VLOOKUP(H74,行业总结!D:F,2,FALSE)</f>
        <v>5.4</v>
      </c>
      <c r="L74" s="27" t="s">
        <v>2397</v>
      </c>
      <c r="M74" s="27" t="s">
        <v>2398</v>
      </c>
    </row>
    <row r="75" s="93" customFormat="1" ht="33" spans="1:13">
      <c r="A75" s="24" t="s">
        <v>2399</v>
      </c>
      <c r="B75" s="24" t="s">
        <v>2400</v>
      </c>
      <c r="C75" s="21">
        <f>VLOOKUP(A75,[1]spot_prices!$A:$F,3,FALSE)</f>
        <v>11.7</v>
      </c>
      <c r="D75" s="21">
        <f>VLOOKUP(A75,[1]spot_prices!$A:$F,4,FALSE)</f>
        <v>27.1</v>
      </c>
      <c r="E75" s="107">
        <f>C75/D75</f>
        <v>0.431734317343173</v>
      </c>
      <c r="F75" s="20">
        <f>VLOOKUP(A75,[1]spot_prices!$A:$F,5,FALSE)</f>
        <v>17.36</v>
      </c>
      <c r="G75" s="103">
        <f>VLOOKUP(A75,[1]spot_prices!$A:$F,6,FALSE)</f>
        <v>2.6</v>
      </c>
      <c r="H75" s="27" t="s">
        <v>2086</v>
      </c>
      <c r="I75" s="27"/>
      <c r="J75" s="114"/>
      <c r="K75" s="112">
        <f>VLOOKUP(H75,行业总结!D:F,2,FALSE)</f>
        <v>5.4</v>
      </c>
      <c r="L75" s="27" t="s">
        <v>2401</v>
      </c>
      <c r="M75" s="27" t="s">
        <v>2402</v>
      </c>
    </row>
    <row r="76" s="93" customFormat="1" ht="33" spans="1:13">
      <c r="A76" s="24" t="s">
        <v>2403</v>
      </c>
      <c r="B76" s="24" t="s">
        <v>2404</v>
      </c>
      <c r="C76" s="21">
        <f>VLOOKUP(A76,[1]spot_prices!$A:$F,3,FALSE)</f>
        <v>11.1</v>
      </c>
      <c r="D76" s="21">
        <f>VLOOKUP(A76,[1]spot_prices!$A:$F,4,FALSE)</f>
        <v>22.8</v>
      </c>
      <c r="E76" s="107">
        <f>C76/D76</f>
        <v>0.486842105263158</v>
      </c>
      <c r="F76" s="20">
        <f>VLOOKUP(A76,[1]spot_prices!$A:$F,5,FALSE)</f>
        <v>21</v>
      </c>
      <c r="G76" s="103">
        <f>VLOOKUP(A76,[1]spot_prices!$A:$F,6,FALSE)</f>
        <v>5.74</v>
      </c>
      <c r="H76" s="27" t="s">
        <v>2086</v>
      </c>
      <c r="I76" s="27"/>
      <c r="J76" s="114"/>
      <c r="K76" s="112">
        <f>VLOOKUP(H76,行业总结!D:F,2,FALSE)</f>
        <v>5.4</v>
      </c>
      <c r="L76" s="27" t="s">
        <v>2405</v>
      </c>
      <c r="M76" s="27" t="s">
        <v>1712</v>
      </c>
    </row>
    <row r="77" s="93" customFormat="1" ht="33" spans="1:13">
      <c r="A77" s="24" t="s">
        <v>2406</v>
      </c>
      <c r="B77" s="24" t="s">
        <v>2407</v>
      </c>
      <c r="C77" s="21">
        <f>VLOOKUP(A77,[1]spot_prices!$A:$F,3,FALSE)</f>
        <v>8</v>
      </c>
      <c r="D77" s="21">
        <f>VLOOKUP(A77,[1]spot_prices!$A:$F,4,FALSE)</f>
        <v>27</v>
      </c>
      <c r="E77" s="107">
        <f>C77/D77</f>
        <v>0.296296296296296</v>
      </c>
      <c r="F77" s="20">
        <f>VLOOKUP(A77,[1]spot_prices!$A:$F,5,FALSE)</f>
        <v>26.98</v>
      </c>
      <c r="G77" s="103">
        <f>VLOOKUP(A77,[1]spot_prices!$A:$F,6,FALSE)</f>
        <v>2.43</v>
      </c>
      <c r="H77" s="27" t="s">
        <v>2086</v>
      </c>
      <c r="I77" s="27"/>
      <c r="J77" s="114"/>
      <c r="K77" s="112">
        <f>VLOOKUP(H77,行业总结!D:F,2,FALSE)</f>
        <v>5.4</v>
      </c>
      <c r="L77" s="27" t="s">
        <v>2408</v>
      </c>
      <c r="M77" s="27" t="s">
        <v>2409</v>
      </c>
    </row>
    <row r="78" s="93" customFormat="1" ht="49.5" spans="1:13">
      <c r="A78" s="108" t="s">
        <v>2410</v>
      </c>
      <c r="B78" s="108" t="s">
        <v>2411</v>
      </c>
      <c r="C78" s="21">
        <f>VLOOKUP(A78,[1]spot_prices!$A:$F,3,FALSE)</f>
        <v>320.8</v>
      </c>
      <c r="D78" s="21">
        <f>VLOOKUP(A78,[1]spot_prices!$A:$F,4,FALSE)</f>
        <v>325.3</v>
      </c>
      <c r="E78" s="107">
        <f>C78/D78</f>
        <v>0.986166615431909</v>
      </c>
      <c r="F78" s="20">
        <f>VLOOKUP(A78,[1]spot_prices!$A:$F,5,FALSE)</f>
        <v>20</v>
      </c>
      <c r="G78" s="103">
        <f>VLOOKUP(A78,[1]spot_prices!$A:$F,6,FALSE)</f>
        <v>1.88</v>
      </c>
      <c r="H78" s="109" t="s">
        <v>2085</v>
      </c>
      <c r="I78" s="109"/>
      <c r="J78" s="108" t="s">
        <v>2211</v>
      </c>
      <c r="K78" s="112">
        <f>VLOOKUP(H78,行业总结!D:F,2,FALSE)</f>
        <v>5.4</v>
      </c>
      <c r="L78" s="109" t="s">
        <v>2412</v>
      </c>
      <c r="M78" s="109" t="s">
        <v>2413</v>
      </c>
    </row>
    <row r="79" s="93" customFormat="1" spans="1:13">
      <c r="A79" s="108" t="s">
        <v>2414</v>
      </c>
      <c r="B79" s="108" t="s">
        <v>2415</v>
      </c>
      <c r="C79" s="21">
        <f>VLOOKUP(A79,[1]spot_prices!$A:$F,3,FALSE)</f>
        <v>202.7</v>
      </c>
      <c r="D79" s="21">
        <f>VLOOKUP(A79,[1]spot_prices!$A:$F,4,FALSE)</f>
        <v>240.7</v>
      </c>
      <c r="E79" s="107">
        <f>C79/D79</f>
        <v>0.842127129206481</v>
      </c>
      <c r="F79" s="20">
        <f>VLOOKUP(A79,[1]spot_prices!$A:$F,5,FALSE)</f>
        <v>28.73</v>
      </c>
      <c r="G79" s="103">
        <f>VLOOKUP(A79,[1]spot_prices!$A:$F,6,FALSE)</f>
        <v>2.42</v>
      </c>
      <c r="H79" s="109" t="s">
        <v>2085</v>
      </c>
      <c r="I79" s="109"/>
      <c r="J79" s="108" t="s">
        <v>2416</v>
      </c>
      <c r="K79" s="112">
        <f>VLOOKUP(H79,行业总结!D:F,2,FALSE)</f>
        <v>5.4</v>
      </c>
      <c r="L79" s="109" t="s">
        <v>2417</v>
      </c>
      <c r="M79" s="109" t="s">
        <v>2418</v>
      </c>
    </row>
    <row r="80" s="93" customFormat="1" ht="33" spans="1:13">
      <c r="A80" s="108" t="s">
        <v>2419</v>
      </c>
      <c r="B80" s="108" t="s">
        <v>2420</v>
      </c>
      <c r="C80" s="21">
        <f>VLOOKUP(A80,[1]spot_prices!$A:$F,3,FALSE)</f>
        <v>161.3</v>
      </c>
      <c r="D80" s="21">
        <f>VLOOKUP(A80,[1]spot_prices!$A:$F,4,FALSE)</f>
        <v>161.3</v>
      </c>
      <c r="E80" s="107">
        <f>C80/D80</f>
        <v>1</v>
      </c>
      <c r="F80" s="20">
        <f>VLOOKUP(A80,[1]spot_prices!$A:$F,5,FALSE)</f>
        <v>13.27</v>
      </c>
      <c r="G80" s="103">
        <f>VLOOKUP(A80,[1]spot_prices!$A:$F,6,FALSE)</f>
        <v>0.76</v>
      </c>
      <c r="H80" s="109" t="s">
        <v>2085</v>
      </c>
      <c r="I80" s="109"/>
      <c r="J80" s="108" t="s">
        <v>2421</v>
      </c>
      <c r="K80" s="112">
        <f>VLOOKUP(H80,行业总结!D:F,2,FALSE)</f>
        <v>5.4</v>
      </c>
      <c r="L80" s="109" t="s">
        <v>2422</v>
      </c>
      <c r="M80" s="109" t="s">
        <v>2423</v>
      </c>
    </row>
    <row r="81" s="93" customFormat="1" ht="33" spans="1:13">
      <c r="A81" s="108" t="s">
        <v>2424</v>
      </c>
      <c r="B81" s="108" t="s">
        <v>2425</v>
      </c>
      <c r="C81" s="21">
        <f>VLOOKUP(A81,[1]spot_prices!$A:$F,3,FALSE)</f>
        <v>102.9</v>
      </c>
      <c r="D81" s="21">
        <f>VLOOKUP(A81,[1]spot_prices!$A:$F,4,FALSE)</f>
        <v>103.7</v>
      </c>
      <c r="E81" s="107">
        <f>C81/D81</f>
        <v>0.99228543876567</v>
      </c>
      <c r="F81" s="20">
        <f>VLOOKUP(A81,[1]spot_prices!$A:$F,5,FALSE)</f>
        <v>12.64</v>
      </c>
      <c r="G81" s="103">
        <f>VLOOKUP(A81,[1]spot_prices!$A:$F,6,FALSE)</f>
        <v>0.8</v>
      </c>
      <c r="H81" s="109" t="s">
        <v>2085</v>
      </c>
      <c r="I81" s="109"/>
      <c r="J81" s="108" t="s">
        <v>2352</v>
      </c>
      <c r="K81" s="112">
        <f>VLOOKUP(H81,行业总结!D:F,2,FALSE)</f>
        <v>5.4</v>
      </c>
      <c r="L81" s="109" t="s">
        <v>2426</v>
      </c>
      <c r="M81" s="109" t="s">
        <v>2427</v>
      </c>
    </row>
    <row r="82" s="93" customFormat="1" spans="1:13">
      <c r="A82" s="108" t="s">
        <v>2428</v>
      </c>
      <c r="B82" s="108" t="s">
        <v>2429</v>
      </c>
      <c r="C82" s="21">
        <f>VLOOKUP(A82,[1]spot_prices!$A:$F,3,FALSE)</f>
        <v>98.1</v>
      </c>
      <c r="D82" s="21">
        <f>VLOOKUP(A82,[1]spot_prices!$A:$F,4,FALSE)</f>
        <v>110.3</v>
      </c>
      <c r="E82" s="107">
        <f>C82/D82</f>
        <v>0.889392565729828</v>
      </c>
      <c r="F82" s="20">
        <f>VLOOKUP(A82,[1]spot_prices!$A:$F,5,FALSE)</f>
        <v>9.92</v>
      </c>
      <c r="G82" s="103">
        <f>VLOOKUP(A82,[1]spot_prices!$A:$F,6,FALSE)</f>
        <v>1.64</v>
      </c>
      <c r="H82" s="109" t="s">
        <v>2085</v>
      </c>
      <c r="I82" s="109"/>
      <c r="J82" s="108" t="s">
        <v>2253</v>
      </c>
      <c r="K82" s="112">
        <f>VLOOKUP(H82,行业总结!D:F,2,FALSE)</f>
        <v>5.4</v>
      </c>
      <c r="L82" s="109" t="s">
        <v>2430</v>
      </c>
      <c r="M82" s="109" t="s">
        <v>2431</v>
      </c>
    </row>
    <row r="83" s="93" customFormat="1" ht="49.5" spans="1:13">
      <c r="A83" s="20" t="s">
        <v>2432</v>
      </c>
      <c r="B83" s="20" t="s">
        <v>2433</v>
      </c>
      <c r="C83" s="21">
        <f>VLOOKUP(A83,[1]spot_prices!$A:$F,3,FALSE)</f>
        <v>81.8</v>
      </c>
      <c r="D83" s="21">
        <f>VLOOKUP(A83,[1]spot_prices!$A:$F,4,FALSE)</f>
        <v>83.2</v>
      </c>
      <c r="E83" s="107">
        <f>C83/D83</f>
        <v>0.983173076923077</v>
      </c>
      <c r="F83" s="20">
        <f>VLOOKUP(A83,[1]spot_prices!$A:$F,5,FALSE)</f>
        <v>10.96</v>
      </c>
      <c r="G83" s="103">
        <f>VLOOKUP(A83,[1]spot_prices!$A:$F,6,FALSE)</f>
        <v>1.29</v>
      </c>
      <c r="H83" s="23" t="s">
        <v>2085</v>
      </c>
      <c r="I83" s="23"/>
      <c r="J83" s="20" t="s">
        <v>2122</v>
      </c>
      <c r="K83" s="112">
        <f>VLOOKUP(H83,行业总结!D:F,2,FALSE)</f>
        <v>5.4</v>
      </c>
      <c r="L83" s="23" t="s">
        <v>2434</v>
      </c>
      <c r="M83" s="23" t="s">
        <v>2435</v>
      </c>
    </row>
    <row r="84" s="93" customFormat="1" ht="33" spans="1:13">
      <c r="A84" s="20" t="s">
        <v>2436</v>
      </c>
      <c r="B84" s="20" t="s">
        <v>2437</v>
      </c>
      <c r="C84" s="21">
        <f>VLOOKUP(A84,[1]spot_prices!$A:$F,3,FALSE)</f>
        <v>76.8</v>
      </c>
      <c r="D84" s="21">
        <f>VLOOKUP(A84,[1]spot_prices!$A:$F,4,FALSE)</f>
        <v>76.8</v>
      </c>
      <c r="E84" s="107">
        <f>C84/D84</f>
        <v>1</v>
      </c>
      <c r="F84" s="20">
        <f>VLOOKUP(A84,[1]spot_prices!$A:$F,5,FALSE)</f>
        <v>6.77</v>
      </c>
      <c r="G84" s="103">
        <f>VLOOKUP(A84,[1]spot_prices!$A:$F,6,FALSE)</f>
        <v>1.04</v>
      </c>
      <c r="H84" s="23" t="s">
        <v>2085</v>
      </c>
      <c r="I84" s="23"/>
      <c r="J84" s="20" t="s">
        <v>2135</v>
      </c>
      <c r="K84" s="112">
        <f>VLOOKUP(H84,行业总结!D:F,2,FALSE)</f>
        <v>5.4</v>
      </c>
      <c r="L84" s="23" t="s">
        <v>2438</v>
      </c>
      <c r="M84" s="23" t="s">
        <v>2439</v>
      </c>
    </row>
    <row r="85" s="93" customFormat="1" spans="1:13">
      <c r="A85" s="20" t="s">
        <v>2440</v>
      </c>
      <c r="B85" s="20" t="s">
        <v>2441</v>
      </c>
      <c r="C85" s="21">
        <f>VLOOKUP(A85,[1]spot_prices!$A:$F,3,FALSE)</f>
        <v>74.4</v>
      </c>
      <c r="D85" s="21">
        <f>VLOOKUP(A85,[1]spot_prices!$A:$F,4,FALSE)</f>
        <v>94.8</v>
      </c>
      <c r="E85" s="107">
        <f>C85/D85</f>
        <v>0.784810126582279</v>
      </c>
      <c r="F85" s="20">
        <f>VLOOKUP(A85,[1]spot_prices!$A:$F,5,FALSE)</f>
        <v>86.31</v>
      </c>
      <c r="G85" s="103">
        <f>VLOOKUP(A85,[1]spot_prices!$A:$F,6,FALSE)</f>
        <v>0.74</v>
      </c>
      <c r="H85" s="23" t="s">
        <v>2085</v>
      </c>
      <c r="I85" s="23"/>
      <c r="J85" s="20" t="s">
        <v>2442</v>
      </c>
      <c r="K85" s="112">
        <f>VLOOKUP(H85,行业总结!D:F,2,FALSE)</f>
        <v>5.4</v>
      </c>
      <c r="L85" s="23" t="s">
        <v>2443</v>
      </c>
      <c r="M85" s="23" t="s">
        <v>2444</v>
      </c>
    </row>
    <row r="86" s="93" customFormat="1" spans="1:13">
      <c r="A86" s="24" t="s">
        <v>2445</v>
      </c>
      <c r="B86" s="24" t="s">
        <v>2446</v>
      </c>
      <c r="C86" s="21">
        <f>VLOOKUP(A86,[1]spot_prices!$A:$F,3,FALSE)</f>
        <v>36.9</v>
      </c>
      <c r="D86" s="21">
        <f>VLOOKUP(A86,[1]spot_prices!$A:$F,4,FALSE)</f>
        <v>52.2</v>
      </c>
      <c r="E86" s="107">
        <f>C86/D86</f>
        <v>0.706896551724138</v>
      </c>
      <c r="F86" s="20">
        <f>VLOOKUP(A86,[1]spot_prices!$A:$F,5,FALSE)</f>
        <v>16.15</v>
      </c>
      <c r="G86" s="103">
        <f>VLOOKUP(A86,[1]spot_prices!$A:$F,6,FALSE)</f>
        <v>1.51</v>
      </c>
      <c r="H86" s="27" t="s">
        <v>2085</v>
      </c>
      <c r="I86" s="27"/>
      <c r="J86" s="24" t="s">
        <v>2352</v>
      </c>
      <c r="K86" s="112">
        <f>VLOOKUP(H86,行业总结!D:F,2,FALSE)</f>
        <v>5.4</v>
      </c>
      <c r="L86" s="27" t="s">
        <v>2447</v>
      </c>
      <c r="M86" s="27" t="s">
        <v>2448</v>
      </c>
    </row>
    <row r="87" s="93" customFormat="1" spans="1:13">
      <c r="A87" s="24" t="s">
        <v>2449</v>
      </c>
      <c r="B87" s="24" t="s">
        <v>2450</v>
      </c>
      <c r="C87" s="21">
        <f>VLOOKUP(A87,[1]spot_prices!$A:$F,3,FALSE)</f>
        <v>25.9</v>
      </c>
      <c r="D87" s="21">
        <f>VLOOKUP(A87,[1]spot_prices!$A:$F,4,FALSE)</f>
        <v>45.5</v>
      </c>
      <c r="E87" s="107">
        <f>C87/D87</f>
        <v>0.569230769230769</v>
      </c>
      <c r="F87" s="20">
        <f>VLOOKUP(A87,[1]spot_prices!$A:$F,5,FALSE)</f>
        <v>37.88</v>
      </c>
      <c r="G87" s="103">
        <f>VLOOKUP(A87,[1]spot_prices!$A:$F,6,FALSE)</f>
        <v>0.32</v>
      </c>
      <c r="H87" s="27" t="s">
        <v>2085</v>
      </c>
      <c r="I87" s="27"/>
      <c r="J87" s="114"/>
      <c r="K87" s="112">
        <f>VLOOKUP(H87,行业总结!D:F,2,FALSE)</f>
        <v>5.4</v>
      </c>
      <c r="L87" s="27" t="s">
        <v>2451</v>
      </c>
      <c r="M87" s="27" t="s">
        <v>2452</v>
      </c>
    </row>
    <row r="88" s="93" customFormat="1" ht="33" spans="1:13">
      <c r="A88" s="24" t="s">
        <v>2453</v>
      </c>
      <c r="B88" s="24" t="s">
        <v>2454</v>
      </c>
      <c r="C88" s="21">
        <f>VLOOKUP(A88,[1]spot_prices!$A:$F,3,FALSE)</f>
        <v>21.5</v>
      </c>
      <c r="D88" s="21">
        <f>VLOOKUP(A88,[1]spot_prices!$A:$F,4,FALSE)</f>
        <v>38.5</v>
      </c>
      <c r="E88" s="107">
        <f>C88/D88</f>
        <v>0.558441558441558</v>
      </c>
      <c r="F88" s="20">
        <f>VLOOKUP(A88,[1]spot_prices!$A:$F,5,FALSE)</f>
        <v>47.65</v>
      </c>
      <c r="G88" s="103">
        <f>VLOOKUP(A88,[1]spot_prices!$A:$F,6,FALSE)</f>
        <v>2.83</v>
      </c>
      <c r="H88" s="27" t="s">
        <v>2085</v>
      </c>
      <c r="I88" s="27"/>
      <c r="J88" s="24" t="s">
        <v>2286</v>
      </c>
      <c r="K88" s="112">
        <f>VLOOKUP(H88,行业总结!D:F,2,FALSE)</f>
        <v>5.4</v>
      </c>
      <c r="L88" s="27" t="s">
        <v>2455</v>
      </c>
      <c r="M88" s="27" t="s">
        <v>2456</v>
      </c>
    </row>
    <row r="89" s="93" customFormat="1" ht="33" spans="1:13">
      <c r="A89" s="110" t="s">
        <v>696</v>
      </c>
      <c r="B89" s="110" t="s">
        <v>697</v>
      </c>
      <c r="C89" s="21">
        <f>VLOOKUP(A89,[1]spot_prices!$A:$F,3,FALSE)</f>
        <v>778.2</v>
      </c>
      <c r="D89" s="21">
        <f>VLOOKUP(A89,[1]spot_prices!$A:$F,4,FALSE)</f>
        <v>963.1</v>
      </c>
      <c r="E89" s="107">
        <f>C89/D89</f>
        <v>0.808015782369432</v>
      </c>
      <c r="F89" s="20">
        <f>VLOOKUP(A89,[1]spot_prices!$A:$F,5,FALSE)</f>
        <v>21.53</v>
      </c>
      <c r="G89" s="103">
        <f>VLOOKUP(A89,[1]spot_prices!$A:$F,6,FALSE)</f>
        <v>-1.24</v>
      </c>
      <c r="H89" s="111" t="s">
        <v>698</v>
      </c>
      <c r="I89" s="111"/>
      <c r="J89" s="110" t="s">
        <v>2224</v>
      </c>
      <c r="K89" s="112">
        <f>VLOOKUP(H89,行业总结!D:F,2,FALSE)</f>
        <v>1.6</v>
      </c>
      <c r="L89" s="111" t="s">
        <v>699</v>
      </c>
      <c r="M89" s="111" t="s">
        <v>700</v>
      </c>
    </row>
    <row r="90" s="93" customFormat="1" ht="33" spans="1:13">
      <c r="A90" s="110" t="s">
        <v>710</v>
      </c>
      <c r="B90" s="110" t="s">
        <v>711</v>
      </c>
      <c r="C90" s="21">
        <f>VLOOKUP(A90,[1]spot_prices!$A:$F,3,FALSE)</f>
        <v>435.4</v>
      </c>
      <c r="D90" s="21">
        <f>VLOOKUP(A90,[1]spot_prices!$A:$F,4,FALSE)</f>
        <v>483.8</v>
      </c>
      <c r="E90" s="107">
        <f>C90/D90</f>
        <v>0.899958660603555</v>
      </c>
      <c r="F90" s="20">
        <f>VLOOKUP(A90,[1]spot_prices!$A:$F,5,FALSE)</f>
        <v>9.98</v>
      </c>
      <c r="G90" s="103">
        <f>VLOOKUP(A90,[1]spot_prices!$A:$F,6,FALSE)</f>
        <v>-2.25</v>
      </c>
      <c r="H90" s="111" t="s">
        <v>698</v>
      </c>
      <c r="I90" s="111"/>
      <c r="J90" s="110" t="s">
        <v>2226</v>
      </c>
      <c r="K90" s="112">
        <f>VLOOKUP(H90,行业总结!D:F,2,FALSE)</f>
        <v>1.6</v>
      </c>
      <c r="L90" s="111" t="s">
        <v>712</v>
      </c>
      <c r="M90" s="111" t="s">
        <v>713</v>
      </c>
    </row>
    <row r="91" s="93" customFormat="1" ht="33" spans="1:13">
      <c r="A91" s="108" t="s">
        <v>2457</v>
      </c>
      <c r="B91" s="108" t="s">
        <v>2458</v>
      </c>
      <c r="C91" s="21">
        <f>VLOOKUP(A91,[1]spot_prices!$A:$F,3,FALSE)</f>
        <v>344.3</v>
      </c>
      <c r="D91" s="21">
        <f>VLOOKUP(A91,[1]spot_prices!$A:$F,4,FALSE)</f>
        <v>344.3</v>
      </c>
      <c r="E91" s="107">
        <f>C91/D91</f>
        <v>1</v>
      </c>
      <c r="F91" s="20">
        <f>VLOOKUP(A91,[1]spot_prices!$A:$F,5,FALSE)</f>
        <v>20.69</v>
      </c>
      <c r="G91" s="103">
        <f>VLOOKUP(A91,[1]spot_prices!$A:$F,6,FALSE)</f>
        <v>-3.32</v>
      </c>
      <c r="H91" s="109" t="s">
        <v>698</v>
      </c>
      <c r="I91" s="109"/>
      <c r="J91" s="108" t="s">
        <v>2226</v>
      </c>
      <c r="K91" s="112">
        <f>VLOOKUP(H91,行业总结!D:F,2,FALSE)</f>
        <v>1.6</v>
      </c>
      <c r="L91" s="109" t="s">
        <v>2459</v>
      </c>
      <c r="M91" s="109" t="s">
        <v>2460</v>
      </c>
    </row>
    <row r="92" s="93" customFormat="1" spans="1:13">
      <c r="A92" s="108" t="s">
        <v>2461</v>
      </c>
      <c r="B92" s="108" t="s">
        <v>2462</v>
      </c>
      <c r="C92" s="21">
        <f>VLOOKUP(A92,[1]spot_prices!$A:$F,3,FALSE)</f>
        <v>333.2</v>
      </c>
      <c r="D92" s="21">
        <f>VLOOKUP(A92,[1]spot_prices!$A:$F,4,FALSE)</f>
        <v>378.2</v>
      </c>
      <c r="E92" s="107">
        <f>C92/D92</f>
        <v>0.881015335801163</v>
      </c>
      <c r="F92" s="20">
        <f>VLOOKUP(A92,[1]spot_prices!$A:$F,5,FALSE)</f>
        <v>13.62</v>
      </c>
      <c r="G92" s="103">
        <f>VLOOKUP(A92,[1]spot_prices!$A:$F,6,FALSE)</f>
        <v>-4.02</v>
      </c>
      <c r="H92" s="109" t="s">
        <v>698</v>
      </c>
      <c r="I92" s="109"/>
      <c r="J92" s="108" t="s">
        <v>2211</v>
      </c>
      <c r="K92" s="112">
        <f>VLOOKUP(H92,行业总结!D:F,2,FALSE)</f>
        <v>1.6</v>
      </c>
      <c r="L92" s="109" t="s">
        <v>2463</v>
      </c>
      <c r="M92" s="109" t="s">
        <v>2464</v>
      </c>
    </row>
    <row r="93" s="93" customFormat="1" ht="33" spans="1:13">
      <c r="A93" s="108" t="s">
        <v>2465</v>
      </c>
      <c r="B93" s="108" t="s">
        <v>2466</v>
      </c>
      <c r="C93" s="21">
        <f>VLOOKUP(A93,[1]spot_prices!$A:$F,3,FALSE)</f>
        <v>187.9</v>
      </c>
      <c r="D93" s="21">
        <f>VLOOKUP(A93,[1]spot_prices!$A:$F,4,FALSE)</f>
        <v>187.9</v>
      </c>
      <c r="E93" s="107">
        <f>C93/D93</f>
        <v>1</v>
      </c>
      <c r="F93" s="20">
        <f>VLOOKUP(A93,[1]spot_prices!$A:$F,5,FALSE)</f>
        <v>15.63</v>
      </c>
      <c r="G93" s="103">
        <f>VLOOKUP(A93,[1]spot_prices!$A:$F,6,FALSE)</f>
        <v>-5.44</v>
      </c>
      <c r="H93" s="109" t="s">
        <v>698</v>
      </c>
      <c r="I93" s="109"/>
      <c r="J93" s="108" t="s">
        <v>2421</v>
      </c>
      <c r="K93" s="112">
        <f>VLOOKUP(H93,行业总结!D:F,2,FALSE)</f>
        <v>1.6</v>
      </c>
      <c r="L93" s="109" t="s">
        <v>2467</v>
      </c>
      <c r="M93" s="109" t="s">
        <v>2468</v>
      </c>
    </row>
    <row r="94" s="93" customFormat="1" ht="33" spans="1:13">
      <c r="A94" s="108" t="s">
        <v>2469</v>
      </c>
      <c r="B94" s="108" t="s">
        <v>2470</v>
      </c>
      <c r="C94" s="21">
        <f>VLOOKUP(A94,[1]spot_prices!$A:$F,3,FALSE)</f>
        <v>109.8</v>
      </c>
      <c r="D94" s="21">
        <f>VLOOKUP(A94,[1]spot_prices!$A:$F,4,FALSE)</f>
        <v>138.5</v>
      </c>
      <c r="E94" s="107">
        <f>C94/D94</f>
        <v>0.792779783393502</v>
      </c>
      <c r="F94" s="20">
        <f>VLOOKUP(A94,[1]spot_prices!$A:$F,5,FALSE)</f>
        <v>12.06</v>
      </c>
      <c r="G94" s="103">
        <f>VLOOKUP(A94,[1]spot_prices!$A:$F,6,FALSE)</f>
        <v>-2.98</v>
      </c>
      <c r="H94" s="109" t="s">
        <v>698</v>
      </c>
      <c r="I94" s="109"/>
      <c r="J94" s="108" t="s">
        <v>2135</v>
      </c>
      <c r="K94" s="112">
        <f>VLOOKUP(H94,行业总结!D:F,2,FALSE)</f>
        <v>1.6</v>
      </c>
      <c r="L94" s="109" t="s">
        <v>2471</v>
      </c>
      <c r="M94" s="109" t="s">
        <v>2472</v>
      </c>
    </row>
    <row r="95" s="93" customFormat="1" ht="33" spans="1:13">
      <c r="A95" s="20" t="s">
        <v>2473</v>
      </c>
      <c r="B95" s="20" t="s">
        <v>2474</v>
      </c>
      <c r="C95" s="21">
        <f>VLOOKUP(A95,[1]spot_prices!$A:$F,3,FALSE)</f>
        <v>98.2</v>
      </c>
      <c r="D95" s="21">
        <f>VLOOKUP(A95,[1]spot_prices!$A:$F,4,FALSE)</f>
        <v>142.5</v>
      </c>
      <c r="E95" s="107">
        <f>C95/D95</f>
        <v>0.689122807017544</v>
      </c>
      <c r="F95" s="20">
        <f>VLOOKUP(A95,[1]spot_prices!$A:$F,5,FALSE)</f>
        <v>15.44</v>
      </c>
      <c r="G95" s="103">
        <f>VLOOKUP(A95,[1]spot_prices!$A:$F,6,FALSE)</f>
        <v>-4.22</v>
      </c>
      <c r="H95" s="23" t="s">
        <v>698</v>
      </c>
      <c r="I95" s="23"/>
      <c r="J95" s="20" t="s">
        <v>2253</v>
      </c>
      <c r="K95" s="112">
        <f>VLOOKUP(H95,行业总结!D:F,2,FALSE)</f>
        <v>1.6</v>
      </c>
      <c r="L95" s="23" t="s">
        <v>2475</v>
      </c>
      <c r="M95" s="23" t="s">
        <v>2476</v>
      </c>
    </row>
    <row r="96" s="93" customFormat="1" ht="49.5" spans="1:13">
      <c r="A96" s="20" t="s">
        <v>2477</v>
      </c>
      <c r="B96" s="20" t="s">
        <v>2478</v>
      </c>
      <c r="C96" s="21">
        <f>VLOOKUP(A96,[1]spot_prices!$A:$F,3,FALSE)</f>
        <v>72.8</v>
      </c>
      <c r="D96" s="21">
        <f>VLOOKUP(A96,[1]spot_prices!$A:$F,4,FALSE)</f>
        <v>73.8</v>
      </c>
      <c r="E96" s="107">
        <f>C96/D96</f>
        <v>0.986449864498645</v>
      </c>
      <c r="F96" s="20">
        <f>VLOOKUP(A96,[1]spot_prices!$A:$F,5,FALSE)</f>
        <v>3.34</v>
      </c>
      <c r="G96" s="103">
        <f>VLOOKUP(A96,[1]spot_prices!$A:$F,6,FALSE)</f>
        <v>-3.75</v>
      </c>
      <c r="H96" s="23" t="s">
        <v>698</v>
      </c>
      <c r="I96" s="23"/>
      <c r="J96" s="113"/>
      <c r="K96" s="112">
        <f>VLOOKUP(H96,行业总结!D:F,2,FALSE)</f>
        <v>1.6</v>
      </c>
      <c r="L96" s="23" t="s">
        <v>2479</v>
      </c>
      <c r="M96" s="23" t="s">
        <v>2480</v>
      </c>
    </row>
    <row r="97" s="93" customFormat="1" ht="33" spans="1:13">
      <c r="A97" s="24" t="s">
        <v>2481</v>
      </c>
      <c r="B97" s="24" t="s">
        <v>2482</v>
      </c>
      <c r="C97" s="21">
        <f>VLOOKUP(A97,[1]spot_prices!$A:$F,3,FALSE)</f>
        <v>55</v>
      </c>
      <c r="D97" s="21">
        <f>VLOOKUP(A97,[1]spot_prices!$A:$F,4,FALSE)</f>
        <v>55</v>
      </c>
      <c r="E97" s="107">
        <f>C97/D97</f>
        <v>1</v>
      </c>
      <c r="F97" s="20">
        <f>VLOOKUP(A97,[1]spot_prices!$A:$F,5,FALSE)</f>
        <v>5.92</v>
      </c>
      <c r="G97" s="103">
        <f>VLOOKUP(A97,[1]spot_prices!$A:$F,6,FALSE)</f>
        <v>-3.27</v>
      </c>
      <c r="H97" s="27" t="s">
        <v>698</v>
      </c>
      <c r="I97" s="27"/>
      <c r="J97" s="114"/>
      <c r="K97" s="112">
        <f>VLOOKUP(H97,行业总结!D:F,2,FALSE)</f>
        <v>1.6</v>
      </c>
      <c r="L97" s="27" t="s">
        <v>2483</v>
      </c>
      <c r="M97" s="27" t="s">
        <v>2484</v>
      </c>
    </row>
    <row r="98" s="93" customFormat="1" ht="33" spans="1:13">
      <c r="A98" s="24" t="s">
        <v>2485</v>
      </c>
      <c r="B98" s="24" t="s">
        <v>2486</v>
      </c>
      <c r="C98" s="21">
        <f>VLOOKUP(A98,[1]spot_prices!$A:$F,3,FALSE)</f>
        <v>25.8</v>
      </c>
      <c r="D98" s="21">
        <f>VLOOKUP(A98,[1]spot_prices!$A:$F,4,FALSE)</f>
        <v>30.3</v>
      </c>
      <c r="E98" s="107">
        <f>C98/D98</f>
        <v>0.851485148514851</v>
      </c>
      <c r="F98" s="20">
        <f>VLOOKUP(A98,[1]spot_prices!$A:$F,5,FALSE)</f>
        <v>11.06</v>
      </c>
      <c r="G98" s="103">
        <f>VLOOKUP(A98,[1]spot_prices!$A:$F,6,FALSE)</f>
        <v>-9.2</v>
      </c>
      <c r="H98" s="27" t="s">
        <v>698</v>
      </c>
      <c r="I98" s="27"/>
      <c r="J98" s="114"/>
      <c r="K98" s="112">
        <f>VLOOKUP(H98,行业总结!D:F,2,FALSE)</f>
        <v>1.6</v>
      </c>
      <c r="L98" s="27" t="s">
        <v>2487</v>
      </c>
      <c r="M98" s="27" t="s">
        <v>2488</v>
      </c>
    </row>
    <row r="99" s="93" customFormat="1" spans="1:13">
      <c r="A99" s="24" t="s">
        <v>2489</v>
      </c>
      <c r="B99" s="24" t="s">
        <v>2490</v>
      </c>
      <c r="C99" s="21">
        <f>VLOOKUP(A99,[1]spot_prices!$A:$F,3,FALSE)</f>
        <v>19.2</v>
      </c>
      <c r="D99" s="21">
        <f>VLOOKUP(A99,[1]spot_prices!$A:$F,4,FALSE)</f>
        <v>134.7</v>
      </c>
      <c r="E99" s="107">
        <f>C99/D99</f>
        <v>0.142538975501114</v>
      </c>
      <c r="F99" s="20">
        <f>VLOOKUP(A99,[1]spot_prices!$A:$F,5,FALSE)</f>
        <v>32.07</v>
      </c>
      <c r="G99" s="103">
        <f>VLOOKUP(A99,[1]spot_prices!$A:$F,6,FALSE)</f>
        <v>10.02</v>
      </c>
      <c r="H99" s="27" t="s">
        <v>698</v>
      </c>
      <c r="I99" s="27"/>
      <c r="J99" s="114"/>
      <c r="K99" s="112">
        <f>VLOOKUP(H99,行业总结!D:F,2,FALSE)</f>
        <v>1.6</v>
      </c>
      <c r="L99" s="27" t="s">
        <v>2491</v>
      </c>
      <c r="M99" s="27" t="s">
        <v>2492</v>
      </c>
    </row>
    <row r="100" s="93" customFormat="1" ht="45" spans="1:13">
      <c r="A100" s="28" t="s">
        <v>1425</v>
      </c>
      <c r="B100" s="28" t="s">
        <v>1426</v>
      </c>
      <c r="C100" s="21">
        <f>VLOOKUP(A100,[1]spot_prices!$A:$F,3,FALSE)</f>
        <v>2426.1</v>
      </c>
      <c r="D100" s="21">
        <f>VLOOKUP(A100,[1]spot_prices!$A:$F,4,FALSE)</f>
        <v>3112</v>
      </c>
      <c r="E100" s="107">
        <f>C100/D100</f>
        <v>0.779595115681234</v>
      </c>
      <c r="F100" s="20">
        <f>VLOOKUP(A100,[1]spot_prices!$A:$F,5,FALSE)</f>
        <v>11.82</v>
      </c>
      <c r="G100" s="103">
        <f>VLOOKUP(A100,[1]spot_prices!$A:$F,6,FALSE)</f>
        <v>0.17</v>
      </c>
      <c r="H100" s="30" t="s">
        <v>747</v>
      </c>
      <c r="I100" s="30"/>
      <c r="J100" s="28" t="s">
        <v>2207</v>
      </c>
      <c r="K100" s="112">
        <f>VLOOKUP(H100,行业总结!D:F,2,FALSE)</f>
        <v>5.4</v>
      </c>
      <c r="L100" s="30" t="s">
        <v>1428</v>
      </c>
      <c r="M100" s="30" t="s">
        <v>2493</v>
      </c>
    </row>
    <row r="101" s="93" customFormat="1" ht="33" spans="1:13">
      <c r="A101" s="110" t="s">
        <v>745</v>
      </c>
      <c r="B101" s="110" t="s">
        <v>746</v>
      </c>
      <c r="C101" s="21">
        <f>VLOOKUP(A101,[1]spot_prices!$A:$F,3,FALSE)</f>
        <v>397.4</v>
      </c>
      <c r="D101" s="21">
        <f>VLOOKUP(A101,[1]spot_prices!$A:$F,4,FALSE)</f>
        <v>663.1</v>
      </c>
      <c r="E101" s="107">
        <f>C101/D101</f>
        <v>0.599306288644247</v>
      </c>
      <c r="F101" s="20">
        <f>VLOOKUP(A101,[1]spot_prices!$A:$F,5,FALSE)</f>
        <v>19.15</v>
      </c>
      <c r="G101" s="103">
        <f>VLOOKUP(A101,[1]spot_prices!$A:$F,6,FALSE)</f>
        <v>1.43</v>
      </c>
      <c r="H101" s="111" t="s">
        <v>747</v>
      </c>
      <c r="I101" s="111"/>
      <c r="J101" s="110" t="s">
        <v>2494</v>
      </c>
      <c r="K101" s="112">
        <f>VLOOKUP(H101,行业总结!D:F,2,FALSE)</f>
        <v>5.4</v>
      </c>
      <c r="L101" s="111" t="s">
        <v>748</v>
      </c>
      <c r="M101" s="111" t="s">
        <v>749</v>
      </c>
    </row>
    <row r="102" s="93" customFormat="1" ht="33" spans="1:13">
      <c r="A102" s="108" t="s">
        <v>2495</v>
      </c>
      <c r="B102" s="108" t="s">
        <v>2496</v>
      </c>
      <c r="C102" s="21">
        <f>VLOOKUP(A102,[1]spot_prices!$A:$F,3,FALSE)</f>
        <v>337.9</v>
      </c>
      <c r="D102" s="21">
        <f>VLOOKUP(A102,[1]spot_prices!$A:$F,4,FALSE)</f>
        <v>337.9</v>
      </c>
      <c r="E102" s="107">
        <f>C102/D102</f>
        <v>1</v>
      </c>
      <c r="F102" s="20">
        <f>VLOOKUP(A102,[1]spot_prices!$A:$F,5,FALSE)</f>
        <v>3.21</v>
      </c>
      <c r="G102" s="103">
        <f>VLOOKUP(A102,[1]spot_prices!$A:$F,6,FALSE)</f>
        <v>0</v>
      </c>
      <c r="H102" s="109" t="s">
        <v>747</v>
      </c>
      <c r="I102" s="109"/>
      <c r="J102" s="108" t="s">
        <v>2211</v>
      </c>
      <c r="K102" s="112">
        <f>VLOOKUP(H102,行业总结!D:F,2,FALSE)</f>
        <v>5.4</v>
      </c>
      <c r="L102" s="109" t="s">
        <v>2497</v>
      </c>
      <c r="M102" s="109" t="s">
        <v>2498</v>
      </c>
    </row>
    <row r="103" s="93" customFormat="1" ht="33" spans="1:13">
      <c r="A103" s="108" t="s">
        <v>2499</v>
      </c>
      <c r="B103" s="108" t="s">
        <v>2500</v>
      </c>
      <c r="C103" s="21">
        <f>VLOOKUP(A103,[1]spot_prices!$A:$F,3,FALSE)</f>
        <v>231.5</v>
      </c>
      <c r="D103" s="21">
        <f>VLOOKUP(A103,[1]spot_prices!$A:$F,4,FALSE)</f>
        <v>236.6</v>
      </c>
      <c r="E103" s="107">
        <f>C103/D103</f>
        <v>0.978444632290786</v>
      </c>
      <c r="F103" s="20">
        <f>VLOOKUP(A103,[1]spot_prices!$A:$F,5,FALSE)</f>
        <v>11.92</v>
      </c>
      <c r="G103" s="103">
        <f>VLOOKUP(A103,[1]spot_prices!$A:$F,6,FALSE)</f>
        <v>0.68</v>
      </c>
      <c r="H103" s="109" t="s">
        <v>747</v>
      </c>
      <c r="I103" s="109"/>
      <c r="J103" s="108" t="s">
        <v>2421</v>
      </c>
      <c r="K103" s="112">
        <f>VLOOKUP(H103,行业总结!D:F,2,FALSE)</f>
        <v>5.4</v>
      </c>
      <c r="L103" s="109" t="s">
        <v>2501</v>
      </c>
      <c r="M103" s="109" t="s">
        <v>2502</v>
      </c>
    </row>
    <row r="104" s="93" customFormat="1" ht="33" spans="1:13">
      <c r="A104" s="108" t="s">
        <v>2503</v>
      </c>
      <c r="B104" s="108" t="s">
        <v>2504</v>
      </c>
      <c r="C104" s="21">
        <f>VLOOKUP(A104,[1]spot_prices!$A:$F,3,FALSE)</f>
        <v>217</v>
      </c>
      <c r="D104" s="21">
        <f>VLOOKUP(A104,[1]spot_prices!$A:$F,4,FALSE)</f>
        <v>217</v>
      </c>
      <c r="E104" s="107">
        <f>C104/D104</f>
        <v>1</v>
      </c>
      <c r="F104" s="20">
        <f>VLOOKUP(A104,[1]spot_prices!$A:$F,5,FALSE)</f>
        <v>2.93</v>
      </c>
      <c r="G104" s="103">
        <f>VLOOKUP(A104,[1]spot_prices!$A:$F,6,FALSE)</f>
        <v>-1.35</v>
      </c>
      <c r="H104" s="109" t="s">
        <v>747</v>
      </c>
      <c r="I104" s="109"/>
      <c r="J104" s="108" t="s">
        <v>2113</v>
      </c>
      <c r="K104" s="112">
        <f>VLOOKUP(H104,行业总结!D:F,2,FALSE)</f>
        <v>5.4</v>
      </c>
      <c r="L104" s="109" t="s">
        <v>2505</v>
      </c>
      <c r="M104" s="109" t="s">
        <v>2506</v>
      </c>
    </row>
    <row r="105" s="93" customFormat="1" ht="33" spans="1:13">
      <c r="A105" s="108" t="s">
        <v>2507</v>
      </c>
      <c r="B105" s="108" t="s">
        <v>2508</v>
      </c>
      <c r="C105" s="21">
        <f>VLOOKUP(A105,[1]spot_prices!$A:$F,3,FALSE)</f>
        <v>213.6</v>
      </c>
      <c r="D105" s="21">
        <f>VLOOKUP(A105,[1]spot_prices!$A:$F,4,FALSE)</f>
        <v>251.9</v>
      </c>
      <c r="E105" s="107">
        <f>C105/D105</f>
        <v>0.84795553791187</v>
      </c>
      <c r="F105" s="20">
        <f>VLOOKUP(A105,[1]spot_prices!$A:$F,5,FALSE)</f>
        <v>12.57</v>
      </c>
      <c r="G105" s="103">
        <f>VLOOKUP(A105,[1]spot_prices!$A:$F,6,FALSE)</f>
        <v>1.7</v>
      </c>
      <c r="H105" s="109" t="s">
        <v>747</v>
      </c>
      <c r="I105" s="109"/>
      <c r="J105" s="108" t="s">
        <v>2211</v>
      </c>
      <c r="K105" s="112">
        <f>VLOOKUP(H105,行业总结!D:F,2,FALSE)</f>
        <v>5.4</v>
      </c>
      <c r="L105" s="109" t="s">
        <v>2509</v>
      </c>
      <c r="M105" s="109" t="s">
        <v>2510</v>
      </c>
    </row>
    <row r="106" s="94" customFormat="1" spans="1:13">
      <c r="A106" s="108" t="s">
        <v>2511</v>
      </c>
      <c r="B106" s="108" t="s">
        <v>2512</v>
      </c>
      <c r="C106" s="21">
        <f>VLOOKUP(A106,[1]spot_prices!$A:$F,3,FALSE)</f>
        <v>187.8</v>
      </c>
      <c r="D106" s="21">
        <f>VLOOKUP(A106,[1]spot_prices!$A:$F,4,FALSE)</f>
        <v>187.8</v>
      </c>
      <c r="E106" s="107">
        <f>C106/D106</f>
        <v>1</v>
      </c>
      <c r="F106" s="20">
        <f>VLOOKUP(A106,[1]spot_prices!$A:$F,5,FALSE)</f>
        <v>31.2</v>
      </c>
      <c r="G106" s="103">
        <f>VLOOKUP(A106,[1]spot_prices!$A:$F,6,FALSE)</f>
        <v>1.89</v>
      </c>
      <c r="H106" s="109" t="s">
        <v>747</v>
      </c>
      <c r="I106" s="109"/>
      <c r="J106" s="108" t="s">
        <v>2113</v>
      </c>
      <c r="K106" s="112">
        <f>VLOOKUP(H106,行业总结!D:F,2,FALSE)</f>
        <v>5.4</v>
      </c>
      <c r="L106" s="109" t="s">
        <v>2513</v>
      </c>
      <c r="M106" s="109" t="s">
        <v>2514</v>
      </c>
    </row>
    <row r="107" s="94" customFormat="1" ht="33" spans="1:13">
      <c r="A107" s="108" t="s">
        <v>2515</v>
      </c>
      <c r="B107" s="108" t="s">
        <v>2516</v>
      </c>
      <c r="C107" s="21">
        <f>VLOOKUP(A107,[1]spot_prices!$A:$F,3,FALSE)</f>
        <v>100.7</v>
      </c>
      <c r="D107" s="21">
        <f>VLOOKUP(A107,[1]spot_prices!$A:$F,4,FALSE)</f>
        <v>103.6</v>
      </c>
      <c r="E107" s="107">
        <f>C107/D107</f>
        <v>0.972007722007722</v>
      </c>
      <c r="F107" s="20">
        <f>VLOOKUP(A107,[1]spot_prices!$A:$F,5,FALSE)</f>
        <v>7.76</v>
      </c>
      <c r="G107" s="103">
        <f>VLOOKUP(A107,[1]spot_prices!$A:$F,6,FALSE)</f>
        <v>2.92</v>
      </c>
      <c r="H107" s="109" t="s">
        <v>747</v>
      </c>
      <c r="I107" s="109"/>
      <c r="J107" s="108" t="s">
        <v>2135</v>
      </c>
      <c r="K107" s="112">
        <f>VLOOKUP(H107,行业总结!D:F,2,FALSE)</f>
        <v>5.4</v>
      </c>
      <c r="L107" s="109" t="s">
        <v>2517</v>
      </c>
      <c r="M107" s="109" t="s">
        <v>2518</v>
      </c>
    </row>
    <row r="108" s="94" customFormat="1" ht="33" spans="1:13">
      <c r="A108" s="20" t="s">
        <v>2519</v>
      </c>
      <c r="B108" s="20" t="s">
        <v>2520</v>
      </c>
      <c r="C108" s="21">
        <f>VLOOKUP(A108,[1]spot_prices!$A:$F,3,FALSE)</f>
        <v>70.3</v>
      </c>
      <c r="D108" s="21">
        <f>VLOOKUP(A108,[1]spot_prices!$A:$F,4,FALSE)</f>
        <v>78.1</v>
      </c>
      <c r="E108" s="107">
        <f>C108/D108</f>
        <v>0.900128040973111</v>
      </c>
      <c r="F108" s="20">
        <f>VLOOKUP(A108,[1]spot_prices!$A:$F,5,FALSE)</f>
        <v>3.53</v>
      </c>
      <c r="G108" s="103">
        <f>VLOOKUP(A108,[1]spot_prices!$A:$F,6,FALSE)</f>
        <v>9.97</v>
      </c>
      <c r="H108" s="23" t="s">
        <v>747</v>
      </c>
      <c r="I108" s="23"/>
      <c r="J108" s="20" t="s">
        <v>2113</v>
      </c>
      <c r="K108" s="112">
        <f>VLOOKUP(H108,行业总结!D:F,2,FALSE)</f>
        <v>5.4</v>
      </c>
      <c r="L108" s="23" t="s">
        <v>2521</v>
      </c>
      <c r="M108" s="23" t="s">
        <v>2522</v>
      </c>
    </row>
    <row r="109" s="94" customFormat="1" spans="1:13">
      <c r="A109" s="24" t="s">
        <v>2523</v>
      </c>
      <c r="B109" s="24" t="s">
        <v>2524</v>
      </c>
      <c r="C109" s="21">
        <f>VLOOKUP(A109,[1]spot_prices!$A:$F,3,FALSE)</f>
        <v>47.8</v>
      </c>
      <c r="D109" s="21">
        <f>VLOOKUP(A109,[1]spot_prices!$A:$F,4,FALSE)</f>
        <v>116.6</v>
      </c>
      <c r="E109" s="107">
        <f>C109/D109</f>
        <v>0.409948542024014</v>
      </c>
      <c r="F109" s="20">
        <f>VLOOKUP(A109,[1]spot_prices!$A:$F,5,FALSE)</f>
        <v>6.58</v>
      </c>
      <c r="G109" s="103">
        <f>VLOOKUP(A109,[1]spot_prices!$A:$F,6,FALSE)</f>
        <v>5.28</v>
      </c>
      <c r="H109" s="27" t="s">
        <v>747</v>
      </c>
      <c r="I109" s="27"/>
      <c r="J109" s="24" t="s">
        <v>2135</v>
      </c>
      <c r="K109" s="112">
        <f>VLOOKUP(H109,行业总结!D:F,2,FALSE)</f>
        <v>5.4</v>
      </c>
      <c r="L109" s="27" t="s">
        <v>2525</v>
      </c>
      <c r="M109" s="27" t="s">
        <v>2526</v>
      </c>
    </row>
    <row r="110" s="94" customFormat="1" ht="33" spans="1:13">
      <c r="A110" s="24" t="s">
        <v>2527</v>
      </c>
      <c r="B110" s="24" t="s">
        <v>2528</v>
      </c>
      <c r="C110" s="21">
        <f>VLOOKUP(A110,[1]spot_prices!$A:$F,3,FALSE)</f>
        <v>41.7</v>
      </c>
      <c r="D110" s="21">
        <f>VLOOKUP(A110,[1]spot_prices!$A:$F,4,FALSE)</f>
        <v>101.8</v>
      </c>
      <c r="E110" s="107">
        <f>C110/D110</f>
        <v>0.409626719056975</v>
      </c>
      <c r="F110" s="20">
        <f>VLOOKUP(A110,[1]spot_prices!$A:$F,5,FALSE)</f>
        <v>6.88</v>
      </c>
      <c r="G110" s="103">
        <f>VLOOKUP(A110,[1]spot_prices!$A:$F,6,FALSE)</f>
        <v>1.18</v>
      </c>
      <c r="H110" s="27" t="s">
        <v>747</v>
      </c>
      <c r="I110" s="27"/>
      <c r="J110" s="24" t="s">
        <v>2113</v>
      </c>
      <c r="K110" s="112">
        <f>VLOOKUP(H110,行业总结!D:F,2,FALSE)</f>
        <v>5.4</v>
      </c>
      <c r="L110" s="27" t="s">
        <v>2529</v>
      </c>
      <c r="M110" s="27" t="s">
        <v>2530</v>
      </c>
    </row>
    <row r="111" s="94" customFormat="1" ht="33" spans="1:13">
      <c r="A111" s="24" t="s">
        <v>2531</v>
      </c>
      <c r="B111" s="24" t="s">
        <v>2532</v>
      </c>
      <c r="C111" s="21">
        <f>VLOOKUP(A111,[1]spot_prices!$A:$F,3,FALSE)</f>
        <v>33.6</v>
      </c>
      <c r="D111" s="21">
        <f>VLOOKUP(A111,[1]spot_prices!$A:$F,4,FALSE)</f>
        <v>33.6</v>
      </c>
      <c r="E111" s="107">
        <f>C111/D111</f>
        <v>1</v>
      </c>
      <c r="F111" s="20">
        <f>VLOOKUP(A111,[1]spot_prices!$A:$F,5,FALSE)</f>
        <v>13.76</v>
      </c>
      <c r="G111" s="103">
        <f>VLOOKUP(A111,[1]spot_prices!$A:$F,6,FALSE)</f>
        <v>3.15</v>
      </c>
      <c r="H111" s="27" t="s">
        <v>747</v>
      </c>
      <c r="I111" s="27"/>
      <c r="J111" s="114"/>
      <c r="K111" s="112">
        <f>VLOOKUP(H111,行业总结!D:F,2,FALSE)</f>
        <v>5.4</v>
      </c>
      <c r="L111" s="27" t="s">
        <v>2533</v>
      </c>
      <c r="M111" s="27" t="s">
        <v>1897</v>
      </c>
    </row>
    <row r="112" s="94" customFormat="1" ht="33" spans="1:13">
      <c r="A112" s="24" t="s">
        <v>2534</v>
      </c>
      <c r="B112" s="24" t="s">
        <v>2535</v>
      </c>
      <c r="C112" s="21">
        <f>VLOOKUP(A112,[1]spot_prices!$A:$F,3,FALSE)</f>
        <v>31.1</v>
      </c>
      <c r="D112" s="21">
        <f>VLOOKUP(A112,[1]spot_prices!$A:$F,4,FALSE)</f>
        <v>112.7</v>
      </c>
      <c r="E112" s="107">
        <f>C112/D112</f>
        <v>0.275953859804791</v>
      </c>
      <c r="F112" s="20">
        <f>VLOOKUP(A112,[1]spot_prices!$A:$F,5,FALSE)</f>
        <v>13.59</v>
      </c>
      <c r="G112" s="103">
        <f>VLOOKUP(A112,[1]spot_prices!$A:$F,6,FALSE)</f>
        <v>1.12</v>
      </c>
      <c r="H112" s="27" t="s">
        <v>747</v>
      </c>
      <c r="I112" s="27"/>
      <c r="J112" s="24" t="s">
        <v>2352</v>
      </c>
      <c r="K112" s="112">
        <f>VLOOKUP(H112,行业总结!D:F,2,FALSE)</f>
        <v>5.4</v>
      </c>
      <c r="L112" s="27" t="s">
        <v>2536</v>
      </c>
      <c r="M112" s="27" t="s">
        <v>2537</v>
      </c>
    </row>
    <row r="113" s="94" customFormat="1" ht="33" spans="1:13">
      <c r="A113" s="24" t="s">
        <v>2538</v>
      </c>
      <c r="B113" s="24" t="s">
        <v>2539</v>
      </c>
      <c r="C113" s="21">
        <f>VLOOKUP(A113,[1]spot_prices!$A:$F,3,FALSE)</f>
        <v>20.8</v>
      </c>
      <c r="D113" s="21">
        <f>VLOOKUP(A113,[1]spot_prices!$A:$F,4,FALSE)</f>
        <v>33.5</v>
      </c>
      <c r="E113" s="107">
        <f>C113/D113</f>
        <v>0.62089552238806</v>
      </c>
      <c r="F113" s="20">
        <f>VLOOKUP(A113,[1]spot_prices!$A:$F,5,FALSE)</f>
        <v>32.32</v>
      </c>
      <c r="G113" s="103">
        <f>VLOOKUP(A113,[1]spot_prices!$A:$F,6,FALSE)</f>
        <v>2.34</v>
      </c>
      <c r="H113" s="27" t="s">
        <v>747</v>
      </c>
      <c r="I113" s="27"/>
      <c r="J113" s="114"/>
      <c r="K113" s="112">
        <f>VLOOKUP(H113,行业总结!D:F,2,FALSE)</f>
        <v>5.4</v>
      </c>
      <c r="L113" s="27" t="s">
        <v>2540</v>
      </c>
      <c r="M113" s="27" t="s">
        <v>2541</v>
      </c>
    </row>
    <row r="114" s="94" customFormat="1" ht="33" spans="1:13">
      <c r="A114" s="24" t="s">
        <v>2542</v>
      </c>
      <c r="B114" s="24" t="s">
        <v>2543</v>
      </c>
      <c r="C114" s="21">
        <f>VLOOKUP(A114,[1]spot_prices!$A:$F,3,FALSE)</f>
        <v>18.3</v>
      </c>
      <c r="D114" s="21">
        <f>VLOOKUP(A114,[1]spot_prices!$A:$F,4,FALSE)</f>
        <v>18.3</v>
      </c>
      <c r="E114" s="107">
        <f>C114/D114</f>
        <v>1</v>
      </c>
      <c r="F114" s="20">
        <f>VLOOKUP(A114,[1]spot_prices!$A:$F,5,FALSE)</f>
        <v>7.3</v>
      </c>
      <c r="G114" s="103">
        <f>VLOOKUP(A114,[1]spot_prices!$A:$F,6,FALSE)</f>
        <v>1.67</v>
      </c>
      <c r="H114" s="27" t="s">
        <v>747</v>
      </c>
      <c r="I114" s="27"/>
      <c r="J114" s="114"/>
      <c r="K114" s="112">
        <f>VLOOKUP(H114,行业总结!D:F,2,FALSE)</f>
        <v>5.4</v>
      </c>
      <c r="L114" s="27" t="s">
        <v>2544</v>
      </c>
      <c r="M114" s="27" t="s">
        <v>2545</v>
      </c>
    </row>
    <row r="115" s="94" customFormat="1" spans="1:13">
      <c r="A115" s="24" t="s">
        <v>2546</v>
      </c>
      <c r="B115" s="24" t="s">
        <v>2547</v>
      </c>
      <c r="C115" s="21">
        <f>VLOOKUP(A115,[1]spot_prices!$A:$F,3,FALSE)</f>
        <v>15.6</v>
      </c>
      <c r="D115" s="21">
        <f>VLOOKUP(A115,[1]spot_prices!$A:$F,4,FALSE)</f>
        <v>34.5</v>
      </c>
      <c r="E115" s="107">
        <f>C115/D115</f>
        <v>0.452173913043478</v>
      </c>
      <c r="F115" s="20">
        <f>VLOOKUP(A115,[1]spot_prices!$A:$F,5,FALSE)</f>
        <v>10.37</v>
      </c>
      <c r="G115" s="103">
        <f>VLOOKUP(A115,[1]spot_prices!$A:$F,6,FALSE)</f>
        <v>2.57</v>
      </c>
      <c r="H115" s="27" t="s">
        <v>747</v>
      </c>
      <c r="I115" s="27"/>
      <c r="J115" s="114"/>
      <c r="K115" s="112">
        <f>VLOOKUP(H115,行业总结!D:F,2,FALSE)</f>
        <v>5.4</v>
      </c>
      <c r="L115" s="27" t="s">
        <v>2548</v>
      </c>
      <c r="M115" s="27" t="s">
        <v>2549</v>
      </c>
    </row>
    <row r="116" s="94" customFormat="1" ht="33" spans="1:13">
      <c r="A116" s="108" t="s">
        <v>2550</v>
      </c>
      <c r="B116" s="108" t="s">
        <v>2551</v>
      </c>
      <c r="C116" s="21">
        <f>VLOOKUP(A116,[1]spot_prices!$A:$F,3,FALSE)</f>
        <v>272.4</v>
      </c>
      <c r="D116" s="21">
        <f>VLOOKUP(A116,[1]spot_prices!$A:$F,4,FALSE)</f>
        <v>272.4</v>
      </c>
      <c r="E116" s="107">
        <f>C116/D116</f>
        <v>1</v>
      </c>
      <c r="F116" s="20">
        <f>VLOOKUP(A116,[1]spot_prices!$A:$F,5,FALSE)</f>
        <v>5.35</v>
      </c>
      <c r="G116" s="103">
        <f>VLOOKUP(A116,[1]spot_prices!$A:$F,6,FALSE)</f>
        <v>0.75</v>
      </c>
      <c r="H116" s="109" t="s">
        <v>2087</v>
      </c>
      <c r="I116" s="109"/>
      <c r="J116" s="108" t="s">
        <v>2226</v>
      </c>
      <c r="K116" s="112">
        <f>VLOOKUP(H116,行业总结!D:F,2,FALSE)</f>
        <v>5.4</v>
      </c>
      <c r="L116" s="109" t="s">
        <v>2552</v>
      </c>
      <c r="M116" s="109" t="s">
        <v>2553</v>
      </c>
    </row>
    <row r="117" s="94" customFormat="1" ht="33" spans="1:13">
      <c r="A117" s="108" t="s">
        <v>2554</v>
      </c>
      <c r="B117" s="108" t="s">
        <v>2555</v>
      </c>
      <c r="C117" s="21">
        <f>VLOOKUP(A117,[1]spot_prices!$A:$F,3,FALSE)</f>
        <v>266.7</v>
      </c>
      <c r="D117" s="21">
        <f>VLOOKUP(A117,[1]spot_prices!$A:$F,4,FALSE)</f>
        <v>266.7</v>
      </c>
      <c r="E117" s="107">
        <f>C117/D117</f>
        <v>1</v>
      </c>
      <c r="F117" s="20">
        <f>VLOOKUP(A117,[1]spot_prices!$A:$F,5,FALSE)</f>
        <v>11.19</v>
      </c>
      <c r="G117" s="103">
        <f>VLOOKUP(A117,[1]spot_prices!$A:$F,6,FALSE)</f>
        <v>1.91</v>
      </c>
      <c r="H117" s="109" t="s">
        <v>2087</v>
      </c>
      <c r="I117" s="109"/>
      <c r="J117" s="108" t="s">
        <v>2216</v>
      </c>
      <c r="K117" s="112">
        <f>VLOOKUP(H117,行业总结!D:F,2,FALSE)</f>
        <v>5.4</v>
      </c>
      <c r="L117" s="109" t="s">
        <v>2556</v>
      </c>
      <c r="M117" s="109" t="s">
        <v>2557</v>
      </c>
    </row>
    <row r="118" s="94" customFormat="1" ht="49.5" spans="1:13">
      <c r="A118" s="108" t="s">
        <v>2558</v>
      </c>
      <c r="B118" s="108" t="s">
        <v>2559</v>
      </c>
      <c r="C118" s="21">
        <f>VLOOKUP(A118,[1]spot_prices!$A:$F,3,FALSE)</f>
        <v>198.8</v>
      </c>
      <c r="D118" s="21">
        <f>VLOOKUP(A118,[1]spot_prices!$A:$F,4,FALSE)</f>
        <v>198.8</v>
      </c>
      <c r="E118" s="107">
        <f>C118/D118</f>
        <v>1</v>
      </c>
      <c r="F118" s="20">
        <f>VLOOKUP(A118,[1]spot_prices!$A:$F,5,FALSE)</f>
        <v>21.75</v>
      </c>
      <c r="G118" s="103">
        <f>VLOOKUP(A118,[1]spot_prices!$A:$F,6,FALSE)</f>
        <v>3.03</v>
      </c>
      <c r="H118" s="109" t="s">
        <v>2087</v>
      </c>
      <c r="I118" s="109"/>
      <c r="J118" s="108" t="s">
        <v>2253</v>
      </c>
      <c r="K118" s="112">
        <f>VLOOKUP(H118,行业总结!D:F,2,FALSE)</f>
        <v>5.4</v>
      </c>
      <c r="L118" s="109" t="s">
        <v>2560</v>
      </c>
      <c r="M118" s="109" t="s">
        <v>2561</v>
      </c>
    </row>
    <row r="119" s="94" customFormat="1" spans="1:13">
      <c r="A119" s="108" t="s">
        <v>2562</v>
      </c>
      <c r="B119" s="108" t="s">
        <v>2563</v>
      </c>
      <c r="C119" s="21">
        <f>VLOOKUP(A119,[1]spot_prices!$A:$F,3,FALSE)</f>
        <v>182.1</v>
      </c>
      <c r="D119" s="21">
        <f>VLOOKUP(A119,[1]spot_prices!$A:$F,4,FALSE)</f>
        <v>182.1</v>
      </c>
      <c r="E119" s="107">
        <f>C119/D119</f>
        <v>1</v>
      </c>
      <c r="F119" s="20">
        <f>VLOOKUP(A119,[1]spot_prices!$A:$F,5,FALSE)</f>
        <v>16.29</v>
      </c>
      <c r="G119" s="103">
        <f>VLOOKUP(A119,[1]spot_prices!$A:$F,6,FALSE)</f>
        <v>5.51</v>
      </c>
      <c r="H119" s="109" t="s">
        <v>2087</v>
      </c>
      <c r="I119" s="109"/>
      <c r="J119" s="108" t="s">
        <v>2135</v>
      </c>
      <c r="K119" s="112">
        <f>VLOOKUP(H119,行业总结!D:F,2,FALSE)</f>
        <v>5.4</v>
      </c>
      <c r="L119" s="109" t="s">
        <v>2564</v>
      </c>
      <c r="M119" s="109" t="s">
        <v>2565</v>
      </c>
    </row>
    <row r="120" s="94" customFormat="1" ht="33" spans="1:13">
      <c r="A120" s="108" t="s">
        <v>2566</v>
      </c>
      <c r="B120" s="108" t="s">
        <v>2567</v>
      </c>
      <c r="C120" s="21">
        <f>VLOOKUP(A120,[1]spot_prices!$A:$F,3,FALSE)</f>
        <v>179.4</v>
      </c>
      <c r="D120" s="21">
        <f>VLOOKUP(A120,[1]spot_prices!$A:$F,4,FALSE)</f>
        <v>179.4</v>
      </c>
      <c r="E120" s="107">
        <f>C120/D120</f>
        <v>1</v>
      </c>
      <c r="F120" s="20">
        <f>VLOOKUP(A120,[1]spot_prices!$A:$F,5,FALSE)</f>
        <v>4.8</v>
      </c>
      <c r="G120" s="103">
        <f>VLOOKUP(A120,[1]spot_prices!$A:$F,6,FALSE)</f>
        <v>-0.21</v>
      </c>
      <c r="H120" s="109" t="s">
        <v>2087</v>
      </c>
      <c r="I120" s="109"/>
      <c r="J120" s="108" t="s">
        <v>2421</v>
      </c>
      <c r="K120" s="112">
        <f>VLOOKUP(H120,行业总结!D:F,2,FALSE)</f>
        <v>5.4</v>
      </c>
      <c r="L120" s="109" t="s">
        <v>2568</v>
      </c>
      <c r="M120" s="109" t="s">
        <v>2569</v>
      </c>
    </row>
    <row r="121" s="94" customFormat="1" ht="33" spans="1:13">
      <c r="A121" s="108" t="s">
        <v>2570</v>
      </c>
      <c r="B121" s="108" t="s">
        <v>2571</v>
      </c>
      <c r="C121" s="21">
        <f>VLOOKUP(A121,[1]spot_prices!$A:$F,3,FALSE)</f>
        <v>118.6</v>
      </c>
      <c r="D121" s="21">
        <f>VLOOKUP(A121,[1]spot_prices!$A:$F,4,FALSE)</f>
        <v>147.7</v>
      </c>
      <c r="E121" s="107">
        <f>C121/D121</f>
        <v>0.802979011509817</v>
      </c>
      <c r="F121" s="20">
        <f>VLOOKUP(A121,[1]spot_prices!$A:$F,5,FALSE)</f>
        <v>8.04</v>
      </c>
      <c r="G121" s="103">
        <f>VLOOKUP(A121,[1]spot_prices!$A:$F,6,FALSE)</f>
        <v>0.12</v>
      </c>
      <c r="H121" s="109" t="s">
        <v>2087</v>
      </c>
      <c r="I121" s="109"/>
      <c r="J121" s="108" t="s">
        <v>2135</v>
      </c>
      <c r="K121" s="112">
        <f>VLOOKUP(H121,行业总结!D:F,2,FALSE)</f>
        <v>5.4</v>
      </c>
      <c r="L121" s="109" t="s">
        <v>2572</v>
      </c>
      <c r="M121" s="109" t="s">
        <v>2573</v>
      </c>
    </row>
    <row r="122" s="94" customFormat="1" ht="33" spans="1:13">
      <c r="A122" s="108" t="s">
        <v>2574</v>
      </c>
      <c r="B122" s="108" t="s">
        <v>2575</v>
      </c>
      <c r="C122" s="21">
        <f>VLOOKUP(A122,[1]spot_prices!$A:$F,3,FALSE)</f>
        <v>110.1</v>
      </c>
      <c r="D122" s="21">
        <f>VLOOKUP(A122,[1]spot_prices!$A:$F,4,FALSE)</f>
        <v>110.1</v>
      </c>
      <c r="E122" s="107">
        <f>C122/D122</f>
        <v>1</v>
      </c>
      <c r="F122" s="20">
        <f>VLOOKUP(A122,[1]spot_prices!$A:$F,5,FALSE)</f>
        <v>5.59</v>
      </c>
      <c r="G122" s="103">
        <f>VLOOKUP(A122,[1]spot_prices!$A:$F,6,FALSE)</f>
        <v>0.72</v>
      </c>
      <c r="H122" s="109" t="s">
        <v>2087</v>
      </c>
      <c r="I122" s="109"/>
      <c r="J122" s="108" t="s">
        <v>2135</v>
      </c>
      <c r="K122" s="112">
        <f>VLOOKUP(H122,行业总结!D:F,2,FALSE)</f>
        <v>5.4</v>
      </c>
      <c r="L122" s="109" t="s">
        <v>2576</v>
      </c>
      <c r="M122" s="109" t="s">
        <v>2577</v>
      </c>
    </row>
    <row r="123" s="94" customFormat="1" ht="33" spans="1:13">
      <c r="A123" s="20" t="s">
        <v>2578</v>
      </c>
      <c r="B123" s="20" t="s">
        <v>2579</v>
      </c>
      <c r="C123" s="21">
        <f>VLOOKUP(A123,[1]spot_prices!$A:$F,3,FALSE)</f>
        <v>98.2</v>
      </c>
      <c r="D123" s="21">
        <f>VLOOKUP(A123,[1]spot_prices!$A:$F,4,FALSE)</f>
        <v>115.1</v>
      </c>
      <c r="E123" s="107">
        <f>C123/D123</f>
        <v>0.853171155516942</v>
      </c>
      <c r="F123" s="20">
        <f>VLOOKUP(A123,[1]spot_prices!$A:$F,5,FALSE)</f>
        <v>16.68</v>
      </c>
      <c r="G123" s="103">
        <f>VLOOKUP(A123,[1]spot_prices!$A:$F,6,FALSE)</f>
        <v>-2.11</v>
      </c>
      <c r="H123" s="23" t="s">
        <v>2087</v>
      </c>
      <c r="I123" s="23"/>
      <c r="J123" s="20" t="s">
        <v>2135</v>
      </c>
      <c r="K123" s="112">
        <f>VLOOKUP(H123,行业总结!D:F,2,FALSE)</f>
        <v>5.4</v>
      </c>
      <c r="L123" s="23" t="s">
        <v>2580</v>
      </c>
      <c r="M123" s="23" t="s">
        <v>2581</v>
      </c>
    </row>
    <row r="124" s="94" customFormat="1" spans="1:13">
      <c r="A124" s="20" t="s">
        <v>2582</v>
      </c>
      <c r="B124" s="20" t="s">
        <v>2583</v>
      </c>
      <c r="C124" s="21">
        <f>VLOOKUP(A124,[1]spot_prices!$A:$F,3,FALSE)</f>
        <v>83.7</v>
      </c>
      <c r="D124" s="21">
        <f>VLOOKUP(A124,[1]spot_prices!$A:$F,4,FALSE)</f>
        <v>83.7</v>
      </c>
      <c r="E124" s="107">
        <f>C124/D124</f>
        <v>1</v>
      </c>
      <c r="F124" s="20">
        <f>VLOOKUP(A124,[1]spot_prices!$A:$F,5,FALSE)</f>
        <v>14.88</v>
      </c>
      <c r="G124" s="103">
        <f>VLOOKUP(A124,[1]spot_prices!$A:$F,6,FALSE)</f>
        <v>-1.91</v>
      </c>
      <c r="H124" s="23" t="s">
        <v>2087</v>
      </c>
      <c r="I124" s="23"/>
      <c r="J124" s="113"/>
      <c r="K124" s="112">
        <f>VLOOKUP(H124,行业总结!D:F,2,FALSE)</f>
        <v>5.4</v>
      </c>
      <c r="L124" s="23" t="s">
        <v>2584</v>
      </c>
      <c r="M124" s="23" t="s">
        <v>2585</v>
      </c>
    </row>
    <row r="125" s="94" customFormat="1" spans="1:13">
      <c r="A125" s="20" t="s">
        <v>2586</v>
      </c>
      <c r="B125" s="20" t="s">
        <v>2587</v>
      </c>
      <c r="C125" s="21">
        <f>VLOOKUP(A125,[1]spot_prices!$A:$F,3,FALSE)</f>
        <v>64.5</v>
      </c>
      <c r="D125" s="21">
        <f>VLOOKUP(A125,[1]spot_prices!$A:$F,4,FALSE)</f>
        <v>64.5</v>
      </c>
      <c r="E125" s="107">
        <f>C125/D125</f>
        <v>1</v>
      </c>
      <c r="F125" s="20">
        <f>VLOOKUP(A125,[1]spot_prices!$A:$F,5,FALSE)</f>
        <v>5.92</v>
      </c>
      <c r="G125" s="103">
        <f>VLOOKUP(A125,[1]spot_prices!$A:$F,6,FALSE)</f>
        <v>-0.5</v>
      </c>
      <c r="H125" s="23" t="s">
        <v>2087</v>
      </c>
      <c r="I125" s="23"/>
      <c r="J125" s="20" t="s">
        <v>2253</v>
      </c>
      <c r="K125" s="112">
        <f>VLOOKUP(H125,行业总结!D:F,2,FALSE)</f>
        <v>5.4</v>
      </c>
      <c r="L125" s="23" t="s">
        <v>2588</v>
      </c>
      <c r="M125" s="23" t="s">
        <v>2589</v>
      </c>
    </row>
    <row r="126" s="94" customFormat="1" spans="1:13">
      <c r="A126" s="24" t="s">
        <v>2590</v>
      </c>
      <c r="B126" s="24" t="s">
        <v>2591</v>
      </c>
      <c r="C126" s="21">
        <f>VLOOKUP(A126,[1]spot_prices!$A:$F,3,FALSE)</f>
        <v>47.7</v>
      </c>
      <c r="D126" s="21">
        <f>VLOOKUP(A126,[1]spot_prices!$A:$F,4,FALSE)</f>
        <v>47.7</v>
      </c>
      <c r="E126" s="107">
        <f>C126/D126</f>
        <v>1</v>
      </c>
      <c r="F126" s="20">
        <f>VLOOKUP(A126,[1]spot_prices!$A:$F,5,FALSE)</f>
        <v>3.38</v>
      </c>
      <c r="G126" s="103">
        <f>VLOOKUP(A126,[1]spot_prices!$A:$F,6,FALSE)</f>
        <v>2.11</v>
      </c>
      <c r="H126" s="27" t="s">
        <v>2087</v>
      </c>
      <c r="I126" s="27"/>
      <c r="J126" s="114"/>
      <c r="K126" s="112">
        <f>VLOOKUP(H126,行业总结!D:F,2,FALSE)</f>
        <v>5.4</v>
      </c>
      <c r="L126" s="27" t="s">
        <v>2592</v>
      </c>
      <c r="M126" s="27" t="s">
        <v>2593</v>
      </c>
    </row>
    <row r="127" s="94" customFormat="1" spans="1:13">
      <c r="A127" s="24" t="s">
        <v>2594</v>
      </c>
      <c r="B127" s="24" t="s">
        <v>2595</v>
      </c>
      <c r="C127" s="21">
        <f>VLOOKUP(A127,[1]spot_prices!$A:$F,3,FALSE)</f>
        <v>46.3</v>
      </c>
      <c r="D127" s="21">
        <f>VLOOKUP(A127,[1]spot_prices!$A:$F,4,FALSE)</f>
        <v>80.2</v>
      </c>
      <c r="E127" s="107">
        <f>C127/D127</f>
        <v>0.577306733167082</v>
      </c>
      <c r="F127" s="20">
        <f>VLOOKUP(A127,[1]spot_prices!$A:$F,5,FALSE)</f>
        <v>8.77</v>
      </c>
      <c r="G127" s="103">
        <f>VLOOKUP(A127,[1]spot_prices!$A:$F,6,FALSE)</f>
        <v>3.18</v>
      </c>
      <c r="H127" s="27" t="s">
        <v>2087</v>
      </c>
      <c r="I127" s="27"/>
      <c r="J127" s="114"/>
      <c r="K127" s="112">
        <f>VLOOKUP(H127,行业总结!D:F,2,FALSE)</f>
        <v>5.4</v>
      </c>
      <c r="L127" s="27" t="s">
        <v>2596</v>
      </c>
      <c r="M127" s="27" t="s">
        <v>2597</v>
      </c>
    </row>
    <row r="128" s="94" customFormat="1" spans="1:13">
      <c r="A128" s="24" t="s">
        <v>2598</v>
      </c>
      <c r="B128" s="24" t="s">
        <v>2599</v>
      </c>
      <c r="C128" s="21">
        <f>VLOOKUP(A128,[1]spot_prices!$A:$F,3,FALSE)</f>
        <v>23</v>
      </c>
      <c r="D128" s="21">
        <f>VLOOKUP(A128,[1]spot_prices!$A:$F,4,FALSE)</f>
        <v>23</v>
      </c>
      <c r="E128" s="107">
        <f>C128/D128</f>
        <v>1</v>
      </c>
      <c r="F128" s="20">
        <f>VLOOKUP(A128,[1]spot_prices!$A:$F,5,FALSE)</f>
        <v>7.11</v>
      </c>
      <c r="G128" s="103">
        <f>VLOOKUP(A128,[1]spot_prices!$A:$F,6,FALSE)</f>
        <v>1.86</v>
      </c>
      <c r="H128" s="27" t="s">
        <v>2087</v>
      </c>
      <c r="I128" s="27"/>
      <c r="J128" s="114"/>
      <c r="K128" s="112">
        <f>VLOOKUP(H128,行业总结!D:F,2,FALSE)</f>
        <v>5.4</v>
      </c>
      <c r="L128" s="27" t="s">
        <v>2600</v>
      </c>
      <c r="M128" s="27" t="s">
        <v>2601</v>
      </c>
    </row>
    <row r="129" s="94" customFormat="1" spans="1:13">
      <c r="A129" s="24" t="s">
        <v>2602</v>
      </c>
      <c r="B129" s="24" t="s">
        <v>2603</v>
      </c>
      <c r="C129" s="21">
        <f>VLOOKUP(A129,[1]spot_prices!$A:$F,3,FALSE)</f>
        <v>20.6</v>
      </c>
      <c r="D129" s="21">
        <f>VLOOKUP(A129,[1]spot_prices!$A:$F,4,FALSE)</f>
        <v>126</v>
      </c>
      <c r="E129" s="107">
        <f>C129/D129</f>
        <v>0.163492063492063</v>
      </c>
      <c r="F129" s="20">
        <f>VLOOKUP(A129,[1]spot_prices!$A:$F,5,FALSE)</f>
        <v>12.88</v>
      </c>
      <c r="G129" s="103">
        <f>VLOOKUP(A129,[1]spot_prices!$A:$F,6,FALSE)</f>
        <v>0.63</v>
      </c>
      <c r="H129" s="27" t="s">
        <v>2087</v>
      </c>
      <c r="I129" s="27"/>
      <c r="J129" s="24" t="s">
        <v>2113</v>
      </c>
      <c r="K129" s="112">
        <f>VLOOKUP(H129,行业总结!D:F,2,FALSE)</f>
        <v>5.4</v>
      </c>
      <c r="L129" s="27" t="s">
        <v>2604</v>
      </c>
      <c r="M129" s="27" t="s">
        <v>2605</v>
      </c>
    </row>
    <row r="130" s="94" customFormat="1" spans="1:13">
      <c r="A130" s="24" t="s">
        <v>2606</v>
      </c>
      <c r="B130" s="24" t="s">
        <v>2607</v>
      </c>
      <c r="C130" s="21">
        <f>VLOOKUP(A130,[1]spot_prices!$A:$F,3,FALSE)</f>
        <v>1.1</v>
      </c>
      <c r="D130" s="21">
        <f>VLOOKUP(A130,[1]spot_prices!$A:$F,4,FALSE)</f>
        <v>5</v>
      </c>
      <c r="E130" s="107">
        <f>C130/D130</f>
        <v>0.22</v>
      </c>
      <c r="F130" s="20">
        <f>VLOOKUP(A130,[1]spot_prices!$A:$F,5,FALSE)</f>
        <v>7.99</v>
      </c>
      <c r="G130" s="103">
        <f>VLOOKUP(A130,[1]spot_prices!$A:$F,6,FALSE)</f>
        <v>-0.13</v>
      </c>
      <c r="H130" s="27" t="s">
        <v>2087</v>
      </c>
      <c r="I130" s="27"/>
      <c r="J130" s="114"/>
      <c r="K130" s="112">
        <f>VLOOKUP(H130,行业总结!D:F,2,FALSE)</f>
        <v>5.4</v>
      </c>
      <c r="L130" s="27" t="s">
        <v>2608</v>
      </c>
      <c r="M130" s="114"/>
    </row>
    <row r="131" s="94" customFormat="1" ht="33" spans="1:13">
      <c r="A131" s="110" t="s">
        <v>723</v>
      </c>
      <c r="B131" s="110" t="s">
        <v>724</v>
      </c>
      <c r="C131" s="21">
        <f>VLOOKUP(A131,[1]spot_prices!$A:$F,3,FALSE)</f>
        <v>724.6</v>
      </c>
      <c r="D131" s="21">
        <f>VLOOKUP(A131,[1]spot_prices!$A:$F,4,FALSE)</f>
        <v>950.8</v>
      </c>
      <c r="E131" s="107">
        <f>C131/D131</f>
        <v>0.762095077829196</v>
      </c>
      <c r="F131" s="20">
        <f>VLOOKUP(A131,[1]spot_prices!$A:$F,5,FALSE)</f>
        <v>5.54</v>
      </c>
      <c r="G131" s="103">
        <f>VLOOKUP(A131,[1]spot_prices!$A:$F,6,FALSE)</f>
        <v>-0.36</v>
      </c>
      <c r="H131" s="111" t="s">
        <v>725</v>
      </c>
      <c r="I131" s="111"/>
      <c r="J131" s="110" t="s">
        <v>2224</v>
      </c>
      <c r="K131" s="112">
        <f>VLOOKUP(H131,行业总结!D:F,2,FALSE)</f>
        <v>5.4</v>
      </c>
      <c r="L131" s="111" t="s">
        <v>726</v>
      </c>
      <c r="M131" s="111" t="s">
        <v>727</v>
      </c>
    </row>
    <row r="132" s="94" customFormat="1" ht="33" spans="1:13">
      <c r="A132" s="110" t="s">
        <v>728</v>
      </c>
      <c r="B132" s="110" t="s">
        <v>729</v>
      </c>
      <c r="C132" s="21">
        <f>VLOOKUP(A132,[1]spot_prices!$A:$F,3,FALSE)</f>
        <v>450.9</v>
      </c>
      <c r="D132" s="21">
        <f>VLOOKUP(A132,[1]spot_prices!$A:$F,4,FALSE)</f>
        <v>455.7</v>
      </c>
      <c r="E132" s="107">
        <f>C132/D132</f>
        <v>0.989466754443713</v>
      </c>
      <c r="F132" s="20">
        <f>VLOOKUP(A132,[1]spot_prices!$A:$F,5,FALSE)</f>
        <v>13.14</v>
      </c>
      <c r="G132" s="103">
        <f>VLOOKUP(A132,[1]spot_prices!$A:$F,6,FALSE)</f>
        <v>0.38</v>
      </c>
      <c r="H132" s="111" t="s">
        <v>725</v>
      </c>
      <c r="I132" s="111"/>
      <c r="J132" s="110" t="s">
        <v>2211</v>
      </c>
      <c r="K132" s="112">
        <f>VLOOKUP(H132,行业总结!D:F,2,FALSE)</f>
        <v>5.4</v>
      </c>
      <c r="L132" s="111" t="s">
        <v>730</v>
      </c>
      <c r="M132" s="111" t="s">
        <v>731</v>
      </c>
    </row>
    <row r="133" s="94" customFormat="1" ht="49.5" spans="1:13">
      <c r="A133" s="110" t="s">
        <v>732</v>
      </c>
      <c r="B133" s="110" t="s">
        <v>733</v>
      </c>
      <c r="C133" s="21">
        <f>VLOOKUP(A133,[1]spot_prices!$A:$F,3,FALSE)</f>
        <v>406.3</v>
      </c>
      <c r="D133" s="21">
        <f>VLOOKUP(A133,[1]spot_prices!$A:$F,4,FALSE)</f>
        <v>406.3</v>
      </c>
      <c r="E133" s="107">
        <f>C133/D133</f>
        <v>1</v>
      </c>
      <c r="F133" s="20">
        <f>VLOOKUP(A133,[1]spot_prices!$A:$F,5,FALSE)</f>
        <v>3.47</v>
      </c>
      <c r="G133" s="103">
        <f>VLOOKUP(A133,[1]spot_prices!$A:$F,6,FALSE)</f>
        <v>0.58</v>
      </c>
      <c r="H133" s="111" t="s">
        <v>725</v>
      </c>
      <c r="I133" s="111"/>
      <c r="J133" s="110" t="s">
        <v>2224</v>
      </c>
      <c r="K133" s="112">
        <f>VLOOKUP(H133,行业总结!D:F,2,FALSE)</f>
        <v>5.4</v>
      </c>
      <c r="L133" s="111" t="s">
        <v>734</v>
      </c>
      <c r="M133" s="111" t="s">
        <v>735</v>
      </c>
    </row>
    <row r="134" s="94" customFormat="1" ht="33" spans="1:13">
      <c r="A134" s="110" t="s">
        <v>741</v>
      </c>
      <c r="B134" s="110" t="s">
        <v>742</v>
      </c>
      <c r="C134" s="21">
        <f>VLOOKUP(A134,[1]spot_prices!$A:$F,3,FALSE)</f>
        <v>392.5</v>
      </c>
      <c r="D134" s="21">
        <f>VLOOKUP(A134,[1]spot_prices!$A:$F,4,FALSE)</f>
        <v>395.9</v>
      </c>
      <c r="E134" s="107">
        <f>C134/D134</f>
        <v>0.991411972720384</v>
      </c>
      <c r="F134" s="20">
        <f>VLOOKUP(A134,[1]spot_prices!$A:$F,5,FALSE)</f>
        <v>17.59</v>
      </c>
      <c r="G134" s="103">
        <f>VLOOKUP(A134,[1]spot_prices!$A:$F,6,FALSE)</f>
        <v>1.79</v>
      </c>
      <c r="H134" s="111" t="s">
        <v>725</v>
      </c>
      <c r="I134" s="111"/>
      <c r="J134" s="110" t="s">
        <v>2135</v>
      </c>
      <c r="K134" s="112">
        <f>VLOOKUP(H134,行业总结!D:F,2,FALSE)</f>
        <v>5.4</v>
      </c>
      <c r="L134" s="111" t="s">
        <v>743</v>
      </c>
      <c r="M134" s="111" t="s">
        <v>744</v>
      </c>
    </row>
    <row r="135" s="94" customFormat="1" ht="33" spans="1:13">
      <c r="A135" s="108" t="s">
        <v>2609</v>
      </c>
      <c r="B135" s="108" t="s">
        <v>2610</v>
      </c>
      <c r="C135" s="21">
        <f>VLOOKUP(A135,[1]spot_prices!$A:$F,3,FALSE)</f>
        <v>265.3</v>
      </c>
      <c r="D135" s="21">
        <f>VLOOKUP(A135,[1]spot_prices!$A:$F,4,FALSE)</f>
        <v>266.7</v>
      </c>
      <c r="E135" s="107">
        <f>C135/D135</f>
        <v>0.994750656167979</v>
      </c>
      <c r="F135" s="20">
        <f>VLOOKUP(A135,[1]spot_prices!$A:$F,5,FALSE)</f>
        <v>8.85</v>
      </c>
      <c r="G135" s="103">
        <f>VLOOKUP(A135,[1]spot_prices!$A:$F,6,FALSE)</f>
        <v>2.79</v>
      </c>
      <c r="H135" s="109" t="s">
        <v>725</v>
      </c>
      <c r="I135" s="109"/>
      <c r="J135" s="108" t="s">
        <v>2216</v>
      </c>
      <c r="K135" s="112">
        <f>VLOOKUP(H135,行业总结!D:F,2,FALSE)</f>
        <v>5.4</v>
      </c>
      <c r="L135" s="109" t="s">
        <v>2611</v>
      </c>
      <c r="M135" s="109" t="s">
        <v>2612</v>
      </c>
    </row>
    <row r="136" s="94" customFormat="1" ht="33" spans="1:13">
      <c r="A136" s="108" t="s">
        <v>2613</v>
      </c>
      <c r="B136" s="108" t="s">
        <v>2614</v>
      </c>
      <c r="C136" s="21">
        <f>VLOOKUP(A136,[1]spot_prices!$A:$F,3,FALSE)</f>
        <v>196.5</v>
      </c>
      <c r="D136" s="21">
        <f>VLOOKUP(A136,[1]spot_prices!$A:$F,4,FALSE)</f>
        <v>198</v>
      </c>
      <c r="E136" s="107">
        <f>C136/D136</f>
        <v>0.992424242424242</v>
      </c>
      <c r="F136" s="20">
        <f>VLOOKUP(A136,[1]spot_prices!$A:$F,5,FALSE)</f>
        <v>40.38</v>
      </c>
      <c r="G136" s="103">
        <f>VLOOKUP(A136,[1]spot_prices!$A:$F,6,FALSE)</f>
        <v>1.05</v>
      </c>
      <c r="H136" s="109" t="s">
        <v>725</v>
      </c>
      <c r="I136" s="109"/>
      <c r="J136" s="108" t="s">
        <v>2113</v>
      </c>
      <c r="K136" s="112">
        <f>VLOOKUP(H136,行业总结!D:F,2,FALSE)</f>
        <v>5.4</v>
      </c>
      <c r="L136" s="109" t="s">
        <v>2615</v>
      </c>
      <c r="M136" s="109" t="s">
        <v>2616</v>
      </c>
    </row>
    <row r="137" s="94" customFormat="1" ht="33" spans="1:13">
      <c r="A137" s="108" t="s">
        <v>2617</v>
      </c>
      <c r="B137" s="108" t="s">
        <v>2618</v>
      </c>
      <c r="C137" s="21">
        <f>VLOOKUP(A137,[1]spot_prices!$A:$F,3,FALSE)</f>
        <v>172.8</v>
      </c>
      <c r="D137" s="21">
        <f>VLOOKUP(A137,[1]spot_prices!$A:$F,4,FALSE)</f>
        <v>348</v>
      </c>
      <c r="E137" s="107">
        <f>C137/D137</f>
        <v>0.496551724137931</v>
      </c>
      <c r="F137" s="20">
        <f>VLOOKUP(A137,[1]spot_prices!$A:$F,5,FALSE)</f>
        <v>7.48</v>
      </c>
      <c r="G137" s="103">
        <f>VLOOKUP(A137,[1]spot_prices!$A:$F,6,FALSE)</f>
        <v>-0.8</v>
      </c>
      <c r="H137" s="109" t="s">
        <v>725</v>
      </c>
      <c r="I137" s="109"/>
      <c r="J137" s="108" t="s">
        <v>2211</v>
      </c>
      <c r="K137" s="112">
        <f>VLOOKUP(H137,行业总结!D:F,2,FALSE)</f>
        <v>5.4</v>
      </c>
      <c r="L137" s="109" t="s">
        <v>2619</v>
      </c>
      <c r="M137" s="109" t="s">
        <v>2620</v>
      </c>
    </row>
    <row r="138" s="94" customFormat="1" ht="33" spans="1:13">
      <c r="A138" s="108" t="s">
        <v>2621</v>
      </c>
      <c r="B138" s="108" t="s">
        <v>2622</v>
      </c>
      <c r="C138" s="21">
        <f>VLOOKUP(A138,[1]spot_prices!$A:$F,3,FALSE)</f>
        <v>157.4</v>
      </c>
      <c r="D138" s="21">
        <f>VLOOKUP(A138,[1]spot_prices!$A:$F,4,FALSE)</f>
        <v>157.4</v>
      </c>
      <c r="E138" s="107">
        <f>C138/D138</f>
        <v>1</v>
      </c>
      <c r="F138" s="20">
        <f>VLOOKUP(A138,[1]spot_prices!$A:$F,5,FALSE)</f>
        <v>16.23</v>
      </c>
      <c r="G138" s="103">
        <f>VLOOKUP(A138,[1]spot_prices!$A:$F,6,FALSE)</f>
        <v>2.01</v>
      </c>
      <c r="H138" s="109" t="s">
        <v>725</v>
      </c>
      <c r="I138" s="109"/>
      <c r="J138" s="108" t="s">
        <v>2253</v>
      </c>
      <c r="K138" s="112">
        <f>VLOOKUP(H138,行业总结!D:F,2,FALSE)</f>
        <v>5.4</v>
      </c>
      <c r="L138" s="109" t="s">
        <v>2623</v>
      </c>
      <c r="M138" s="109" t="s">
        <v>2624</v>
      </c>
    </row>
    <row r="139" s="94" customFormat="1" ht="33" spans="1:13">
      <c r="A139" s="108" t="s">
        <v>2625</v>
      </c>
      <c r="B139" s="108" t="s">
        <v>2626</v>
      </c>
      <c r="C139" s="21">
        <f>VLOOKUP(A139,[1]spot_prices!$A:$F,3,FALSE)</f>
        <v>132.2</v>
      </c>
      <c r="D139" s="21">
        <f>VLOOKUP(A139,[1]spot_prices!$A:$F,4,FALSE)</f>
        <v>135.3</v>
      </c>
      <c r="E139" s="107">
        <f>C139/D139</f>
        <v>0.977087952697709</v>
      </c>
      <c r="F139" s="20">
        <f>VLOOKUP(A139,[1]spot_prices!$A:$F,5,FALSE)</f>
        <v>3.37</v>
      </c>
      <c r="G139" s="103">
        <f>VLOOKUP(A139,[1]spot_prices!$A:$F,6,FALSE)</f>
        <v>0.6</v>
      </c>
      <c r="H139" s="109" t="s">
        <v>725</v>
      </c>
      <c r="I139" s="109"/>
      <c r="J139" s="116"/>
      <c r="K139" s="112">
        <f>VLOOKUP(H139,行业总结!D:F,2,FALSE)</f>
        <v>5.4</v>
      </c>
      <c r="L139" s="109" t="s">
        <v>2627</v>
      </c>
      <c r="M139" s="109" t="s">
        <v>2628</v>
      </c>
    </row>
    <row r="140" s="94" customFormat="1" spans="1:13">
      <c r="A140" s="108" t="s">
        <v>2629</v>
      </c>
      <c r="B140" s="108" t="s">
        <v>2630</v>
      </c>
      <c r="C140" s="21">
        <f>VLOOKUP(A140,[1]spot_prices!$A:$F,3,FALSE)</f>
        <v>115.8</v>
      </c>
      <c r="D140" s="21">
        <f>VLOOKUP(A140,[1]spot_prices!$A:$F,4,FALSE)</f>
        <v>117.3</v>
      </c>
      <c r="E140" s="107">
        <f>C140/D140</f>
        <v>0.987212276214834</v>
      </c>
      <c r="F140" s="20">
        <f>VLOOKUP(A140,[1]spot_prices!$A:$F,5,FALSE)</f>
        <v>8.69</v>
      </c>
      <c r="G140" s="103">
        <f>VLOOKUP(A140,[1]spot_prices!$A:$F,6,FALSE)</f>
        <v>0.12</v>
      </c>
      <c r="H140" s="109" t="s">
        <v>725</v>
      </c>
      <c r="I140" s="109"/>
      <c r="J140" s="108" t="s">
        <v>2253</v>
      </c>
      <c r="K140" s="112">
        <f>VLOOKUP(H140,行业总结!D:F,2,FALSE)</f>
        <v>5.4</v>
      </c>
      <c r="L140" s="109" t="s">
        <v>2631</v>
      </c>
      <c r="M140" s="109" t="s">
        <v>2632</v>
      </c>
    </row>
    <row r="141" s="94" customFormat="1" spans="1:13">
      <c r="A141" s="20" t="s">
        <v>2633</v>
      </c>
      <c r="B141" s="20" t="s">
        <v>2634</v>
      </c>
      <c r="C141" s="21">
        <f>VLOOKUP(A141,[1]spot_prices!$A:$F,3,FALSE)</f>
        <v>69.1</v>
      </c>
      <c r="D141" s="21">
        <f>VLOOKUP(A141,[1]spot_prices!$A:$F,4,FALSE)</f>
        <v>75.3</v>
      </c>
      <c r="E141" s="107">
        <f>C141/D141</f>
        <v>0.917662682602922</v>
      </c>
      <c r="F141" s="20">
        <f>VLOOKUP(A141,[1]spot_prices!$A:$F,5,FALSE)</f>
        <v>3.42</v>
      </c>
      <c r="G141" s="103">
        <f>VLOOKUP(A141,[1]spot_prices!$A:$F,6,FALSE)</f>
        <v>0.88</v>
      </c>
      <c r="H141" s="23" t="s">
        <v>725</v>
      </c>
      <c r="I141" s="23"/>
      <c r="J141" s="113"/>
      <c r="K141" s="112">
        <f>VLOOKUP(H141,行业总结!D:F,2,FALSE)</f>
        <v>5.4</v>
      </c>
      <c r="L141" s="23" t="s">
        <v>2635</v>
      </c>
      <c r="M141" s="23" t="s">
        <v>2636</v>
      </c>
    </row>
    <row r="142" s="94" customFormat="1" ht="33" spans="1:13">
      <c r="A142" s="20" t="s">
        <v>2637</v>
      </c>
      <c r="B142" s="20" t="s">
        <v>2638</v>
      </c>
      <c r="C142" s="21">
        <f>VLOOKUP(A142,[1]spot_prices!$A:$F,3,FALSE)</f>
        <v>65.5</v>
      </c>
      <c r="D142" s="21">
        <f>VLOOKUP(A142,[1]spot_prices!$A:$F,4,FALSE)</f>
        <v>65.6</v>
      </c>
      <c r="E142" s="107">
        <f>C142/D142</f>
        <v>0.998475609756098</v>
      </c>
      <c r="F142" s="20">
        <f>VLOOKUP(A142,[1]spot_prices!$A:$F,5,FALSE)</f>
        <v>5.5</v>
      </c>
      <c r="G142" s="103">
        <f>VLOOKUP(A142,[1]spot_prices!$A:$F,6,FALSE)</f>
        <v>1.29</v>
      </c>
      <c r="H142" s="23" t="s">
        <v>725</v>
      </c>
      <c r="I142" s="23"/>
      <c r="J142" s="20" t="s">
        <v>2135</v>
      </c>
      <c r="K142" s="112">
        <f>VLOOKUP(H142,行业总结!D:F,2,FALSE)</f>
        <v>5.4</v>
      </c>
      <c r="L142" s="23" t="s">
        <v>2639</v>
      </c>
      <c r="M142" s="23" t="s">
        <v>2640</v>
      </c>
    </row>
    <row r="143" s="94" customFormat="1" ht="33" spans="1:13">
      <c r="A143" s="20" t="s">
        <v>2641</v>
      </c>
      <c r="B143" s="20" t="s">
        <v>2642</v>
      </c>
      <c r="C143" s="21">
        <f>VLOOKUP(A143,[1]spot_prices!$A:$F,3,FALSE)</f>
        <v>64.2</v>
      </c>
      <c r="D143" s="21">
        <f>VLOOKUP(A143,[1]spot_prices!$A:$F,4,FALSE)</f>
        <v>65.7</v>
      </c>
      <c r="E143" s="107">
        <f>C143/D143</f>
        <v>0.977168949771689</v>
      </c>
      <c r="F143" s="20">
        <f>VLOOKUP(A143,[1]spot_prices!$A:$F,5,FALSE)</f>
        <v>1.85</v>
      </c>
      <c r="G143" s="103">
        <f>VLOOKUP(A143,[1]spot_prices!$A:$F,6,FALSE)</f>
        <v>1.65</v>
      </c>
      <c r="H143" s="23" t="s">
        <v>725</v>
      </c>
      <c r="I143" s="23"/>
      <c r="J143" s="113"/>
      <c r="K143" s="112">
        <f>VLOOKUP(H143,行业总结!D:F,2,FALSE)</f>
        <v>5.4</v>
      </c>
      <c r="L143" s="23" t="s">
        <v>2643</v>
      </c>
      <c r="M143" s="23" t="s">
        <v>2644</v>
      </c>
    </row>
    <row r="144" s="94" customFormat="1" ht="49.5" spans="1:13">
      <c r="A144" s="20" t="s">
        <v>2645</v>
      </c>
      <c r="B144" s="20" t="s">
        <v>2646</v>
      </c>
      <c r="C144" s="21">
        <f>VLOOKUP(A144,[1]spot_prices!$A:$F,3,FALSE)</f>
        <v>56.8</v>
      </c>
      <c r="D144" s="21">
        <f>VLOOKUP(A144,[1]spot_prices!$A:$F,4,FALSE)</f>
        <v>65.8</v>
      </c>
      <c r="E144" s="107">
        <f>C144/D144</f>
        <v>0.86322188449848</v>
      </c>
      <c r="F144" s="20">
        <f>VLOOKUP(A144,[1]spot_prices!$A:$F,5,FALSE)</f>
        <v>8</v>
      </c>
      <c r="G144" s="103">
        <f>VLOOKUP(A144,[1]spot_prices!$A:$F,6,FALSE)</f>
        <v>2.7</v>
      </c>
      <c r="H144" s="23" t="s">
        <v>725</v>
      </c>
      <c r="I144" s="23"/>
      <c r="J144" s="20" t="s">
        <v>2122</v>
      </c>
      <c r="K144" s="112">
        <f>VLOOKUP(H144,行业总结!D:F,2,FALSE)</f>
        <v>5.4</v>
      </c>
      <c r="L144" s="23" t="s">
        <v>2647</v>
      </c>
      <c r="M144" s="23" t="s">
        <v>2648</v>
      </c>
    </row>
    <row r="145" s="94" customFormat="1" ht="33" spans="1:13">
      <c r="A145" s="20" t="s">
        <v>2649</v>
      </c>
      <c r="B145" s="20" t="s">
        <v>2650</v>
      </c>
      <c r="C145" s="21">
        <f>VLOOKUP(A145,[1]spot_prices!$A:$F,3,FALSE)</f>
        <v>53.4</v>
      </c>
      <c r="D145" s="21">
        <f>VLOOKUP(A145,[1]spot_prices!$A:$F,4,FALSE)</f>
        <v>76.3</v>
      </c>
      <c r="E145" s="107">
        <f>C145/D145</f>
        <v>0.699868938401048</v>
      </c>
      <c r="F145" s="20">
        <f>VLOOKUP(A145,[1]spot_prices!$A:$F,5,FALSE)</f>
        <v>6.1</v>
      </c>
      <c r="G145" s="103">
        <f>VLOOKUP(A145,[1]spot_prices!$A:$F,6,FALSE)</f>
        <v>0.83</v>
      </c>
      <c r="H145" s="23" t="s">
        <v>725</v>
      </c>
      <c r="I145" s="23"/>
      <c r="J145" s="113"/>
      <c r="K145" s="112">
        <f>VLOOKUP(H145,行业总结!D:F,2,FALSE)</f>
        <v>5.4</v>
      </c>
      <c r="L145" s="23" t="s">
        <v>2651</v>
      </c>
      <c r="M145" s="23" t="s">
        <v>2652</v>
      </c>
    </row>
    <row r="146" s="94" customFormat="1" ht="49.5" spans="1:13">
      <c r="A146" s="24" t="s">
        <v>2653</v>
      </c>
      <c r="B146" s="24" t="s">
        <v>2654</v>
      </c>
      <c r="C146" s="21">
        <f>VLOOKUP(A146,[1]spot_prices!$A:$F,3,FALSE)</f>
        <v>47.2</v>
      </c>
      <c r="D146" s="21">
        <f>VLOOKUP(A146,[1]spot_prices!$A:$F,4,FALSE)</f>
        <v>47.8</v>
      </c>
      <c r="E146" s="107">
        <f>C146/D146</f>
        <v>0.98744769874477</v>
      </c>
      <c r="F146" s="20">
        <f>VLOOKUP(A146,[1]spot_prices!$A:$F,5,FALSE)</f>
        <v>6.92</v>
      </c>
      <c r="G146" s="103">
        <f>VLOOKUP(A146,[1]spot_prices!$A:$F,6,FALSE)</f>
        <v>1.17</v>
      </c>
      <c r="H146" s="27" t="s">
        <v>725</v>
      </c>
      <c r="I146" s="27"/>
      <c r="J146" s="24" t="s">
        <v>2135</v>
      </c>
      <c r="K146" s="112">
        <f>VLOOKUP(H146,行业总结!D:F,2,FALSE)</f>
        <v>5.4</v>
      </c>
      <c r="L146" s="27" t="s">
        <v>2655</v>
      </c>
      <c r="M146" s="27" t="s">
        <v>2656</v>
      </c>
    </row>
    <row r="147" s="94" customFormat="1" ht="49.5" spans="1:13">
      <c r="A147" s="24" t="s">
        <v>2657</v>
      </c>
      <c r="B147" s="24" t="s">
        <v>2658</v>
      </c>
      <c r="C147" s="21">
        <f>VLOOKUP(A147,[1]spot_prices!$A:$F,3,FALSE)</f>
        <v>47.1</v>
      </c>
      <c r="D147" s="21">
        <f>VLOOKUP(A147,[1]spot_prices!$A:$F,4,FALSE)</f>
        <v>77.6</v>
      </c>
      <c r="E147" s="107">
        <f>C147/D147</f>
        <v>0.606958762886598</v>
      </c>
      <c r="F147" s="20">
        <f>VLOOKUP(A147,[1]spot_prices!$A:$F,5,FALSE)</f>
        <v>8.53</v>
      </c>
      <c r="G147" s="103">
        <f>VLOOKUP(A147,[1]spot_prices!$A:$F,6,FALSE)</f>
        <v>2.9</v>
      </c>
      <c r="H147" s="27" t="s">
        <v>725</v>
      </c>
      <c r="I147" s="27"/>
      <c r="J147" s="114"/>
      <c r="K147" s="112">
        <f>VLOOKUP(H147,行业总结!D:F,2,FALSE)</f>
        <v>5.4</v>
      </c>
      <c r="L147" s="27" t="s">
        <v>2659</v>
      </c>
      <c r="M147" s="27" t="s">
        <v>2660</v>
      </c>
    </row>
    <row r="148" s="94" customFormat="1" ht="33" spans="1:13">
      <c r="A148" s="24" t="s">
        <v>2661</v>
      </c>
      <c r="B148" s="24" t="s">
        <v>2662</v>
      </c>
      <c r="C148" s="21">
        <f>VLOOKUP(A148,[1]spot_prices!$A:$F,3,FALSE)</f>
        <v>42.4</v>
      </c>
      <c r="D148" s="21">
        <f>VLOOKUP(A148,[1]spot_prices!$A:$F,4,FALSE)</f>
        <v>42.4</v>
      </c>
      <c r="E148" s="107">
        <f>C148/D148</f>
        <v>1</v>
      </c>
      <c r="F148" s="20">
        <f>VLOOKUP(A148,[1]spot_prices!$A:$F,5,FALSE)</f>
        <v>17.72</v>
      </c>
      <c r="G148" s="103">
        <f>VLOOKUP(A148,[1]spot_prices!$A:$F,6,FALSE)</f>
        <v>1.78</v>
      </c>
      <c r="H148" s="27" t="s">
        <v>725</v>
      </c>
      <c r="I148" s="27"/>
      <c r="J148" s="114"/>
      <c r="K148" s="112">
        <f>VLOOKUP(H148,行业总结!D:F,2,FALSE)</f>
        <v>5.4</v>
      </c>
      <c r="L148" s="27" t="s">
        <v>2663</v>
      </c>
      <c r="M148" s="27" t="s">
        <v>2664</v>
      </c>
    </row>
    <row r="149" s="94" customFormat="1" ht="33" spans="1:13">
      <c r="A149" s="24" t="s">
        <v>2665</v>
      </c>
      <c r="B149" s="24" t="s">
        <v>2666</v>
      </c>
      <c r="C149" s="21">
        <f>VLOOKUP(A149,[1]spot_prices!$A:$F,3,FALSE)</f>
        <v>42</v>
      </c>
      <c r="D149" s="21">
        <f>VLOOKUP(A149,[1]spot_prices!$A:$F,4,FALSE)</f>
        <v>42</v>
      </c>
      <c r="E149" s="107">
        <f>C149/D149</f>
        <v>1</v>
      </c>
      <c r="F149" s="20">
        <f>VLOOKUP(A149,[1]spot_prices!$A:$F,5,FALSE)</f>
        <v>4.53</v>
      </c>
      <c r="G149" s="103">
        <f>VLOOKUP(A149,[1]spot_prices!$A:$F,6,FALSE)</f>
        <v>0</v>
      </c>
      <c r="H149" s="27" t="s">
        <v>725</v>
      </c>
      <c r="I149" s="27"/>
      <c r="J149" s="114"/>
      <c r="K149" s="112">
        <f>VLOOKUP(H149,行业总结!D:F,2,FALSE)</f>
        <v>5.4</v>
      </c>
      <c r="L149" s="27" t="s">
        <v>2667</v>
      </c>
      <c r="M149" s="27" t="s">
        <v>2668</v>
      </c>
    </row>
    <row r="150" s="94" customFormat="1" ht="33" spans="1:13">
      <c r="A150" s="24" t="s">
        <v>2669</v>
      </c>
      <c r="B150" s="24" t="s">
        <v>2670</v>
      </c>
      <c r="C150" s="21">
        <f>VLOOKUP(A150,[1]spot_prices!$A:$F,3,FALSE)</f>
        <v>41.1</v>
      </c>
      <c r="D150" s="21">
        <f>VLOOKUP(A150,[1]spot_prices!$A:$F,4,FALSE)</f>
        <v>62.9</v>
      </c>
      <c r="E150" s="107">
        <f>C150/D150</f>
        <v>0.653418124006359</v>
      </c>
      <c r="F150" s="20">
        <f>VLOOKUP(A150,[1]spot_prices!$A:$F,5,FALSE)</f>
        <v>31.49</v>
      </c>
      <c r="G150" s="103">
        <f>VLOOKUP(A150,[1]spot_prices!$A:$F,6,FALSE)</f>
        <v>1.91</v>
      </c>
      <c r="H150" s="27" t="s">
        <v>725</v>
      </c>
      <c r="I150" s="27"/>
      <c r="J150" s="114"/>
      <c r="K150" s="112">
        <f>VLOOKUP(H150,行业总结!D:F,2,FALSE)</f>
        <v>5.4</v>
      </c>
      <c r="L150" s="27" t="s">
        <v>2671</v>
      </c>
      <c r="M150" s="27" t="s">
        <v>2672</v>
      </c>
    </row>
    <row r="151" s="94" customFormat="1" ht="33" spans="1:13">
      <c r="A151" s="24" t="s">
        <v>2673</v>
      </c>
      <c r="B151" s="24" t="s">
        <v>2674</v>
      </c>
      <c r="C151" s="21">
        <f>VLOOKUP(A151,[1]spot_prices!$A:$F,3,FALSE)</f>
        <v>39.6</v>
      </c>
      <c r="D151" s="21">
        <f>VLOOKUP(A151,[1]spot_prices!$A:$F,4,FALSE)</f>
        <v>238.2</v>
      </c>
      <c r="E151" s="107">
        <f>C151/D151</f>
        <v>0.16624685138539</v>
      </c>
      <c r="F151" s="20">
        <f>VLOOKUP(A151,[1]spot_prices!$A:$F,5,FALSE)</f>
        <v>5.95</v>
      </c>
      <c r="G151" s="103">
        <f>VLOOKUP(A151,[1]spot_prices!$A:$F,6,FALSE)</f>
        <v>0.51</v>
      </c>
      <c r="H151" s="27" t="s">
        <v>725</v>
      </c>
      <c r="I151" s="27"/>
      <c r="J151" s="114"/>
      <c r="K151" s="112">
        <f>VLOOKUP(H151,行业总结!D:F,2,FALSE)</f>
        <v>5.4</v>
      </c>
      <c r="L151" s="27" t="s">
        <v>2675</v>
      </c>
      <c r="M151" s="27" t="s">
        <v>2676</v>
      </c>
    </row>
    <row r="152" s="94" customFormat="1" ht="33" spans="1:13">
      <c r="A152" s="24" t="s">
        <v>2677</v>
      </c>
      <c r="B152" s="24" t="s">
        <v>2678</v>
      </c>
      <c r="C152" s="21">
        <f>VLOOKUP(A152,[1]spot_prices!$A:$F,3,FALSE)</f>
        <v>37.5</v>
      </c>
      <c r="D152" s="21">
        <f>VLOOKUP(A152,[1]spot_prices!$A:$F,4,FALSE)</f>
        <v>40.9</v>
      </c>
      <c r="E152" s="107">
        <f>C152/D152</f>
        <v>0.916870415647922</v>
      </c>
      <c r="F152" s="20">
        <f>VLOOKUP(A152,[1]spot_prices!$A:$F,5,FALSE)</f>
        <v>4.36</v>
      </c>
      <c r="G152" s="103">
        <f>VLOOKUP(A152,[1]spot_prices!$A:$F,6,FALSE)</f>
        <v>0.46</v>
      </c>
      <c r="H152" s="27" t="s">
        <v>725</v>
      </c>
      <c r="I152" s="27"/>
      <c r="J152" s="114"/>
      <c r="K152" s="112">
        <f>VLOOKUP(H152,行业总结!D:F,2,FALSE)</f>
        <v>5.4</v>
      </c>
      <c r="L152" s="27" t="s">
        <v>2679</v>
      </c>
      <c r="M152" s="27" t="s">
        <v>2680</v>
      </c>
    </row>
    <row r="153" s="94" customFormat="1" spans="1:13">
      <c r="A153" s="24" t="s">
        <v>2681</v>
      </c>
      <c r="B153" s="24" t="s">
        <v>2682</v>
      </c>
      <c r="C153" s="21">
        <f>VLOOKUP(A153,[1]spot_prices!$A:$F,3,FALSE)</f>
        <v>36</v>
      </c>
      <c r="D153" s="21">
        <f>VLOOKUP(A153,[1]spot_prices!$A:$F,4,FALSE)</f>
        <v>129.2</v>
      </c>
      <c r="E153" s="107">
        <f>C153/D153</f>
        <v>0.278637770897833</v>
      </c>
      <c r="F153" s="20">
        <f>VLOOKUP(A153,[1]spot_prices!$A:$F,5,FALSE)</f>
        <v>12.94</v>
      </c>
      <c r="G153" s="103">
        <f>VLOOKUP(A153,[1]spot_prices!$A:$F,6,FALSE)</f>
        <v>1.49</v>
      </c>
      <c r="H153" s="27" t="s">
        <v>725</v>
      </c>
      <c r="I153" s="27"/>
      <c r="J153" s="24" t="s">
        <v>2253</v>
      </c>
      <c r="K153" s="112">
        <f>VLOOKUP(H153,行业总结!D:F,2,FALSE)</f>
        <v>5.4</v>
      </c>
      <c r="L153" s="27" t="s">
        <v>2683</v>
      </c>
      <c r="M153" s="27" t="s">
        <v>2684</v>
      </c>
    </row>
    <row r="154" s="94" customFormat="1" ht="33" spans="1:13">
      <c r="A154" s="24" t="s">
        <v>2685</v>
      </c>
      <c r="B154" s="24" t="s">
        <v>2686</v>
      </c>
      <c r="C154" s="21">
        <f>VLOOKUP(A154,[1]spot_prices!$A:$F,3,FALSE)</f>
        <v>32.4</v>
      </c>
      <c r="D154" s="21">
        <f>VLOOKUP(A154,[1]spot_prices!$A:$F,4,FALSE)</f>
        <v>44.4</v>
      </c>
      <c r="E154" s="107">
        <f>C154/D154</f>
        <v>0.72972972972973</v>
      </c>
      <c r="F154" s="20">
        <f>VLOOKUP(A154,[1]spot_prices!$A:$F,5,FALSE)</f>
        <v>4.3</v>
      </c>
      <c r="G154" s="103">
        <f>VLOOKUP(A154,[1]spot_prices!$A:$F,6,FALSE)</f>
        <v>1.65</v>
      </c>
      <c r="H154" s="27" t="s">
        <v>725</v>
      </c>
      <c r="I154" s="27"/>
      <c r="J154" s="114"/>
      <c r="K154" s="112">
        <f>VLOOKUP(H154,行业总结!D:F,2,FALSE)</f>
        <v>5.4</v>
      </c>
      <c r="L154" s="27" t="s">
        <v>2687</v>
      </c>
      <c r="M154" s="27" t="s">
        <v>2688</v>
      </c>
    </row>
    <row r="155" s="94" customFormat="1" spans="1:13">
      <c r="A155" s="24" t="s">
        <v>2689</v>
      </c>
      <c r="B155" s="24" t="s">
        <v>2690</v>
      </c>
      <c r="C155" s="21">
        <f>VLOOKUP(A155,[1]spot_prices!$A:$F,3,FALSE)</f>
        <v>28.5</v>
      </c>
      <c r="D155" s="21">
        <f>VLOOKUP(A155,[1]spot_prices!$A:$F,4,FALSE)</f>
        <v>61.7</v>
      </c>
      <c r="E155" s="107">
        <f>C155/D155</f>
        <v>0.461912479740681</v>
      </c>
      <c r="F155" s="20">
        <f>VLOOKUP(A155,[1]spot_prices!$A:$F,5,FALSE)</f>
        <v>41.79</v>
      </c>
      <c r="G155" s="103">
        <f>VLOOKUP(A155,[1]spot_prices!$A:$F,6,FALSE)</f>
        <v>2.98</v>
      </c>
      <c r="H155" s="27" t="s">
        <v>725</v>
      </c>
      <c r="I155" s="27"/>
      <c r="J155" s="114"/>
      <c r="K155" s="112">
        <f>VLOOKUP(H155,行业总结!D:F,2,FALSE)</f>
        <v>5.4</v>
      </c>
      <c r="L155" s="27" t="s">
        <v>2691</v>
      </c>
      <c r="M155" s="27" t="s">
        <v>2692</v>
      </c>
    </row>
    <row r="156" s="94" customFormat="1" ht="33" spans="1:13">
      <c r="A156" s="24" t="s">
        <v>2693</v>
      </c>
      <c r="B156" s="24" t="s">
        <v>2694</v>
      </c>
      <c r="C156" s="21">
        <f>VLOOKUP(A156,[1]spot_prices!$A:$F,3,FALSE)</f>
        <v>26.1</v>
      </c>
      <c r="D156" s="21">
        <f>VLOOKUP(A156,[1]spot_prices!$A:$F,4,FALSE)</f>
        <v>26.1</v>
      </c>
      <c r="E156" s="107">
        <f>C156/D156</f>
        <v>1</v>
      </c>
      <c r="F156" s="20">
        <f>VLOOKUP(A156,[1]spot_prices!$A:$F,5,FALSE)</f>
        <v>12.49</v>
      </c>
      <c r="G156" s="103">
        <f>VLOOKUP(A156,[1]spot_prices!$A:$F,6,FALSE)</f>
        <v>0.81</v>
      </c>
      <c r="H156" s="27" t="s">
        <v>725</v>
      </c>
      <c r="I156" s="27"/>
      <c r="J156" s="114"/>
      <c r="K156" s="112">
        <f>VLOOKUP(H156,行业总结!D:F,2,FALSE)</f>
        <v>5.4</v>
      </c>
      <c r="L156" s="27" t="s">
        <v>2695</v>
      </c>
      <c r="M156" s="27" t="s">
        <v>2696</v>
      </c>
    </row>
    <row r="157" s="94" customFormat="1" spans="1:13">
      <c r="A157" s="24" t="s">
        <v>2697</v>
      </c>
      <c r="B157" s="24" t="s">
        <v>2698</v>
      </c>
      <c r="C157" s="21">
        <f>VLOOKUP(A157,[1]spot_prices!$A:$F,3,FALSE)</f>
        <v>19.3</v>
      </c>
      <c r="D157" s="21">
        <f>VLOOKUP(A157,[1]spot_prices!$A:$F,4,FALSE)</f>
        <v>37.8</v>
      </c>
      <c r="E157" s="107">
        <f>C157/D157</f>
        <v>0.510582010582011</v>
      </c>
      <c r="F157" s="20">
        <f>VLOOKUP(A157,[1]spot_prices!$A:$F,5,FALSE)</f>
        <v>14.9</v>
      </c>
      <c r="G157" s="103">
        <f>VLOOKUP(A157,[1]spot_prices!$A:$F,6,FALSE)</f>
        <v>2.9</v>
      </c>
      <c r="H157" s="27" t="s">
        <v>725</v>
      </c>
      <c r="I157" s="27"/>
      <c r="J157" s="114"/>
      <c r="K157" s="112">
        <f>VLOOKUP(H157,行业总结!D:F,2,FALSE)</f>
        <v>5.4</v>
      </c>
      <c r="L157" s="27" t="s">
        <v>2699</v>
      </c>
      <c r="M157" s="27" t="s">
        <v>2700</v>
      </c>
    </row>
    <row r="158" s="94" customFormat="1" ht="33" spans="1:13">
      <c r="A158" s="24" t="s">
        <v>2701</v>
      </c>
      <c r="B158" s="24" t="s">
        <v>2702</v>
      </c>
      <c r="C158" s="21">
        <f>VLOOKUP(A158,[1]spot_prices!$A:$F,3,FALSE)</f>
        <v>17.7</v>
      </c>
      <c r="D158" s="21">
        <f>VLOOKUP(A158,[1]spot_prices!$A:$F,4,FALSE)</f>
        <v>23</v>
      </c>
      <c r="E158" s="107">
        <f>C158/D158</f>
        <v>0.769565217391304</v>
      </c>
      <c r="F158" s="20">
        <f>VLOOKUP(A158,[1]spot_prices!$A:$F,5,FALSE)</f>
        <v>12.15</v>
      </c>
      <c r="G158" s="103">
        <f>VLOOKUP(A158,[1]spot_prices!$A:$F,6,FALSE)</f>
        <v>2.36</v>
      </c>
      <c r="H158" s="27" t="s">
        <v>725</v>
      </c>
      <c r="I158" s="27"/>
      <c r="J158" s="114"/>
      <c r="K158" s="112">
        <f>VLOOKUP(H158,行业总结!D:F,2,FALSE)</f>
        <v>5.4</v>
      </c>
      <c r="L158" s="27" t="s">
        <v>2703</v>
      </c>
      <c r="M158" s="27" t="s">
        <v>2704</v>
      </c>
    </row>
    <row r="159" s="94" customFormat="1" spans="1:13">
      <c r="A159" s="24" t="s">
        <v>2705</v>
      </c>
      <c r="B159" s="24" t="s">
        <v>2706</v>
      </c>
      <c r="C159" s="21">
        <f>VLOOKUP(A159,[1]spot_prices!$A:$F,3,FALSE)</f>
        <v>17.2</v>
      </c>
      <c r="D159" s="21">
        <f>VLOOKUP(A159,[1]spot_prices!$A:$F,4,FALSE)</f>
        <v>17.2</v>
      </c>
      <c r="E159" s="107">
        <f>C159/D159</f>
        <v>1</v>
      </c>
      <c r="F159" s="20">
        <f>VLOOKUP(A159,[1]spot_prices!$A:$F,5,FALSE)</f>
        <v>9.17</v>
      </c>
      <c r="G159" s="103">
        <f>VLOOKUP(A159,[1]spot_prices!$A:$F,6,FALSE)</f>
        <v>-0.22</v>
      </c>
      <c r="H159" s="27" t="s">
        <v>725</v>
      </c>
      <c r="I159" s="27"/>
      <c r="J159" s="114"/>
      <c r="K159" s="112">
        <f>VLOOKUP(H159,行业总结!D:F,2,FALSE)</f>
        <v>5.4</v>
      </c>
      <c r="L159" s="27" t="s">
        <v>2707</v>
      </c>
      <c r="M159" s="27" t="s">
        <v>2708</v>
      </c>
    </row>
    <row r="160" s="94" customFormat="1" spans="1:13">
      <c r="A160" s="24" t="s">
        <v>2709</v>
      </c>
      <c r="B160" s="24" t="s">
        <v>2710</v>
      </c>
      <c r="C160" s="21">
        <f>VLOOKUP(A160,[1]spot_prices!$A:$F,3,FALSE)</f>
        <v>17</v>
      </c>
      <c r="D160" s="21">
        <f>VLOOKUP(A160,[1]spot_prices!$A:$F,4,FALSE)</f>
        <v>59.3</v>
      </c>
      <c r="E160" s="107">
        <f>C160/D160</f>
        <v>0.286677908937605</v>
      </c>
      <c r="F160" s="20">
        <f>VLOOKUP(A160,[1]spot_prices!$A:$F,5,FALSE)</f>
        <v>13.5</v>
      </c>
      <c r="G160" s="103">
        <f>VLOOKUP(A160,[1]spot_prices!$A:$F,6,FALSE)</f>
        <v>2.04</v>
      </c>
      <c r="H160" s="27" t="s">
        <v>725</v>
      </c>
      <c r="I160" s="27"/>
      <c r="J160" s="114"/>
      <c r="K160" s="112">
        <f>VLOOKUP(H160,行业总结!D:F,2,FALSE)</f>
        <v>5.4</v>
      </c>
      <c r="L160" s="27" t="s">
        <v>2711</v>
      </c>
      <c r="M160" s="27" t="s">
        <v>2712</v>
      </c>
    </row>
    <row r="161" s="94" customFormat="1" ht="33" spans="1:13">
      <c r="A161" s="24" t="s">
        <v>2713</v>
      </c>
      <c r="B161" s="24" t="s">
        <v>2714</v>
      </c>
      <c r="C161" s="21">
        <f>VLOOKUP(A161,[1]spot_prices!$A:$F,3,FALSE)</f>
        <v>14.6</v>
      </c>
      <c r="D161" s="21">
        <f>VLOOKUP(A161,[1]spot_prices!$A:$F,4,FALSE)</f>
        <v>14.6</v>
      </c>
      <c r="E161" s="107">
        <f>C161/D161</f>
        <v>1</v>
      </c>
      <c r="F161" s="20">
        <f>VLOOKUP(A161,[1]spot_prices!$A:$F,5,FALSE)</f>
        <v>10.95</v>
      </c>
      <c r="G161" s="103">
        <f>VLOOKUP(A161,[1]spot_prices!$A:$F,6,FALSE)</f>
        <v>2.62</v>
      </c>
      <c r="H161" s="27" t="s">
        <v>725</v>
      </c>
      <c r="I161" s="27"/>
      <c r="J161" s="114"/>
      <c r="K161" s="112">
        <f>VLOOKUP(H161,行业总结!D:F,2,FALSE)</f>
        <v>5.4</v>
      </c>
      <c r="L161" s="27" t="s">
        <v>2715</v>
      </c>
      <c r="M161" s="27" t="s">
        <v>2716</v>
      </c>
    </row>
    <row r="162" s="94" customFormat="1" spans="1:13">
      <c r="A162" s="24" t="s">
        <v>2717</v>
      </c>
      <c r="B162" s="24" t="s">
        <v>2718</v>
      </c>
      <c r="C162" s="21">
        <f>VLOOKUP(A162,[1]spot_prices!$A:$F,3,FALSE)</f>
        <v>14.4</v>
      </c>
      <c r="D162" s="21">
        <f>VLOOKUP(A162,[1]spot_prices!$A:$F,4,FALSE)</f>
        <v>41.7</v>
      </c>
      <c r="E162" s="107">
        <f>C162/D162</f>
        <v>0.345323741007194</v>
      </c>
      <c r="F162" s="20">
        <f>VLOOKUP(A162,[1]spot_prices!$A:$F,5,FALSE)</f>
        <v>17.9</v>
      </c>
      <c r="G162" s="103">
        <f>VLOOKUP(A162,[1]spot_prices!$A:$F,6,FALSE)</f>
        <v>0.28</v>
      </c>
      <c r="H162" s="27" t="s">
        <v>725</v>
      </c>
      <c r="I162" s="27"/>
      <c r="J162" s="114"/>
      <c r="K162" s="112">
        <f>VLOOKUP(H162,行业总结!D:F,2,FALSE)</f>
        <v>5.4</v>
      </c>
      <c r="L162" s="27" t="s">
        <v>2719</v>
      </c>
      <c r="M162" s="27" t="s">
        <v>2720</v>
      </c>
    </row>
    <row r="163" s="94" customFormat="1" spans="1:13">
      <c r="A163" s="108" t="s">
        <v>2721</v>
      </c>
      <c r="B163" s="108" t="s">
        <v>2722</v>
      </c>
      <c r="C163" s="21">
        <f>VLOOKUP(A163,[1]spot_prices!$A:$F,3,FALSE)</f>
        <v>269</v>
      </c>
      <c r="D163" s="21">
        <f>VLOOKUP(A163,[1]spot_prices!$A:$F,4,FALSE)</f>
        <v>561.3</v>
      </c>
      <c r="E163" s="107">
        <f>C163/D163</f>
        <v>0.479244610725102</v>
      </c>
      <c r="F163" s="20">
        <f>VLOOKUP(A163,[1]spot_prices!$A:$F,5,FALSE)</f>
        <v>5.82</v>
      </c>
      <c r="G163" s="103">
        <f>VLOOKUP(A163,[1]spot_prices!$A:$F,6,FALSE)</f>
        <v>-0.51</v>
      </c>
      <c r="H163" s="109" t="s">
        <v>2002</v>
      </c>
      <c r="I163" s="109"/>
      <c r="J163" s="108" t="s">
        <v>2723</v>
      </c>
      <c r="K163" s="112">
        <f>VLOOKUP(H163,行业总结!D:F,2,FALSE)</f>
        <v>1.1</v>
      </c>
      <c r="L163" s="109" t="s">
        <v>2724</v>
      </c>
      <c r="M163" s="116"/>
    </row>
    <row r="164" s="94" customFormat="1" ht="33" spans="1:13">
      <c r="A164" s="108" t="s">
        <v>2725</v>
      </c>
      <c r="B164" s="108" t="s">
        <v>2726</v>
      </c>
      <c r="C164" s="21">
        <f>VLOOKUP(A164,[1]spot_prices!$A:$F,3,FALSE)</f>
        <v>214.4</v>
      </c>
      <c r="D164" s="21">
        <f>VLOOKUP(A164,[1]spot_prices!$A:$F,4,FALSE)</f>
        <v>413.4</v>
      </c>
      <c r="E164" s="107">
        <f>C164/D164</f>
        <v>0.51862602805999</v>
      </c>
      <c r="F164" s="20">
        <f>VLOOKUP(A164,[1]spot_prices!$A:$F,5,FALSE)</f>
        <v>3.64</v>
      </c>
      <c r="G164" s="103">
        <f>VLOOKUP(A164,[1]spot_prices!$A:$F,6,FALSE)</f>
        <v>-0.55</v>
      </c>
      <c r="H164" s="109" t="s">
        <v>2002</v>
      </c>
      <c r="I164" s="109"/>
      <c r="J164" s="108" t="s">
        <v>2216</v>
      </c>
      <c r="K164" s="112">
        <f>VLOOKUP(H164,行业总结!D:F,2,FALSE)</f>
        <v>1.1</v>
      </c>
      <c r="L164" s="109" t="s">
        <v>2727</v>
      </c>
      <c r="M164" s="109" t="s">
        <v>2728</v>
      </c>
    </row>
    <row r="165" s="94" customFormat="1" ht="33" spans="1:13">
      <c r="A165" s="108" t="s">
        <v>2729</v>
      </c>
      <c r="B165" s="108" t="s">
        <v>2730</v>
      </c>
      <c r="C165" s="21">
        <f>VLOOKUP(A165,[1]spot_prices!$A:$F,3,FALSE)</f>
        <v>197.5</v>
      </c>
      <c r="D165" s="21">
        <f>VLOOKUP(A165,[1]spot_prices!$A:$F,4,FALSE)</f>
        <v>204.7</v>
      </c>
      <c r="E165" s="107">
        <f>C165/D165</f>
        <v>0.964826575476307</v>
      </c>
      <c r="F165" s="20">
        <f>VLOOKUP(A165,[1]spot_prices!$A:$F,5,FALSE)</f>
        <v>7.47</v>
      </c>
      <c r="G165" s="103">
        <f>VLOOKUP(A165,[1]spot_prices!$A:$F,6,FALSE)</f>
        <v>0.4</v>
      </c>
      <c r="H165" s="109" t="s">
        <v>2002</v>
      </c>
      <c r="I165" s="109"/>
      <c r="J165" s="108" t="s">
        <v>2216</v>
      </c>
      <c r="K165" s="112">
        <f>VLOOKUP(H165,行业总结!D:F,2,FALSE)</f>
        <v>1.1</v>
      </c>
      <c r="L165" s="109" t="s">
        <v>2731</v>
      </c>
      <c r="M165" s="109" t="s">
        <v>2732</v>
      </c>
    </row>
    <row r="166" s="94" customFormat="1" spans="1:13">
      <c r="A166" s="108" t="s">
        <v>2733</v>
      </c>
      <c r="B166" s="108" t="s">
        <v>2734</v>
      </c>
      <c r="C166" s="21">
        <f>VLOOKUP(A166,[1]spot_prices!$A:$F,3,FALSE)</f>
        <v>139.8</v>
      </c>
      <c r="D166" s="21">
        <f>VLOOKUP(A166,[1]spot_prices!$A:$F,4,FALSE)</f>
        <v>161.1</v>
      </c>
      <c r="E166" s="107">
        <f>C166/D166</f>
        <v>0.867783985102421</v>
      </c>
      <c r="F166" s="20">
        <f>VLOOKUP(A166,[1]spot_prices!$A:$F,5,FALSE)</f>
        <v>2.9</v>
      </c>
      <c r="G166" s="103">
        <f>VLOOKUP(A166,[1]spot_prices!$A:$F,6,FALSE)</f>
        <v>-0.34</v>
      </c>
      <c r="H166" s="109" t="s">
        <v>2002</v>
      </c>
      <c r="I166" s="109"/>
      <c r="J166" s="108" t="s">
        <v>2211</v>
      </c>
      <c r="K166" s="112">
        <f>VLOOKUP(H166,行业总结!D:F,2,FALSE)</f>
        <v>1.1</v>
      </c>
      <c r="L166" s="109" t="s">
        <v>2735</v>
      </c>
      <c r="M166" s="109" t="s">
        <v>620</v>
      </c>
    </row>
    <row r="167" s="94" customFormat="1" spans="1:13">
      <c r="A167" s="108" t="s">
        <v>2736</v>
      </c>
      <c r="B167" s="108" t="s">
        <v>2737</v>
      </c>
      <c r="C167" s="21">
        <f>VLOOKUP(A167,[1]spot_prices!$A:$F,3,FALSE)</f>
        <v>96.1</v>
      </c>
      <c r="D167" s="21">
        <f>VLOOKUP(A167,[1]spot_prices!$A:$F,4,FALSE)</f>
        <v>116.6</v>
      </c>
      <c r="E167" s="107">
        <f>C167/D167</f>
        <v>0.824185248713551</v>
      </c>
      <c r="F167" s="20">
        <f>VLOOKUP(A167,[1]spot_prices!$A:$F,5,FALSE)</f>
        <v>5.42</v>
      </c>
      <c r="G167" s="103">
        <f>VLOOKUP(A167,[1]spot_prices!$A:$F,6,FALSE)</f>
        <v>-1.09</v>
      </c>
      <c r="H167" s="109" t="s">
        <v>2002</v>
      </c>
      <c r="I167" s="109"/>
      <c r="J167" s="108" t="s">
        <v>2113</v>
      </c>
      <c r="K167" s="112">
        <f>VLOOKUP(H167,行业总结!D:F,2,FALSE)</f>
        <v>1.1</v>
      </c>
      <c r="L167" s="109" t="s">
        <v>2738</v>
      </c>
      <c r="M167" s="109" t="s">
        <v>2739</v>
      </c>
    </row>
    <row r="168" s="94" customFormat="1" spans="1:13">
      <c r="A168" s="108" t="s">
        <v>2740</v>
      </c>
      <c r="B168" s="108" t="s">
        <v>2741</v>
      </c>
      <c r="C168" s="21">
        <f>VLOOKUP(A168,[1]spot_prices!$A:$F,3,FALSE)</f>
        <v>95.3</v>
      </c>
      <c r="D168" s="21">
        <f>VLOOKUP(A168,[1]spot_prices!$A:$F,4,FALSE)</f>
        <v>99.8</v>
      </c>
      <c r="E168" s="107">
        <f>C168/D168</f>
        <v>0.954909819639279</v>
      </c>
      <c r="F168" s="20">
        <f>VLOOKUP(A168,[1]spot_prices!$A:$F,5,FALSE)</f>
        <v>4.6</v>
      </c>
      <c r="G168" s="103">
        <f>VLOOKUP(A168,[1]spot_prices!$A:$F,6,FALSE)</f>
        <v>-0.43</v>
      </c>
      <c r="H168" s="109" t="s">
        <v>2002</v>
      </c>
      <c r="I168" s="109"/>
      <c r="J168" s="108" t="s">
        <v>2135</v>
      </c>
      <c r="K168" s="112">
        <f>VLOOKUP(H168,行业总结!D:F,2,FALSE)</f>
        <v>1.1</v>
      </c>
      <c r="L168" s="109" t="s">
        <v>2742</v>
      </c>
      <c r="M168" s="109" t="s">
        <v>2739</v>
      </c>
    </row>
    <row r="169" s="94" customFormat="1" spans="1:13">
      <c r="A169" s="20" t="s">
        <v>2743</v>
      </c>
      <c r="B169" s="20" t="s">
        <v>2744</v>
      </c>
      <c r="C169" s="21">
        <f>VLOOKUP(A169,[1]spot_prices!$A:$F,3,FALSE)</f>
        <v>92.3</v>
      </c>
      <c r="D169" s="21">
        <f>VLOOKUP(A169,[1]spot_prices!$A:$F,4,FALSE)</f>
        <v>96.3</v>
      </c>
      <c r="E169" s="107">
        <f>C169/D169</f>
        <v>0.95846313603323</v>
      </c>
      <c r="F169" s="20">
        <f>VLOOKUP(A169,[1]spot_prices!$A:$F,5,FALSE)</f>
        <v>2.63</v>
      </c>
      <c r="G169" s="103">
        <f>VLOOKUP(A169,[1]spot_prices!$A:$F,6,FALSE)</f>
        <v>0</v>
      </c>
      <c r="H169" s="23" t="s">
        <v>2002</v>
      </c>
      <c r="I169" s="23"/>
      <c r="J169" s="20" t="s">
        <v>2113</v>
      </c>
      <c r="K169" s="112">
        <f>VLOOKUP(H169,行业总结!D:F,2,FALSE)</f>
        <v>1.1</v>
      </c>
      <c r="L169" s="23" t="s">
        <v>2745</v>
      </c>
      <c r="M169" s="113"/>
    </row>
    <row r="170" s="94" customFormat="1" spans="1:13">
      <c r="A170" s="20" t="s">
        <v>2746</v>
      </c>
      <c r="B170" s="20" t="s">
        <v>2747</v>
      </c>
      <c r="C170" s="21">
        <f>VLOOKUP(A170,[1]spot_prices!$A:$F,3,FALSE)</f>
        <v>88.9</v>
      </c>
      <c r="D170" s="21">
        <f>VLOOKUP(A170,[1]spot_prices!$A:$F,4,FALSE)</f>
        <v>89.1</v>
      </c>
      <c r="E170" s="107">
        <f>C170/D170</f>
        <v>0.997755331088665</v>
      </c>
      <c r="F170" s="20">
        <f>VLOOKUP(A170,[1]spot_prices!$A:$F,5,FALSE)</f>
        <v>4.1</v>
      </c>
      <c r="G170" s="103">
        <f>VLOOKUP(A170,[1]spot_prices!$A:$F,6,FALSE)</f>
        <v>-0.97</v>
      </c>
      <c r="H170" s="23" t="s">
        <v>2002</v>
      </c>
      <c r="I170" s="23"/>
      <c r="J170" s="20" t="s">
        <v>2135</v>
      </c>
      <c r="K170" s="112">
        <f>VLOOKUP(H170,行业总结!D:F,2,FALSE)</f>
        <v>1.1</v>
      </c>
      <c r="L170" s="23" t="s">
        <v>2748</v>
      </c>
      <c r="M170" s="113"/>
    </row>
    <row r="171" s="94" customFormat="1" spans="1:13">
      <c r="A171" s="20" t="s">
        <v>2749</v>
      </c>
      <c r="B171" s="20" t="s">
        <v>2750</v>
      </c>
      <c r="C171" s="21">
        <f>VLOOKUP(A171,[1]spot_prices!$A:$F,3,FALSE)</f>
        <v>73.2</v>
      </c>
      <c r="D171" s="21">
        <f>VLOOKUP(A171,[1]spot_prices!$A:$F,4,FALSE)</f>
        <v>85.5</v>
      </c>
      <c r="E171" s="107">
        <f>C171/D171</f>
        <v>0.856140350877193</v>
      </c>
      <c r="F171" s="20">
        <f>VLOOKUP(A171,[1]spot_prices!$A:$F,5,FALSE)</f>
        <v>4.74</v>
      </c>
      <c r="G171" s="103">
        <f>VLOOKUP(A171,[1]spot_prices!$A:$F,6,FALSE)</f>
        <v>0</v>
      </c>
      <c r="H171" s="23" t="s">
        <v>2002</v>
      </c>
      <c r="I171" s="23"/>
      <c r="J171" s="20" t="s">
        <v>2113</v>
      </c>
      <c r="K171" s="112">
        <f>VLOOKUP(H171,行业总结!D:F,2,FALSE)</f>
        <v>1.1</v>
      </c>
      <c r="L171" s="23" t="s">
        <v>2751</v>
      </c>
      <c r="M171" s="23" t="s">
        <v>2752</v>
      </c>
    </row>
    <row r="172" s="94" customFormat="1" ht="33" spans="1:13">
      <c r="A172" s="24" t="s">
        <v>2753</v>
      </c>
      <c r="B172" s="24" t="s">
        <v>2754</v>
      </c>
      <c r="C172" s="21">
        <f>VLOOKUP(A172,[1]spot_prices!$A:$F,3,FALSE)</f>
        <v>44.7</v>
      </c>
      <c r="D172" s="21">
        <f>VLOOKUP(A172,[1]spot_prices!$A:$F,4,FALSE)</f>
        <v>111.1</v>
      </c>
      <c r="E172" s="107">
        <f>C172/D172</f>
        <v>0.402340234023402</v>
      </c>
      <c r="F172" s="20">
        <f>VLOOKUP(A172,[1]spot_prices!$A:$F,5,FALSE)</f>
        <v>7.36</v>
      </c>
      <c r="G172" s="103">
        <f>VLOOKUP(A172,[1]spot_prices!$A:$F,6,FALSE)</f>
        <v>-0.27</v>
      </c>
      <c r="H172" s="27" t="s">
        <v>2002</v>
      </c>
      <c r="I172" s="27"/>
      <c r="J172" s="24" t="s">
        <v>2113</v>
      </c>
      <c r="K172" s="112">
        <f>VLOOKUP(H172,行业总结!D:F,2,FALSE)</f>
        <v>1.1</v>
      </c>
      <c r="L172" s="27" t="s">
        <v>2755</v>
      </c>
      <c r="M172" s="114"/>
    </row>
    <row r="173" s="94" customFormat="1" spans="1:13">
      <c r="A173" s="28" t="s">
        <v>1326</v>
      </c>
      <c r="B173" s="28" t="s">
        <v>1327</v>
      </c>
      <c r="C173" s="21">
        <f>VLOOKUP(A173,[1]spot_prices!$A:$F,3,FALSE)</f>
        <v>11997.7</v>
      </c>
      <c r="D173" s="21">
        <f>VLOOKUP(A173,[1]spot_prices!$A:$F,4,FALSE)</f>
        <v>15860.1</v>
      </c>
      <c r="E173" s="107">
        <f>C173/D173</f>
        <v>0.756470640159898</v>
      </c>
      <c r="F173" s="20">
        <f>VLOOKUP(A173,[1]spot_prices!$A:$F,5,FALSE)</f>
        <v>4.45</v>
      </c>
      <c r="G173" s="103">
        <f>VLOOKUP(A173,[1]spot_prices!$A:$F,6,FALSE)</f>
        <v>-1.33</v>
      </c>
      <c r="H173" s="30" t="s">
        <v>1328</v>
      </c>
      <c r="I173" s="30"/>
      <c r="J173" s="28" t="s">
        <v>2207</v>
      </c>
      <c r="K173" s="112">
        <f>VLOOKUP(H173,行业总结!D:F,2,FALSE)</f>
        <v>1.1</v>
      </c>
      <c r="L173" s="30" t="s">
        <v>1330</v>
      </c>
      <c r="M173" s="30" t="s">
        <v>2756</v>
      </c>
    </row>
    <row r="174" s="94" customFormat="1" spans="1:13">
      <c r="A174" s="28" t="s">
        <v>1331</v>
      </c>
      <c r="B174" s="28" t="s">
        <v>1332</v>
      </c>
      <c r="C174" s="21">
        <f>VLOOKUP(A174,[1]spot_prices!$A:$F,3,FALSE)</f>
        <v>9128.2</v>
      </c>
      <c r="D174" s="21">
        <f>VLOOKUP(A174,[1]spot_prices!$A:$F,4,FALSE)</f>
        <v>10674.5</v>
      </c>
      <c r="E174" s="107">
        <f>C174/D174</f>
        <v>0.855140756007307</v>
      </c>
      <c r="F174" s="20">
        <f>VLOOKUP(A174,[1]spot_prices!$A:$F,5,FALSE)</f>
        <v>3.05</v>
      </c>
      <c r="G174" s="103">
        <f>VLOOKUP(A174,[1]spot_prices!$A:$F,6,FALSE)</f>
        <v>-1.61</v>
      </c>
      <c r="H174" s="30" t="s">
        <v>1328</v>
      </c>
      <c r="I174" s="30"/>
      <c r="J174" s="28" t="s">
        <v>2207</v>
      </c>
      <c r="K174" s="112">
        <f>VLOOKUP(H174,行业总结!D:F,2,FALSE)</f>
        <v>1.1</v>
      </c>
      <c r="L174" s="30" t="s">
        <v>1333</v>
      </c>
      <c r="M174" s="30" t="s">
        <v>2757</v>
      </c>
    </row>
    <row r="175" s="94" customFormat="1" spans="1:13">
      <c r="A175" s="28" t="s">
        <v>1337</v>
      </c>
      <c r="B175" s="28" t="s">
        <v>1338</v>
      </c>
      <c r="C175" s="21">
        <f>VLOOKUP(A175,[1]spot_prices!$A:$F,3,FALSE)</f>
        <v>7229.3</v>
      </c>
      <c r="D175" s="21">
        <f>VLOOKUP(A175,[1]spot_prices!$A:$F,4,FALSE)</f>
        <v>10097.5</v>
      </c>
      <c r="E175" s="107">
        <f>C175/D175</f>
        <v>0.715949492448626</v>
      </c>
      <c r="F175" s="20">
        <f>VLOOKUP(A175,[1]spot_prices!$A:$F,5,FALSE)</f>
        <v>3.43</v>
      </c>
      <c r="G175" s="103">
        <f>VLOOKUP(A175,[1]spot_prices!$A:$F,6,FALSE)</f>
        <v>-2.28</v>
      </c>
      <c r="H175" s="30" t="s">
        <v>1328</v>
      </c>
      <c r="I175" s="30"/>
      <c r="J175" s="28" t="s">
        <v>2224</v>
      </c>
      <c r="K175" s="112">
        <f>VLOOKUP(H175,行业总结!D:F,2,FALSE)</f>
        <v>1.1</v>
      </c>
      <c r="L175" s="30" t="s">
        <v>1339</v>
      </c>
      <c r="M175" s="30" t="s">
        <v>2758</v>
      </c>
    </row>
    <row r="176" s="94" customFormat="1" spans="1:13">
      <c r="A176" s="28" t="s">
        <v>1349</v>
      </c>
      <c r="B176" s="28" t="s">
        <v>1350</v>
      </c>
      <c r="C176" s="21">
        <f>VLOOKUP(A176,[1]spot_prices!$A:$F,3,FALSE)</f>
        <v>2001.8</v>
      </c>
      <c r="D176" s="21">
        <f>VLOOKUP(A176,[1]spot_prices!$A:$F,4,FALSE)</f>
        <v>3787.4</v>
      </c>
      <c r="E176" s="107">
        <f>C176/D176</f>
        <v>0.528542007709774</v>
      </c>
      <c r="F176" s="20">
        <f>VLOOKUP(A176,[1]spot_prices!$A:$F,5,FALSE)</f>
        <v>5.1</v>
      </c>
      <c r="G176" s="103">
        <f>VLOOKUP(A176,[1]spot_prices!$A:$F,6,FALSE)</f>
        <v>-1.54</v>
      </c>
      <c r="H176" s="30" t="s">
        <v>1328</v>
      </c>
      <c r="I176" s="30"/>
      <c r="J176" s="28" t="s">
        <v>2224</v>
      </c>
      <c r="K176" s="112">
        <f>VLOOKUP(H176,行业总结!D:F,2,FALSE)</f>
        <v>1.1</v>
      </c>
      <c r="L176" s="30" t="s">
        <v>1351</v>
      </c>
      <c r="M176" s="30" t="s">
        <v>2759</v>
      </c>
    </row>
    <row r="177" s="94" customFormat="1" spans="1:13">
      <c r="A177" s="110" t="s">
        <v>1367</v>
      </c>
      <c r="B177" s="110" t="s">
        <v>1368</v>
      </c>
      <c r="C177" s="21">
        <f>VLOOKUP(A177,[1]spot_prices!$A:$F,3,FALSE)</f>
        <v>569.9</v>
      </c>
      <c r="D177" s="21">
        <f>VLOOKUP(A177,[1]spot_prices!$A:$F,4,FALSE)</f>
        <v>14850.7</v>
      </c>
      <c r="E177" s="107">
        <f>C177/D177</f>
        <v>0.038375295440619</v>
      </c>
      <c r="F177" s="20">
        <f>VLOOKUP(A177,[1]spot_prices!$A:$F,5,FALSE)</f>
        <v>5.94</v>
      </c>
      <c r="G177" s="103">
        <f>VLOOKUP(A177,[1]spot_prices!$A:$F,6,FALSE)</f>
        <v>-1.33</v>
      </c>
      <c r="H177" s="111" t="s">
        <v>1328</v>
      </c>
      <c r="I177" s="111"/>
      <c r="J177" s="110" t="s">
        <v>2224</v>
      </c>
      <c r="K177" s="112">
        <f>VLOOKUP(H177,行业总结!D:F,2,FALSE)</f>
        <v>1.1</v>
      </c>
      <c r="L177" s="111" t="s">
        <v>1369</v>
      </c>
      <c r="M177" s="111" t="s">
        <v>2758</v>
      </c>
    </row>
    <row r="178" s="94" customFormat="1" spans="1:13">
      <c r="A178" s="110" t="s">
        <v>1370</v>
      </c>
      <c r="B178" s="110" t="s">
        <v>1371</v>
      </c>
      <c r="C178" s="21">
        <f>VLOOKUP(A178,[1]spot_prices!$A:$F,3,FALSE)</f>
        <v>542.3</v>
      </c>
      <c r="D178" s="21">
        <f>VLOOKUP(A178,[1]spot_prices!$A:$F,4,FALSE)</f>
        <v>4443.7</v>
      </c>
      <c r="E178" s="107">
        <f>C178/D178</f>
        <v>0.122037941355177</v>
      </c>
      <c r="F178" s="20">
        <f>VLOOKUP(A178,[1]spot_prices!$A:$F,5,FALSE)</f>
        <v>4.81</v>
      </c>
      <c r="G178" s="103">
        <f>VLOOKUP(A178,[1]spot_prices!$A:$F,6,FALSE)</f>
        <v>-0.62</v>
      </c>
      <c r="H178" s="111" t="s">
        <v>1328</v>
      </c>
      <c r="I178" s="111"/>
      <c r="J178" s="110" t="s">
        <v>2224</v>
      </c>
      <c r="K178" s="112">
        <f>VLOOKUP(H178,行业总结!D:F,2,FALSE)</f>
        <v>1.1</v>
      </c>
      <c r="L178" s="111" t="s">
        <v>1372</v>
      </c>
      <c r="M178" s="111" t="s">
        <v>2760</v>
      </c>
    </row>
    <row r="179" s="94" customFormat="1" spans="1:13">
      <c r="A179" s="28" t="s">
        <v>1334</v>
      </c>
      <c r="B179" s="28" t="s">
        <v>1335</v>
      </c>
      <c r="C179" s="21">
        <f>VLOOKUP(A179,[1]spot_prices!$A:$F,3,FALSE)</f>
        <v>7061.3</v>
      </c>
      <c r="D179" s="21">
        <f>VLOOKUP(A179,[1]spot_prices!$A:$F,4,FALSE)</f>
        <v>8632.8</v>
      </c>
      <c r="E179" s="107">
        <f>C179/D179</f>
        <v>0.817961727365397</v>
      </c>
      <c r="F179" s="20">
        <f>VLOOKUP(A179,[1]spot_prices!$A:$F,5,FALSE)</f>
        <v>34.23</v>
      </c>
      <c r="G179" s="103">
        <f>VLOOKUP(A179,[1]spot_prices!$A:$F,6,FALSE)</f>
        <v>0.32</v>
      </c>
      <c r="H179" s="30" t="s">
        <v>606</v>
      </c>
      <c r="I179" s="30"/>
      <c r="J179" s="28" t="s">
        <v>2207</v>
      </c>
      <c r="K179" s="112">
        <f>VLOOKUP(H179,行业总结!D:F,2,FALSE)</f>
        <v>1.1</v>
      </c>
      <c r="L179" s="30" t="s">
        <v>1336</v>
      </c>
      <c r="M179" s="30" t="s">
        <v>2761</v>
      </c>
    </row>
    <row r="180" s="94" customFormat="1" spans="1:13">
      <c r="A180" s="28" t="s">
        <v>1340</v>
      </c>
      <c r="B180" s="28" t="s">
        <v>1341</v>
      </c>
      <c r="C180" s="21">
        <f>VLOOKUP(A180,[1]spot_prices!$A:$F,3,FALSE)</f>
        <v>3452.7</v>
      </c>
      <c r="D180" s="21">
        <f>VLOOKUP(A180,[1]spot_prices!$A:$F,4,FALSE)</f>
        <v>3452.7</v>
      </c>
      <c r="E180" s="107">
        <f>C180/D180</f>
        <v>1</v>
      </c>
      <c r="F180" s="20">
        <f>VLOOKUP(A180,[1]spot_prices!$A:$F,5,FALSE)</f>
        <v>16.62</v>
      </c>
      <c r="G180" s="103">
        <f>VLOOKUP(A180,[1]spot_prices!$A:$F,6,FALSE)</f>
        <v>0</v>
      </c>
      <c r="H180" s="30" t="s">
        <v>606</v>
      </c>
      <c r="I180" s="30"/>
      <c r="J180" s="28" t="s">
        <v>2207</v>
      </c>
      <c r="K180" s="112">
        <f>VLOOKUP(H180,行业总结!D:F,2,FALSE)</f>
        <v>1.1</v>
      </c>
      <c r="L180" s="30" t="s">
        <v>1342</v>
      </c>
      <c r="M180" s="30" t="s">
        <v>2762</v>
      </c>
    </row>
    <row r="181" s="94" customFormat="1" spans="1:13">
      <c r="A181" s="28" t="s">
        <v>1343</v>
      </c>
      <c r="B181" s="28" t="s">
        <v>1344</v>
      </c>
      <c r="C181" s="21">
        <f>VLOOKUP(A181,[1]spot_prices!$A:$F,3,FALSE)</f>
        <v>2464.5</v>
      </c>
      <c r="D181" s="21">
        <f>VLOOKUP(A181,[1]spot_prices!$A:$F,4,FALSE)</f>
        <v>2464.6</v>
      </c>
      <c r="E181" s="107">
        <f>C181/D181</f>
        <v>0.999959425464578</v>
      </c>
      <c r="F181" s="20">
        <f>VLOOKUP(A181,[1]spot_prices!$A:$F,5,FALSE)</f>
        <v>12.7</v>
      </c>
      <c r="G181" s="103">
        <f>VLOOKUP(A181,[1]spot_prices!$A:$F,6,FALSE)</f>
        <v>1.03</v>
      </c>
      <c r="H181" s="30" t="s">
        <v>606</v>
      </c>
      <c r="I181" s="30"/>
      <c r="J181" s="28" t="s">
        <v>2309</v>
      </c>
      <c r="K181" s="112">
        <f>VLOOKUP(H181,行业总结!D:F,2,FALSE)</f>
        <v>1.1</v>
      </c>
      <c r="L181" s="30" t="s">
        <v>1345</v>
      </c>
      <c r="M181" s="30" t="s">
        <v>2763</v>
      </c>
    </row>
    <row r="182" s="94" customFormat="1" spans="1:13">
      <c r="A182" s="28" t="s">
        <v>1346</v>
      </c>
      <c r="B182" s="28" t="s">
        <v>1347</v>
      </c>
      <c r="C182" s="21">
        <f>VLOOKUP(A182,[1]spot_prices!$A:$F,3,FALSE)</f>
        <v>2092.8</v>
      </c>
      <c r="D182" s="21">
        <f>VLOOKUP(A182,[1]spot_prices!$A:$F,4,FALSE)</f>
        <v>2092.8</v>
      </c>
      <c r="E182" s="107">
        <f>C182/D182</f>
        <v>1</v>
      </c>
      <c r="F182" s="20">
        <f>VLOOKUP(A182,[1]spot_prices!$A:$F,5,FALSE)</f>
        <v>7.13</v>
      </c>
      <c r="G182" s="103">
        <f>VLOOKUP(A182,[1]spot_prices!$A:$F,6,FALSE)</f>
        <v>0</v>
      </c>
      <c r="H182" s="30" t="s">
        <v>606</v>
      </c>
      <c r="I182" s="30"/>
      <c r="J182" s="28" t="s">
        <v>2224</v>
      </c>
      <c r="K182" s="112">
        <f>VLOOKUP(H182,行业总结!D:F,2,FALSE)</f>
        <v>1.1</v>
      </c>
      <c r="L182" s="30" t="s">
        <v>1348</v>
      </c>
      <c r="M182" s="30" t="s">
        <v>2764</v>
      </c>
    </row>
    <row r="183" s="94" customFormat="1" ht="30" spans="1:13">
      <c r="A183" s="28" t="s">
        <v>1355</v>
      </c>
      <c r="B183" s="28" t="s">
        <v>1356</v>
      </c>
      <c r="C183" s="21">
        <f>VLOOKUP(A183,[1]spot_prices!$A:$F,3,FALSE)</f>
        <v>1869.5</v>
      </c>
      <c r="D183" s="21">
        <f>VLOOKUP(A183,[1]spot_prices!$A:$F,4,FALSE)</f>
        <v>2686.5</v>
      </c>
      <c r="E183" s="107">
        <f>C183/D183</f>
        <v>0.695886841615485</v>
      </c>
      <c r="F183" s="20">
        <f>VLOOKUP(A183,[1]spot_prices!$A:$F,5,FALSE)</f>
        <v>5.49</v>
      </c>
      <c r="G183" s="103">
        <f>VLOOKUP(A183,[1]spot_prices!$A:$F,6,FALSE)</f>
        <v>-0.54</v>
      </c>
      <c r="H183" s="30" t="s">
        <v>606</v>
      </c>
      <c r="I183" s="30"/>
      <c r="J183" s="28" t="s">
        <v>2765</v>
      </c>
      <c r="K183" s="112">
        <f>VLOOKUP(H183,行业总结!D:F,2,FALSE)</f>
        <v>1.1</v>
      </c>
      <c r="L183" s="30" t="s">
        <v>1357</v>
      </c>
      <c r="M183" s="30" t="s">
        <v>2766</v>
      </c>
    </row>
    <row r="184" s="94" customFormat="1" ht="30" spans="1:13">
      <c r="A184" s="28" t="s">
        <v>1358</v>
      </c>
      <c r="B184" s="28" t="s">
        <v>1359</v>
      </c>
      <c r="C184" s="21">
        <f>VLOOKUP(A184,[1]spot_prices!$A:$F,3,FALSE)</f>
        <v>1438.6</v>
      </c>
      <c r="D184" s="21">
        <f>VLOOKUP(A184,[1]spot_prices!$A:$F,4,FALSE)</f>
        <v>1831.7</v>
      </c>
      <c r="E184" s="107">
        <f>C184/D184</f>
        <v>0.785390620734836</v>
      </c>
      <c r="F184" s="20">
        <f>VLOOKUP(A184,[1]spot_prices!$A:$F,5,FALSE)</f>
        <v>3.1</v>
      </c>
      <c r="G184" s="103">
        <f>VLOOKUP(A184,[1]spot_prices!$A:$F,6,FALSE)</f>
        <v>0</v>
      </c>
      <c r="H184" s="30" t="s">
        <v>606</v>
      </c>
      <c r="I184" s="30"/>
      <c r="J184" s="28" t="s">
        <v>2224</v>
      </c>
      <c r="K184" s="112">
        <f>VLOOKUP(H184,行业总结!D:F,2,FALSE)</f>
        <v>1.1</v>
      </c>
      <c r="L184" s="30" t="s">
        <v>1360</v>
      </c>
      <c r="M184" s="30" t="s">
        <v>2767</v>
      </c>
    </row>
    <row r="185" s="94" customFormat="1" ht="30" spans="1:13">
      <c r="A185" s="28" t="s">
        <v>1361</v>
      </c>
      <c r="B185" s="28" t="s">
        <v>1362</v>
      </c>
      <c r="C185" s="21">
        <f>VLOOKUP(A185,[1]spot_prices!$A:$F,3,FALSE)</f>
        <v>1205.7</v>
      </c>
      <c r="D185" s="21">
        <f>VLOOKUP(A185,[1]spot_prices!$A:$F,4,FALSE)</f>
        <v>1488.6</v>
      </c>
      <c r="E185" s="107">
        <f>C185/D185</f>
        <v>0.809955663039097</v>
      </c>
      <c r="F185" s="20">
        <f>VLOOKUP(A185,[1]spot_prices!$A:$F,5,FALSE)</f>
        <v>3.4</v>
      </c>
      <c r="G185" s="103">
        <f>VLOOKUP(A185,[1]spot_prices!$A:$F,6,FALSE)</f>
        <v>0</v>
      </c>
      <c r="H185" s="30" t="s">
        <v>606</v>
      </c>
      <c r="I185" s="30"/>
      <c r="J185" s="28" t="s">
        <v>2224</v>
      </c>
      <c r="K185" s="112">
        <f>VLOOKUP(H185,行业总结!D:F,2,FALSE)</f>
        <v>1.1</v>
      </c>
      <c r="L185" s="30" t="s">
        <v>1363</v>
      </c>
      <c r="M185" s="30" t="s">
        <v>2768</v>
      </c>
    </row>
    <row r="186" s="94" customFormat="1" spans="1:13">
      <c r="A186" s="110" t="s">
        <v>604</v>
      </c>
      <c r="B186" s="110" t="s">
        <v>605</v>
      </c>
      <c r="C186" s="21">
        <f>VLOOKUP(A186,[1]spot_prices!$A:$F,3,FALSE)</f>
        <v>686</v>
      </c>
      <c r="D186" s="21">
        <f>VLOOKUP(A186,[1]spot_prices!$A:$F,4,FALSE)</f>
        <v>851.4</v>
      </c>
      <c r="E186" s="107">
        <f>C186/D186</f>
        <v>0.805731735964294</v>
      </c>
      <c r="F186" s="20">
        <f>VLOOKUP(A186,[1]spot_prices!$A:$F,5,FALSE)</f>
        <v>5.35</v>
      </c>
      <c r="G186" s="103">
        <f>VLOOKUP(A186,[1]spot_prices!$A:$F,6,FALSE)</f>
        <v>0</v>
      </c>
      <c r="H186" s="111" t="s">
        <v>606</v>
      </c>
      <c r="I186" s="111"/>
      <c r="J186" s="110" t="s">
        <v>2765</v>
      </c>
      <c r="K186" s="112">
        <f>VLOOKUP(H186,行业总结!D:F,2,FALSE)</f>
        <v>1.1</v>
      </c>
      <c r="L186" s="111" t="s">
        <v>607</v>
      </c>
      <c r="M186" s="111" t="s">
        <v>608</v>
      </c>
    </row>
    <row r="187" s="94" customFormat="1" ht="33" spans="1:13">
      <c r="A187" s="110" t="s">
        <v>617</v>
      </c>
      <c r="B187" s="110" t="s">
        <v>618</v>
      </c>
      <c r="C187" s="21">
        <f>VLOOKUP(A187,[1]spot_prices!$A:$F,3,FALSE)</f>
        <v>479.7</v>
      </c>
      <c r="D187" s="21">
        <f>VLOOKUP(A187,[1]spot_prices!$A:$F,4,FALSE)</f>
        <v>610.4</v>
      </c>
      <c r="E187" s="107">
        <f>C187/D187</f>
        <v>0.785878112712975</v>
      </c>
      <c r="F187" s="20">
        <f>VLOOKUP(A187,[1]spot_prices!$A:$F,5,FALSE)</f>
        <v>2.87</v>
      </c>
      <c r="G187" s="103">
        <f>VLOOKUP(A187,[1]spot_prices!$A:$F,6,FALSE)</f>
        <v>-0.35</v>
      </c>
      <c r="H187" s="111" t="s">
        <v>606</v>
      </c>
      <c r="I187" s="111"/>
      <c r="J187" s="117"/>
      <c r="K187" s="112">
        <f>VLOOKUP(H187,行业总结!D:F,2,FALSE)</f>
        <v>1.1</v>
      </c>
      <c r="L187" s="111" t="s">
        <v>619</v>
      </c>
      <c r="M187" s="111" t="s">
        <v>620</v>
      </c>
    </row>
    <row r="188" s="94" customFormat="1" ht="30" spans="1:13">
      <c r="A188" s="28" t="s">
        <v>1352</v>
      </c>
      <c r="B188" s="28" t="s">
        <v>1353</v>
      </c>
      <c r="C188" s="21">
        <f>VLOOKUP(A188,[1]spot_prices!$A:$F,3,FALSE)</f>
        <v>1789.9</v>
      </c>
      <c r="D188" s="21">
        <f>VLOOKUP(A188,[1]spot_prices!$A:$F,4,FALSE)</f>
        <v>1812</v>
      </c>
      <c r="E188" s="107">
        <f>C188/D188</f>
        <v>0.98780353200883</v>
      </c>
      <c r="F188" s="20">
        <f>VLOOKUP(A188,[1]spot_prices!$A:$F,5,FALSE)</f>
        <v>27.44</v>
      </c>
      <c r="G188" s="103">
        <f>VLOOKUP(A188,[1]spot_prices!$A:$F,6,FALSE)</f>
        <v>-0.29</v>
      </c>
      <c r="H188" s="30" t="s">
        <v>594</v>
      </c>
      <c r="I188" s="30"/>
      <c r="J188" s="28" t="s">
        <v>2309</v>
      </c>
      <c r="K188" s="112">
        <f>VLOOKUP(H188,行业总结!D:F,2,FALSE)</f>
        <v>1.1</v>
      </c>
      <c r="L188" s="30" t="s">
        <v>1354</v>
      </c>
      <c r="M188" s="30" t="s">
        <v>2769</v>
      </c>
    </row>
    <row r="189" s="94" customFormat="1" ht="30" spans="1:13">
      <c r="A189" s="28" t="s">
        <v>1364</v>
      </c>
      <c r="B189" s="28" t="s">
        <v>1365</v>
      </c>
      <c r="C189" s="21">
        <f>VLOOKUP(A189,[1]spot_prices!$A:$F,3,FALSE)</f>
        <v>1023.8</v>
      </c>
      <c r="D189" s="21">
        <f>VLOOKUP(A189,[1]spot_prices!$A:$F,4,FALSE)</f>
        <v>1029.4</v>
      </c>
      <c r="E189" s="107">
        <f>C189/D189</f>
        <v>0.994559937827861</v>
      </c>
      <c r="F189" s="20">
        <f>VLOOKUP(A189,[1]spot_prices!$A:$F,5,FALSE)</f>
        <v>6.97</v>
      </c>
      <c r="G189" s="103">
        <f>VLOOKUP(A189,[1]spot_prices!$A:$F,6,FALSE)</f>
        <v>-0.29</v>
      </c>
      <c r="H189" s="30" t="s">
        <v>594</v>
      </c>
      <c r="I189" s="30"/>
      <c r="J189" s="28" t="s">
        <v>2224</v>
      </c>
      <c r="K189" s="112">
        <f>VLOOKUP(H189,行业总结!D:F,2,FALSE)</f>
        <v>1.1</v>
      </c>
      <c r="L189" s="30" t="s">
        <v>1366</v>
      </c>
      <c r="M189" s="30" t="s">
        <v>600</v>
      </c>
    </row>
    <row r="190" s="94" customFormat="1" ht="33" spans="1:13">
      <c r="A190" s="110" t="s">
        <v>592</v>
      </c>
      <c r="B190" s="110" t="s">
        <v>593</v>
      </c>
      <c r="C190" s="21">
        <f>VLOOKUP(A190,[1]spot_prices!$A:$F,3,FALSE)</f>
        <v>923.9</v>
      </c>
      <c r="D190" s="21">
        <f>VLOOKUP(A190,[1]spot_prices!$A:$F,4,FALSE)</f>
        <v>923.9</v>
      </c>
      <c r="E190" s="107">
        <f>C190/D190</f>
        <v>1</v>
      </c>
      <c r="F190" s="20">
        <f>VLOOKUP(A190,[1]spot_prices!$A:$F,5,FALSE)</f>
        <v>4.37</v>
      </c>
      <c r="G190" s="103">
        <f>VLOOKUP(A190,[1]spot_prices!$A:$F,6,FALSE)</f>
        <v>-0.68</v>
      </c>
      <c r="H190" s="111" t="s">
        <v>594</v>
      </c>
      <c r="I190" s="111"/>
      <c r="J190" s="110" t="s">
        <v>2224</v>
      </c>
      <c r="K190" s="112">
        <f>VLOOKUP(H190,行业总结!D:F,2,FALSE)</f>
        <v>1.1</v>
      </c>
      <c r="L190" s="111" t="s">
        <v>595</v>
      </c>
      <c r="M190" s="111" t="s">
        <v>596</v>
      </c>
    </row>
    <row r="191" s="94" customFormat="1" ht="33" spans="1:13">
      <c r="A191" s="110" t="s">
        <v>601</v>
      </c>
      <c r="B191" s="110" t="s">
        <v>602</v>
      </c>
      <c r="C191" s="21">
        <f>VLOOKUP(A191,[1]spot_prices!$A:$F,3,FALSE)</f>
        <v>835</v>
      </c>
      <c r="D191" s="21">
        <f>VLOOKUP(A191,[1]spot_prices!$A:$F,4,FALSE)</f>
        <v>856.7</v>
      </c>
      <c r="E191" s="107">
        <f>C191/D191</f>
        <v>0.974670246293919</v>
      </c>
      <c r="F191" s="20">
        <f>VLOOKUP(A191,[1]spot_prices!$A:$F,5,FALSE)</f>
        <v>6.03</v>
      </c>
      <c r="G191" s="103">
        <f>VLOOKUP(A191,[1]spot_prices!$A:$F,6,FALSE)</f>
        <v>0</v>
      </c>
      <c r="H191" s="111" t="s">
        <v>594</v>
      </c>
      <c r="I191" s="111"/>
      <c r="J191" s="110" t="s">
        <v>2765</v>
      </c>
      <c r="K191" s="112">
        <f>VLOOKUP(H191,行业总结!D:F,2,FALSE)</f>
        <v>1.1</v>
      </c>
      <c r="L191" s="111" t="s">
        <v>603</v>
      </c>
      <c r="M191" s="111" t="s">
        <v>600</v>
      </c>
    </row>
    <row r="192" s="94" customFormat="1" spans="1:13">
      <c r="A192" s="110" t="s">
        <v>597</v>
      </c>
      <c r="B192" s="110" t="s">
        <v>598</v>
      </c>
      <c r="C192" s="21">
        <f>VLOOKUP(A192,[1]spot_prices!$A:$F,3,FALSE)</f>
        <v>802.5</v>
      </c>
      <c r="D192" s="21">
        <f>VLOOKUP(A192,[1]spot_prices!$A:$F,4,FALSE)</f>
        <v>941.3</v>
      </c>
      <c r="E192" s="107">
        <f>C192/D192</f>
        <v>0.852544353553596</v>
      </c>
      <c r="F192" s="20">
        <f>VLOOKUP(A192,[1]spot_prices!$A:$F,5,FALSE)</f>
        <v>9.1</v>
      </c>
      <c r="G192" s="103">
        <f>VLOOKUP(A192,[1]spot_prices!$A:$F,6,FALSE)</f>
        <v>0.11</v>
      </c>
      <c r="H192" s="111" t="s">
        <v>594</v>
      </c>
      <c r="I192" s="111"/>
      <c r="J192" s="110" t="s">
        <v>2224</v>
      </c>
      <c r="K192" s="112">
        <f>VLOOKUP(H192,行业总结!D:F,2,FALSE)</f>
        <v>1.1</v>
      </c>
      <c r="L192" s="111" t="s">
        <v>599</v>
      </c>
      <c r="M192" s="111" t="s">
        <v>600</v>
      </c>
    </row>
    <row r="193" s="94" customFormat="1" ht="33" spans="1:13">
      <c r="A193" s="110" t="s">
        <v>609</v>
      </c>
      <c r="B193" s="110" t="s">
        <v>610</v>
      </c>
      <c r="C193" s="21">
        <f>VLOOKUP(A193,[1]spot_prices!$A:$F,3,FALSE)</f>
        <v>588.3</v>
      </c>
      <c r="D193" s="21">
        <f>VLOOKUP(A193,[1]spot_prices!$A:$F,4,FALSE)</f>
        <v>688.5</v>
      </c>
      <c r="E193" s="107">
        <f>C193/D193</f>
        <v>0.854466230936819</v>
      </c>
      <c r="F193" s="20">
        <f>VLOOKUP(A193,[1]spot_prices!$A:$F,5,FALSE)</f>
        <v>11.61</v>
      </c>
      <c r="G193" s="103">
        <f>VLOOKUP(A193,[1]spot_prices!$A:$F,6,FALSE)</f>
        <v>2.02</v>
      </c>
      <c r="H193" s="111" t="s">
        <v>594</v>
      </c>
      <c r="I193" s="111"/>
      <c r="J193" s="110" t="s">
        <v>2224</v>
      </c>
      <c r="K193" s="112">
        <f>VLOOKUP(H193,行业总结!D:F,2,FALSE)</f>
        <v>1.1</v>
      </c>
      <c r="L193" s="111" t="s">
        <v>611</v>
      </c>
      <c r="M193" s="111" t="s">
        <v>612</v>
      </c>
    </row>
    <row r="194" s="94" customFormat="1" ht="33" spans="1:13">
      <c r="A194" s="110" t="s">
        <v>613</v>
      </c>
      <c r="B194" s="110" t="s">
        <v>614</v>
      </c>
      <c r="C194" s="21">
        <f>VLOOKUP(A194,[1]spot_prices!$A:$F,3,FALSE)</f>
        <v>501.4</v>
      </c>
      <c r="D194" s="21">
        <f>VLOOKUP(A194,[1]spot_prices!$A:$F,4,FALSE)</f>
        <v>502.5</v>
      </c>
      <c r="E194" s="107">
        <f>C194/D194</f>
        <v>0.997810945273632</v>
      </c>
      <c r="F194" s="20">
        <f>VLOOKUP(A194,[1]spot_prices!$A:$F,5,FALSE)</f>
        <v>13.45</v>
      </c>
      <c r="G194" s="103">
        <f>VLOOKUP(A194,[1]spot_prices!$A:$F,6,FALSE)</f>
        <v>0.75</v>
      </c>
      <c r="H194" s="111" t="s">
        <v>594</v>
      </c>
      <c r="I194" s="111"/>
      <c r="J194" s="110" t="s">
        <v>2224</v>
      </c>
      <c r="K194" s="112">
        <f>VLOOKUP(H194,行业总结!D:F,2,FALSE)</f>
        <v>1.1</v>
      </c>
      <c r="L194" s="111" t="s">
        <v>615</v>
      </c>
      <c r="M194" s="111" t="s">
        <v>616</v>
      </c>
    </row>
    <row r="195" s="94" customFormat="1" spans="1:13">
      <c r="A195" s="108" t="s">
        <v>2770</v>
      </c>
      <c r="B195" s="108" t="s">
        <v>2771</v>
      </c>
      <c r="C195" s="21">
        <f>VLOOKUP(A195,[1]spot_prices!$A:$F,3,FALSE)</f>
        <v>245.1</v>
      </c>
      <c r="D195" s="21">
        <f>VLOOKUP(A195,[1]spot_prices!$A:$F,4,FALSE)</f>
        <v>253.7</v>
      </c>
      <c r="E195" s="107">
        <f>C195/D195</f>
        <v>0.966101694915254</v>
      </c>
      <c r="F195" s="20">
        <f>VLOOKUP(A195,[1]spot_prices!$A:$F,5,FALSE)</f>
        <v>6.92</v>
      </c>
      <c r="G195" s="103">
        <f>VLOOKUP(A195,[1]spot_prices!$A:$F,6,FALSE)</f>
        <v>1.02</v>
      </c>
      <c r="H195" s="109" t="s">
        <v>594</v>
      </c>
      <c r="I195" s="109"/>
      <c r="J195" s="108" t="s">
        <v>2211</v>
      </c>
      <c r="K195" s="112">
        <f>VLOOKUP(H195,行业总结!D:F,2,FALSE)</f>
        <v>1.1</v>
      </c>
      <c r="L195" s="109" t="s">
        <v>2772</v>
      </c>
      <c r="M195" s="109" t="s">
        <v>2732</v>
      </c>
    </row>
    <row r="196" s="94" customFormat="1" spans="1:13">
      <c r="A196" s="108" t="s">
        <v>2773</v>
      </c>
      <c r="B196" s="108" t="s">
        <v>2774</v>
      </c>
      <c r="C196" s="21">
        <f>VLOOKUP(A196,[1]spot_prices!$A:$F,3,FALSE)</f>
        <v>199.2</v>
      </c>
      <c r="D196" s="21">
        <f>VLOOKUP(A196,[1]spot_prices!$A:$F,4,FALSE)</f>
        <v>204</v>
      </c>
      <c r="E196" s="107">
        <f>C196/D196</f>
        <v>0.976470588235294</v>
      </c>
      <c r="F196" s="20">
        <f>VLOOKUP(A196,[1]spot_prices!$A:$F,5,FALSE)</f>
        <v>5.58</v>
      </c>
      <c r="G196" s="103">
        <f>VLOOKUP(A196,[1]spot_prices!$A:$F,6,FALSE)</f>
        <v>0.72</v>
      </c>
      <c r="H196" s="109" t="s">
        <v>594</v>
      </c>
      <c r="I196" s="109"/>
      <c r="J196" s="108" t="s">
        <v>2216</v>
      </c>
      <c r="K196" s="112">
        <f>VLOOKUP(H196,行业总结!D:F,2,FALSE)</f>
        <v>1.1</v>
      </c>
      <c r="L196" s="109" t="s">
        <v>2775</v>
      </c>
      <c r="M196" s="109" t="s">
        <v>600</v>
      </c>
    </row>
    <row r="197" s="94" customFormat="1" spans="1:13">
      <c r="A197" s="108" t="s">
        <v>2776</v>
      </c>
      <c r="B197" s="108" t="s">
        <v>2777</v>
      </c>
      <c r="C197" s="21">
        <f>VLOOKUP(A197,[1]spot_prices!$A:$F,3,FALSE)</f>
        <v>166.6</v>
      </c>
      <c r="D197" s="21">
        <f>VLOOKUP(A197,[1]spot_prices!$A:$F,4,FALSE)</f>
        <v>324.1</v>
      </c>
      <c r="E197" s="107">
        <f>C197/D197</f>
        <v>0.514038876889849</v>
      </c>
      <c r="F197" s="20">
        <f>VLOOKUP(A197,[1]spot_prices!$A:$F,5,FALSE)</f>
        <v>8.06</v>
      </c>
      <c r="G197" s="103">
        <f>VLOOKUP(A197,[1]spot_prices!$A:$F,6,FALSE)</f>
        <v>2.03</v>
      </c>
      <c r="H197" s="109" t="s">
        <v>594</v>
      </c>
      <c r="I197" s="109"/>
      <c r="J197" s="108" t="s">
        <v>2216</v>
      </c>
      <c r="K197" s="112">
        <f>VLOOKUP(H197,行业总结!D:F,2,FALSE)</f>
        <v>1.1</v>
      </c>
      <c r="L197" s="109" t="s">
        <v>2778</v>
      </c>
      <c r="M197" s="109" t="s">
        <v>2779</v>
      </c>
    </row>
    <row r="198" s="94" customFormat="1" spans="1:13">
      <c r="A198" s="108" t="s">
        <v>2780</v>
      </c>
      <c r="B198" s="108" t="s">
        <v>2781</v>
      </c>
      <c r="C198" s="21">
        <f>VLOOKUP(A198,[1]spot_prices!$A:$F,3,FALSE)</f>
        <v>143</v>
      </c>
      <c r="D198" s="21">
        <f>VLOOKUP(A198,[1]spot_prices!$A:$F,4,FALSE)</f>
        <v>194.2</v>
      </c>
      <c r="E198" s="107">
        <f>C198/D198</f>
        <v>0.736354273944387</v>
      </c>
      <c r="F198" s="20">
        <f>VLOOKUP(A198,[1]spot_prices!$A:$F,5,FALSE)</f>
        <v>2.35</v>
      </c>
      <c r="G198" s="103">
        <f>VLOOKUP(A198,[1]spot_prices!$A:$F,6,FALSE)</f>
        <v>0</v>
      </c>
      <c r="H198" s="109" t="s">
        <v>594</v>
      </c>
      <c r="I198" s="109"/>
      <c r="J198" s="108" t="s">
        <v>2211</v>
      </c>
      <c r="K198" s="112">
        <f>VLOOKUP(H198,行业总结!D:F,2,FALSE)</f>
        <v>1.1</v>
      </c>
      <c r="L198" s="109" t="s">
        <v>2782</v>
      </c>
      <c r="M198" s="109" t="s">
        <v>620</v>
      </c>
    </row>
    <row r="199" s="94" customFormat="1" ht="49.5" spans="1:13">
      <c r="A199" s="108" t="s">
        <v>2783</v>
      </c>
      <c r="B199" s="108" t="s">
        <v>2784</v>
      </c>
      <c r="C199" s="21">
        <f>VLOOKUP(A199,[1]spot_prices!$A:$F,3,FALSE)</f>
        <v>119.2</v>
      </c>
      <c r="D199" s="21">
        <f>VLOOKUP(A199,[1]spot_prices!$A:$F,4,FALSE)</f>
        <v>156.9</v>
      </c>
      <c r="E199" s="107">
        <f>C199/D199</f>
        <v>0.759719566602932</v>
      </c>
      <c r="F199" s="20">
        <f>VLOOKUP(A199,[1]spot_prices!$A:$F,5,FALSE)</f>
        <v>3.53</v>
      </c>
      <c r="G199" s="103">
        <f>VLOOKUP(A199,[1]spot_prices!$A:$F,6,FALSE)</f>
        <v>0.28</v>
      </c>
      <c r="H199" s="109" t="s">
        <v>594</v>
      </c>
      <c r="I199" s="109"/>
      <c r="J199" s="108" t="s">
        <v>2226</v>
      </c>
      <c r="K199" s="112">
        <f>VLOOKUP(H199,行业总结!D:F,2,FALSE)</f>
        <v>1.1</v>
      </c>
      <c r="L199" s="109" t="s">
        <v>2785</v>
      </c>
      <c r="M199" s="109" t="s">
        <v>2786</v>
      </c>
    </row>
    <row r="200" s="94" customFormat="1" spans="1:13">
      <c r="A200" s="108" t="s">
        <v>2787</v>
      </c>
      <c r="B200" s="108" t="s">
        <v>2788</v>
      </c>
      <c r="C200" s="21">
        <f>VLOOKUP(A200,[1]spot_prices!$A:$F,3,FALSE)</f>
        <v>99.2</v>
      </c>
      <c r="D200" s="21">
        <f>VLOOKUP(A200,[1]spot_prices!$A:$F,4,FALSE)</f>
        <v>191.5</v>
      </c>
      <c r="E200" s="107">
        <f>C200/D200</f>
        <v>0.518015665796345</v>
      </c>
      <c r="F200" s="20">
        <f>VLOOKUP(A200,[1]spot_prices!$A:$F,5,FALSE)</f>
        <v>3.29</v>
      </c>
      <c r="G200" s="103">
        <f>VLOOKUP(A200,[1]spot_prices!$A:$F,6,FALSE)</f>
        <v>0</v>
      </c>
      <c r="H200" s="109" t="s">
        <v>594</v>
      </c>
      <c r="I200" s="109"/>
      <c r="J200" s="108" t="s">
        <v>2421</v>
      </c>
      <c r="K200" s="112">
        <f>VLOOKUP(H200,行业总结!D:F,2,FALSE)</f>
        <v>1.1</v>
      </c>
      <c r="L200" s="109" t="s">
        <v>2789</v>
      </c>
      <c r="M200" s="116"/>
    </row>
    <row r="201" s="94" customFormat="1" ht="33" spans="1:13">
      <c r="A201" s="108" t="s">
        <v>2790</v>
      </c>
      <c r="B201" s="108" t="s">
        <v>2791</v>
      </c>
      <c r="C201" s="21">
        <f>VLOOKUP(A201,[1]spot_prices!$A:$F,3,FALSE)</f>
        <v>96.5</v>
      </c>
      <c r="D201" s="21">
        <f>VLOOKUP(A201,[1]spot_prices!$A:$F,4,FALSE)</f>
        <v>190.6</v>
      </c>
      <c r="E201" s="107">
        <f>C201/D201</f>
        <v>0.506295907660021</v>
      </c>
      <c r="F201" s="20">
        <f>VLOOKUP(A201,[1]spot_prices!$A:$F,5,FALSE)</f>
        <v>4.16</v>
      </c>
      <c r="G201" s="103">
        <f>VLOOKUP(A201,[1]spot_prices!$A:$F,6,FALSE)</f>
        <v>0</v>
      </c>
      <c r="H201" s="109" t="s">
        <v>594</v>
      </c>
      <c r="I201" s="109"/>
      <c r="J201" s="108" t="s">
        <v>2216</v>
      </c>
      <c r="K201" s="112">
        <f>VLOOKUP(H201,行业总结!D:F,2,FALSE)</f>
        <v>1.1</v>
      </c>
      <c r="L201" s="109" t="s">
        <v>2792</v>
      </c>
      <c r="M201" s="116"/>
    </row>
    <row r="202" s="94" customFormat="1" spans="1:13">
      <c r="A202" s="108" t="s">
        <v>2793</v>
      </c>
      <c r="B202" s="108" t="s">
        <v>2794</v>
      </c>
      <c r="C202" s="21">
        <f>VLOOKUP(A202,[1]spot_prices!$A:$F,3,FALSE)</f>
        <v>92.2</v>
      </c>
      <c r="D202" s="21">
        <f>VLOOKUP(A202,[1]spot_prices!$A:$F,4,FALSE)</f>
        <v>189.7</v>
      </c>
      <c r="E202" s="107">
        <f>C202/D202</f>
        <v>0.48603057459146</v>
      </c>
      <c r="F202" s="20">
        <f>VLOOKUP(A202,[1]spot_prices!$A:$F,5,FALSE)</f>
        <v>3.33</v>
      </c>
      <c r="G202" s="103">
        <f>VLOOKUP(A202,[1]spot_prices!$A:$F,6,FALSE)</f>
        <v>-0.3</v>
      </c>
      <c r="H202" s="109" t="s">
        <v>594</v>
      </c>
      <c r="I202" s="109"/>
      <c r="J202" s="108" t="s">
        <v>2211</v>
      </c>
      <c r="K202" s="112">
        <f>VLOOKUP(H202,行业总结!D:F,2,FALSE)</f>
        <v>1.1</v>
      </c>
      <c r="L202" s="109" t="s">
        <v>2795</v>
      </c>
      <c r="M202" s="116"/>
    </row>
    <row r="203" s="94" customFormat="1" spans="1:13">
      <c r="A203" s="20" t="s">
        <v>2796</v>
      </c>
      <c r="B203" s="20" t="s">
        <v>2797</v>
      </c>
      <c r="C203" s="21">
        <f>VLOOKUP(A203,[1]spot_prices!$A:$F,3,FALSE)</f>
        <v>65.2</v>
      </c>
      <c r="D203" s="21">
        <f>VLOOKUP(A203,[1]spot_prices!$A:$F,4,FALSE)</f>
        <v>144.4</v>
      </c>
      <c r="E203" s="107">
        <f>C203/D203</f>
        <v>0.451523545706371</v>
      </c>
      <c r="F203" s="20">
        <f>VLOOKUP(A203,[1]spot_prices!$A:$F,5,FALSE)</f>
        <v>5.47</v>
      </c>
      <c r="G203" s="103">
        <f>VLOOKUP(A203,[1]spot_prices!$A:$F,6,FALSE)</f>
        <v>0.18</v>
      </c>
      <c r="H203" s="23" t="s">
        <v>594</v>
      </c>
      <c r="I203" s="23"/>
      <c r="J203" s="20" t="s">
        <v>2216</v>
      </c>
      <c r="K203" s="112">
        <f>VLOOKUP(H203,行业总结!D:F,2,FALSE)</f>
        <v>1.1</v>
      </c>
      <c r="L203" s="23" t="s">
        <v>2798</v>
      </c>
      <c r="M203" s="113"/>
    </row>
    <row r="204" s="94" customFormat="1" spans="1:13">
      <c r="A204" s="20" t="s">
        <v>2799</v>
      </c>
      <c r="B204" s="20" t="s">
        <v>2800</v>
      </c>
      <c r="C204" s="21">
        <f>VLOOKUP(A204,[1]spot_prices!$A:$F,3,FALSE)</f>
        <v>50.1</v>
      </c>
      <c r="D204" s="21">
        <f>VLOOKUP(A204,[1]spot_prices!$A:$F,4,FALSE)</f>
        <v>251.9</v>
      </c>
      <c r="E204" s="107">
        <f>C204/D204</f>
        <v>0.198888447796745</v>
      </c>
      <c r="F204" s="20">
        <f>VLOOKUP(A204,[1]spot_prices!$A:$F,5,FALSE)</f>
        <v>7.25</v>
      </c>
      <c r="G204" s="103">
        <f>VLOOKUP(A204,[1]spot_prices!$A:$F,6,FALSE)</f>
        <v>0.28</v>
      </c>
      <c r="H204" s="23" t="s">
        <v>594</v>
      </c>
      <c r="I204" s="23"/>
      <c r="J204" s="20" t="s">
        <v>2113</v>
      </c>
      <c r="K204" s="112">
        <f>VLOOKUP(H204,行业总结!D:F,2,FALSE)</f>
        <v>1.1</v>
      </c>
      <c r="L204" s="23" t="s">
        <v>2801</v>
      </c>
      <c r="M204" s="23" t="s">
        <v>2802</v>
      </c>
    </row>
    <row r="205" s="94" customFormat="1" ht="30" spans="1:13">
      <c r="A205" s="28" t="s">
        <v>1517</v>
      </c>
      <c r="B205" s="28" t="s">
        <v>1518</v>
      </c>
      <c r="C205" s="21">
        <f>VLOOKUP(A205,[1]spot_prices!$A:$F,3,FALSE)</f>
        <v>1697.7</v>
      </c>
      <c r="D205" s="21">
        <f>VLOOKUP(A205,[1]spot_prices!$A:$F,4,FALSE)</f>
        <v>1697.7</v>
      </c>
      <c r="E205" s="107">
        <f>C205/D205</f>
        <v>1</v>
      </c>
      <c r="F205" s="20">
        <f>VLOOKUP(A205,[1]spot_prices!$A:$F,5,FALSE)</f>
        <v>281.4</v>
      </c>
      <c r="G205" s="103">
        <f>VLOOKUP(A205,[1]spot_prices!$A:$F,6,FALSE)</f>
        <v>1.04</v>
      </c>
      <c r="H205" s="30" t="s">
        <v>9</v>
      </c>
      <c r="I205" s="30"/>
      <c r="J205" s="28" t="s">
        <v>2207</v>
      </c>
      <c r="K205" s="112">
        <f>VLOOKUP(H205,行业总结!D:F,2,FALSE)</f>
        <v>6.9</v>
      </c>
      <c r="L205" s="30" t="s">
        <v>1519</v>
      </c>
      <c r="M205" s="30" t="s">
        <v>2803</v>
      </c>
    </row>
    <row r="206" s="94" customFormat="1" ht="33" spans="1:13">
      <c r="A206" s="110" t="s">
        <v>849</v>
      </c>
      <c r="B206" s="110" t="s">
        <v>850</v>
      </c>
      <c r="C206" s="21">
        <f>VLOOKUP(A206,[1]spot_prices!$A:$F,3,FALSE)</f>
        <v>894.9</v>
      </c>
      <c r="D206" s="21">
        <f>VLOOKUP(A206,[1]spot_prices!$A:$F,4,FALSE)</f>
        <v>954.5</v>
      </c>
      <c r="E206" s="107">
        <f>C206/D206</f>
        <v>0.937558931377685</v>
      </c>
      <c r="F206" s="20">
        <f>VLOOKUP(A206,[1]spot_prices!$A:$F,5,FALSE)</f>
        <v>53.12</v>
      </c>
      <c r="G206" s="103">
        <f>VLOOKUP(A206,[1]spot_prices!$A:$F,6,FALSE)</f>
        <v>1.1</v>
      </c>
      <c r="H206" s="111" t="s">
        <v>9</v>
      </c>
      <c r="I206" s="111"/>
      <c r="J206" s="110" t="s">
        <v>2309</v>
      </c>
      <c r="K206" s="112">
        <f>VLOOKUP(H206,行业总结!D:F,2,FALSE)</f>
        <v>6.9</v>
      </c>
      <c r="L206" s="111" t="s">
        <v>851</v>
      </c>
      <c r="M206" s="111" t="s">
        <v>852</v>
      </c>
    </row>
    <row r="207" s="94" customFormat="1" ht="33" spans="1:13">
      <c r="A207" s="110" t="s">
        <v>871</v>
      </c>
      <c r="B207" s="110" t="s">
        <v>872</v>
      </c>
      <c r="C207" s="21">
        <f>VLOOKUP(A207,[1]spot_prices!$A:$F,3,FALSE)</f>
        <v>678.9</v>
      </c>
      <c r="D207" s="21">
        <f>VLOOKUP(A207,[1]spot_prices!$A:$F,4,FALSE)</f>
        <v>678.9</v>
      </c>
      <c r="E207" s="107">
        <f>C207/D207</f>
        <v>1</v>
      </c>
      <c r="F207" s="20">
        <f>VLOOKUP(A207,[1]spot_prices!$A:$F,5,FALSE)</f>
        <v>49.5</v>
      </c>
      <c r="G207" s="103">
        <f>VLOOKUP(A207,[1]spot_prices!$A:$F,6,FALSE)</f>
        <v>0.61</v>
      </c>
      <c r="H207" s="111" t="s">
        <v>9</v>
      </c>
      <c r="I207" s="111"/>
      <c r="J207" s="110" t="s">
        <v>2224</v>
      </c>
      <c r="K207" s="112">
        <f>VLOOKUP(H207,行业总结!D:F,2,FALSE)</f>
        <v>6.9</v>
      </c>
      <c r="L207" s="111" t="s">
        <v>873</v>
      </c>
      <c r="M207" s="111" t="s">
        <v>874</v>
      </c>
    </row>
    <row r="208" s="94" customFormat="1" ht="33" spans="1:13">
      <c r="A208" s="110" t="s">
        <v>892</v>
      </c>
      <c r="B208" s="110" t="s">
        <v>893</v>
      </c>
      <c r="C208" s="21">
        <f>VLOOKUP(A208,[1]spot_prices!$A:$F,3,FALSE)</f>
        <v>530.8</v>
      </c>
      <c r="D208" s="21">
        <f>VLOOKUP(A208,[1]spot_prices!$A:$F,4,FALSE)</f>
        <v>536.2</v>
      </c>
      <c r="E208" s="107">
        <f>C208/D208</f>
        <v>0.989929130921298</v>
      </c>
      <c r="F208" s="20">
        <f>VLOOKUP(A208,[1]spot_prices!$A:$F,5,FALSE)</f>
        <v>54.25</v>
      </c>
      <c r="G208" s="103">
        <f>VLOOKUP(A208,[1]spot_prices!$A:$F,6,FALSE)</f>
        <v>-0.28</v>
      </c>
      <c r="H208" s="111" t="s">
        <v>9</v>
      </c>
      <c r="I208" s="111"/>
      <c r="J208" s="110" t="s">
        <v>2211</v>
      </c>
      <c r="K208" s="112">
        <f>VLOOKUP(H208,行业总结!D:F,2,FALSE)</f>
        <v>6.9</v>
      </c>
      <c r="L208" s="111" t="s">
        <v>894</v>
      </c>
      <c r="M208" s="111" t="s">
        <v>895</v>
      </c>
    </row>
    <row r="209" s="94" customFormat="1" ht="49.5" spans="1:13">
      <c r="A209" s="110" t="s">
        <v>896</v>
      </c>
      <c r="B209" s="110" t="s">
        <v>897</v>
      </c>
      <c r="C209" s="21">
        <f>VLOOKUP(A209,[1]spot_prices!$A:$F,3,FALSE)</f>
        <v>447.1</v>
      </c>
      <c r="D209" s="21">
        <f>VLOOKUP(A209,[1]spot_prices!$A:$F,4,FALSE)</f>
        <v>517</v>
      </c>
      <c r="E209" s="107">
        <f>C209/D209</f>
        <v>0.864796905222437</v>
      </c>
      <c r="F209" s="20">
        <f>VLOOKUP(A209,[1]spot_prices!$A:$F,5,FALSE)</f>
        <v>31.8</v>
      </c>
      <c r="G209" s="103">
        <f>VLOOKUP(A209,[1]spot_prices!$A:$F,6,FALSE)</f>
        <v>0.92</v>
      </c>
      <c r="H209" s="111" t="s">
        <v>9</v>
      </c>
      <c r="I209" s="111"/>
      <c r="J209" s="110" t="s">
        <v>2765</v>
      </c>
      <c r="K209" s="112">
        <f>VLOOKUP(H209,行业总结!D:F,2,FALSE)</f>
        <v>6.9</v>
      </c>
      <c r="L209" s="111" t="s">
        <v>898</v>
      </c>
      <c r="M209" s="111" t="s">
        <v>899</v>
      </c>
    </row>
    <row r="210" s="94" customFormat="1" ht="49.5" spans="1:13">
      <c r="A210" s="110" t="s">
        <v>912</v>
      </c>
      <c r="B210" s="110" t="s">
        <v>913</v>
      </c>
      <c r="C210" s="21">
        <f>VLOOKUP(A210,[1]spot_prices!$A:$F,3,FALSE)</f>
        <v>392.4</v>
      </c>
      <c r="D210" s="21">
        <f>VLOOKUP(A210,[1]spot_prices!$A:$F,4,FALSE)</f>
        <v>476.5</v>
      </c>
      <c r="E210" s="107">
        <f>C210/D210</f>
        <v>0.823504721930745</v>
      </c>
      <c r="F210" s="20">
        <f>VLOOKUP(A210,[1]spot_prices!$A:$F,5,FALSE)</f>
        <v>28.52</v>
      </c>
      <c r="G210" s="103">
        <f>VLOOKUP(A210,[1]spot_prices!$A:$F,6,FALSE)</f>
        <v>0.49</v>
      </c>
      <c r="H210" s="111" t="s">
        <v>9</v>
      </c>
      <c r="I210" s="111"/>
      <c r="J210" s="110" t="s">
        <v>2211</v>
      </c>
      <c r="K210" s="112">
        <f>VLOOKUP(H210,行业总结!D:F,2,FALSE)</f>
        <v>6.9</v>
      </c>
      <c r="L210" s="111" t="s">
        <v>914</v>
      </c>
      <c r="M210" s="111" t="s">
        <v>915</v>
      </c>
    </row>
    <row r="211" s="94" customFormat="1" ht="33" spans="1:13">
      <c r="A211" s="108" t="s">
        <v>2804</v>
      </c>
      <c r="B211" s="108" t="s">
        <v>2805</v>
      </c>
      <c r="C211" s="21">
        <f>VLOOKUP(A211,[1]spot_prices!$A:$F,3,FALSE)</f>
        <v>299.2</v>
      </c>
      <c r="D211" s="21">
        <f>VLOOKUP(A211,[1]spot_prices!$A:$F,4,FALSE)</f>
        <v>299.2</v>
      </c>
      <c r="E211" s="107">
        <f>C211/D211</f>
        <v>1</v>
      </c>
      <c r="F211" s="20">
        <f>VLOOKUP(A211,[1]spot_prices!$A:$F,5,FALSE)</f>
        <v>45.75</v>
      </c>
      <c r="G211" s="103">
        <f>VLOOKUP(A211,[1]spot_prices!$A:$F,6,FALSE)</f>
        <v>1.92</v>
      </c>
      <c r="H211" s="109" t="s">
        <v>9</v>
      </c>
      <c r="I211" s="109"/>
      <c r="J211" s="108" t="s">
        <v>2317</v>
      </c>
      <c r="K211" s="112">
        <f>VLOOKUP(H211,行业总结!D:F,2,FALSE)</f>
        <v>6.9</v>
      </c>
      <c r="L211" s="109" t="s">
        <v>2806</v>
      </c>
      <c r="M211" s="109" t="s">
        <v>2807</v>
      </c>
    </row>
    <row r="212" s="94" customFormat="1" spans="1:13">
      <c r="A212" s="108" t="s">
        <v>2808</v>
      </c>
      <c r="B212" s="108" t="s">
        <v>2809</v>
      </c>
      <c r="C212" s="21">
        <f>VLOOKUP(A212,[1]spot_prices!$A:$F,3,FALSE)</f>
        <v>263.2</v>
      </c>
      <c r="D212" s="21">
        <f>VLOOKUP(A212,[1]spot_prices!$A:$F,4,FALSE)</f>
        <v>264.9</v>
      </c>
      <c r="E212" s="107">
        <f>C212/D212</f>
        <v>0.99358248395621</v>
      </c>
      <c r="F212" s="20">
        <f>VLOOKUP(A212,[1]spot_prices!$A:$F,5,FALSE)</f>
        <v>28.74</v>
      </c>
      <c r="G212" s="103">
        <f>VLOOKUP(A212,[1]spot_prices!$A:$F,6,FALSE)</f>
        <v>-0.55</v>
      </c>
      <c r="H212" s="109" t="s">
        <v>9</v>
      </c>
      <c r="I212" s="109"/>
      <c r="J212" s="108" t="s">
        <v>2216</v>
      </c>
      <c r="K212" s="112">
        <f>VLOOKUP(H212,行业总结!D:F,2,FALSE)</f>
        <v>6.9</v>
      </c>
      <c r="L212" s="109" t="s">
        <v>2810</v>
      </c>
      <c r="M212" s="109" t="s">
        <v>2811</v>
      </c>
    </row>
    <row r="213" s="94" customFormat="1" ht="49.5" spans="1:13">
      <c r="A213" s="108" t="s">
        <v>2812</v>
      </c>
      <c r="B213" s="108" t="s">
        <v>2813</v>
      </c>
      <c r="C213" s="21">
        <f>VLOOKUP(A213,[1]spot_prices!$A:$F,3,FALSE)</f>
        <v>219.4</v>
      </c>
      <c r="D213" s="21">
        <f>VLOOKUP(A213,[1]spot_prices!$A:$F,4,FALSE)</f>
        <v>219.4</v>
      </c>
      <c r="E213" s="107">
        <f>C213/D213</f>
        <v>1</v>
      </c>
      <c r="F213" s="20">
        <f>VLOOKUP(A213,[1]spot_prices!$A:$F,5,FALSE)</f>
        <v>14.63</v>
      </c>
      <c r="G213" s="103">
        <f>VLOOKUP(A213,[1]spot_prices!$A:$F,6,FALSE)</f>
        <v>0.97</v>
      </c>
      <c r="H213" s="109" t="s">
        <v>9</v>
      </c>
      <c r="I213" s="109"/>
      <c r="J213" s="108" t="s">
        <v>2226</v>
      </c>
      <c r="K213" s="112">
        <f>VLOOKUP(H213,行业总结!D:F,2,FALSE)</f>
        <v>6.9</v>
      </c>
      <c r="L213" s="109" t="s">
        <v>2814</v>
      </c>
      <c r="M213" s="109" t="s">
        <v>2815</v>
      </c>
    </row>
    <row r="214" s="94" customFormat="1" ht="33" spans="1:13">
      <c r="A214" s="108" t="s">
        <v>2816</v>
      </c>
      <c r="B214" s="108" t="s">
        <v>2817</v>
      </c>
      <c r="C214" s="21">
        <f>VLOOKUP(A214,[1]spot_prices!$A:$F,3,FALSE)</f>
        <v>216.1</v>
      </c>
      <c r="D214" s="21">
        <f>VLOOKUP(A214,[1]spot_prices!$A:$F,4,FALSE)</f>
        <v>216.1</v>
      </c>
      <c r="E214" s="107">
        <f>C214/D214</f>
        <v>1</v>
      </c>
      <c r="F214" s="20">
        <f>VLOOKUP(A214,[1]spot_prices!$A:$F,5,FALSE)</f>
        <v>19.54</v>
      </c>
      <c r="G214" s="103">
        <f>VLOOKUP(A214,[1]spot_prices!$A:$F,6,FALSE)</f>
        <v>0.21</v>
      </c>
      <c r="H214" s="109" t="s">
        <v>9</v>
      </c>
      <c r="I214" s="109"/>
      <c r="J214" s="108" t="s">
        <v>2216</v>
      </c>
      <c r="K214" s="112">
        <f>VLOOKUP(H214,行业总结!D:F,2,FALSE)</f>
        <v>6.9</v>
      </c>
      <c r="L214" s="109" t="s">
        <v>2818</v>
      </c>
      <c r="M214" s="109" t="s">
        <v>2819</v>
      </c>
    </row>
    <row r="215" s="94" customFormat="1" spans="1:13">
      <c r="A215" s="108" t="s">
        <v>2820</v>
      </c>
      <c r="B215" s="108" t="s">
        <v>2821</v>
      </c>
      <c r="C215" s="21">
        <f>VLOOKUP(A215,[1]spot_prices!$A:$F,3,FALSE)</f>
        <v>210.1</v>
      </c>
      <c r="D215" s="21">
        <f>VLOOKUP(A215,[1]spot_prices!$A:$F,4,FALSE)</f>
        <v>287.2</v>
      </c>
      <c r="E215" s="107">
        <f>C215/D215</f>
        <v>0.731545961002786</v>
      </c>
      <c r="F215" s="20">
        <f>VLOOKUP(A215,[1]spot_prices!$A:$F,5,FALSE)</f>
        <v>37.13</v>
      </c>
      <c r="G215" s="103">
        <f>VLOOKUP(A215,[1]spot_prices!$A:$F,6,FALSE)</f>
        <v>3.2</v>
      </c>
      <c r="H215" s="109" t="s">
        <v>9</v>
      </c>
      <c r="I215" s="109"/>
      <c r="J215" s="108" t="s">
        <v>2216</v>
      </c>
      <c r="K215" s="112">
        <f>VLOOKUP(H215,行业总结!D:F,2,FALSE)</f>
        <v>6.9</v>
      </c>
      <c r="L215" s="109" t="s">
        <v>2822</v>
      </c>
      <c r="M215" s="109" t="s">
        <v>2823</v>
      </c>
    </row>
    <row r="216" s="94" customFormat="1" ht="33" spans="1:13">
      <c r="A216" s="108" t="s">
        <v>2824</v>
      </c>
      <c r="B216" s="108" t="s">
        <v>2825</v>
      </c>
      <c r="C216" s="21">
        <f>VLOOKUP(A216,[1]spot_prices!$A:$F,3,FALSE)</f>
        <v>201.8</v>
      </c>
      <c r="D216" s="21">
        <f>VLOOKUP(A216,[1]spot_prices!$A:$F,4,FALSE)</f>
        <v>201.8</v>
      </c>
      <c r="E216" s="107">
        <f>C216/D216</f>
        <v>1</v>
      </c>
      <c r="F216" s="20">
        <f>VLOOKUP(A216,[1]spot_prices!$A:$F,5,FALSE)</f>
        <v>36.24</v>
      </c>
      <c r="G216" s="103">
        <f>VLOOKUP(A216,[1]spot_prices!$A:$F,6,FALSE)</f>
        <v>-3.13</v>
      </c>
      <c r="H216" s="109" t="s">
        <v>9</v>
      </c>
      <c r="I216" s="109"/>
      <c r="J216" s="108" t="s">
        <v>2826</v>
      </c>
      <c r="K216" s="112">
        <f>VLOOKUP(H216,行业总结!D:F,2,FALSE)</f>
        <v>6.9</v>
      </c>
      <c r="L216" s="109" t="s">
        <v>2827</v>
      </c>
      <c r="M216" s="109" t="s">
        <v>2828</v>
      </c>
    </row>
    <row r="217" s="94" customFormat="1" spans="1:13">
      <c r="A217" s="108" t="s">
        <v>2829</v>
      </c>
      <c r="B217" s="108" t="s">
        <v>2830</v>
      </c>
      <c r="C217" s="21">
        <f>VLOOKUP(A217,[1]spot_prices!$A:$F,3,FALSE)</f>
        <v>177</v>
      </c>
      <c r="D217" s="21">
        <f>VLOOKUP(A217,[1]spot_prices!$A:$F,4,FALSE)</f>
        <v>177</v>
      </c>
      <c r="E217" s="107">
        <f>C217/D217</f>
        <v>1</v>
      </c>
      <c r="F217" s="20">
        <f>VLOOKUP(A217,[1]spot_prices!$A:$F,5,FALSE)</f>
        <v>36.16</v>
      </c>
      <c r="G217" s="103">
        <f>VLOOKUP(A217,[1]spot_prices!$A:$F,6,FALSE)</f>
        <v>2.35</v>
      </c>
      <c r="H217" s="109" t="s">
        <v>9</v>
      </c>
      <c r="I217" s="109"/>
      <c r="J217" s="108" t="s">
        <v>2113</v>
      </c>
      <c r="K217" s="112">
        <f>VLOOKUP(H217,行业总结!D:F,2,FALSE)</f>
        <v>6.9</v>
      </c>
      <c r="L217" s="109" t="s">
        <v>2831</v>
      </c>
      <c r="M217" s="109" t="s">
        <v>2832</v>
      </c>
    </row>
    <row r="218" s="94" customFormat="1" ht="33" spans="1:13">
      <c r="A218" s="108" t="s">
        <v>2833</v>
      </c>
      <c r="B218" s="108" t="s">
        <v>2834</v>
      </c>
      <c r="C218" s="21">
        <f>VLOOKUP(A218,[1]spot_prices!$A:$F,3,FALSE)</f>
        <v>176.9</v>
      </c>
      <c r="D218" s="21">
        <f>VLOOKUP(A218,[1]spot_prices!$A:$F,4,FALSE)</f>
        <v>177.5</v>
      </c>
      <c r="E218" s="107">
        <f>C218/D218</f>
        <v>0.996619718309859</v>
      </c>
      <c r="F218" s="20">
        <f>VLOOKUP(A218,[1]spot_prices!$A:$F,5,FALSE)</f>
        <v>15.26</v>
      </c>
      <c r="G218" s="103">
        <f>VLOOKUP(A218,[1]spot_prices!$A:$F,6,FALSE)</f>
        <v>0.33</v>
      </c>
      <c r="H218" s="109" t="s">
        <v>9</v>
      </c>
      <c r="I218" s="109"/>
      <c r="J218" s="108" t="s">
        <v>2211</v>
      </c>
      <c r="K218" s="112">
        <f>VLOOKUP(H218,行业总结!D:F,2,FALSE)</f>
        <v>6.9</v>
      </c>
      <c r="L218" s="109" t="s">
        <v>2835</v>
      </c>
      <c r="M218" s="109" t="s">
        <v>2836</v>
      </c>
    </row>
    <row r="219" s="94" customFormat="1" ht="33" spans="1:13">
      <c r="A219" s="108" t="s">
        <v>2837</v>
      </c>
      <c r="B219" s="108" t="s">
        <v>2838</v>
      </c>
      <c r="C219" s="21">
        <f>VLOOKUP(A219,[1]spot_prices!$A:$F,3,FALSE)</f>
        <v>168.7</v>
      </c>
      <c r="D219" s="21">
        <f>VLOOKUP(A219,[1]spot_prices!$A:$F,4,FALSE)</f>
        <v>187.8</v>
      </c>
      <c r="E219" s="107">
        <f>C219/D219</f>
        <v>0.898296059637913</v>
      </c>
      <c r="F219" s="20">
        <f>VLOOKUP(A219,[1]spot_prices!$A:$F,5,FALSE)</f>
        <v>6.25</v>
      </c>
      <c r="G219" s="103">
        <f>VLOOKUP(A219,[1]spot_prices!$A:$F,6,FALSE)</f>
        <v>0.48</v>
      </c>
      <c r="H219" s="109" t="s">
        <v>9</v>
      </c>
      <c r="I219" s="109"/>
      <c r="J219" s="108" t="s">
        <v>2839</v>
      </c>
      <c r="K219" s="112">
        <f>VLOOKUP(H219,行业总结!D:F,2,FALSE)</f>
        <v>6.9</v>
      </c>
      <c r="L219" s="109" t="s">
        <v>2840</v>
      </c>
      <c r="M219" s="109" t="s">
        <v>2841</v>
      </c>
    </row>
    <row r="220" s="94" customFormat="1" ht="33" spans="1:13">
      <c r="A220" s="108" t="s">
        <v>2842</v>
      </c>
      <c r="B220" s="108" t="s">
        <v>2843</v>
      </c>
      <c r="C220" s="21">
        <f>VLOOKUP(A220,[1]spot_prices!$A:$F,3,FALSE)</f>
        <v>164</v>
      </c>
      <c r="D220" s="21">
        <f>VLOOKUP(A220,[1]spot_prices!$A:$F,4,FALSE)</f>
        <v>166.3</v>
      </c>
      <c r="E220" s="107">
        <f>C220/D220</f>
        <v>0.986169573060733</v>
      </c>
      <c r="F220" s="20">
        <f>VLOOKUP(A220,[1]spot_prices!$A:$F,5,FALSE)</f>
        <v>28.45</v>
      </c>
      <c r="G220" s="103">
        <f>VLOOKUP(A220,[1]spot_prices!$A:$F,6,FALSE)</f>
        <v>-2.9</v>
      </c>
      <c r="H220" s="109" t="s">
        <v>9</v>
      </c>
      <c r="I220" s="109"/>
      <c r="J220" s="108" t="s">
        <v>2113</v>
      </c>
      <c r="K220" s="112">
        <f>VLOOKUP(H220,行业总结!D:F,2,FALSE)</f>
        <v>6.9</v>
      </c>
      <c r="L220" s="109" t="s">
        <v>2844</v>
      </c>
      <c r="M220" s="109" t="s">
        <v>2845</v>
      </c>
    </row>
    <row r="221" s="94" customFormat="1" ht="49.5" spans="1:13">
      <c r="A221" s="108" t="s">
        <v>2846</v>
      </c>
      <c r="B221" s="108" t="s">
        <v>2847</v>
      </c>
      <c r="C221" s="21">
        <f>VLOOKUP(A221,[1]spot_prices!$A:$F,3,FALSE)</f>
        <v>149.2</v>
      </c>
      <c r="D221" s="21">
        <f>VLOOKUP(A221,[1]spot_prices!$A:$F,4,FALSE)</f>
        <v>149.6</v>
      </c>
      <c r="E221" s="107">
        <f>C221/D221</f>
        <v>0.997326203208556</v>
      </c>
      <c r="F221" s="20">
        <f>VLOOKUP(A221,[1]spot_prices!$A:$F,5,FALSE)</f>
        <v>5.82</v>
      </c>
      <c r="G221" s="103">
        <f>VLOOKUP(A221,[1]spot_prices!$A:$F,6,FALSE)</f>
        <v>-0.68</v>
      </c>
      <c r="H221" s="109" t="s">
        <v>9</v>
      </c>
      <c r="I221" s="109"/>
      <c r="J221" s="108" t="s">
        <v>2113</v>
      </c>
      <c r="K221" s="112">
        <f>VLOOKUP(H221,行业总结!D:F,2,FALSE)</f>
        <v>6.9</v>
      </c>
      <c r="L221" s="109" t="s">
        <v>2848</v>
      </c>
      <c r="M221" s="109" t="s">
        <v>2849</v>
      </c>
    </row>
    <row r="222" s="94" customFormat="1" ht="33" spans="1:13">
      <c r="A222" s="108" t="s">
        <v>2850</v>
      </c>
      <c r="B222" s="108" t="s">
        <v>2851</v>
      </c>
      <c r="C222" s="21">
        <f>VLOOKUP(A222,[1]spot_prices!$A:$F,3,FALSE)</f>
        <v>146.7</v>
      </c>
      <c r="D222" s="21">
        <f>VLOOKUP(A222,[1]spot_prices!$A:$F,4,FALSE)</f>
        <v>169</v>
      </c>
      <c r="E222" s="107">
        <f>C222/D222</f>
        <v>0.868047337278106</v>
      </c>
      <c r="F222" s="20">
        <f>VLOOKUP(A222,[1]spot_prices!$A:$F,5,FALSE)</f>
        <v>20.75</v>
      </c>
      <c r="G222" s="103">
        <f>VLOOKUP(A222,[1]spot_prices!$A:$F,6,FALSE)</f>
        <v>1.72</v>
      </c>
      <c r="H222" s="109" t="s">
        <v>9</v>
      </c>
      <c r="I222" s="109"/>
      <c r="J222" s="108" t="s">
        <v>2135</v>
      </c>
      <c r="K222" s="112">
        <f>VLOOKUP(H222,行业总结!D:F,2,FALSE)</f>
        <v>6.9</v>
      </c>
      <c r="L222" s="109" t="s">
        <v>2852</v>
      </c>
      <c r="M222" s="109" t="s">
        <v>2853</v>
      </c>
    </row>
    <row r="223" s="94" customFormat="1" ht="33" spans="1:13">
      <c r="A223" s="108" t="s">
        <v>2854</v>
      </c>
      <c r="B223" s="108" t="s">
        <v>2855</v>
      </c>
      <c r="C223" s="21">
        <f>VLOOKUP(A223,[1]spot_prices!$A:$F,3,FALSE)</f>
        <v>144.4</v>
      </c>
      <c r="D223" s="21">
        <f>VLOOKUP(A223,[1]spot_prices!$A:$F,4,FALSE)</f>
        <v>144.6</v>
      </c>
      <c r="E223" s="107">
        <f>C223/D223</f>
        <v>0.998616874135546</v>
      </c>
      <c r="F223" s="20">
        <f>VLOOKUP(A223,[1]spot_prices!$A:$F,5,FALSE)</f>
        <v>19.07</v>
      </c>
      <c r="G223" s="103">
        <f>VLOOKUP(A223,[1]spot_prices!$A:$F,6,FALSE)</f>
        <v>0.05</v>
      </c>
      <c r="H223" s="109" t="s">
        <v>9</v>
      </c>
      <c r="I223" s="109"/>
      <c r="J223" s="108" t="s">
        <v>2253</v>
      </c>
      <c r="K223" s="112">
        <f>VLOOKUP(H223,行业总结!D:F,2,FALSE)</f>
        <v>6.9</v>
      </c>
      <c r="L223" s="109" t="s">
        <v>2856</v>
      </c>
      <c r="M223" s="109" t="s">
        <v>2857</v>
      </c>
    </row>
    <row r="224" s="94" customFormat="1" ht="33" spans="1:13">
      <c r="A224" s="108" t="s">
        <v>2858</v>
      </c>
      <c r="B224" s="108" t="s">
        <v>2859</v>
      </c>
      <c r="C224" s="21">
        <f>VLOOKUP(A224,[1]spot_prices!$A:$F,3,FALSE)</f>
        <v>144.3</v>
      </c>
      <c r="D224" s="21">
        <f>VLOOKUP(A224,[1]spot_prices!$A:$F,4,FALSE)</f>
        <v>144.3</v>
      </c>
      <c r="E224" s="107">
        <f>C224/D224</f>
        <v>1</v>
      </c>
      <c r="F224" s="20">
        <f>VLOOKUP(A224,[1]spot_prices!$A:$F,5,FALSE)</f>
        <v>24.71</v>
      </c>
      <c r="G224" s="103">
        <f>VLOOKUP(A224,[1]spot_prices!$A:$F,6,FALSE)</f>
        <v>0.04</v>
      </c>
      <c r="H224" s="109" t="s">
        <v>9</v>
      </c>
      <c r="I224" s="109"/>
      <c r="J224" s="108" t="s">
        <v>2135</v>
      </c>
      <c r="K224" s="112">
        <f>VLOOKUP(H224,行业总结!D:F,2,FALSE)</f>
        <v>6.9</v>
      </c>
      <c r="L224" s="109" t="s">
        <v>2860</v>
      </c>
      <c r="M224" s="109" t="s">
        <v>2861</v>
      </c>
    </row>
    <row r="225" s="94" customFormat="1" ht="33" spans="1:13">
      <c r="A225" s="108" t="s">
        <v>2862</v>
      </c>
      <c r="B225" s="108" t="s">
        <v>2863</v>
      </c>
      <c r="C225" s="21">
        <f>VLOOKUP(A225,[1]spot_prices!$A:$F,3,FALSE)</f>
        <v>140.9</v>
      </c>
      <c r="D225" s="21">
        <f>VLOOKUP(A225,[1]spot_prices!$A:$F,4,FALSE)</f>
        <v>140.9</v>
      </c>
      <c r="E225" s="107">
        <f>C225/D225</f>
        <v>1</v>
      </c>
      <c r="F225" s="20">
        <f>VLOOKUP(A225,[1]spot_prices!$A:$F,5,FALSE)</f>
        <v>14.96</v>
      </c>
      <c r="G225" s="103">
        <f>VLOOKUP(A225,[1]spot_prices!$A:$F,6,FALSE)</f>
        <v>-0.4</v>
      </c>
      <c r="H225" s="109" t="s">
        <v>9</v>
      </c>
      <c r="I225" s="109"/>
      <c r="J225" s="108" t="s">
        <v>2113</v>
      </c>
      <c r="K225" s="112">
        <f>VLOOKUP(H225,行业总结!D:F,2,FALSE)</f>
        <v>6.9</v>
      </c>
      <c r="L225" s="109" t="s">
        <v>2864</v>
      </c>
      <c r="M225" s="109" t="s">
        <v>2865</v>
      </c>
    </row>
    <row r="226" s="94" customFormat="1" spans="1:13">
      <c r="A226" s="108" t="s">
        <v>2866</v>
      </c>
      <c r="B226" s="108" t="s">
        <v>2867</v>
      </c>
      <c r="C226" s="21">
        <f>VLOOKUP(A226,[1]spot_prices!$A:$F,3,FALSE)</f>
        <v>135</v>
      </c>
      <c r="D226" s="21">
        <f>VLOOKUP(A226,[1]spot_prices!$A:$F,4,FALSE)</f>
        <v>135.4</v>
      </c>
      <c r="E226" s="107">
        <f>C226/D226</f>
        <v>0.997045790251108</v>
      </c>
      <c r="F226" s="20">
        <f>VLOOKUP(A226,[1]spot_prices!$A:$F,5,FALSE)</f>
        <v>25.53</v>
      </c>
      <c r="G226" s="103">
        <f>VLOOKUP(A226,[1]spot_prices!$A:$F,6,FALSE)</f>
        <v>0.47</v>
      </c>
      <c r="H226" s="109" t="s">
        <v>9</v>
      </c>
      <c r="I226" s="109"/>
      <c r="J226" s="108" t="s">
        <v>2135</v>
      </c>
      <c r="K226" s="112">
        <f>VLOOKUP(H226,行业总结!D:F,2,FALSE)</f>
        <v>6.9</v>
      </c>
      <c r="L226" s="109" t="s">
        <v>2868</v>
      </c>
      <c r="M226" s="109" t="s">
        <v>2869</v>
      </c>
    </row>
    <row r="227" s="94" customFormat="1" ht="33" spans="1:13">
      <c r="A227" s="108" t="s">
        <v>2870</v>
      </c>
      <c r="B227" s="108" t="s">
        <v>2871</v>
      </c>
      <c r="C227" s="21">
        <f>VLOOKUP(A227,[1]spot_prices!$A:$F,3,FALSE)</f>
        <v>131.8</v>
      </c>
      <c r="D227" s="21">
        <f>VLOOKUP(A227,[1]spot_prices!$A:$F,4,FALSE)</f>
        <v>131.8</v>
      </c>
      <c r="E227" s="107">
        <f>C227/D227</f>
        <v>1</v>
      </c>
      <c r="F227" s="20">
        <f>VLOOKUP(A227,[1]spot_prices!$A:$F,5,FALSE)</f>
        <v>53.16</v>
      </c>
      <c r="G227" s="103">
        <f>VLOOKUP(A227,[1]spot_prices!$A:$F,6,FALSE)</f>
        <v>-0.09</v>
      </c>
      <c r="H227" s="109" t="s">
        <v>9</v>
      </c>
      <c r="I227" s="109"/>
      <c r="J227" s="108" t="s">
        <v>2253</v>
      </c>
      <c r="K227" s="112">
        <f>VLOOKUP(H227,行业总结!D:F,2,FALSE)</f>
        <v>6.9</v>
      </c>
      <c r="L227" s="109" t="s">
        <v>2872</v>
      </c>
      <c r="M227" s="109" t="s">
        <v>2873</v>
      </c>
    </row>
    <row r="228" s="94" customFormat="1" ht="33" spans="1:13">
      <c r="A228" s="108" t="s">
        <v>2874</v>
      </c>
      <c r="B228" s="108" t="s">
        <v>2875</v>
      </c>
      <c r="C228" s="21">
        <f>VLOOKUP(A228,[1]spot_prices!$A:$F,3,FALSE)</f>
        <v>115.6</v>
      </c>
      <c r="D228" s="21">
        <f>VLOOKUP(A228,[1]spot_prices!$A:$F,4,FALSE)</f>
        <v>116.7</v>
      </c>
      <c r="E228" s="107">
        <f>C228/D228</f>
        <v>0.99057412167952</v>
      </c>
      <c r="F228" s="20">
        <f>VLOOKUP(A228,[1]spot_prices!$A:$F,5,FALSE)</f>
        <v>18.53</v>
      </c>
      <c r="G228" s="103">
        <f>VLOOKUP(A228,[1]spot_prices!$A:$F,6,FALSE)</f>
        <v>0.22</v>
      </c>
      <c r="H228" s="109" t="s">
        <v>9</v>
      </c>
      <c r="I228" s="109"/>
      <c r="J228" s="108" t="s">
        <v>2253</v>
      </c>
      <c r="K228" s="112">
        <f>VLOOKUP(H228,行业总结!D:F,2,FALSE)</f>
        <v>6.9</v>
      </c>
      <c r="L228" s="109" t="s">
        <v>2876</v>
      </c>
      <c r="M228" s="109" t="s">
        <v>2877</v>
      </c>
    </row>
    <row r="229" s="94" customFormat="1" ht="33" spans="1:13">
      <c r="A229" s="108" t="s">
        <v>2878</v>
      </c>
      <c r="B229" s="108" t="s">
        <v>2879</v>
      </c>
      <c r="C229" s="21">
        <f>VLOOKUP(A229,[1]spot_prices!$A:$F,3,FALSE)</f>
        <v>115.3</v>
      </c>
      <c r="D229" s="21">
        <f>VLOOKUP(A229,[1]spot_prices!$A:$F,4,FALSE)</f>
        <v>115.5</v>
      </c>
      <c r="E229" s="107">
        <f>C229/D229</f>
        <v>0.998268398268398</v>
      </c>
      <c r="F229" s="20">
        <f>VLOOKUP(A229,[1]spot_prices!$A:$F,5,FALSE)</f>
        <v>26.79</v>
      </c>
      <c r="G229" s="103">
        <f>VLOOKUP(A229,[1]spot_prices!$A:$F,6,FALSE)</f>
        <v>0.75</v>
      </c>
      <c r="H229" s="109" t="s">
        <v>9</v>
      </c>
      <c r="I229" s="109"/>
      <c r="J229" s="108" t="s">
        <v>2253</v>
      </c>
      <c r="K229" s="112">
        <f>VLOOKUP(H229,行业总结!D:F,2,FALSE)</f>
        <v>6.9</v>
      </c>
      <c r="L229" s="109" t="s">
        <v>2880</v>
      </c>
      <c r="M229" s="109" t="s">
        <v>2881</v>
      </c>
    </row>
    <row r="230" s="94" customFormat="1" spans="1:13">
      <c r="A230" s="108" t="s">
        <v>2882</v>
      </c>
      <c r="B230" s="108" t="s">
        <v>2883</v>
      </c>
      <c r="C230" s="21">
        <f>VLOOKUP(A230,[1]spot_prices!$A:$F,3,FALSE)</f>
        <v>110.8</v>
      </c>
      <c r="D230" s="21">
        <f>VLOOKUP(A230,[1]spot_prices!$A:$F,4,FALSE)</f>
        <v>111.5</v>
      </c>
      <c r="E230" s="107">
        <f>C230/D230</f>
        <v>0.99372197309417</v>
      </c>
      <c r="F230" s="20">
        <f>VLOOKUP(A230,[1]spot_prices!$A:$F,5,FALSE)</f>
        <v>72.71</v>
      </c>
      <c r="G230" s="103">
        <f>VLOOKUP(A230,[1]spot_prices!$A:$F,6,FALSE)</f>
        <v>0.8</v>
      </c>
      <c r="H230" s="109" t="s">
        <v>9</v>
      </c>
      <c r="I230" s="109"/>
      <c r="J230" s="116"/>
      <c r="K230" s="112">
        <f>VLOOKUP(H230,行业总结!D:F,2,FALSE)</f>
        <v>6.9</v>
      </c>
      <c r="L230" s="109" t="s">
        <v>2884</v>
      </c>
      <c r="M230" s="109" t="s">
        <v>2885</v>
      </c>
    </row>
    <row r="231" s="94" customFormat="1" ht="33" spans="1:13">
      <c r="A231" s="108" t="s">
        <v>2886</v>
      </c>
      <c r="B231" s="108" t="s">
        <v>2887</v>
      </c>
      <c r="C231" s="21">
        <f>VLOOKUP(A231,[1]spot_prices!$A:$F,3,FALSE)</f>
        <v>102.4</v>
      </c>
      <c r="D231" s="21">
        <f>VLOOKUP(A231,[1]spot_prices!$A:$F,4,FALSE)</f>
        <v>102.4</v>
      </c>
      <c r="E231" s="107">
        <f>C231/D231</f>
        <v>1</v>
      </c>
      <c r="F231" s="20">
        <f>VLOOKUP(A231,[1]spot_prices!$A:$F,5,FALSE)</f>
        <v>51.94</v>
      </c>
      <c r="G231" s="103">
        <f>VLOOKUP(A231,[1]spot_prices!$A:$F,6,FALSE)</f>
        <v>0.72</v>
      </c>
      <c r="H231" s="109" t="s">
        <v>9</v>
      </c>
      <c r="I231" s="109"/>
      <c r="J231" s="108" t="s">
        <v>2113</v>
      </c>
      <c r="K231" s="112">
        <f>VLOOKUP(H231,行业总结!D:F,2,FALSE)</f>
        <v>6.9</v>
      </c>
      <c r="L231" s="109" t="s">
        <v>2888</v>
      </c>
      <c r="M231" s="109" t="s">
        <v>2889</v>
      </c>
    </row>
    <row r="232" s="94" customFormat="1" ht="33" spans="1:13">
      <c r="A232" s="20" t="s">
        <v>2890</v>
      </c>
      <c r="B232" s="20" t="s">
        <v>2891</v>
      </c>
      <c r="C232" s="21">
        <f>VLOOKUP(A232,[1]spot_prices!$A:$F,3,FALSE)</f>
        <v>99.1</v>
      </c>
      <c r="D232" s="21">
        <f>VLOOKUP(A232,[1]spot_prices!$A:$F,4,FALSE)</f>
        <v>116.4</v>
      </c>
      <c r="E232" s="107">
        <f>C232/D232</f>
        <v>0.851374570446735</v>
      </c>
      <c r="F232" s="20">
        <f>VLOOKUP(A232,[1]spot_prices!$A:$F,5,FALSE)</f>
        <v>8.25</v>
      </c>
      <c r="G232" s="103">
        <f>VLOOKUP(A232,[1]spot_prices!$A:$F,6,FALSE)</f>
        <v>0.98</v>
      </c>
      <c r="H232" s="23" t="s">
        <v>9</v>
      </c>
      <c r="I232" s="23"/>
      <c r="J232" s="20" t="s">
        <v>2122</v>
      </c>
      <c r="K232" s="112">
        <f>VLOOKUP(H232,行业总结!D:F,2,FALSE)</f>
        <v>6.9</v>
      </c>
      <c r="L232" s="23" t="s">
        <v>2892</v>
      </c>
      <c r="M232" s="23" t="s">
        <v>2893</v>
      </c>
    </row>
    <row r="233" s="94" customFormat="1" ht="33" spans="1:13">
      <c r="A233" s="20" t="s">
        <v>2894</v>
      </c>
      <c r="B233" s="20" t="s">
        <v>2895</v>
      </c>
      <c r="C233" s="21">
        <f>VLOOKUP(A233,[1]spot_prices!$A:$F,3,FALSE)</f>
        <v>94</v>
      </c>
      <c r="D233" s="21">
        <f>VLOOKUP(A233,[1]spot_prices!$A:$F,4,FALSE)</f>
        <v>95.2</v>
      </c>
      <c r="E233" s="107">
        <f>C233/D233</f>
        <v>0.987394957983193</v>
      </c>
      <c r="F233" s="20">
        <f>VLOOKUP(A233,[1]spot_prices!$A:$F,5,FALSE)</f>
        <v>2.74</v>
      </c>
      <c r="G233" s="103">
        <f>VLOOKUP(A233,[1]spot_prices!$A:$F,6,FALSE)</f>
        <v>0.74</v>
      </c>
      <c r="H233" s="23" t="s">
        <v>9</v>
      </c>
      <c r="I233" s="23"/>
      <c r="J233" s="20" t="s">
        <v>2113</v>
      </c>
      <c r="K233" s="112">
        <f>VLOOKUP(H233,行业总结!D:F,2,FALSE)</f>
        <v>6.9</v>
      </c>
      <c r="L233" s="23" t="s">
        <v>2896</v>
      </c>
      <c r="M233" s="23" t="s">
        <v>2897</v>
      </c>
    </row>
    <row r="234" s="94" customFormat="1" ht="33" spans="1:13">
      <c r="A234" s="20" t="s">
        <v>2898</v>
      </c>
      <c r="B234" s="20" t="s">
        <v>2899</v>
      </c>
      <c r="C234" s="21">
        <f>VLOOKUP(A234,[1]spot_prices!$A:$F,3,FALSE)</f>
        <v>90.2</v>
      </c>
      <c r="D234" s="21">
        <f>VLOOKUP(A234,[1]spot_prices!$A:$F,4,FALSE)</f>
        <v>95.8</v>
      </c>
      <c r="E234" s="107">
        <f>C234/D234</f>
        <v>0.941544885177453</v>
      </c>
      <c r="F234" s="20">
        <f>VLOOKUP(A234,[1]spot_prices!$A:$F,5,FALSE)</f>
        <v>4.93</v>
      </c>
      <c r="G234" s="103">
        <f>VLOOKUP(A234,[1]spot_prices!$A:$F,6,FALSE)</f>
        <v>2.28</v>
      </c>
      <c r="H234" s="23" t="s">
        <v>9</v>
      </c>
      <c r="I234" s="23"/>
      <c r="J234" s="20" t="s">
        <v>2135</v>
      </c>
      <c r="K234" s="112">
        <f>VLOOKUP(H234,行业总结!D:F,2,FALSE)</f>
        <v>6.9</v>
      </c>
      <c r="L234" s="23" t="s">
        <v>2900</v>
      </c>
      <c r="M234" s="23" t="s">
        <v>2901</v>
      </c>
    </row>
    <row r="235" s="94" customFormat="1" ht="33" spans="1:13">
      <c r="A235" s="20" t="s">
        <v>2902</v>
      </c>
      <c r="B235" s="20" t="s">
        <v>2903</v>
      </c>
      <c r="C235" s="21">
        <f>VLOOKUP(A235,[1]spot_prices!$A:$F,3,FALSE)</f>
        <v>89.7</v>
      </c>
      <c r="D235" s="21">
        <f>VLOOKUP(A235,[1]spot_prices!$A:$F,4,FALSE)</f>
        <v>90</v>
      </c>
      <c r="E235" s="107">
        <f>C235/D235</f>
        <v>0.996666666666667</v>
      </c>
      <c r="F235" s="20">
        <f>VLOOKUP(A235,[1]spot_prices!$A:$F,5,FALSE)</f>
        <v>11.06</v>
      </c>
      <c r="G235" s="103">
        <f>VLOOKUP(A235,[1]spot_prices!$A:$F,6,FALSE)</f>
        <v>1.65</v>
      </c>
      <c r="H235" s="23" t="s">
        <v>9</v>
      </c>
      <c r="I235" s="23"/>
      <c r="J235" s="20" t="s">
        <v>2135</v>
      </c>
      <c r="K235" s="112">
        <f>VLOOKUP(H235,行业总结!D:F,2,FALSE)</f>
        <v>6.9</v>
      </c>
      <c r="L235" s="23" t="s">
        <v>2904</v>
      </c>
      <c r="M235" s="23" t="s">
        <v>2905</v>
      </c>
    </row>
    <row r="236" s="94" customFormat="1" ht="33" spans="1:13">
      <c r="A236" s="20" t="s">
        <v>2906</v>
      </c>
      <c r="B236" s="20" t="s">
        <v>2907</v>
      </c>
      <c r="C236" s="21">
        <f>VLOOKUP(A236,[1]spot_prices!$A:$F,3,FALSE)</f>
        <v>86.8</v>
      </c>
      <c r="D236" s="21">
        <f>VLOOKUP(A236,[1]spot_prices!$A:$F,4,FALSE)</f>
        <v>92.1</v>
      </c>
      <c r="E236" s="107">
        <f>C236/D236</f>
        <v>0.942453854505972</v>
      </c>
      <c r="F236" s="20">
        <f>VLOOKUP(A236,[1]spot_prices!$A:$F,5,FALSE)</f>
        <v>15.67</v>
      </c>
      <c r="G236" s="103">
        <f>VLOOKUP(A236,[1]spot_prices!$A:$F,6,FALSE)</f>
        <v>-3.27</v>
      </c>
      <c r="H236" s="23" t="s">
        <v>9</v>
      </c>
      <c r="I236" s="23"/>
      <c r="J236" s="113"/>
      <c r="K236" s="112">
        <f>VLOOKUP(H236,行业总结!D:F,2,FALSE)</f>
        <v>6.9</v>
      </c>
      <c r="L236" s="23" t="s">
        <v>2908</v>
      </c>
      <c r="M236" s="23" t="s">
        <v>2909</v>
      </c>
    </row>
    <row r="237" s="94" customFormat="1" ht="33" spans="1:13">
      <c r="A237" s="20" t="s">
        <v>2910</v>
      </c>
      <c r="B237" s="20" t="s">
        <v>2911</v>
      </c>
      <c r="C237" s="21">
        <f>VLOOKUP(A237,[1]spot_prices!$A:$F,3,FALSE)</f>
        <v>85.8</v>
      </c>
      <c r="D237" s="21">
        <f>VLOOKUP(A237,[1]spot_prices!$A:$F,4,FALSE)</f>
        <v>98.9</v>
      </c>
      <c r="E237" s="107">
        <f>C237/D237</f>
        <v>0.867542972699697</v>
      </c>
      <c r="F237" s="20">
        <f>VLOOKUP(A237,[1]spot_prices!$A:$F,5,FALSE)</f>
        <v>14.1</v>
      </c>
      <c r="G237" s="103">
        <f>VLOOKUP(A237,[1]spot_prices!$A:$F,6,FALSE)</f>
        <v>0.64</v>
      </c>
      <c r="H237" s="23" t="s">
        <v>9</v>
      </c>
      <c r="I237" s="23"/>
      <c r="J237" s="113"/>
      <c r="K237" s="112">
        <f>VLOOKUP(H237,行业总结!D:F,2,FALSE)</f>
        <v>6.9</v>
      </c>
      <c r="L237" s="23" t="s">
        <v>2912</v>
      </c>
      <c r="M237" s="23" t="s">
        <v>2913</v>
      </c>
    </row>
    <row r="238" s="94" customFormat="1" ht="49.5" spans="1:13">
      <c r="A238" s="20" t="s">
        <v>2914</v>
      </c>
      <c r="B238" s="20" t="s">
        <v>2915</v>
      </c>
      <c r="C238" s="21">
        <f>VLOOKUP(A238,[1]spot_prices!$A:$F,3,FALSE)</f>
        <v>85.2</v>
      </c>
      <c r="D238" s="21">
        <f>VLOOKUP(A238,[1]spot_prices!$A:$F,4,FALSE)</f>
        <v>88.9</v>
      </c>
      <c r="E238" s="107">
        <f>C238/D238</f>
        <v>0.958380202474691</v>
      </c>
      <c r="F238" s="20">
        <f>VLOOKUP(A238,[1]spot_prices!$A:$F,5,FALSE)</f>
        <v>6.35</v>
      </c>
      <c r="G238" s="103">
        <f>VLOOKUP(A238,[1]spot_prices!$A:$F,6,FALSE)</f>
        <v>0.32</v>
      </c>
      <c r="H238" s="23" t="s">
        <v>9</v>
      </c>
      <c r="I238" s="23"/>
      <c r="J238" s="20" t="s">
        <v>2135</v>
      </c>
      <c r="K238" s="112">
        <f>VLOOKUP(H238,行业总结!D:F,2,FALSE)</f>
        <v>6.9</v>
      </c>
      <c r="L238" s="23" t="s">
        <v>2916</v>
      </c>
      <c r="M238" s="23" t="s">
        <v>2917</v>
      </c>
    </row>
    <row r="239" s="94" customFormat="1" spans="1:13">
      <c r="A239" s="20" t="s">
        <v>2918</v>
      </c>
      <c r="B239" s="20" t="s">
        <v>2919</v>
      </c>
      <c r="C239" s="21">
        <f>VLOOKUP(A239,[1]spot_prices!$A:$F,3,FALSE)</f>
        <v>84.2</v>
      </c>
      <c r="D239" s="21">
        <f>VLOOKUP(A239,[1]spot_prices!$A:$F,4,FALSE)</f>
        <v>85.5</v>
      </c>
      <c r="E239" s="107">
        <f>C239/D239</f>
        <v>0.984795321637427</v>
      </c>
      <c r="F239" s="20">
        <f>VLOOKUP(A239,[1]spot_prices!$A:$F,5,FALSE)</f>
        <v>15.06</v>
      </c>
      <c r="G239" s="103">
        <f>VLOOKUP(A239,[1]spot_prices!$A:$F,6,FALSE)</f>
        <v>-0.2</v>
      </c>
      <c r="H239" s="23" t="s">
        <v>9</v>
      </c>
      <c r="I239" s="23"/>
      <c r="J239" s="20" t="s">
        <v>2253</v>
      </c>
      <c r="K239" s="112">
        <f>VLOOKUP(H239,行业总结!D:F,2,FALSE)</f>
        <v>6.9</v>
      </c>
      <c r="L239" s="23" t="s">
        <v>2920</v>
      </c>
      <c r="M239" s="23" t="s">
        <v>2921</v>
      </c>
    </row>
    <row r="240" s="94" customFormat="1" spans="1:13">
      <c r="A240" s="20" t="s">
        <v>2922</v>
      </c>
      <c r="B240" s="20" t="s">
        <v>2923</v>
      </c>
      <c r="C240" s="21">
        <f>VLOOKUP(A240,[1]spot_prices!$A:$F,3,FALSE)</f>
        <v>75.7</v>
      </c>
      <c r="D240" s="21">
        <f>VLOOKUP(A240,[1]spot_prices!$A:$F,4,FALSE)</f>
        <v>98.4</v>
      </c>
      <c r="E240" s="107">
        <f>C240/D240</f>
        <v>0.769308943089431</v>
      </c>
      <c r="F240" s="20">
        <f>VLOOKUP(A240,[1]spot_prices!$A:$F,5,FALSE)</f>
        <v>11.5</v>
      </c>
      <c r="G240" s="103">
        <f>VLOOKUP(A240,[1]spot_prices!$A:$F,6,FALSE)</f>
        <v>0.7</v>
      </c>
      <c r="H240" s="23" t="s">
        <v>9</v>
      </c>
      <c r="I240" s="23"/>
      <c r="J240" s="20" t="s">
        <v>2135</v>
      </c>
      <c r="K240" s="112">
        <f>VLOOKUP(H240,行业总结!D:F,2,FALSE)</f>
        <v>6.9</v>
      </c>
      <c r="L240" s="23" t="s">
        <v>2924</v>
      </c>
      <c r="M240" s="23" t="s">
        <v>2925</v>
      </c>
    </row>
    <row r="241" s="94" customFormat="1" ht="33" spans="1:13">
      <c r="A241" s="20" t="s">
        <v>2926</v>
      </c>
      <c r="B241" s="20" t="s">
        <v>2927</v>
      </c>
      <c r="C241" s="21">
        <f>VLOOKUP(A241,[1]spot_prices!$A:$F,3,FALSE)</f>
        <v>70</v>
      </c>
      <c r="D241" s="21">
        <f>VLOOKUP(A241,[1]spot_prices!$A:$F,4,FALSE)</f>
        <v>79.9</v>
      </c>
      <c r="E241" s="107">
        <f>C241/D241</f>
        <v>0.876095118898623</v>
      </c>
      <c r="F241" s="20">
        <f>VLOOKUP(A241,[1]spot_prices!$A:$F,5,FALSE)</f>
        <v>7.64</v>
      </c>
      <c r="G241" s="103">
        <f>VLOOKUP(A241,[1]spot_prices!$A:$F,6,FALSE)</f>
        <v>0.26</v>
      </c>
      <c r="H241" s="23" t="s">
        <v>9</v>
      </c>
      <c r="I241" s="23"/>
      <c r="J241" s="20" t="s">
        <v>2135</v>
      </c>
      <c r="K241" s="112">
        <f>VLOOKUP(H241,行业总结!D:F,2,FALSE)</f>
        <v>6.9</v>
      </c>
      <c r="L241" s="23" t="s">
        <v>2928</v>
      </c>
      <c r="M241" s="23" t="s">
        <v>2929</v>
      </c>
    </row>
    <row r="242" s="94" customFormat="1" ht="33" spans="1:13">
      <c r="A242" s="20" t="s">
        <v>2930</v>
      </c>
      <c r="B242" s="20" t="s">
        <v>2931</v>
      </c>
      <c r="C242" s="21">
        <f>VLOOKUP(A242,[1]spot_prices!$A:$F,3,FALSE)</f>
        <v>56.7</v>
      </c>
      <c r="D242" s="21">
        <f>VLOOKUP(A242,[1]spot_prices!$A:$F,4,FALSE)</f>
        <v>56.7</v>
      </c>
      <c r="E242" s="107">
        <f>C242/D242</f>
        <v>1</v>
      </c>
      <c r="F242" s="20">
        <f>VLOOKUP(A242,[1]spot_prices!$A:$F,5,FALSE)</f>
        <v>11.11</v>
      </c>
      <c r="G242" s="103">
        <f>VLOOKUP(A242,[1]spot_prices!$A:$F,6,FALSE)</f>
        <v>0.18</v>
      </c>
      <c r="H242" s="23" t="s">
        <v>9</v>
      </c>
      <c r="I242" s="23"/>
      <c r="J242" s="113"/>
      <c r="K242" s="112">
        <f>VLOOKUP(H242,行业总结!D:F,2,FALSE)</f>
        <v>6.9</v>
      </c>
      <c r="L242" s="23" t="s">
        <v>2932</v>
      </c>
      <c r="M242" s="23" t="s">
        <v>2933</v>
      </c>
    </row>
    <row r="243" s="94" customFormat="1" ht="33" spans="1:13">
      <c r="A243" s="20" t="s">
        <v>2934</v>
      </c>
      <c r="B243" s="20" t="s">
        <v>2935</v>
      </c>
      <c r="C243" s="21">
        <f>VLOOKUP(A243,[1]spot_prices!$A:$F,3,FALSE)</f>
        <v>55.9</v>
      </c>
      <c r="D243" s="21">
        <f>VLOOKUP(A243,[1]spot_prices!$A:$F,4,FALSE)</f>
        <v>77.3</v>
      </c>
      <c r="E243" s="107">
        <f>C243/D243</f>
        <v>0.723156532988357</v>
      </c>
      <c r="F243" s="20">
        <f>VLOOKUP(A243,[1]spot_prices!$A:$F,5,FALSE)</f>
        <v>18.5</v>
      </c>
      <c r="G243" s="103">
        <f>VLOOKUP(A243,[1]spot_prices!$A:$F,6,FALSE)</f>
        <v>0.65</v>
      </c>
      <c r="H243" s="23" t="s">
        <v>9</v>
      </c>
      <c r="I243" s="23"/>
      <c r="J243" s="113"/>
      <c r="K243" s="112">
        <f>VLOOKUP(H243,行业总结!D:F,2,FALSE)</f>
        <v>6.9</v>
      </c>
      <c r="L243" s="23" t="s">
        <v>2936</v>
      </c>
      <c r="M243" s="23" t="s">
        <v>2937</v>
      </c>
    </row>
    <row r="244" s="94" customFormat="1" ht="33" spans="1:13">
      <c r="A244" s="20" t="s">
        <v>2938</v>
      </c>
      <c r="B244" s="20" t="s">
        <v>2939</v>
      </c>
      <c r="C244" s="21">
        <f>VLOOKUP(A244,[1]spot_prices!$A:$F,3,FALSE)</f>
        <v>53.1</v>
      </c>
      <c r="D244" s="21">
        <f>VLOOKUP(A244,[1]spot_prices!$A:$F,4,FALSE)</f>
        <v>53.1</v>
      </c>
      <c r="E244" s="107">
        <f>C244/D244</f>
        <v>1</v>
      </c>
      <c r="F244" s="20">
        <f>VLOOKUP(A244,[1]spot_prices!$A:$F,5,FALSE)</f>
        <v>6.89</v>
      </c>
      <c r="G244" s="103">
        <f>VLOOKUP(A244,[1]spot_prices!$A:$F,6,FALSE)</f>
        <v>3.3</v>
      </c>
      <c r="H244" s="23" t="s">
        <v>9</v>
      </c>
      <c r="I244" s="23"/>
      <c r="J244" s="113"/>
      <c r="K244" s="112">
        <f>VLOOKUP(H244,行业总结!D:F,2,FALSE)</f>
        <v>6.9</v>
      </c>
      <c r="L244" s="23" t="s">
        <v>2940</v>
      </c>
      <c r="M244" s="23" t="s">
        <v>2941</v>
      </c>
    </row>
    <row r="245" s="94" customFormat="1" ht="33" spans="1:13">
      <c r="A245" s="24" t="s">
        <v>2942</v>
      </c>
      <c r="B245" s="24" t="s">
        <v>2943</v>
      </c>
      <c r="C245" s="21">
        <f>VLOOKUP(A245,[1]spot_prices!$A:$F,3,FALSE)</f>
        <v>49.1</v>
      </c>
      <c r="D245" s="21">
        <f>VLOOKUP(A245,[1]spot_prices!$A:$F,4,FALSE)</f>
        <v>50.4</v>
      </c>
      <c r="E245" s="107">
        <f>C245/D245</f>
        <v>0.974206349206349</v>
      </c>
      <c r="F245" s="20">
        <f>VLOOKUP(A245,[1]spot_prices!$A:$F,5,FALSE)</f>
        <v>11.44</v>
      </c>
      <c r="G245" s="103">
        <f>VLOOKUP(A245,[1]spot_prices!$A:$F,6,FALSE)</f>
        <v>0.62</v>
      </c>
      <c r="H245" s="27" t="s">
        <v>9</v>
      </c>
      <c r="I245" s="27"/>
      <c r="J245" s="114"/>
      <c r="K245" s="112">
        <f>VLOOKUP(H245,行业总结!D:F,2,FALSE)</f>
        <v>6.9</v>
      </c>
      <c r="L245" s="27" t="s">
        <v>2944</v>
      </c>
      <c r="M245" s="27" t="s">
        <v>2945</v>
      </c>
    </row>
    <row r="246" s="94" customFormat="1" ht="49.5" spans="1:13">
      <c r="A246" s="24" t="s">
        <v>2946</v>
      </c>
      <c r="B246" s="24" t="s">
        <v>2947</v>
      </c>
      <c r="C246" s="21">
        <f>VLOOKUP(A246,[1]spot_prices!$A:$F,3,FALSE)</f>
        <v>47.6</v>
      </c>
      <c r="D246" s="21">
        <f>VLOOKUP(A246,[1]spot_prices!$A:$F,4,FALSE)</f>
        <v>48.9</v>
      </c>
      <c r="E246" s="107">
        <f>C246/D246</f>
        <v>0.973415132924335</v>
      </c>
      <c r="F246" s="20">
        <f>VLOOKUP(A246,[1]spot_prices!$A:$F,5,FALSE)</f>
        <v>11.37</v>
      </c>
      <c r="G246" s="103">
        <f>VLOOKUP(A246,[1]spot_prices!$A:$F,6,FALSE)</f>
        <v>0.18</v>
      </c>
      <c r="H246" s="27" t="s">
        <v>9</v>
      </c>
      <c r="I246" s="27"/>
      <c r="J246" s="114"/>
      <c r="K246" s="112">
        <f>VLOOKUP(H246,行业总结!D:F,2,FALSE)</f>
        <v>6.9</v>
      </c>
      <c r="L246" s="27" t="s">
        <v>2948</v>
      </c>
      <c r="M246" s="27" t="s">
        <v>2949</v>
      </c>
    </row>
    <row r="247" s="94" customFormat="1" ht="33" spans="1:13">
      <c r="A247" s="24" t="s">
        <v>2950</v>
      </c>
      <c r="B247" s="24" t="s">
        <v>2951</v>
      </c>
      <c r="C247" s="21">
        <f>VLOOKUP(A247,[1]spot_prices!$A:$F,3,FALSE)</f>
        <v>47.1</v>
      </c>
      <c r="D247" s="21">
        <f>VLOOKUP(A247,[1]spot_prices!$A:$F,4,FALSE)</f>
        <v>74.9</v>
      </c>
      <c r="E247" s="107">
        <f>C247/D247</f>
        <v>0.628838451268358</v>
      </c>
      <c r="F247" s="20">
        <f>VLOOKUP(A247,[1]spot_prices!$A:$F,5,FALSE)</f>
        <v>10.09</v>
      </c>
      <c r="G247" s="103">
        <f>VLOOKUP(A247,[1]spot_prices!$A:$F,6,FALSE)</f>
        <v>0.9</v>
      </c>
      <c r="H247" s="27" t="s">
        <v>9</v>
      </c>
      <c r="I247" s="27"/>
      <c r="J247" s="114"/>
      <c r="K247" s="112">
        <f>VLOOKUP(H247,行业总结!D:F,2,FALSE)</f>
        <v>6.9</v>
      </c>
      <c r="L247" s="27" t="s">
        <v>2952</v>
      </c>
      <c r="M247" s="27" t="s">
        <v>2953</v>
      </c>
    </row>
    <row r="248" s="94" customFormat="1" ht="49.5" spans="1:13">
      <c r="A248" s="24" t="s">
        <v>2954</v>
      </c>
      <c r="B248" s="24" t="s">
        <v>2955</v>
      </c>
      <c r="C248" s="21">
        <f>VLOOKUP(A248,[1]spot_prices!$A:$F,3,FALSE)</f>
        <v>44.6</v>
      </c>
      <c r="D248" s="21">
        <f>VLOOKUP(A248,[1]spot_prices!$A:$F,4,FALSE)</f>
        <v>44.9</v>
      </c>
      <c r="E248" s="107">
        <f>C248/D248</f>
        <v>0.993318485523385</v>
      </c>
      <c r="F248" s="20">
        <f>VLOOKUP(A248,[1]spot_prices!$A:$F,5,FALSE)</f>
        <v>11.21</v>
      </c>
      <c r="G248" s="103">
        <f>VLOOKUP(A248,[1]spot_prices!$A:$F,6,FALSE)</f>
        <v>1.08</v>
      </c>
      <c r="H248" s="27" t="s">
        <v>9</v>
      </c>
      <c r="I248" s="27"/>
      <c r="J248" s="114"/>
      <c r="K248" s="112">
        <f>VLOOKUP(H248,行业总结!D:F,2,FALSE)</f>
        <v>6.9</v>
      </c>
      <c r="L248" s="27" t="s">
        <v>2956</v>
      </c>
      <c r="M248" s="27" t="s">
        <v>2957</v>
      </c>
    </row>
    <row r="249" s="94" customFormat="1" ht="33" spans="1:13">
      <c r="A249" s="24" t="s">
        <v>2958</v>
      </c>
      <c r="B249" s="24" t="s">
        <v>2959</v>
      </c>
      <c r="C249" s="21">
        <f>VLOOKUP(A249,[1]spot_prices!$A:$F,3,FALSE)</f>
        <v>44.1</v>
      </c>
      <c r="D249" s="21">
        <f>VLOOKUP(A249,[1]spot_prices!$A:$F,4,FALSE)</f>
        <v>44.1</v>
      </c>
      <c r="E249" s="107">
        <f>C249/D249</f>
        <v>1</v>
      </c>
      <c r="F249" s="20">
        <f>VLOOKUP(A249,[1]spot_prices!$A:$F,5,FALSE)</f>
        <v>5.57</v>
      </c>
      <c r="G249" s="103">
        <f>VLOOKUP(A249,[1]spot_prices!$A:$F,6,FALSE)</f>
        <v>0.91</v>
      </c>
      <c r="H249" s="27" t="s">
        <v>9</v>
      </c>
      <c r="I249" s="27"/>
      <c r="J249" s="114"/>
      <c r="K249" s="112">
        <f>VLOOKUP(H249,行业总结!D:F,2,FALSE)</f>
        <v>6.9</v>
      </c>
      <c r="L249" s="27" t="s">
        <v>2960</v>
      </c>
      <c r="M249" s="27" t="s">
        <v>2961</v>
      </c>
    </row>
    <row r="250" s="94" customFormat="1" ht="33" spans="1:13">
      <c r="A250" s="24" t="s">
        <v>2962</v>
      </c>
      <c r="B250" s="24" t="s">
        <v>2963</v>
      </c>
      <c r="C250" s="21">
        <f>VLOOKUP(A250,[1]spot_prices!$A:$F,3,FALSE)</f>
        <v>38.4</v>
      </c>
      <c r="D250" s="21">
        <f>VLOOKUP(A250,[1]spot_prices!$A:$F,4,FALSE)</f>
        <v>38.7</v>
      </c>
      <c r="E250" s="107">
        <f>C250/D250</f>
        <v>0.992248062015504</v>
      </c>
      <c r="F250" s="20">
        <f>VLOOKUP(A250,[1]spot_prices!$A:$F,5,FALSE)</f>
        <v>5.85</v>
      </c>
      <c r="G250" s="103">
        <f>VLOOKUP(A250,[1]spot_prices!$A:$F,6,FALSE)</f>
        <v>1.04</v>
      </c>
      <c r="H250" s="27" t="s">
        <v>9</v>
      </c>
      <c r="I250" s="27"/>
      <c r="J250" s="114"/>
      <c r="K250" s="112">
        <f>VLOOKUP(H250,行业总结!D:F,2,FALSE)</f>
        <v>6.9</v>
      </c>
      <c r="L250" s="27" t="s">
        <v>2964</v>
      </c>
      <c r="M250" s="27" t="s">
        <v>2965</v>
      </c>
    </row>
    <row r="251" s="94" customFormat="1" ht="33" spans="1:13">
      <c r="A251" s="24" t="s">
        <v>2966</v>
      </c>
      <c r="B251" s="24" t="s">
        <v>2967</v>
      </c>
      <c r="C251" s="21">
        <f>VLOOKUP(A251,[1]spot_prices!$A:$F,3,FALSE)</f>
        <v>38.4</v>
      </c>
      <c r="D251" s="21">
        <f>VLOOKUP(A251,[1]spot_prices!$A:$F,4,FALSE)</f>
        <v>38.4</v>
      </c>
      <c r="E251" s="107">
        <f>C251/D251</f>
        <v>1</v>
      </c>
      <c r="F251" s="20">
        <f>VLOOKUP(A251,[1]spot_prices!$A:$F,5,FALSE)</f>
        <v>7.56</v>
      </c>
      <c r="G251" s="103">
        <f>VLOOKUP(A251,[1]spot_prices!$A:$F,6,FALSE)</f>
        <v>0.8</v>
      </c>
      <c r="H251" s="27" t="s">
        <v>9</v>
      </c>
      <c r="I251" s="27"/>
      <c r="J251" s="114"/>
      <c r="K251" s="112">
        <f>VLOOKUP(H251,行业总结!D:F,2,FALSE)</f>
        <v>6.9</v>
      </c>
      <c r="L251" s="27" t="s">
        <v>2968</v>
      </c>
      <c r="M251" s="27" t="s">
        <v>2969</v>
      </c>
    </row>
    <row r="252" s="94" customFormat="1" ht="33" spans="1:13">
      <c r="A252" s="24" t="s">
        <v>2970</v>
      </c>
      <c r="B252" s="24" t="s">
        <v>2971</v>
      </c>
      <c r="C252" s="21">
        <f>VLOOKUP(A252,[1]spot_prices!$A:$F,3,FALSE)</f>
        <v>36.7</v>
      </c>
      <c r="D252" s="21">
        <f>VLOOKUP(A252,[1]spot_prices!$A:$F,4,FALSE)</f>
        <v>37.6</v>
      </c>
      <c r="E252" s="107">
        <f>C252/D252</f>
        <v>0.976063829787234</v>
      </c>
      <c r="F252" s="20">
        <f>VLOOKUP(A252,[1]spot_prices!$A:$F,5,FALSE)</f>
        <v>6.52</v>
      </c>
      <c r="G252" s="103">
        <f>VLOOKUP(A252,[1]spot_prices!$A:$F,6,FALSE)</f>
        <v>1.09</v>
      </c>
      <c r="H252" s="27" t="s">
        <v>9</v>
      </c>
      <c r="I252" s="27"/>
      <c r="J252" s="114"/>
      <c r="K252" s="112">
        <f>VLOOKUP(H252,行业总结!D:F,2,FALSE)</f>
        <v>6.9</v>
      </c>
      <c r="L252" s="27" t="s">
        <v>2972</v>
      </c>
      <c r="M252" s="27" t="s">
        <v>2973</v>
      </c>
    </row>
    <row r="253" s="94" customFormat="1" ht="49.5" spans="1:13">
      <c r="A253" s="24" t="s">
        <v>2974</v>
      </c>
      <c r="B253" s="24" t="s">
        <v>2975</v>
      </c>
      <c r="C253" s="21">
        <f>VLOOKUP(A253,[1]spot_prices!$A:$F,3,FALSE)</f>
        <v>35.3</v>
      </c>
      <c r="D253" s="21">
        <f>VLOOKUP(A253,[1]spot_prices!$A:$F,4,FALSE)</f>
        <v>50.7</v>
      </c>
      <c r="E253" s="107">
        <f>C253/D253</f>
        <v>0.696252465483235</v>
      </c>
      <c r="F253" s="20">
        <f>VLOOKUP(A253,[1]spot_prices!$A:$F,5,FALSE)</f>
        <v>22.12</v>
      </c>
      <c r="G253" s="103">
        <f>VLOOKUP(A253,[1]spot_prices!$A:$F,6,FALSE)</f>
        <v>2.55</v>
      </c>
      <c r="H253" s="27" t="s">
        <v>9</v>
      </c>
      <c r="I253" s="27"/>
      <c r="J253" s="114"/>
      <c r="K253" s="112">
        <f>VLOOKUP(H253,行业总结!D:F,2,FALSE)</f>
        <v>6.9</v>
      </c>
      <c r="L253" s="27" t="s">
        <v>2976</v>
      </c>
      <c r="M253" s="27" t="s">
        <v>2977</v>
      </c>
    </row>
    <row r="254" s="94" customFormat="1" ht="33" spans="1:13">
      <c r="A254" s="24" t="s">
        <v>2978</v>
      </c>
      <c r="B254" s="24" t="s">
        <v>2979</v>
      </c>
      <c r="C254" s="21">
        <f>VLOOKUP(A254,[1]spot_prices!$A:$F,3,FALSE)</f>
        <v>34.7</v>
      </c>
      <c r="D254" s="21">
        <f>VLOOKUP(A254,[1]spot_prices!$A:$F,4,FALSE)</f>
        <v>34.7</v>
      </c>
      <c r="E254" s="107">
        <f>C254/D254</f>
        <v>1</v>
      </c>
      <c r="F254" s="20">
        <f>VLOOKUP(A254,[1]spot_prices!$A:$F,5,FALSE)</f>
        <v>6.04</v>
      </c>
      <c r="G254" s="103">
        <f>VLOOKUP(A254,[1]spot_prices!$A:$F,6,FALSE)</f>
        <v>1.17</v>
      </c>
      <c r="H254" s="27" t="s">
        <v>9</v>
      </c>
      <c r="I254" s="27"/>
      <c r="J254" s="114"/>
      <c r="K254" s="112">
        <f>VLOOKUP(H254,行业总结!D:F,2,FALSE)</f>
        <v>6.9</v>
      </c>
      <c r="L254" s="27" t="s">
        <v>2980</v>
      </c>
      <c r="M254" s="27" t="s">
        <v>2981</v>
      </c>
    </row>
    <row r="255" s="94" customFormat="1" ht="33" spans="1:13">
      <c r="A255" s="24" t="s">
        <v>2982</v>
      </c>
      <c r="B255" s="24" t="s">
        <v>2983</v>
      </c>
      <c r="C255" s="21">
        <f>VLOOKUP(A255,[1]spot_prices!$A:$F,3,FALSE)</f>
        <v>32.4</v>
      </c>
      <c r="D255" s="21">
        <f>VLOOKUP(A255,[1]spot_prices!$A:$F,4,FALSE)</f>
        <v>33.8</v>
      </c>
      <c r="E255" s="107">
        <f>C255/D255</f>
        <v>0.958579881656805</v>
      </c>
      <c r="F255" s="20">
        <f>VLOOKUP(A255,[1]spot_prices!$A:$F,5,FALSE)</f>
        <v>14.58</v>
      </c>
      <c r="G255" s="103">
        <f>VLOOKUP(A255,[1]spot_prices!$A:$F,6,FALSE)</f>
        <v>1.82</v>
      </c>
      <c r="H255" s="27" t="s">
        <v>9</v>
      </c>
      <c r="I255" s="27"/>
      <c r="J255" s="114"/>
      <c r="K255" s="112">
        <f>VLOOKUP(H255,行业总结!D:F,2,FALSE)</f>
        <v>6.9</v>
      </c>
      <c r="L255" s="27" t="s">
        <v>2984</v>
      </c>
      <c r="M255" s="27" t="s">
        <v>2985</v>
      </c>
    </row>
    <row r="256" s="94" customFormat="1" spans="1:13">
      <c r="A256" s="24" t="s">
        <v>2986</v>
      </c>
      <c r="B256" s="24" t="s">
        <v>2987</v>
      </c>
      <c r="C256" s="21">
        <f>VLOOKUP(A256,[1]spot_prices!$A:$F,3,FALSE)</f>
        <v>31.8</v>
      </c>
      <c r="D256" s="21">
        <f>VLOOKUP(A256,[1]spot_prices!$A:$F,4,FALSE)</f>
        <v>31.8</v>
      </c>
      <c r="E256" s="107">
        <f>C256/D256</f>
        <v>1</v>
      </c>
      <c r="F256" s="20">
        <f>VLOOKUP(A256,[1]spot_prices!$A:$F,5,FALSE)</f>
        <v>9.07</v>
      </c>
      <c r="G256" s="103">
        <f>VLOOKUP(A256,[1]spot_prices!$A:$F,6,FALSE)</f>
        <v>1.91</v>
      </c>
      <c r="H256" s="27" t="s">
        <v>9</v>
      </c>
      <c r="I256" s="27"/>
      <c r="J256" s="114"/>
      <c r="K256" s="112">
        <f>VLOOKUP(H256,行业总结!D:F,2,FALSE)</f>
        <v>6.9</v>
      </c>
      <c r="L256" s="27" t="s">
        <v>2988</v>
      </c>
      <c r="M256" s="27" t="s">
        <v>2989</v>
      </c>
    </row>
    <row r="257" s="94" customFormat="1" ht="33" spans="1:13">
      <c r="A257" s="24" t="s">
        <v>2990</v>
      </c>
      <c r="B257" s="24" t="s">
        <v>2991</v>
      </c>
      <c r="C257" s="21">
        <f>VLOOKUP(A257,[1]spot_prices!$A:$F,3,FALSE)</f>
        <v>31.5</v>
      </c>
      <c r="D257" s="21">
        <f>VLOOKUP(A257,[1]spot_prices!$A:$F,4,FALSE)</f>
        <v>32.2</v>
      </c>
      <c r="E257" s="107">
        <f>C257/D257</f>
        <v>0.978260869565217</v>
      </c>
      <c r="F257" s="20">
        <f>VLOOKUP(A257,[1]spot_prices!$A:$F,5,FALSE)</f>
        <v>6.39</v>
      </c>
      <c r="G257" s="103">
        <f>VLOOKUP(A257,[1]spot_prices!$A:$F,6,FALSE)</f>
        <v>1.43</v>
      </c>
      <c r="H257" s="27" t="s">
        <v>9</v>
      </c>
      <c r="I257" s="27"/>
      <c r="J257" s="114"/>
      <c r="K257" s="112">
        <f>VLOOKUP(H257,行业总结!D:F,2,FALSE)</f>
        <v>6.9</v>
      </c>
      <c r="L257" s="27" t="s">
        <v>2992</v>
      </c>
      <c r="M257" s="27" t="s">
        <v>2993</v>
      </c>
    </row>
    <row r="258" s="94" customFormat="1" ht="33" spans="1:13">
      <c r="A258" s="24" t="s">
        <v>2994</v>
      </c>
      <c r="B258" s="24" t="s">
        <v>2995</v>
      </c>
      <c r="C258" s="21">
        <f>VLOOKUP(A258,[1]spot_prices!$A:$F,3,FALSE)</f>
        <v>30.9</v>
      </c>
      <c r="D258" s="21">
        <f>VLOOKUP(A258,[1]spot_prices!$A:$F,4,FALSE)</f>
        <v>53</v>
      </c>
      <c r="E258" s="107">
        <f>C258/D258</f>
        <v>0.583018867924528</v>
      </c>
      <c r="F258" s="20">
        <f>VLOOKUP(A258,[1]spot_prices!$A:$F,5,FALSE)</f>
        <v>8.57</v>
      </c>
      <c r="G258" s="103">
        <f>VLOOKUP(A258,[1]spot_prices!$A:$F,6,FALSE)</f>
        <v>1.42</v>
      </c>
      <c r="H258" s="27" t="s">
        <v>9</v>
      </c>
      <c r="I258" s="27"/>
      <c r="J258" s="24" t="s">
        <v>2122</v>
      </c>
      <c r="K258" s="112">
        <f>VLOOKUP(H258,行业总结!D:F,2,FALSE)</f>
        <v>6.9</v>
      </c>
      <c r="L258" s="27" t="s">
        <v>2996</v>
      </c>
      <c r="M258" s="27" t="s">
        <v>2997</v>
      </c>
    </row>
    <row r="259" s="94" customFormat="1" spans="1:13">
      <c r="A259" s="24" t="s">
        <v>2998</v>
      </c>
      <c r="B259" s="24" t="s">
        <v>2999</v>
      </c>
      <c r="C259" s="21">
        <f>VLOOKUP(A259,[1]spot_prices!$A:$F,3,FALSE)</f>
        <v>30.2</v>
      </c>
      <c r="D259" s="21">
        <f>VLOOKUP(A259,[1]spot_prices!$A:$F,4,FALSE)</f>
        <v>30.2</v>
      </c>
      <c r="E259" s="107">
        <f>C259/D259</f>
        <v>1</v>
      </c>
      <c r="F259" s="20">
        <f>VLOOKUP(A259,[1]spot_prices!$A:$F,5,FALSE)</f>
        <v>8.09</v>
      </c>
      <c r="G259" s="103">
        <f>VLOOKUP(A259,[1]spot_prices!$A:$F,6,FALSE)</f>
        <v>0.62</v>
      </c>
      <c r="H259" s="27" t="s">
        <v>9</v>
      </c>
      <c r="I259" s="27"/>
      <c r="J259" s="114"/>
      <c r="K259" s="112">
        <f>VLOOKUP(H259,行业总结!D:F,2,FALSE)</f>
        <v>6.9</v>
      </c>
      <c r="L259" s="27" t="s">
        <v>3000</v>
      </c>
      <c r="M259" s="27" t="s">
        <v>3001</v>
      </c>
    </row>
    <row r="260" s="94" customFormat="1" ht="33" spans="1:13">
      <c r="A260" s="24" t="s">
        <v>3002</v>
      </c>
      <c r="B260" s="24" t="s">
        <v>3003</v>
      </c>
      <c r="C260" s="21">
        <f>VLOOKUP(A260,[1]spot_prices!$A:$F,3,FALSE)</f>
        <v>29.3</v>
      </c>
      <c r="D260" s="21">
        <f>VLOOKUP(A260,[1]spot_prices!$A:$F,4,FALSE)</f>
        <v>29.7</v>
      </c>
      <c r="E260" s="107">
        <f>C260/D260</f>
        <v>0.986531986531987</v>
      </c>
      <c r="F260" s="20">
        <f>VLOOKUP(A260,[1]spot_prices!$A:$F,5,FALSE)</f>
        <v>4.73</v>
      </c>
      <c r="G260" s="103">
        <f>VLOOKUP(A260,[1]spot_prices!$A:$F,6,FALSE)</f>
        <v>1.72</v>
      </c>
      <c r="H260" s="27" t="s">
        <v>9</v>
      </c>
      <c r="I260" s="27"/>
      <c r="J260" s="114"/>
      <c r="K260" s="112">
        <f>VLOOKUP(H260,行业总结!D:F,2,FALSE)</f>
        <v>6.9</v>
      </c>
      <c r="L260" s="27" t="s">
        <v>3004</v>
      </c>
      <c r="M260" s="27" t="s">
        <v>3005</v>
      </c>
    </row>
    <row r="261" s="94" customFormat="1" ht="33" spans="1:13">
      <c r="A261" s="24" t="s">
        <v>3006</v>
      </c>
      <c r="B261" s="24" t="s">
        <v>3007</v>
      </c>
      <c r="C261" s="21">
        <f>VLOOKUP(A261,[1]spot_prices!$A:$F,3,FALSE)</f>
        <v>28.2</v>
      </c>
      <c r="D261" s="21">
        <f>VLOOKUP(A261,[1]spot_prices!$A:$F,4,FALSE)</f>
        <v>28.5</v>
      </c>
      <c r="E261" s="107">
        <f>C261/D261</f>
        <v>0.989473684210526</v>
      </c>
      <c r="F261" s="20">
        <f>VLOOKUP(A261,[1]spot_prices!$A:$F,5,FALSE)</f>
        <v>9.39</v>
      </c>
      <c r="G261" s="103">
        <f>VLOOKUP(A261,[1]spot_prices!$A:$F,6,FALSE)</f>
        <v>3.07</v>
      </c>
      <c r="H261" s="27" t="s">
        <v>9</v>
      </c>
      <c r="I261" s="27"/>
      <c r="J261" s="114"/>
      <c r="K261" s="112">
        <f>VLOOKUP(H261,行业总结!D:F,2,FALSE)</f>
        <v>6.9</v>
      </c>
      <c r="L261" s="27" t="s">
        <v>3008</v>
      </c>
      <c r="M261" s="27" t="s">
        <v>3009</v>
      </c>
    </row>
    <row r="262" s="94" customFormat="1" ht="33" spans="1:13">
      <c r="A262" s="24" t="s">
        <v>3010</v>
      </c>
      <c r="B262" s="24" t="s">
        <v>3011</v>
      </c>
      <c r="C262" s="21">
        <f>VLOOKUP(A262,[1]spot_prices!$A:$F,3,FALSE)</f>
        <v>27.7</v>
      </c>
      <c r="D262" s="21">
        <f>VLOOKUP(A262,[1]spot_prices!$A:$F,4,FALSE)</f>
        <v>27.7</v>
      </c>
      <c r="E262" s="107">
        <f>C262/D262</f>
        <v>1</v>
      </c>
      <c r="F262" s="20">
        <f>VLOOKUP(A262,[1]spot_prices!$A:$F,5,FALSE)</f>
        <v>2.16</v>
      </c>
      <c r="G262" s="103">
        <f>VLOOKUP(A262,[1]spot_prices!$A:$F,6,FALSE)</f>
        <v>0</v>
      </c>
      <c r="H262" s="27" t="s">
        <v>9</v>
      </c>
      <c r="I262" s="27"/>
      <c r="J262" s="114"/>
      <c r="K262" s="112">
        <f>VLOOKUP(H262,行业总结!D:F,2,FALSE)</f>
        <v>6.9</v>
      </c>
      <c r="L262" s="27" t="s">
        <v>3012</v>
      </c>
      <c r="M262" s="27" t="s">
        <v>3013</v>
      </c>
    </row>
    <row r="263" s="94" customFormat="1" ht="33" spans="1:13">
      <c r="A263" s="24" t="s">
        <v>3014</v>
      </c>
      <c r="B263" s="24" t="s">
        <v>3015</v>
      </c>
      <c r="C263" s="21">
        <f>VLOOKUP(A263,[1]spot_prices!$A:$F,3,FALSE)</f>
        <v>27</v>
      </c>
      <c r="D263" s="21">
        <f>VLOOKUP(A263,[1]spot_prices!$A:$F,4,FALSE)</f>
        <v>27</v>
      </c>
      <c r="E263" s="107">
        <f>C263/D263</f>
        <v>1</v>
      </c>
      <c r="F263" s="20">
        <f>VLOOKUP(A263,[1]spot_prices!$A:$F,5,FALSE)</f>
        <v>12.28</v>
      </c>
      <c r="G263" s="103">
        <f>VLOOKUP(A263,[1]spot_prices!$A:$F,6,FALSE)</f>
        <v>0.66</v>
      </c>
      <c r="H263" s="27" t="s">
        <v>9</v>
      </c>
      <c r="I263" s="27"/>
      <c r="J263" s="114"/>
      <c r="K263" s="112">
        <f>VLOOKUP(H263,行业总结!D:F,2,FALSE)</f>
        <v>6.9</v>
      </c>
      <c r="L263" s="27" t="s">
        <v>3016</v>
      </c>
      <c r="M263" s="27" t="s">
        <v>3017</v>
      </c>
    </row>
    <row r="264" s="94" customFormat="1" ht="33" spans="1:13">
      <c r="A264" s="24" t="s">
        <v>3018</v>
      </c>
      <c r="B264" s="24" t="s">
        <v>3019</v>
      </c>
      <c r="C264" s="21">
        <f>VLOOKUP(A264,[1]spot_prices!$A:$F,3,FALSE)</f>
        <v>26.3</v>
      </c>
      <c r="D264" s="21">
        <f>VLOOKUP(A264,[1]spot_prices!$A:$F,4,FALSE)</f>
        <v>66.4</v>
      </c>
      <c r="E264" s="107">
        <f>C264/D264</f>
        <v>0.396084337349398</v>
      </c>
      <c r="F264" s="20">
        <f>VLOOKUP(A264,[1]spot_prices!$A:$F,5,FALSE)</f>
        <v>16.2</v>
      </c>
      <c r="G264" s="103">
        <f>VLOOKUP(A264,[1]spot_prices!$A:$F,6,FALSE)</f>
        <v>1.5</v>
      </c>
      <c r="H264" s="27" t="s">
        <v>9</v>
      </c>
      <c r="I264" s="27"/>
      <c r="J264" s="24" t="s">
        <v>2113</v>
      </c>
      <c r="K264" s="112">
        <f>VLOOKUP(H264,行业总结!D:F,2,FALSE)</f>
        <v>6.9</v>
      </c>
      <c r="L264" s="27" t="s">
        <v>3020</v>
      </c>
      <c r="M264" s="27" t="s">
        <v>3021</v>
      </c>
    </row>
    <row r="265" s="94" customFormat="1" ht="33" spans="1:13">
      <c r="A265" s="24" t="s">
        <v>3022</v>
      </c>
      <c r="B265" s="24" t="s">
        <v>3023</v>
      </c>
      <c r="C265" s="21">
        <f>VLOOKUP(A265,[1]spot_prices!$A:$F,3,FALSE)</f>
        <v>21.9</v>
      </c>
      <c r="D265" s="21">
        <f>VLOOKUP(A265,[1]spot_prices!$A:$F,4,FALSE)</f>
        <v>21.9</v>
      </c>
      <c r="E265" s="107">
        <f>C265/D265</f>
        <v>1</v>
      </c>
      <c r="F265" s="20">
        <f>VLOOKUP(A265,[1]spot_prices!$A:$F,5,FALSE)</f>
        <v>9.13</v>
      </c>
      <c r="G265" s="103">
        <f>VLOOKUP(A265,[1]spot_prices!$A:$F,6,FALSE)</f>
        <v>2.93</v>
      </c>
      <c r="H265" s="27" t="s">
        <v>9</v>
      </c>
      <c r="I265" s="27"/>
      <c r="J265" s="114"/>
      <c r="K265" s="112">
        <f>VLOOKUP(H265,行业总结!D:F,2,FALSE)</f>
        <v>6.9</v>
      </c>
      <c r="L265" s="27" t="s">
        <v>3024</v>
      </c>
      <c r="M265" s="27" t="s">
        <v>3025</v>
      </c>
    </row>
    <row r="266" s="94" customFormat="1" ht="33" spans="1:13">
      <c r="A266" s="24" t="s">
        <v>3026</v>
      </c>
      <c r="B266" s="24" t="s">
        <v>3027</v>
      </c>
      <c r="C266" s="21">
        <f>VLOOKUP(A266,[1]spot_prices!$A:$F,3,FALSE)</f>
        <v>21.5</v>
      </c>
      <c r="D266" s="21">
        <f>VLOOKUP(A266,[1]spot_prices!$A:$F,4,FALSE)</f>
        <v>34.4</v>
      </c>
      <c r="E266" s="107">
        <f>C266/D266</f>
        <v>0.625</v>
      </c>
      <c r="F266" s="20">
        <f>VLOOKUP(A266,[1]spot_prices!$A:$F,5,FALSE)</f>
        <v>39.72</v>
      </c>
      <c r="G266" s="103">
        <f>VLOOKUP(A266,[1]spot_prices!$A:$F,6,FALSE)</f>
        <v>10</v>
      </c>
      <c r="H266" s="27" t="s">
        <v>9</v>
      </c>
      <c r="I266" s="27"/>
      <c r="J266" s="114"/>
      <c r="K266" s="112">
        <f>VLOOKUP(H266,行业总结!D:F,2,FALSE)</f>
        <v>6.9</v>
      </c>
      <c r="L266" s="27" t="s">
        <v>3028</v>
      </c>
      <c r="M266" s="27" t="s">
        <v>3029</v>
      </c>
    </row>
    <row r="267" s="94" customFormat="1" ht="33" spans="1:13">
      <c r="A267" s="24" t="s">
        <v>3030</v>
      </c>
      <c r="B267" s="24" t="s">
        <v>3031</v>
      </c>
      <c r="C267" s="21">
        <f>VLOOKUP(A267,[1]spot_prices!$A:$F,3,FALSE)</f>
        <v>19.8</v>
      </c>
      <c r="D267" s="21">
        <f>VLOOKUP(A267,[1]spot_prices!$A:$F,4,FALSE)</f>
        <v>27.7</v>
      </c>
      <c r="E267" s="107">
        <f>C267/D267</f>
        <v>0.714801444043321</v>
      </c>
      <c r="F267" s="20">
        <f>VLOOKUP(A267,[1]spot_prices!$A:$F,5,FALSE)</f>
        <v>17.34</v>
      </c>
      <c r="G267" s="103">
        <f>VLOOKUP(A267,[1]spot_prices!$A:$F,6,FALSE)</f>
        <v>0.99</v>
      </c>
      <c r="H267" s="27" t="s">
        <v>9</v>
      </c>
      <c r="I267" s="27"/>
      <c r="J267" s="114"/>
      <c r="K267" s="112">
        <f>VLOOKUP(H267,行业总结!D:F,2,FALSE)</f>
        <v>6.9</v>
      </c>
      <c r="L267" s="27" t="s">
        <v>3032</v>
      </c>
      <c r="M267" s="27" t="s">
        <v>3033</v>
      </c>
    </row>
    <row r="268" s="94" customFormat="1" ht="33" spans="1:13">
      <c r="A268" s="24" t="s">
        <v>3034</v>
      </c>
      <c r="B268" s="24" t="s">
        <v>3035</v>
      </c>
      <c r="C268" s="21">
        <f>VLOOKUP(A268,[1]spot_prices!$A:$F,3,FALSE)</f>
        <v>19</v>
      </c>
      <c r="D268" s="21">
        <f>VLOOKUP(A268,[1]spot_prices!$A:$F,4,FALSE)</f>
        <v>27.1</v>
      </c>
      <c r="E268" s="107">
        <f>C268/D268</f>
        <v>0.701107011070111</v>
      </c>
      <c r="F268" s="20">
        <f>VLOOKUP(A268,[1]spot_prices!$A:$F,5,FALSE)</f>
        <v>8.2</v>
      </c>
      <c r="G268" s="103">
        <f>VLOOKUP(A268,[1]spot_prices!$A:$F,6,FALSE)</f>
        <v>1.36</v>
      </c>
      <c r="H268" s="27" t="s">
        <v>9</v>
      </c>
      <c r="I268" s="27"/>
      <c r="J268" s="114"/>
      <c r="K268" s="112">
        <f>VLOOKUP(H268,行业总结!D:F,2,FALSE)</f>
        <v>6.9</v>
      </c>
      <c r="L268" s="27" t="s">
        <v>3036</v>
      </c>
      <c r="M268" s="27" t="s">
        <v>3037</v>
      </c>
    </row>
    <row r="269" s="94" customFormat="1" ht="33" spans="1:13">
      <c r="A269" s="24" t="s">
        <v>3038</v>
      </c>
      <c r="B269" s="24" t="s">
        <v>3039</v>
      </c>
      <c r="C269" s="21">
        <f>VLOOKUP(A269,[1]spot_prices!$A:$F,3,FALSE)</f>
        <v>18.1</v>
      </c>
      <c r="D269" s="21">
        <f>VLOOKUP(A269,[1]spot_prices!$A:$F,4,FALSE)</f>
        <v>18.1</v>
      </c>
      <c r="E269" s="107">
        <f>C269/D269</f>
        <v>1</v>
      </c>
      <c r="F269" s="20">
        <f>VLOOKUP(A269,[1]spot_prices!$A:$F,5,FALSE)</f>
        <v>18.12</v>
      </c>
      <c r="G269" s="103">
        <f>VLOOKUP(A269,[1]spot_prices!$A:$F,6,FALSE)</f>
        <v>1.51</v>
      </c>
      <c r="H269" s="27" t="s">
        <v>9</v>
      </c>
      <c r="I269" s="27"/>
      <c r="J269" s="114"/>
      <c r="K269" s="112">
        <f>VLOOKUP(H269,行业总结!D:F,2,FALSE)</f>
        <v>6.9</v>
      </c>
      <c r="L269" s="27" t="s">
        <v>3040</v>
      </c>
      <c r="M269" s="27" t="s">
        <v>3041</v>
      </c>
    </row>
    <row r="270" s="94" customFormat="1" ht="33" spans="1:13">
      <c r="A270" s="24" t="s">
        <v>3042</v>
      </c>
      <c r="B270" s="24" t="s">
        <v>3043</v>
      </c>
      <c r="C270" s="21">
        <f>VLOOKUP(A270,[1]spot_prices!$A:$F,3,FALSE)</f>
        <v>15.1</v>
      </c>
      <c r="D270" s="21">
        <f>VLOOKUP(A270,[1]spot_prices!$A:$F,4,FALSE)</f>
        <v>64.6</v>
      </c>
      <c r="E270" s="107">
        <f>C270/D270</f>
        <v>0.23374613003096</v>
      </c>
      <c r="F270" s="20">
        <f>VLOOKUP(A270,[1]spot_prices!$A:$F,5,FALSE)</f>
        <v>16.14</v>
      </c>
      <c r="G270" s="103">
        <f>VLOOKUP(A270,[1]spot_prices!$A:$F,6,FALSE)</f>
        <v>0.88</v>
      </c>
      <c r="H270" s="27" t="s">
        <v>9</v>
      </c>
      <c r="I270" s="27"/>
      <c r="J270" s="24" t="s">
        <v>2113</v>
      </c>
      <c r="K270" s="112">
        <f>VLOOKUP(H270,行业总结!D:F,2,FALSE)</f>
        <v>6.9</v>
      </c>
      <c r="L270" s="27" t="s">
        <v>3044</v>
      </c>
      <c r="M270" s="27" t="s">
        <v>3045</v>
      </c>
    </row>
    <row r="271" s="94" customFormat="1" spans="1:13">
      <c r="A271" s="24" t="s">
        <v>3046</v>
      </c>
      <c r="B271" s="24" t="s">
        <v>3047</v>
      </c>
      <c r="C271" s="21">
        <f>VLOOKUP(A271,[1]spot_prices!$A:$F,3,FALSE)</f>
        <v>14.5</v>
      </c>
      <c r="D271" s="21">
        <f>VLOOKUP(A271,[1]spot_prices!$A:$F,4,FALSE)</f>
        <v>33.1</v>
      </c>
      <c r="E271" s="107">
        <f>C271/D271</f>
        <v>0.438066465256798</v>
      </c>
      <c r="F271" s="20">
        <f>VLOOKUP(A271,[1]spot_prices!$A:$F,5,FALSE)</f>
        <v>20.68</v>
      </c>
      <c r="G271" s="103">
        <f>VLOOKUP(A271,[1]spot_prices!$A:$F,6,FALSE)</f>
        <v>0.88</v>
      </c>
      <c r="H271" s="27" t="s">
        <v>9</v>
      </c>
      <c r="I271" s="27"/>
      <c r="J271" s="114"/>
      <c r="K271" s="112">
        <f>VLOOKUP(H271,行业总结!D:F,2,FALSE)</f>
        <v>6.9</v>
      </c>
      <c r="L271" s="27" t="s">
        <v>3048</v>
      </c>
      <c r="M271" s="27" t="s">
        <v>3049</v>
      </c>
    </row>
    <row r="272" s="94" customFormat="1" spans="1:13">
      <c r="A272" s="24" t="s">
        <v>3050</v>
      </c>
      <c r="B272" s="24" t="s">
        <v>3051</v>
      </c>
      <c r="C272" s="21">
        <f>VLOOKUP(A272,[1]spot_prices!$A:$F,3,FALSE)</f>
        <v>9.8</v>
      </c>
      <c r="D272" s="21">
        <f>VLOOKUP(A272,[1]spot_prices!$A:$F,4,FALSE)</f>
        <v>35.6</v>
      </c>
      <c r="E272" s="107">
        <f>C272/D272</f>
        <v>0.275280898876405</v>
      </c>
      <c r="F272" s="20">
        <f>VLOOKUP(A272,[1]spot_prices!$A:$F,5,FALSE)</f>
        <v>24.6</v>
      </c>
      <c r="G272" s="103">
        <f>VLOOKUP(A272,[1]spot_prices!$A:$F,6,FALSE)</f>
        <v>0.16</v>
      </c>
      <c r="H272" s="27" t="s">
        <v>9</v>
      </c>
      <c r="I272" s="27"/>
      <c r="J272" s="114"/>
      <c r="K272" s="112">
        <f>VLOOKUP(H272,行业总结!D:F,2,FALSE)</f>
        <v>6.9</v>
      </c>
      <c r="L272" s="27" t="s">
        <v>3052</v>
      </c>
      <c r="M272" s="27" t="s">
        <v>3053</v>
      </c>
    </row>
    <row r="273" s="94" customFormat="1" ht="33" spans="1:13">
      <c r="A273" s="24" t="s">
        <v>3054</v>
      </c>
      <c r="B273" s="24" t="s">
        <v>3055</v>
      </c>
      <c r="C273" s="21">
        <f>VLOOKUP(A273,[1]spot_prices!$A:$F,3,FALSE)</f>
        <v>7</v>
      </c>
      <c r="D273" s="21">
        <f>VLOOKUP(A273,[1]spot_prices!$A:$F,4,FALSE)</f>
        <v>27.9</v>
      </c>
      <c r="E273" s="107">
        <f>C273/D273</f>
        <v>0.25089605734767</v>
      </c>
      <c r="F273" s="20">
        <f>VLOOKUP(A273,[1]spot_prices!$A:$F,5,FALSE)</f>
        <v>39.74</v>
      </c>
      <c r="G273" s="103">
        <f>VLOOKUP(A273,[1]spot_prices!$A:$F,6,FALSE)</f>
        <v>1.2</v>
      </c>
      <c r="H273" s="27" t="s">
        <v>9</v>
      </c>
      <c r="I273" s="27"/>
      <c r="J273" s="114"/>
      <c r="K273" s="112">
        <f>VLOOKUP(H273,行业总结!D:F,2,FALSE)</f>
        <v>6.9</v>
      </c>
      <c r="L273" s="27" t="s">
        <v>3056</v>
      </c>
      <c r="M273" s="27" t="s">
        <v>3057</v>
      </c>
    </row>
    <row r="274" s="94" customFormat="1" spans="1:13">
      <c r="A274" s="24" t="s">
        <v>3058</v>
      </c>
      <c r="B274" s="24" t="s">
        <v>3059</v>
      </c>
      <c r="C274" s="21">
        <f>VLOOKUP(A274,[1]spot_prices!$A:$F,3,FALSE)</f>
        <v>6.7</v>
      </c>
      <c r="D274" s="21">
        <f>VLOOKUP(A274,[1]spot_prices!$A:$F,4,FALSE)</f>
        <v>8.7</v>
      </c>
      <c r="E274" s="107">
        <f>C274/D274</f>
        <v>0.770114942528736</v>
      </c>
      <c r="F274" s="20">
        <f>VLOOKUP(A274,[1]spot_prices!$A:$F,5,FALSE)</f>
        <v>6.81</v>
      </c>
      <c r="G274" s="103">
        <f>VLOOKUP(A274,[1]spot_prices!$A:$F,6,FALSE)</f>
        <v>-0.58</v>
      </c>
      <c r="H274" s="27" t="s">
        <v>9</v>
      </c>
      <c r="I274" s="27"/>
      <c r="J274" s="114"/>
      <c r="K274" s="112">
        <f>VLOOKUP(H274,行业总结!D:F,2,FALSE)</f>
        <v>6.9</v>
      </c>
      <c r="L274" s="27" t="s">
        <v>3060</v>
      </c>
      <c r="M274" s="27" t="s">
        <v>3061</v>
      </c>
    </row>
    <row r="275" s="94" customFormat="1" spans="1:13">
      <c r="A275" s="24" t="s">
        <v>3062</v>
      </c>
      <c r="B275" s="24" t="s">
        <v>3063</v>
      </c>
      <c r="C275" s="21">
        <f>VLOOKUP(A275,[1]spot_prices!$A:$F,3,FALSE)</f>
        <v>5.9</v>
      </c>
      <c r="D275" s="21">
        <f>VLOOKUP(A275,[1]spot_prices!$A:$F,4,FALSE)</f>
        <v>9.1</v>
      </c>
      <c r="E275" s="107">
        <f>C275/D275</f>
        <v>0.648351648351648</v>
      </c>
      <c r="F275" s="20">
        <f>VLOOKUP(A275,[1]spot_prices!$A:$F,5,FALSE)</f>
        <v>3.47</v>
      </c>
      <c r="G275" s="103">
        <f>VLOOKUP(A275,[1]spot_prices!$A:$F,6,FALSE)</f>
        <v>0.29</v>
      </c>
      <c r="H275" s="27" t="s">
        <v>9</v>
      </c>
      <c r="I275" s="27"/>
      <c r="J275" s="114"/>
      <c r="K275" s="112">
        <f>VLOOKUP(H275,行业总结!D:F,2,FALSE)</f>
        <v>6.9</v>
      </c>
      <c r="L275" s="27" t="s">
        <v>3064</v>
      </c>
      <c r="M275" s="27" t="s">
        <v>509</v>
      </c>
    </row>
    <row r="276" s="94" customFormat="1" spans="1:13">
      <c r="A276" s="110" t="s">
        <v>908</v>
      </c>
      <c r="B276" s="110" t="s">
        <v>909</v>
      </c>
      <c r="C276" s="21">
        <f>VLOOKUP(A276,[1]spot_prices!$A:$F,3,FALSE)</f>
        <v>412.8</v>
      </c>
      <c r="D276" s="21">
        <f>VLOOKUP(A276,[1]spot_prices!$A:$F,4,FALSE)</f>
        <v>414.6</v>
      </c>
      <c r="E276" s="107">
        <f>C276/D276</f>
        <v>0.995658465991317</v>
      </c>
      <c r="F276" s="20">
        <f>VLOOKUP(A276,[1]spot_prices!$A:$F,5,FALSE)</f>
        <v>57.45</v>
      </c>
      <c r="G276" s="103">
        <f>VLOOKUP(A276,[1]spot_prices!$A:$F,6,FALSE)</f>
        <v>1.97</v>
      </c>
      <c r="H276" s="111" t="s">
        <v>336</v>
      </c>
      <c r="I276" s="111"/>
      <c r="J276" s="110" t="s">
        <v>2216</v>
      </c>
      <c r="K276" s="112">
        <f>VLOOKUP(H276,行业总结!D:F,2,FALSE)</f>
        <v>6.6</v>
      </c>
      <c r="L276" s="111" t="s">
        <v>910</v>
      </c>
      <c r="M276" s="111" t="s">
        <v>911</v>
      </c>
    </row>
    <row r="277" s="94" customFormat="1" ht="66" spans="1:13">
      <c r="A277" s="108" t="s">
        <v>3065</v>
      </c>
      <c r="B277" s="108" t="s">
        <v>3066</v>
      </c>
      <c r="C277" s="21">
        <f>VLOOKUP(A277,[1]spot_prices!$A:$F,3,FALSE)</f>
        <v>394</v>
      </c>
      <c r="D277" s="21">
        <f>VLOOKUP(A277,[1]spot_prices!$A:$F,4,FALSE)</f>
        <v>756.3</v>
      </c>
      <c r="E277" s="107">
        <f>C277/D277</f>
        <v>0.520957292079863</v>
      </c>
      <c r="F277" s="20">
        <f>VLOOKUP(A277,[1]spot_prices!$A:$F,5,FALSE)</f>
        <v>20.45</v>
      </c>
      <c r="G277" s="103">
        <f>VLOOKUP(A277,[1]spot_prices!$A:$F,6,FALSE)</f>
        <v>-1.21</v>
      </c>
      <c r="H277" s="109" t="s">
        <v>336</v>
      </c>
      <c r="I277" s="109"/>
      <c r="J277" s="108" t="s">
        <v>3067</v>
      </c>
      <c r="K277" s="112">
        <f>VLOOKUP(H277,行业总结!D:F,2,FALSE)</f>
        <v>6.6</v>
      </c>
      <c r="L277" s="109" t="s">
        <v>3068</v>
      </c>
      <c r="M277" s="109" t="s">
        <v>3069</v>
      </c>
    </row>
    <row r="278" s="94" customFormat="1" ht="33" spans="1:13">
      <c r="A278" s="108" t="s">
        <v>3070</v>
      </c>
      <c r="B278" s="108" t="s">
        <v>3071</v>
      </c>
      <c r="C278" s="21">
        <f>VLOOKUP(A278,[1]spot_prices!$A:$F,3,FALSE)</f>
        <v>348.5</v>
      </c>
      <c r="D278" s="21">
        <f>VLOOKUP(A278,[1]spot_prices!$A:$F,4,FALSE)</f>
        <v>349</v>
      </c>
      <c r="E278" s="107">
        <f>C278/D278</f>
        <v>0.998567335243553</v>
      </c>
      <c r="F278" s="20">
        <f>VLOOKUP(A278,[1]spot_prices!$A:$F,5,FALSE)</f>
        <v>36.77</v>
      </c>
      <c r="G278" s="103">
        <f>VLOOKUP(A278,[1]spot_prices!$A:$F,6,FALSE)</f>
        <v>1.07</v>
      </c>
      <c r="H278" s="109" t="s">
        <v>336</v>
      </c>
      <c r="I278" s="109"/>
      <c r="J278" s="108" t="s">
        <v>2216</v>
      </c>
      <c r="K278" s="112">
        <f>VLOOKUP(H278,行业总结!D:F,2,FALSE)</f>
        <v>6.6</v>
      </c>
      <c r="L278" s="109" t="s">
        <v>3072</v>
      </c>
      <c r="M278" s="109" t="s">
        <v>3073</v>
      </c>
    </row>
    <row r="279" s="95" customFormat="1" spans="1:13">
      <c r="A279" s="108" t="s">
        <v>3074</v>
      </c>
      <c r="B279" s="108" t="s">
        <v>3075</v>
      </c>
      <c r="C279" s="21">
        <f>VLOOKUP(A279,[1]spot_prices!$A:$F,3,FALSE)</f>
        <v>280.3</v>
      </c>
      <c r="D279" s="21">
        <f>VLOOKUP(A279,[1]spot_prices!$A:$F,4,FALSE)</f>
        <v>280.3</v>
      </c>
      <c r="E279" s="107">
        <f>C279/D279</f>
        <v>1</v>
      </c>
      <c r="F279" s="20">
        <f>VLOOKUP(A279,[1]spot_prices!$A:$F,5,FALSE)</f>
        <v>14.96</v>
      </c>
      <c r="G279" s="103">
        <f>VLOOKUP(A279,[1]spot_prices!$A:$F,6,FALSE)</f>
        <v>1.63</v>
      </c>
      <c r="H279" s="109" t="s">
        <v>336</v>
      </c>
      <c r="I279" s="109"/>
      <c r="J279" s="108" t="s">
        <v>2216</v>
      </c>
      <c r="K279" s="112">
        <f>VLOOKUP(H279,行业总结!D:F,2,FALSE)</f>
        <v>6.6</v>
      </c>
      <c r="L279" s="109" t="s">
        <v>3076</v>
      </c>
      <c r="M279" s="109" t="s">
        <v>3077</v>
      </c>
    </row>
    <row r="280" s="95" customFormat="1" spans="1:13">
      <c r="A280" s="108" t="s">
        <v>3078</v>
      </c>
      <c r="B280" s="108" t="s">
        <v>3079</v>
      </c>
      <c r="C280" s="21">
        <f>VLOOKUP(A280,[1]spot_prices!$A:$F,3,FALSE)</f>
        <v>221.7</v>
      </c>
      <c r="D280" s="21">
        <f>VLOOKUP(A280,[1]spot_prices!$A:$F,4,FALSE)</f>
        <v>222.7</v>
      </c>
      <c r="E280" s="107">
        <f>C280/D280</f>
        <v>0.995509654243377</v>
      </c>
      <c r="F280" s="20">
        <f>VLOOKUP(A280,[1]spot_prices!$A:$F,5,FALSE)</f>
        <v>38.07</v>
      </c>
      <c r="G280" s="103">
        <f>VLOOKUP(A280,[1]spot_prices!$A:$F,6,FALSE)</f>
        <v>2.01</v>
      </c>
      <c r="H280" s="109" t="s">
        <v>336</v>
      </c>
      <c r="I280" s="109"/>
      <c r="J280" s="108" t="s">
        <v>2216</v>
      </c>
      <c r="K280" s="112">
        <f>VLOOKUP(H280,行业总结!D:F,2,FALSE)</f>
        <v>6.6</v>
      </c>
      <c r="L280" s="109" t="s">
        <v>3080</v>
      </c>
      <c r="M280" s="109" t="s">
        <v>3081</v>
      </c>
    </row>
    <row r="281" s="95" customFormat="1" ht="49.5" spans="1:13">
      <c r="A281" s="108" t="s">
        <v>3082</v>
      </c>
      <c r="B281" s="108" t="s">
        <v>3083</v>
      </c>
      <c r="C281" s="21">
        <f>VLOOKUP(A281,[1]spot_prices!$A:$F,3,FALSE)</f>
        <v>212</v>
      </c>
      <c r="D281" s="21">
        <f>VLOOKUP(A281,[1]spot_prices!$A:$F,4,FALSE)</f>
        <v>212.1</v>
      </c>
      <c r="E281" s="107">
        <f>C281/D281</f>
        <v>0.999528524281</v>
      </c>
      <c r="F281" s="20">
        <f>VLOOKUP(A281,[1]spot_prices!$A:$F,5,FALSE)</f>
        <v>14.18</v>
      </c>
      <c r="G281" s="103">
        <f>VLOOKUP(A281,[1]spot_prices!$A:$F,6,FALSE)</f>
        <v>1.07</v>
      </c>
      <c r="H281" s="109" t="s">
        <v>336</v>
      </c>
      <c r="I281" s="109"/>
      <c r="J281" s="108" t="s">
        <v>2216</v>
      </c>
      <c r="K281" s="112">
        <f>VLOOKUP(H281,行业总结!D:F,2,FALSE)</f>
        <v>6.6</v>
      </c>
      <c r="L281" s="109" t="s">
        <v>3084</v>
      </c>
      <c r="M281" s="109" t="s">
        <v>3085</v>
      </c>
    </row>
    <row r="282" s="95" customFormat="1" ht="33" spans="1:13">
      <c r="A282" s="108" t="s">
        <v>3086</v>
      </c>
      <c r="B282" s="108" t="s">
        <v>3087</v>
      </c>
      <c r="C282" s="21">
        <f>VLOOKUP(A282,[1]spot_prices!$A:$F,3,FALSE)</f>
        <v>188.6</v>
      </c>
      <c r="D282" s="21">
        <f>VLOOKUP(A282,[1]spot_prices!$A:$F,4,FALSE)</f>
        <v>257.1</v>
      </c>
      <c r="E282" s="107">
        <f>C282/D282</f>
        <v>0.733566705562038</v>
      </c>
      <c r="F282" s="20">
        <f>VLOOKUP(A282,[1]spot_prices!$A:$F,5,FALSE)</f>
        <v>34.08</v>
      </c>
      <c r="G282" s="103">
        <f>VLOOKUP(A282,[1]spot_prices!$A:$F,6,FALSE)</f>
        <v>0.29</v>
      </c>
      <c r="H282" s="109" t="s">
        <v>336</v>
      </c>
      <c r="I282" s="109"/>
      <c r="J282" s="108" t="s">
        <v>2226</v>
      </c>
      <c r="K282" s="112">
        <f>VLOOKUP(H282,行业总结!D:F,2,FALSE)</f>
        <v>6.6</v>
      </c>
      <c r="L282" s="109" t="s">
        <v>3088</v>
      </c>
      <c r="M282" s="109" t="s">
        <v>3089</v>
      </c>
    </row>
    <row r="283" s="95" customFormat="1" ht="33" spans="1:13">
      <c r="A283" s="108" t="s">
        <v>3090</v>
      </c>
      <c r="B283" s="108" t="s">
        <v>3091</v>
      </c>
      <c r="C283" s="21">
        <f>VLOOKUP(A283,[1]spot_prices!$A:$F,3,FALSE)</f>
        <v>168.1</v>
      </c>
      <c r="D283" s="21">
        <f>VLOOKUP(A283,[1]spot_prices!$A:$F,4,FALSE)</f>
        <v>195.7</v>
      </c>
      <c r="E283" s="107">
        <f>C283/D283</f>
        <v>0.858967807869188</v>
      </c>
      <c r="F283" s="20">
        <f>VLOOKUP(A283,[1]spot_prices!$A:$F,5,FALSE)</f>
        <v>45.7</v>
      </c>
      <c r="G283" s="103">
        <f>VLOOKUP(A283,[1]spot_prices!$A:$F,6,FALSE)</f>
        <v>-1.51</v>
      </c>
      <c r="H283" s="109" t="s">
        <v>336</v>
      </c>
      <c r="I283" s="109"/>
      <c r="J283" s="108" t="s">
        <v>2135</v>
      </c>
      <c r="K283" s="112">
        <f>VLOOKUP(H283,行业总结!D:F,2,FALSE)</f>
        <v>6.6</v>
      </c>
      <c r="L283" s="109" t="s">
        <v>3092</v>
      </c>
      <c r="M283" s="109" t="s">
        <v>3093</v>
      </c>
    </row>
    <row r="284" s="95" customFormat="1" spans="1:13">
      <c r="A284" s="108" t="s">
        <v>3094</v>
      </c>
      <c r="B284" s="108" t="s">
        <v>3095</v>
      </c>
      <c r="C284" s="21">
        <f>VLOOKUP(A284,[1]spot_prices!$A:$F,3,FALSE)</f>
        <v>139.3</v>
      </c>
      <c r="D284" s="21">
        <f>VLOOKUP(A284,[1]spot_prices!$A:$F,4,FALSE)</f>
        <v>208.4</v>
      </c>
      <c r="E284" s="107">
        <f>C284/D284</f>
        <v>0.668426103646833</v>
      </c>
      <c r="F284" s="20">
        <f>VLOOKUP(A284,[1]spot_prices!$A:$F,5,FALSE)</f>
        <v>34.97</v>
      </c>
      <c r="G284" s="103">
        <f>VLOOKUP(A284,[1]spot_prices!$A:$F,6,FALSE)</f>
        <v>2.79</v>
      </c>
      <c r="H284" s="109" t="s">
        <v>336</v>
      </c>
      <c r="I284" s="109"/>
      <c r="J284" s="108" t="s">
        <v>2135</v>
      </c>
      <c r="K284" s="112">
        <f>VLOOKUP(H284,行业总结!D:F,2,FALSE)</f>
        <v>6.6</v>
      </c>
      <c r="L284" s="109" t="s">
        <v>3096</v>
      </c>
      <c r="M284" s="109" t="s">
        <v>3097</v>
      </c>
    </row>
    <row r="285" s="95" customFormat="1" ht="33" spans="1:13">
      <c r="A285" s="20" t="s">
        <v>3098</v>
      </c>
      <c r="B285" s="20" t="s">
        <v>3099</v>
      </c>
      <c r="C285" s="21">
        <f>VLOOKUP(A285,[1]spot_prices!$A:$F,3,FALSE)</f>
        <v>97.1</v>
      </c>
      <c r="D285" s="21">
        <f>VLOOKUP(A285,[1]spot_prices!$A:$F,4,FALSE)</f>
        <v>98</v>
      </c>
      <c r="E285" s="107">
        <f>C285/D285</f>
        <v>0.990816326530612</v>
      </c>
      <c r="F285" s="20">
        <f>VLOOKUP(A285,[1]spot_prices!$A:$F,5,FALSE)</f>
        <v>5.62</v>
      </c>
      <c r="G285" s="103">
        <f>VLOOKUP(A285,[1]spot_prices!$A:$F,6,FALSE)</f>
        <v>0.72</v>
      </c>
      <c r="H285" s="23" t="s">
        <v>336</v>
      </c>
      <c r="I285" s="23"/>
      <c r="J285" s="20" t="s">
        <v>2135</v>
      </c>
      <c r="K285" s="112">
        <f>VLOOKUP(H285,行业总结!D:F,2,FALSE)</f>
        <v>6.6</v>
      </c>
      <c r="L285" s="23" t="s">
        <v>3100</v>
      </c>
      <c r="M285" s="23" t="s">
        <v>3101</v>
      </c>
    </row>
    <row r="286" s="95" customFormat="1" ht="33" spans="1:13">
      <c r="A286" s="20" t="s">
        <v>3102</v>
      </c>
      <c r="B286" s="20" t="s">
        <v>3103</v>
      </c>
      <c r="C286" s="21">
        <f>VLOOKUP(A286,[1]spot_prices!$A:$F,3,FALSE)</f>
        <v>92.9</v>
      </c>
      <c r="D286" s="21">
        <f>VLOOKUP(A286,[1]spot_prices!$A:$F,4,FALSE)</f>
        <v>92.9</v>
      </c>
      <c r="E286" s="107">
        <f>C286/D286</f>
        <v>1</v>
      </c>
      <c r="F286" s="20">
        <f>VLOOKUP(A286,[1]spot_prices!$A:$F,5,FALSE)</f>
        <v>16.03</v>
      </c>
      <c r="G286" s="103">
        <f>VLOOKUP(A286,[1]spot_prices!$A:$F,6,FALSE)</f>
        <v>2.95</v>
      </c>
      <c r="H286" s="23" t="s">
        <v>336</v>
      </c>
      <c r="I286" s="23"/>
      <c r="J286" s="20" t="s">
        <v>2253</v>
      </c>
      <c r="K286" s="112">
        <f>VLOOKUP(H286,行业总结!D:F,2,FALSE)</f>
        <v>6.6</v>
      </c>
      <c r="L286" s="23" t="s">
        <v>3104</v>
      </c>
      <c r="M286" s="23" t="s">
        <v>3105</v>
      </c>
    </row>
    <row r="287" s="95" customFormat="1" ht="33" spans="1:13">
      <c r="A287" s="20" t="s">
        <v>3106</v>
      </c>
      <c r="B287" s="20" t="s">
        <v>3107</v>
      </c>
      <c r="C287" s="21">
        <f>VLOOKUP(A287,[1]spot_prices!$A:$F,3,FALSE)</f>
        <v>87.8</v>
      </c>
      <c r="D287" s="21">
        <f>VLOOKUP(A287,[1]spot_prices!$A:$F,4,FALSE)</f>
        <v>92.2</v>
      </c>
      <c r="E287" s="107">
        <f>C287/D287</f>
        <v>0.952277657266811</v>
      </c>
      <c r="F287" s="20">
        <f>VLOOKUP(A287,[1]spot_prices!$A:$F,5,FALSE)</f>
        <v>3.35</v>
      </c>
      <c r="G287" s="103">
        <f>VLOOKUP(A287,[1]spot_prices!$A:$F,6,FALSE)</f>
        <v>0.3</v>
      </c>
      <c r="H287" s="23" t="s">
        <v>336</v>
      </c>
      <c r="I287" s="23"/>
      <c r="J287" s="20" t="s">
        <v>2122</v>
      </c>
      <c r="K287" s="112">
        <f>VLOOKUP(H287,行业总结!D:F,2,FALSE)</f>
        <v>6.6</v>
      </c>
      <c r="L287" s="23" t="s">
        <v>3108</v>
      </c>
      <c r="M287" s="23" t="s">
        <v>3109</v>
      </c>
    </row>
    <row r="288" s="95" customFormat="1" ht="33" spans="1:13">
      <c r="A288" s="20" t="s">
        <v>3110</v>
      </c>
      <c r="B288" s="20" t="s">
        <v>3111</v>
      </c>
      <c r="C288" s="21">
        <f>VLOOKUP(A288,[1]spot_prices!$A:$F,3,FALSE)</f>
        <v>86.4</v>
      </c>
      <c r="D288" s="21">
        <f>VLOOKUP(A288,[1]spot_prices!$A:$F,4,FALSE)</f>
        <v>86.4</v>
      </c>
      <c r="E288" s="107">
        <f>C288/D288</f>
        <v>1</v>
      </c>
      <c r="F288" s="20">
        <f>VLOOKUP(A288,[1]spot_prices!$A:$F,5,FALSE)</f>
        <v>23.85</v>
      </c>
      <c r="G288" s="103">
        <f>VLOOKUP(A288,[1]spot_prices!$A:$F,6,FALSE)</f>
        <v>1.06</v>
      </c>
      <c r="H288" s="23" t="s">
        <v>336</v>
      </c>
      <c r="I288" s="23"/>
      <c r="J288" s="20" t="s">
        <v>2113</v>
      </c>
      <c r="K288" s="112">
        <f>VLOOKUP(H288,行业总结!D:F,2,FALSE)</f>
        <v>6.6</v>
      </c>
      <c r="L288" s="23" t="s">
        <v>3112</v>
      </c>
      <c r="M288" s="23" t="s">
        <v>3113</v>
      </c>
    </row>
    <row r="289" s="95" customFormat="1" ht="33" spans="1:13">
      <c r="A289" s="20" t="s">
        <v>3114</v>
      </c>
      <c r="B289" s="20" t="s">
        <v>3115</v>
      </c>
      <c r="C289" s="21">
        <f>VLOOKUP(A289,[1]spot_prices!$A:$F,3,FALSE)</f>
        <v>55.6</v>
      </c>
      <c r="D289" s="21">
        <f>VLOOKUP(A289,[1]spot_prices!$A:$F,4,FALSE)</f>
        <v>70</v>
      </c>
      <c r="E289" s="107">
        <f>C289/D289</f>
        <v>0.794285714285714</v>
      </c>
      <c r="F289" s="20">
        <f>VLOOKUP(A289,[1]spot_prices!$A:$F,5,FALSE)</f>
        <v>5.34</v>
      </c>
      <c r="G289" s="103">
        <f>VLOOKUP(A289,[1]spot_prices!$A:$F,6,FALSE)</f>
        <v>0.95</v>
      </c>
      <c r="H289" s="23" t="s">
        <v>336</v>
      </c>
      <c r="I289" s="23"/>
      <c r="J289" s="113"/>
      <c r="K289" s="112">
        <f>VLOOKUP(H289,行业总结!D:F,2,FALSE)</f>
        <v>6.6</v>
      </c>
      <c r="L289" s="23" t="s">
        <v>3116</v>
      </c>
      <c r="M289" s="23" t="s">
        <v>3117</v>
      </c>
    </row>
    <row r="290" s="95" customFormat="1" ht="33" spans="1:13">
      <c r="A290" s="24" t="s">
        <v>3118</v>
      </c>
      <c r="B290" s="24" t="s">
        <v>3119</v>
      </c>
      <c r="C290" s="21">
        <f>VLOOKUP(A290,[1]spot_prices!$A:$F,3,FALSE)</f>
        <v>52.6</v>
      </c>
      <c r="D290" s="21">
        <f>VLOOKUP(A290,[1]spot_prices!$A:$F,4,FALSE)</f>
        <v>89.2</v>
      </c>
      <c r="E290" s="107">
        <f>C290/D290</f>
        <v>0.589686098654709</v>
      </c>
      <c r="F290" s="20">
        <f>VLOOKUP(A290,[1]spot_prices!$A:$F,5,FALSE)</f>
        <v>90</v>
      </c>
      <c r="G290" s="103">
        <f>VLOOKUP(A290,[1]spot_prices!$A:$F,6,FALSE)</f>
        <v>2.47</v>
      </c>
      <c r="H290" s="27" t="s">
        <v>336</v>
      </c>
      <c r="I290" s="27"/>
      <c r="J290" s="114"/>
      <c r="K290" s="112">
        <f>VLOOKUP(H290,行业总结!D:F,2,FALSE)</f>
        <v>6.6</v>
      </c>
      <c r="L290" s="27" t="s">
        <v>3120</v>
      </c>
      <c r="M290" s="27" t="s">
        <v>3121</v>
      </c>
    </row>
    <row r="291" s="95" customFormat="1" ht="33" spans="1:13">
      <c r="A291" s="24" t="s">
        <v>3122</v>
      </c>
      <c r="B291" s="24" t="s">
        <v>3123</v>
      </c>
      <c r="C291" s="21">
        <f>VLOOKUP(A291,[1]spot_prices!$A:$F,3,FALSE)</f>
        <v>47</v>
      </c>
      <c r="D291" s="21">
        <f>VLOOKUP(A291,[1]spot_prices!$A:$F,4,FALSE)</f>
        <v>61.1</v>
      </c>
      <c r="E291" s="107">
        <f>C291/D291</f>
        <v>0.769230769230769</v>
      </c>
      <c r="F291" s="20">
        <f>VLOOKUP(A291,[1]spot_prices!$A:$F,5,FALSE)</f>
        <v>4.06</v>
      </c>
      <c r="G291" s="103">
        <f>VLOOKUP(A291,[1]spot_prices!$A:$F,6,FALSE)</f>
        <v>0.5</v>
      </c>
      <c r="H291" s="27" t="s">
        <v>336</v>
      </c>
      <c r="I291" s="27"/>
      <c r="J291" s="24" t="s">
        <v>2135</v>
      </c>
      <c r="K291" s="112">
        <f>VLOOKUP(H291,行业总结!D:F,2,FALSE)</f>
        <v>6.6</v>
      </c>
      <c r="L291" s="27" t="s">
        <v>3124</v>
      </c>
      <c r="M291" s="27" t="s">
        <v>3125</v>
      </c>
    </row>
    <row r="292" s="95" customFormat="1" spans="1:13">
      <c r="A292" s="24" t="s">
        <v>3126</v>
      </c>
      <c r="B292" s="24" t="s">
        <v>3127</v>
      </c>
      <c r="C292" s="21">
        <f>VLOOKUP(A292,[1]spot_prices!$A:$F,3,FALSE)</f>
        <v>42.8</v>
      </c>
      <c r="D292" s="21">
        <f>VLOOKUP(A292,[1]spot_prices!$A:$F,4,FALSE)</f>
        <v>42.9</v>
      </c>
      <c r="E292" s="107">
        <f>C292/D292</f>
        <v>0.997668997668998</v>
      </c>
      <c r="F292" s="20">
        <f>VLOOKUP(A292,[1]spot_prices!$A:$F,5,FALSE)</f>
        <v>14.7</v>
      </c>
      <c r="G292" s="103">
        <f>VLOOKUP(A292,[1]spot_prices!$A:$F,6,FALSE)</f>
        <v>1.45</v>
      </c>
      <c r="H292" s="27" t="s">
        <v>336</v>
      </c>
      <c r="I292" s="27"/>
      <c r="J292" s="114"/>
      <c r="K292" s="112">
        <f>VLOOKUP(H292,行业总结!D:F,2,FALSE)</f>
        <v>6.6</v>
      </c>
      <c r="L292" s="27" t="s">
        <v>3128</v>
      </c>
      <c r="M292" s="27" t="s">
        <v>3129</v>
      </c>
    </row>
    <row r="293" s="95" customFormat="1" ht="33" spans="1:13">
      <c r="A293" s="24" t="s">
        <v>3130</v>
      </c>
      <c r="B293" s="24" t="s">
        <v>3131</v>
      </c>
      <c r="C293" s="21">
        <f>VLOOKUP(A293,[1]spot_prices!$A:$F,3,FALSE)</f>
        <v>38.7</v>
      </c>
      <c r="D293" s="21">
        <f>VLOOKUP(A293,[1]spot_prices!$A:$F,4,FALSE)</f>
        <v>38.7</v>
      </c>
      <c r="E293" s="107">
        <f>C293/D293</f>
        <v>1</v>
      </c>
      <c r="F293" s="20">
        <f>VLOOKUP(A293,[1]spot_prices!$A:$F,5,FALSE)</f>
        <v>6.68</v>
      </c>
      <c r="G293" s="103">
        <f>VLOOKUP(A293,[1]spot_prices!$A:$F,6,FALSE)</f>
        <v>1.83</v>
      </c>
      <c r="H293" s="27" t="s">
        <v>336</v>
      </c>
      <c r="I293" s="27"/>
      <c r="J293" s="114"/>
      <c r="K293" s="112">
        <f>VLOOKUP(H293,行业总结!D:F,2,FALSE)</f>
        <v>6.6</v>
      </c>
      <c r="L293" s="27" t="s">
        <v>3132</v>
      </c>
      <c r="M293" s="27" t="s">
        <v>3133</v>
      </c>
    </row>
    <row r="294" s="95" customFormat="1" ht="33" spans="1:13">
      <c r="A294" s="24" t="s">
        <v>3134</v>
      </c>
      <c r="B294" s="24" t="s">
        <v>3135</v>
      </c>
      <c r="C294" s="21">
        <f>VLOOKUP(A294,[1]spot_prices!$A:$F,3,FALSE)</f>
        <v>37.6</v>
      </c>
      <c r="D294" s="21">
        <f>VLOOKUP(A294,[1]spot_prices!$A:$F,4,FALSE)</f>
        <v>38.7</v>
      </c>
      <c r="E294" s="107">
        <f>C294/D294</f>
        <v>0.971576227390181</v>
      </c>
      <c r="F294" s="20">
        <f>VLOOKUP(A294,[1]spot_prices!$A:$F,5,FALSE)</f>
        <v>12.5</v>
      </c>
      <c r="G294" s="103">
        <f>VLOOKUP(A294,[1]spot_prices!$A:$F,6,FALSE)</f>
        <v>1.38</v>
      </c>
      <c r="H294" s="27" t="s">
        <v>336</v>
      </c>
      <c r="I294" s="27"/>
      <c r="J294" s="114"/>
      <c r="K294" s="112">
        <f>VLOOKUP(H294,行业总结!D:F,2,FALSE)</f>
        <v>6.6</v>
      </c>
      <c r="L294" s="27" t="s">
        <v>3136</v>
      </c>
      <c r="M294" s="27" t="s">
        <v>3137</v>
      </c>
    </row>
    <row r="295" s="95" customFormat="1" spans="1:13">
      <c r="A295" s="24" t="s">
        <v>3138</v>
      </c>
      <c r="B295" s="24" t="s">
        <v>3139</v>
      </c>
      <c r="C295" s="21">
        <f>VLOOKUP(A295,[1]spot_prices!$A:$F,3,FALSE)</f>
        <v>34.7</v>
      </c>
      <c r="D295" s="21">
        <f>VLOOKUP(A295,[1]spot_prices!$A:$F,4,FALSE)</f>
        <v>35.5</v>
      </c>
      <c r="E295" s="107">
        <f>C295/D295</f>
        <v>0.977464788732394</v>
      </c>
      <c r="F295" s="20">
        <f>VLOOKUP(A295,[1]spot_prices!$A:$F,5,FALSE)</f>
        <v>9.15</v>
      </c>
      <c r="G295" s="103">
        <f>VLOOKUP(A295,[1]spot_prices!$A:$F,6,FALSE)</f>
        <v>2.12</v>
      </c>
      <c r="H295" s="27" t="s">
        <v>336</v>
      </c>
      <c r="I295" s="27"/>
      <c r="J295" s="114"/>
      <c r="K295" s="112">
        <f>VLOOKUP(H295,行业总结!D:F,2,FALSE)</f>
        <v>6.6</v>
      </c>
      <c r="L295" s="27" t="s">
        <v>3140</v>
      </c>
      <c r="M295" s="27" t="s">
        <v>3141</v>
      </c>
    </row>
    <row r="296" s="95" customFormat="1" ht="33" spans="1:13">
      <c r="A296" s="24" t="s">
        <v>3142</v>
      </c>
      <c r="B296" s="24" t="s">
        <v>3143</v>
      </c>
      <c r="C296" s="21">
        <f>VLOOKUP(A296,[1]spot_prices!$A:$F,3,FALSE)</f>
        <v>32.1</v>
      </c>
      <c r="D296" s="21">
        <f>VLOOKUP(A296,[1]spot_prices!$A:$F,4,FALSE)</f>
        <v>142.4</v>
      </c>
      <c r="E296" s="107">
        <f>C296/D296</f>
        <v>0.225421348314607</v>
      </c>
      <c r="F296" s="20">
        <f>VLOOKUP(A296,[1]spot_prices!$A:$F,5,FALSE)</f>
        <v>27.11</v>
      </c>
      <c r="G296" s="103">
        <f>VLOOKUP(A296,[1]spot_prices!$A:$F,6,FALSE)</f>
        <v>2.61</v>
      </c>
      <c r="H296" s="27" t="s">
        <v>336</v>
      </c>
      <c r="I296" s="27"/>
      <c r="J296" s="24" t="s">
        <v>2352</v>
      </c>
      <c r="K296" s="112">
        <f>VLOOKUP(H296,行业总结!D:F,2,FALSE)</f>
        <v>6.6</v>
      </c>
      <c r="L296" s="27" t="s">
        <v>3144</v>
      </c>
      <c r="M296" s="27" t="s">
        <v>3145</v>
      </c>
    </row>
    <row r="297" s="95" customFormat="1" ht="33" spans="1:13">
      <c r="A297" s="24" t="s">
        <v>3146</v>
      </c>
      <c r="B297" s="24" t="s">
        <v>3147</v>
      </c>
      <c r="C297" s="21">
        <f>VLOOKUP(A297,[1]spot_prices!$A:$F,3,FALSE)</f>
        <v>26.7</v>
      </c>
      <c r="D297" s="21">
        <f>VLOOKUP(A297,[1]spot_prices!$A:$F,4,FALSE)</f>
        <v>26.7</v>
      </c>
      <c r="E297" s="107">
        <f>C297/D297</f>
        <v>1</v>
      </c>
      <c r="F297" s="20">
        <f>VLOOKUP(A297,[1]spot_prices!$A:$F,5,FALSE)</f>
        <v>11.97</v>
      </c>
      <c r="G297" s="103">
        <f>VLOOKUP(A297,[1]spot_prices!$A:$F,6,FALSE)</f>
        <v>0.25</v>
      </c>
      <c r="H297" s="27" t="s">
        <v>336</v>
      </c>
      <c r="I297" s="27"/>
      <c r="J297" s="114"/>
      <c r="K297" s="112">
        <f>VLOOKUP(H297,行业总结!D:F,2,FALSE)</f>
        <v>6.6</v>
      </c>
      <c r="L297" s="27" t="s">
        <v>3148</v>
      </c>
      <c r="M297" s="27" t="s">
        <v>3149</v>
      </c>
    </row>
    <row r="298" s="95" customFormat="1" ht="33" spans="1:13">
      <c r="A298" s="24" t="s">
        <v>3150</v>
      </c>
      <c r="B298" s="24" t="s">
        <v>3151</v>
      </c>
      <c r="C298" s="21">
        <f>VLOOKUP(A298,[1]spot_prices!$A:$F,3,FALSE)</f>
        <v>23.3</v>
      </c>
      <c r="D298" s="21">
        <f>VLOOKUP(A298,[1]spot_prices!$A:$F,4,FALSE)</f>
        <v>27.6</v>
      </c>
      <c r="E298" s="107">
        <f>C298/D298</f>
        <v>0.844202898550725</v>
      </c>
      <c r="F298" s="20">
        <f>VLOOKUP(A298,[1]spot_prices!$A:$F,5,FALSE)</f>
        <v>8.25</v>
      </c>
      <c r="G298" s="103">
        <f>VLOOKUP(A298,[1]spot_prices!$A:$F,6,FALSE)</f>
        <v>1.35</v>
      </c>
      <c r="H298" s="27" t="s">
        <v>336</v>
      </c>
      <c r="I298" s="27"/>
      <c r="J298" s="114"/>
      <c r="K298" s="112">
        <f>VLOOKUP(H298,行业总结!D:F,2,FALSE)</f>
        <v>6.6</v>
      </c>
      <c r="L298" s="27" t="s">
        <v>3152</v>
      </c>
      <c r="M298" s="27" t="s">
        <v>3153</v>
      </c>
    </row>
    <row r="299" s="95" customFormat="1" spans="1:13">
      <c r="A299" s="24" t="s">
        <v>3154</v>
      </c>
      <c r="B299" s="24" t="s">
        <v>3155</v>
      </c>
      <c r="C299" s="21">
        <f>VLOOKUP(A299,[1]spot_prices!$A:$F,3,FALSE)</f>
        <v>21.4</v>
      </c>
      <c r="D299" s="21">
        <f>VLOOKUP(A299,[1]spot_prices!$A:$F,4,FALSE)</f>
        <v>79.3</v>
      </c>
      <c r="E299" s="107">
        <f>C299/D299</f>
        <v>0.269861286254729</v>
      </c>
      <c r="F299" s="20">
        <f>VLOOKUP(A299,[1]spot_prices!$A:$F,5,FALSE)</f>
        <v>19.56</v>
      </c>
      <c r="G299" s="103">
        <f>VLOOKUP(A299,[1]spot_prices!$A:$F,6,FALSE)</f>
        <v>2.25</v>
      </c>
      <c r="H299" s="27" t="s">
        <v>336</v>
      </c>
      <c r="I299" s="27"/>
      <c r="J299" s="24" t="s">
        <v>2442</v>
      </c>
      <c r="K299" s="112">
        <f>VLOOKUP(H299,行业总结!D:F,2,FALSE)</f>
        <v>6.6</v>
      </c>
      <c r="L299" s="27" t="s">
        <v>3156</v>
      </c>
      <c r="M299" s="27" t="s">
        <v>3157</v>
      </c>
    </row>
    <row r="300" s="95" customFormat="1" ht="33" spans="1:13">
      <c r="A300" s="24" t="s">
        <v>3158</v>
      </c>
      <c r="B300" s="24" t="s">
        <v>3159</v>
      </c>
      <c r="C300" s="21">
        <f>VLOOKUP(A300,[1]spot_prices!$A:$F,3,FALSE)</f>
        <v>21.2</v>
      </c>
      <c r="D300" s="21">
        <f>VLOOKUP(A300,[1]spot_prices!$A:$F,4,FALSE)</f>
        <v>21.5</v>
      </c>
      <c r="E300" s="107">
        <f>C300/D300</f>
        <v>0.986046511627907</v>
      </c>
      <c r="F300" s="20">
        <f>VLOOKUP(A300,[1]spot_prices!$A:$F,5,FALSE)</f>
        <v>10.55</v>
      </c>
      <c r="G300" s="103">
        <f>VLOOKUP(A300,[1]spot_prices!$A:$F,6,FALSE)</f>
        <v>4.25</v>
      </c>
      <c r="H300" s="27" t="s">
        <v>336</v>
      </c>
      <c r="I300" s="27"/>
      <c r="J300" s="24" t="s">
        <v>2286</v>
      </c>
      <c r="K300" s="112">
        <f>VLOOKUP(H300,行业总结!D:F,2,FALSE)</f>
        <v>6.6</v>
      </c>
      <c r="L300" s="27" t="s">
        <v>3160</v>
      </c>
      <c r="M300" s="27" t="s">
        <v>3161</v>
      </c>
    </row>
    <row r="301" s="95" customFormat="1" ht="33" spans="1:13">
      <c r="A301" s="24" t="s">
        <v>3162</v>
      </c>
      <c r="B301" s="24" t="s">
        <v>3163</v>
      </c>
      <c r="C301" s="21">
        <f>VLOOKUP(A301,[1]spot_prices!$A:$F,3,FALSE)</f>
        <v>18.6</v>
      </c>
      <c r="D301" s="21">
        <f>VLOOKUP(A301,[1]spot_prices!$A:$F,4,FALSE)</f>
        <v>41.2</v>
      </c>
      <c r="E301" s="107">
        <f>C301/D301</f>
        <v>0.451456310679612</v>
      </c>
      <c r="F301" s="20">
        <f>VLOOKUP(A301,[1]spot_prices!$A:$F,5,FALSE)</f>
        <v>10.36</v>
      </c>
      <c r="G301" s="103">
        <f>VLOOKUP(A301,[1]spot_prices!$A:$F,6,FALSE)</f>
        <v>2.27</v>
      </c>
      <c r="H301" s="27" t="s">
        <v>336</v>
      </c>
      <c r="I301" s="27"/>
      <c r="J301" s="114"/>
      <c r="K301" s="112">
        <f>VLOOKUP(H301,行业总结!D:F,2,FALSE)</f>
        <v>6.6</v>
      </c>
      <c r="L301" s="27" t="s">
        <v>3164</v>
      </c>
      <c r="M301" s="27" t="s">
        <v>3165</v>
      </c>
    </row>
    <row r="302" s="95" customFormat="1" ht="33" spans="1:13">
      <c r="A302" s="24" t="s">
        <v>3166</v>
      </c>
      <c r="B302" s="24" t="s">
        <v>3167</v>
      </c>
      <c r="C302" s="21">
        <f>VLOOKUP(A302,[1]spot_prices!$A:$F,3,FALSE)</f>
        <v>17.6</v>
      </c>
      <c r="D302" s="21">
        <f>VLOOKUP(A302,[1]spot_prices!$A:$F,4,FALSE)</f>
        <v>17.6</v>
      </c>
      <c r="E302" s="107">
        <f>C302/D302</f>
        <v>1</v>
      </c>
      <c r="F302" s="20">
        <f>VLOOKUP(A302,[1]spot_prices!$A:$F,5,FALSE)</f>
        <v>11.98</v>
      </c>
      <c r="G302" s="103">
        <f>VLOOKUP(A302,[1]spot_prices!$A:$F,6,FALSE)</f>
        <v>2.92</v>
      </c>
      <c r="H302" s="27" t="s">
        <v>336</v>
      </c>
      <c r="I302" s="27"/>
      <c r="J302" s="114"/>
      <c r="K302" s="112">
        <f>VLOOKUP(H302,行业总结!D:F,2,FALSE)</f>
        <v>6.6</v>
      </c>
      <c r="L302" s="27" t="s">
        <v>3168</v>
      </c>
      <c r="M302" s="27" t="s">
        <v>3169</v>
      </c>
    </row>
    <row r="303" s="95" customFormat="1" spans="1:13">
      <c r="A303" s="24" t="s">
        <v>3170</v>
      </c>
      <c r="B303" s="24" t="s">
        <v>3171</v>
      </c>
      <c r="C303" s="21">
        <f>VLOOKUP(A303,[1]spot_prices!$A:$F,3,FALSE)</f>
        <v>16.6</v>
      </c>
      <c r="D303" s="21">
        <f>VLOOKUP(A303,[1]spot_prices!$A:$F,4,FALSE)</f>
        <v>31.6</v>
      </c>
      <c r="E303" s="107">
        <f>C303/D303</f>
        <v>0.525316455696203</v>
      </c>
      <c r="F303" s="20">
        <f>VLOOKUP(A303,[1]spot_prices!$A:$F,5,FALSE)</f>
        <v>15.31</v>
      </c>
      <c r="G303" s="103">
        <f>VLOOKUP(A303,[1]spot_prices!$A:$F,6,FALSE)</f>
        <v>1.59</v>
      </c>
      <c r="H303" s="27" t="s">
        <v>336</v>
      </c>
      <c r="I303" s="27"/>
      <c r="J303" s="114"/>
      <c r="K303" s="112">
        <f>VLOOKUP(H303,行业总结!D:F,2,FALSE)</f>
        <v>6.6</v>
      </c>
      <c r="L303" s="27" t="s">
        <v>3172</v>
      </c>
      <c r="M303" s="27" t="s">
        <v>3173</v>
      </c>
    </row>
    <row r="304" s="95" customFormat="1" ht="33" spans="1:13">
      <c r="A304" s="24" t="s">
        <v>3174</v>
      </c>
      <c r="B304" s="24" t="s">
        <v>3175</v>
      </c>
      <c r="C304" s="21">
        <f>VLOOKUP(A304,[1]spot_prices!$A:$F,3,FALSE)</f>
        <v>15.5</v>
      </c>
      <c r="D304" s="21">
        <f>VLOOKUP(A304,[1]spot_prices!$A:$F,4,FALSE)</f>
        <v>23.5</v>
      </c>
      <c r="E304" s="107">
        <f>C304/D304</f>
        <v>0.659574468085106</v>
      </c>
      <c r="F304" s="20">
        <f>VLOOKUP(A304,[1]spot_prices!$A:$F,5,FALSE)</f>
        <v>9.68</v>
      </c>
      <c r="G304" s="103">
        <f>VLOOKUP(A304,[1]spot_prices!$A:$F,6,FALSE)</f>
        <v>1.26</v>
      </c>
      <c r="H304" s="27" t="s">
        <v>336</v>
      </c>
      <c r="I304" s="27"/>
      <c r="J304" s="114"/>
      <c r="K304" s="112">
        <f>VLOOKUP(H304,行业总结!D:F,2,FALSE)</f>
        <v>6.6</v>
      </c>
      <c r="L304" s="27" t="s">
        <v>3176</v>
      </c>
      <c r="M304" s="27" t="s">
        <v>3177</v>
      </c>
    </row>
    <row r="305" s="95" customFormat="1" spans="1:13">
      <c r="A305" s="24" t="s">
        <v>3178</v>
      </c>
      <c r="B305" s="24" t="s">
        <v>3179</v>
      </c>
      <c r="C305" s="21">
        <f>VLOOKUP(A305,[1]spot_prices!$A:$F,3,FALSE)</f>
        <v>12.4</v>
      </c>
      <c r="D305" s="21">
        <f>VLOOKUP(A305,[1]spot_prices!$A:$F,4,FALSE)</f>
        <v>29.1</v>
      </c>
      <c r="E305" s="107">
        <f>C305/D305</f>
        <v>0.426116838487972</v>
      </c>
      <c r="F305" s="20">
        <f>VLOOKUP(A305,[1]spot_prices!$A:$F,5,FALSE)</f>
        <v>30.46</v>
      </c>
      <c r="G305" s="103">
        <f>VLOOKUP(A305,[1]spot_prices!$A:$F,6,FALSE)</f>
        <v>3.32</v>
      </c>
      <c r="H305" s="27" t="s">
        <v>336</v>
      </c>
      <c r="I305" s="27"/>
      <c r="J305" s="114"/>
      <c r="K305" s="112">
        <f>VLOOKUP(H305,行业总结!D:F,2,FALSE)</f>
        <v>6.6</v>
      </c>
      <c r="L305" s="27" t="s">
        <v>3180</v>
      </c>
      <c r="M305" s="27" t="s">
        <v>3181</v>
      </c>
    </row>
    <row r="306" s="95" customFormat="1" spans="1:13">
      <c r="A306" s="24" t="s">
        <v>3182</v>
      </c>
      <c r="B306" s="24" t="s">
        <v>3183</v>
      </c>
      <c r="C306" s="21">
        <f>VLOOKUP(A306,[1]spot_prices!$A:$F,3,FALSE)</f>
        <v>10.9</v>
      </c>
      <c r="D306" s="21">
        <f>VLOOKUP(A306,[1]spot_prices!$A:$F,4,FALSE)</f>
        <v>77.3</v>
      </c>
      <c r="E306" s="107">
        <f>C306/D306</f>
        <v>0.141009055627426</v>
      </c>
      <c r="F306" s="20">
        <f>VLOOKUP(A306,[1]spot_prices!$A:$F,5,FALSE)</f>
        <v>19.32</v>
      </c>
      <c r="G306" s="103">
        <f>VLOOKUP(A306,[1]spot_prices!$A:$F,6,FALSE)</f>
        <v>0.57</v>
      </c>
      <c r="H306" s="27" t="s">
        <v>336</v>
      </c>
      <c r="I306" s="27"/>
      <c r="J306" s="114"/>
      <c r="K306" s="112">
        <f>VLOOKUP(H306,行业总结!D:F,2,FALSE)</f>
        <v>6.6</v>
      </c>
      <c r="L306" s="27" t="s">
        <v>3184</v>
      </c>
      <c r="M306" s="27" t="s">
        <v>3121</v>
      </c>
    </row>
    <row r="307" s="95" customFormat="1" spans="1:13">
      <c r="A307" s="28" t="s">
        <v>1507</v>
      </c>
      <c r="B307" s="28" t="s">
        <v>1508</v>
      </c>
      <c r="C307" s="21">
        <f>VLOOKUP(A307,[1]spot_prices!$A:$F,3,FALSE)</f>
        <v>3704</v>
      </c>
      <c r="D307" s="21">
        <f>VLOOKUP(A307,[1]spot_prices!$A:$F,4,FALSE)</f>
        <v>3704</v>
      </c>
      <c r="E307" s="107">
        <f>C307/D307</f>
        <v>1</v>
      </c>
      <c r="F307" s="20">
        <f>VLOOKUP(A307,[1]spot_prices!$A:$F,5,FALSE)</f>
        <v>305.5</v>
      </c>
      <c r="G307" s="103">
        <f>VLOOKUP(A307,[1]spot_prices!$A:$F,6,FALSE)</f>
        <v>3.42</v>
      </c>
      <c r="H307" s="30" t="s">
        <v>425</v>
      </c>
      <c r="I307" s="30"/>
      <c r="J307" s="28" t="s">
        <v>3185</v>
      </c>
      <c r="K307" s="112">
        <f>VLOOKUP(H307,行业总结!D:F,2,FALSE)</f>
        <v>6.5</v>
      </c>
      <c r="L307" s="30" t="s">
        <v>1510</v>
      </c>
      <c r="M307" s="30" t="s">
        <v>3186</v>
      </c>
    </row>
    <row r="308" s="95" customFormat="1" ht="33" spans="1:13">
      <c r="A308" s="108" t="s">
        <v>3187</v>
      </c>
      <c r="B308" s="108" t="s">
        <v>3188</v>
      </c>
      <c r="C308" s="21">
        <f>VLOOKUP(A308,[1]spot_prices!$A:$F,3,FALSE)</f>
        <v>285.6</v>
      </c>
      <c r="D308" s="21">
        <f>VLOOKUP(A308,[1]spot_prices!$A:$F,4,FALSE)</f>
        <v>305.3</v>
      </c>
      <c r="E308" s="107">
        <f>C308/D308</f>
        <v>0.935473304945955</v>
      </c>
      <c r="F308" s="20">
        <f>VLOOKUP(A308,[1]spot_prices!$A:$F,5,FALSE)</f>
        <v>30.45</v>
      </c>
      <c r="G308" s="103">
        <f>VLOOKUP(A308,[1]spot_prices!$A:$F,6,FALSE)</f>
        <v>2.18</v>
      </c>
      <c r="H308" s="109" t="s">
        <v>425</v>
      </c>
      <c r="I308" s="109"/>
      <c r="J308" s="108" t="s">
        <v>2211</v>
      </c>
      <c r="K308" s="112">
        <f>VLOOKUP(H308,行业总结!D:F,2,FALSE)</f>
        <v>6.5</v>
      </c>
      <c r="L308" s="109" t="s">
        <v>3189</v>
      </c>
      <c r="M308" s="109" t="s">
        <v>3190</v>
      </c>
    </row>
    <row r="309" s="95" customFormat="1" spans="1:13">
      <c r="A309" s="108" t="s">
        <v>3191</v>
      </c>
      <c r="B309" s="108" t="s">
        <v>3192</v>
      </c>
      <c r="C309" s="21">
        <f>VLOOKUP(A309,[1]spot_prices!$A:$F,3,FALSE)</f>
        <v>214.6</v>
      </c>
      <c r="D309" s="21">
        <f>VLOOKUP(A309,[1]spot_prices!$A:$F,4,FALSE)</f>
        <v>214.6</v>
      </c>
      <c r="E309" s="107">
        <f>C309/D309</f>
        <v>1</v>
      </c>
      <c r="F309" s="20">
        <f>VLOOKUP(A309,[1]spot_prices!$A:$F,5,FALSE)</f>
        <v>67.5</v>
      </c>
      <c r="G309" s="103">
        <f>VLOOKUP(A309,[1]spot_prices!$A:$F,6,FALSE)</f>
        <v>-0.1</v>
      </c>
      <c r="H309" s="109" t="s">
        <v>425</v>
      </c>
      <c r="I309" s="109"/>
      <c r="J309" s="108" t="s">
        <v>3193</v>
      </c>
      <c r="K309" s="112">
        <f>VLOOKUP(H309,行业总结!D:F,2,FALSE)</f>
        <v>6.5</v>
      </c>
      <c r="L309" s="109" t="s">
        <v>3194</v>
      </c>
      <c r="M309" s="109" t="s">
        <v>3195</v>
      </c>
    </row>
    <row r="310" s="95" customFormat="1" ht="49.5" spans="1:13">
      <c r="A310" s="108" t="s">
        <v>3196</v>
      </c>
      <c r="B310" s="108" t="s">
        <v>3197</v>
      </c>
      <c r="C310" s="21">
        <f>VLOOKUP(A310,[1]spot_prices!$A:$F,3,FALSE)</f>
        <v>214.4</v>
      </c>
      <c r="D310" s="21">
        <f>VLOOKUP(A310,[1]spot_prices!$A:$F,4,FALSE)</f>
        <v>214.5</v>
      </c>
      <c r="E310" s="107">
        <f>C310/D310</f>
        <v>0.9995337995338</v>
      </c>
      <c r="F310" s="20">
        <f>VLOOKUP(A310,[1]spot_prices!$A:$F,5,FALSE)</f>
        <v>44.54</v>
      </c>
      <c r="G310" s="103">
        <f>VLOOKUP(A310,[1]spot_prices!$A:$F,6,FALSE)</f>
        <v>1.55</v>
      </c>
      <c r="H310" s="109" t="s">
        <v>425</v>
      </c>
      <c r="I310" s="109"/>
      <c r="J310" s="108" t="s">
        <v>2113</v>
      </c>
      <c r="K310" s="112">
        <f>VLOOKUP(H310,行业总结!D:F,2,FALSE)</f>
        <v>6.5</v>
      </c>
      <c r="L310" s="109" t="s">
        <v>3198</v>
      </c>
      <c r="M310" s="109" t="s">
        <v>3199</v>
      </c>
    </row>
    <row r="311" s="95" customFormat="1" ht="33" spans="1:13">
      <c r="A311" s="108" t="s">
        <v>3200</v>
      </c>
      <c r="B311" s="108" t="s">
        <v>3201</v>
      </c>
      <c r="C311" s="21">
        <f>VLOOKUP(A311,[1]spot_prices!$A:$F,3,FALSE)</f>
        <v>214.1</v>
      </c>
      <c r="D311" s="21">
        <f>VLOOKUP(A311,[1]spot_prices!$A:$F,4,FALSE)</f>
        <v>214.1</v>
      </c>
      <c r="E311" s="107">
        <f>C311/D311</f>
        <v>1</v>
      </c>
      <c r="F311" s="20">
        <f>VLOOKUP(A311,[1]spot_prices!$A:$F,5,FALSE)</f>
        <v>50.03</v>
      </c>
      <c r="G311" s="103">
        <f>VLOOKUP(A311,[1]spot_prices!$A:$F,6,FALSE)</f>
        <v>0.02</v>
      </c>
      <c r="H311" s="109" t="s">
        <v>425</v>
      </c>
      <c r="I311" s="109"/>
      <c r="J311" s="108" t="s">
        <v>2352</v>
      </c>
      <c r="K311" s="112">
        <f>VLOOKUP(H311,行业总结!D:F,2,FALSE)</f>
        <v>6.5</v>
      </c>
      <c r="L311" s="109" t="s">
        <v>3202</v>
      </c>
      <c r="M311" s="109" t="s">
        <v>3203</v>
      </c>
    </row>
    <row r="312" s="95" customFormat="1" spans="1:13">
      <c r="A312" s="108" t="s">
        <v>3204</v>
      </c>
      <c r="B312" s="108" t="s">
        <v>3205</v>
      </c>
      <c r="C312" s="21">
        <f>VLOOKUP(A312,[1]spot_prices!$A:$F,3,FALSE)</f>
        <v>160.6</v>
      </c>
      <c r="D312" s="21">
        <f>VLOOKUP(A312,[1]spot_prices!$A:$F,4,FALSE)</f>
        <v>283.5</v>
      </c>
      <c r="E312" s="107">
        <f>C312/D312</f>
        <v>0.566490299823633</v>
      </c>
      <c r="F312" s="20">
        <f>VLOOKUP(A312,[1]spot_prices!$A:$F,5,FALSE)</f>
        <v>390.02</v>
      </c>
      <c r="G312" s="103">
        <f>VLOOKUP(A312,[1]spot_prices!$A:$F,6,FALSE)</f>
        <v>1.84</v>
      </c>
      <c r="H312" s="109" t="s">
        <v>425</v>
      </c>
      <c r="I312" s="109"/>
      <c r="J312" s="108" t="s">
        <v>3206</v>
      </c>
      <c r="K312" s="112">
        <f>VLOOKUP(H312,行业总结!D:F,2,FALSE)</f>
        <v>6.5</v>
      </c>
      <c r="L312" s="109" t="s">
        <v>3207</v>
      </c>
      <c r="M312" s="109" t="s">
        <v>3208</v>
      </c>
    </row>
    <row r="313" s="95" customFormat="1" ht="33" spans="1:13">
      <c r="A313" s="108" t="s">
        <v>3209</v>
      </c>
      <c r="B313" s="108" t="s">
        <v>3210</v>
      </c>
      <c r="C313" s="21">
        <f>VLOOKUP(A313,[1]spot_prices!$A:$F,3,FALSE)</f>
        <v>143.6</v>
      </c>
      <c r="D313" s="21">
        <f>VLOOKUP(A313,[1]spot_prices!$A:$F,4,FALSE)</f>
        <v>178</v>
      </c>
      <c r="E313" s="107">
        <f>C313/D313</f>
        <v>0.806741573033708</v>
      </c>
      <c r="F313" s="20">
        <f>VLOOKUP(A313,[1]spot_prices!$A:$F,5,FALSE)</f>
        <v>31.55</v>
      </c>
      <c r="G313" s="103">
        <f>VLOOKUP(A313,[1]spot_prices!$A:$F,6,FALSE)</f>
        <v>2</v>
      </c>
      <c r="H313" s="109" t="s">
        <v>425</v>
      </c>
      <c r="I313" s="109"/>
      <c r="J313" s="108" t="s">
        <v>2352</v>
      </c>
      <c r="K313" s="112">
        <f>VLOOKUP(H313,行业总结!D:F,2,FALSE)</f>
        <v>6.5</v>
      </c>
      <c r="L313" s="109" t="s">
        <v>3211</v>
      </c>
      <c r="M313" s="109" t="s">
        <v>3212</v>
      </c>
    </row>
    <row r="314" s="95" customFormat="1" ht="33" spans="1:13">
      <c r="A314" s="108" t="s">
        <v>3213</v>
      </c>
      <c r="B314" s="108" t="s">
        <v>3214</v>
      </c>
      <c r="C314" s="21">
        <f>VLOOKUP(A314,[1]spot_prices!$A:$F,3,FALSE)</f>
        <v>117.5</v>
      </c>
      <c r="D314" s="21">
        <f>VLOOKUP(A314,[1]spot_prices!$A:$F,4,FALSE)</f>
        <v>152.8</v>
      </c>
      <c r="E314" s="107">
        <f>C314/D314</f>
        <v>0.768979057591623</v>
      </c>
      <c r="F314" s="20">
        <f>VLOOKUP(A314,[1]spot_prices!$A:$F,5,FALSE)</f>
        <v>21.73</v>
      </c>
      <c r="G314" s="103">
        <f>VLOOKUP(A314,[1]spot_prices!$A:$F,6,FALSE)</f>
        <v>3.97</v>
      </c>
      <c r="H314" s="109" t="s">
        <v>425</v>
      </c>
      <c r="I314" s="109"/>
      <c r="J314" s="108" t="s">
        <v>2113</v>
      </c>
      <c r="K314" s="112">
        <f>VLOOKUP(H314,行业总结!D:F,2,FALSE)</f>
        <v>6.5</v>
      </c>
      <c r="L314" s="109" t="s">
        <v>3215</v>
      </c>
      <c r="M314" s="109" t="s">
        <v>3216</v>
      </c>
    </row>
    <row r="315" s="95" customFormat="1" ht="33" spans="1:13">
      <c r="A315" s="108" t="s">
        <v>3217</v>
      </c>
      <c r="B315" s="108" t="s">
        <v>3218</v>
      </c>
      <c r="C315" s="21">
        <f>VLOOKUP(A315,[1]spot_prices!$A:$F,3,FALSE)</f>
        <v>112.1</v>
      </c>
      <c r="D315" s="21">
        <f>VLOOKUP(A315,[1]spot_prices!$A:$F,4,FALSE)</f>
        <v>195.1</v>
      </c>
      <c r="E315" s="107">
        <f>C315/D315</f>
        <v>0.574577139928242</v>
      </c>
      <c r="F315" s="20">
        <f>VLOOKUP(A315,[1]spot_prices!$A:$F,5,FALSE)</f>
        <v>25.82</v>
      </c>
      <c r="G315" s="103">
        <f>VLOOKUP(A315,[1]spot_prices!$A:$F,6,FALSE)</f>
        <v>1.97</v>
      </c>
      <c r="H315" s="109" t="s">
        <v>425</v>
      </c>
      <c r="I315" s="109"/>
      <c r="J315" s="108" t="s">
        <v>3219</v>
      </c>
      <c r="K315" s="112">
        <f>VLOOKUP(H315,行业总结!D:F,2,FALSE)</f>
        <v>6.5</v>
      </c>
      <c r="L315" s="109" t="s">
        <v>3220</v>
      </c>
      <c r="M315" s="109" t="s">
        <v>3221</v>
      </c>
    </row>
    <row r="316" s="95" customFormat="1" ht="33" spans="1:13">
      <c r="A316" s="108" t="s">
        <v>3222</v>
      </c>
      <c r="B316" s="108" t="s">
        <v>3223</v>
      </c>
      <c r="C316" s="21">
        <f>VLOOKUP(A316,[1]spot_prices!$A:$F,3,FALSE)</f>
        <v>110</v>
      </c>
      <c r="D316" s="21">
        <f>VLOOKUP(A316,[1]spot_prices!$A:$F,4,FALSE)</f>
        <v>127.3</v>
      </c>
      <c r="E316" s="107">
        <f>C316/D316</f>
        <v>0.864100549882168</v>
      </c>
      <c r="F316" s="20">
        <f>VLOOKUP(A316,[1]spot_prices!$A:$F,5,FALSE)</f>
        <v>27.26</v>
      </c>
      <c r="G316" s="103">
        <f>VLOOKUP(A316,[1]spot_prices!$A:$F,6,FALSE)</f>
        <v>1.56</v>
      </c>
      <c r="H316" s="109" t="s">
        <v>425</v>
      </c>
      <c r="I316" s="109"/>
      <c r="J316" s="108" t="s">
        <v>2113</v>
      </c>
      <c r="K316" s="112">
        <f>VLOOKUP(H316,行业总结!D:F,2,FALSE)</f>
        <v>6.5</v>
      </c>
      <c r="L316" s="109" t="s">
        <v>3224</v>
      </c>
      <c r="M316" s="109" t="s">
        <v>3225</v>
      </c>
    </row>
    <row r="317" s="95" customFormat="1" ht="33" spans="1:13">
      <c r="A317" s="20" t="s">
        <v>3226</v>
      </c>
      <c r="B317" s="20" t="s">
        <v>3227</v>
      </c>
      <c r="C317" s="21">
        <f>VLOOKUP(A317,[1]spot_prices!$A:$F,3,FALSE)</f>
        <v>86.8</v>
      </c>
      <c r="D317" s="21">
        <f>VLOOKUP(A317,[1]spot_prices!$A:$F,4,FALSE)</f>
        <v>96.6</v>
      </c>
      <c r="E317" s="107">
        <f>C317/D317</f>
        <v>0.898550724637681</v>
      </c>
      <c r="F317" s="20">
        <f>VLOOKUP(A317,[1]spot_prices!$A:$F,5,FALSE)</f>
        <v>16.8</v>
      </c>
      <c r="G317" s="103">
        <f>VLOOKUP(A317,[1]spot_prices!$A:$F,6,FALSE)</f>
        <v>0</v>
      </c>
      <c r="H317" s="23" t="s">
        <v>425</v>
      </c>
      <c r="I317" s="23"/>
      <c r="J317" s="20" t="s">
        <v>2352</v>
      </c>
      <c r="K317" s="112">
        <f>VLOOKUP(H317,行业总结!D:F,2,FALSE)</f>
        <v>6.5</v>
      </c>
      <c r="L317" s="23" t="s">
        <v>3228</v>
      </c>
      <c r="M317" s="23" t="s">
        <v>3229</v>
      </c>
    </row>
    <row r="318" s="95" customFormat="1" ht="33" spans="1:13">
      <c r="A318" s="20" t="s">
        <v>3230</v>
      </c>
      <c r="B318" s="20" t="s">
        <v>3231</v>
      </c>
      <c r="C318" s="21">
        <f>VLOOKUP(A318,[1]spot_prices!$A:$F,3,FALSE)</f>
        <v>82.8</v>
      </c>
      <c r="D318" s="21">
        <f>VLOOKUP(A318,[1]spot_prices!$A:$F,4,FALSE)</f>
        <v>1365.5</v>
      </c>
      <c r="E318" s="107">
        <f>C318/D318</f>
        <v>0.0606371292566825</v>
      </c>
      <c r="F318" s="20">
        <f>VLOOKUP(A318,[1]spot_prices!$A:$F,5,FALSE)</f>
        <v>165.68</v>
      </c>
      <c r="G318" s="103">
        <f>VLOOKUP(A318,[1]spot_prices!$A:$F,6,FALSE)</f>
        <v>9.32</v>
      </c>
      <c r="H318" s="23" t="s">
        <v>425</v>
      </c>
      <c r="I318" s="23"/>
      <c r="J318" s="20" t="s">
        <v>3232</v>
      </c>
      <c r="K318" s="112">
        <f>VLOOKUP(H318,行业总结!D:F,2,FALSE)</f>
        <v>6.5</v>
      </c>
      <c r="L318" s="23" t="s">
        <v>3233</v>
      </c>
      <c r="M318" s="23" t="s">
        <v>3234</v>
      </c>
    </row>
    <row r="319" s="95" customFormat="1" spans="1:13">
      <c r="A319" s="20" t="s">
        <v>3235</v>
      </c>
      <c r="B319" s="20" t="s">
        <v>3236</v>
      </c>
      <c r="C319" s="21">
        <f>VLOOKUP(A319,[1]spot_prices!$A:$F,3,FALSE)</f>
        <v>70</v>
      </c>
      <c r="D319" s="21">
        <f>VLOOKUP(A319,[1]spot_prices!$A:$F,4,FALSE)</f>
        <v>79.8</v>
      </c>
      <c r="E319" s="107">
        <f>C319/D319</f>
        <v>0.87719298245614</v>
      </c>
      <c r="F319" s="20">
        <f>VLOOKUP(A319,[1]spot_prices!$A:$F,5,FALSE)</f>
        <v>30.34</v>
      </c>
      <c r="G319" s="103">
        <f>VLOOKUP(A319,[1]spot_prices!$A:$F,6,FALSE)</f>
        <v>0.07</v>
      </c>
      <c r="H319" s="23" t="s">
        <v>425</v>
      </c>
      <c r="I319" s="23"/>
      <c r="J319" s="113"/>
      <c r="K319" s="112">
        <f>VLOOKUP(H319,行业总结!D:F,2,FALSE)</f>
        <v>6.5</v>
      </c>
      <c r="L319" s="23" t="s">
        <v>3237</v>
      </c>
      <c r="M319" s="23" t="s">
        <v>3238</v>
      </c>
    </row>
    <row r="320" s="95" customFormat="1" ht="49.5" spans="1:13">
      <c r="A320" s="20" t="s">
        <v>3239</v>
      </c>
      <c r="B320" s="20" t="s">
        <v>3240</v>
      </c>
      <c r="C320" s="21">
        <f>VLOOKUP(A320,[1]spot_prices!$A:$F,3,FALSE)</f>
        <v>59.2</v>
      </c>
      <c r="D320" s="21">
        <f>VLOOKUP(A320,[1]spot_prices!$A:$F,4,FALSE)</f>
        <v>87.9</v>
      </c>
      <c r="E320" s="107">
        <f>C320/D320</f>
        <v>0.67349260523322</v>
      </c>
      <c r="F320" s="20">
        <f>VLOOKUP(A320,[1]spot_prices!$A:$F,5,FALSE)</f>
        <v>65.89</v>
      </c>
      <c r="G320" s="103">
        <f>VLOOKUP(A320,[1]spot_prices!$A:$F,6,FALSE)</f>
        <v>4.89</v>
      </c>
      <c r="H320" s="23" t="s">
        <v>425</v>
      </c>
      <c r="I320" s="23"/>
      <c r="J320" s="113"/>
      <c r="K320" s="112">
        <f>VLOOKUP(H320,行业总结!D:F,2,FALSE)</f>
        <v>6.5</v>
      </c>
      <c r="L320" s="23" t="s">
        <v>3241</v>
      </c>
      <c r="M320" s="23" t="s">
        <v>1708</v>
      </c>
    </row>
    <row r="321" s="95" customFormat="1" spans="1:13">
      <c r="A321" s="20" t="s">
        <v>3242</v>
      </c>
      <c r="B321" s="20" t="s">
        <v>3243</v>
      </c>
      <c r="C321" s="21">
        <f>VLOOKUP(A321,[1]spot_prices!$A:$F,3,FALSE)</f>
        <v>57.3</v>
      </c>
      <c r="D321" s="21">
        <f>VLOOKUP(A321,[1]spot_prices!$A:$F,4,FALSE)</f>
        <v>92.5</v>
      </c>
      <c r="E321" s="107">
        <f>C321/D321</f>
        <v>0.619459459459459</v>
      </c>
      <c r="F321" s="20">
        <f>VLOOKUP(A321,[1]spot_prices!$A:$F,5,FALSE)</f>
        <v>106.4</v>
      </c>
      <c r="G321" s="103">
        <f>VLOOKUP(A321,[1]spot_prices!$A:$F,6,FALSE)</f>
        <v>5.87</v>
      </c>
      <c r="H321" s="23" t="s">
        <v>425</v>
      </c>
      <c r="I321" s="23"/>
      <c r="J321" s="113"/>
      <c r="K321" s="112">
        <f>VLOOKUP(H321,行业总结!D:F,2,FALSE)</f>
        <v>6.5</v>
      </c>
      <c r="L321" s="23" t="s">
        <v>3244</v>
      </c>
      <c r="M321" s="23" t="s">
        <v>3245</v>
      </c>
    </row>
    <row r="322" s="95" customFormat="1" spans="1:13">
      <c r="A322" s="24" t="s">
        <v>3246</v>
      </c>
      <c r="B322" s="24" t="s">
        <v>3247</v>
      </c>
      <c r="C322" s="21">
        <f>VLOOKUP(A322,[1]spot_prices!$A:$F,3,FALSE)</f>
        <v>48.2</v>
      </c>
      <c r="D322" s="21">
        <f>VLOOKUP(A322,[1]spot_prices!$A:$F,4,FALSE)</f>
        <v>72.4</v>
      </c>
      <c r="E322" s="107">
        <f>C322/D322</f>
        <v>0.665745856353591</v>
      </c>
      <c r="F322" s="20">
        <f>VLOOKUP(A322,[1]spot_prices!$A:$F,5,FALSE)</f>
        <v>16.1</v>
      </c>
      <c r="G322" s="103">
        <f>VLOOKUP(A322,[1]spot_prices!$A:$F,6,FALSE)</f>
        <v>2.22</v>
      </c>
      <c r="H322" s="27" t="s">
        <v>425</v>
      </c>
      <c r="I322" s="27"/>
      <c r="J322" s="24" t="s">
        <v>2113</v>
      </c>
      <c r="K322" s="112">
        <f>VLOOKUP(H322,行业总结!D:F,2,FALSE)</f>
        <v>6.5</v>
      </c>
      <c r="L322" s="27" t="s">
        <v>3248</v>
      </c>
      <c r="M322" s="27" t="s">
        <v>3249</v>
      </c>
    </row>
    <row r="323" s="95" customFormat="1" ht="33" spans="1:13">
      <c r="A323" s="24" t="s">
        <v>3250</v>
      </c>
      <c r="B323" s="24" t="s">
        <v>3251</v>
      </c>
      <c r="C323" s="21">
        <f>VLOOKUP(A323,[1]spot_prices!$A:$F,3,FALSE)</f>
        <v>42.2</v>
      </c>
      <c r="D323" s="21">
        <f>VLOOKUP(A323,[1]spot_prices!$A:$F,4,FALSE)</f>
        <v>72.2</v>
      </c>
      <c r="E323" s="107">
        <f>C323/D323</f>
        <v>0.584487534626039</v>
      </c>
      <c r="F323" s="20">
        <f>VLOOKUP(A323,[1]spot_prices!$A:$F,5,FALSE)</f>
        <v>12.41</v>
      </c>
      <c r="G323" s="103">
        <f>VLOOKUP(A323,[1]spot_prices!$A:$F,6,FALSE)</f>
        <v>1.55</v>
      </c>
      <c r="H323" s="27" t="s">
        <v>425</v>
      </c>
      <c r="I323" s="27"/>
      <c r="J323" s="24" t="s">
        <v>2352</v>
      </c>
      <c r="K323" s="112">
        <f>VLOOKUP(H323,行业总结!D:F,2,FALSE)</f>
        <v>6.5</v>
      </c>
      <c r="L323" s="27" t="s">
        <v>3252</v>
      </c>
      <c r="M323" s="27" t="s">
        <v>3253</v>
      </c>
    </row>
    <row r="324" s="95" customFormat="1" ht="33" spans="1:13">
      <c r="A324" s="24" t="s">
        <v>3254</v>
      </c>
      <c r="B324" s="24" t="s">
        <v>3255</v>
      </c>
      <c r="C324" s="21">
        <f>VLOOKUP(A324,[1]spot_prices!$A:$F,3,FALSE)</f>
        <v>39.7</v>
      </c>
      <c r="D324" s="21">
        <f>VLOOKUP(A324,[1]spot_prices!$A:$F,4,FALSE)</f>
        <v>39.7</v>
      </c>
      <c r="E324" s="107">
        <f>C324/D324</f>
        <v>1</v>
      </c>
      <c r="F324" s="20">
        <f>VLOOKUP(A324,[1]spot_prices!$A:$F,5,FALSE)</f>
        <v>35.44</v>
      </c>
      <c r="G324" s="103">
        <f>VLOOKUP(A324,[1]spot_prices!$A:$F,6,FALSE)</f>
        <v>5.54</v>
      </c>
      <c r="H324" s="27" t="s">
        <v>425</v>
      </c>
      <c r="I324" s="27"/>
      <c r="J324" s="114"/>
      <c r="K324" s="112">
        <f>VLOOKUP(H324,行业总结!D:F,2,FALSE)</f>
        <v>6.5</v>
      </c>
      <c r="L324" s="27" t="s">
        <v>3256</v>
      </c>
      <c r="M324" s="27" t="s">
        <v>3257</v>
      </c>
    </row>
    <row r="325" s="95" customFormat="1" ht="33" spans="1:13">
      <c r="A325" s="24" t="s">
        <v>3258</v>
      </c>
      <c r="B325" s="24" t="s">
        <v>3259</v>
      </c>
      <c r="C325" s="21">
        <f>VLOOKUP(A325,[1]spot_prices!$A:$F,3,FALSE)</f>
        <v>38.8</v>
      </c>
      <c r="D325" s="21">
        <f>VLOOKUP(A325,[1]spot_prices!$A:$F,4,FALSE)</f>
        <v>97.4</v>
      </c>
      <c r="E325" s="107">
        <f>C325/D325</f>
        <v>0.398357289527721</v>
      </c>
      <c r="F325" s="20">
        <f>VLOOKUP(A325,[1]spot_prices!$A:$F,5,FALSE)</f>
        <v>24.24</v>
      </c>
      <c r="G325" s="103">
        <f>VLOOKUP(A325,[1]spot_prices!$A:$F,6,FALSE)</f>
        <v>2.49</v>
      </c>
      <c r="H325" s="27" t="s">
        <v>425</v>
      </c>
      <c r="I325" s="27"/>
      <c r="J325" s="24" t="s">
        <v>2839</v>
      </c>
      <c r="K325" s="112">
        <f>VLOOKUP(H325,行业总结!D:F,2,FALSE)</f>
        <v>6.5</v>
      </c>
      <c r="L325" s="27" t="s">
        <v>3260</v>
      </c>
      <c r="M325" s="27" t="s">
        <v>3261</v>
      </c>
    </row>
    <row r="326" s="95" customFormat="1" ht="33" spans="1:13">
      <c r="A326" s="24" t="s">
        <v>3262</v>
      </c>
      <c r="B326" s="24" t="s">
        <v>3263</v>
      </c>
      <c r="C326" s="21">
        <f>VLOOKUP(A326,[1]spot_prices!$A:$F,3,FALSE)</f>
        <v>36.2</v>
      </c>
      <c r="D326" s="21">
        <f>VLOOKUP(A326,[1]spot_prices!$A:$F,4,FALSE)</f>
        <v>85.9</v>
      </c>
      <c r="E326" s="107">
        <f>C326/D326</f>
        <v>0.421420256111758</v>
      </c>
      <c r="F326" s="20">
        <f>VLOOKUP(A326,[1]spot_prices!$A:$F,5,FALSE)</f>
        <v>41.21</v>
      </c>
      <c r="G326" s="103">
        <f>VLOOKUP(A326,[1]spot_prices!$A:$F,6,FALSE)</f>
        <v>4.59</v>
      </c>
      <c r="H326" s="27" t="s">
        <v>425</v>
      </c>
      <c r="I326" s="27"/>
      <c r="J326" s="24" t="s">
        <v>2352</v>
      </c>
      <c r="K326" s="112">
        <f>VLOOKUP(H326,行业总结!D:F,2,FALSE)</f>
        <v>6.5</v>
      </c>
      <c r="L326" s="27" t="s">
        <v>3264</v>
      </c>
      <c r="M326" s="27" t="s">
        <v>3265</v>
      </c>
    </row>
    <row r="327" s="95" customFormat="1" ht="33" spans="1:13">
      <c r="A327" s="24" t="s">
        <v>3266</v>
      </c>
      <c r="B327" s="24" t="s">
        <v>3267</v>
      </c>
      <c r="C327" s="21">
        <f>VLOOKUP(A327,[1]spot_prices!$A:$F,3,FALSE)</f>
        <v>33</v>
      </c>
      <c r="D327" s="21">
        <f>VLOOKUP(A327,[1]spot_prices!$A:$F,4,FALSE)</f>
        <v>139.1</v>
      </c>
      <c r="E327" s="107">
        <f>C327/D327</f>
        <v>0.237239396117901</v>
      </c>
      <c r="F327" s="20">
        <f>VLOOKUP(A327,[1]spot_prices!$A:$F,5,FALSE)</f>
        <v>217.28</v>
      </c>
      <c r="G327" s="103">
        <f>VLOOKUP(A327,[1]spot_prices!$A:$F,6,FALSE)</f>
        <v>0.39</v>
      </c>
      <c r="H327" s="27" t="s">
        <v>425</v>
      </c>
      <c r="I327" s="27"/>
      <c r="J327" s="114"/>
      <c r="K327" s="112">
        <f>VLOOKUP(H327,行业总结!D:F,2,FALSE)</f>
        <v>6.5</v>
      </c>
      <c r="L327" s="27" t="s">
        <v>3268</v>
      </c>
      <c r="M327" s="27" t="s">
        <v>3269</v>
      </c>
    </row>
    <row r="328" s="95" customFormat="1" spans="1:13">
      <c r="A328" s="24" t="s">
        <v>3270</v>
      </c>
      <c r="B328" s="24" t="s">
        <v>3271</v>
      </c>
      <c r="C328" s="21">
        <f>VLOOKUP(A328,[1]spot_prices!$A:$F,3,FALSE)</f>
        <v>32.7</v>
      </c>
      <c r="D328" s="21">
        <f>VLOOKUP(A328,[1]spot_prices!$A:$F,4,FALSE)</f>
        <v>49.8</v>
      </c>
      <c r="E328" s="107">
        <f>C328/D328</f>
        <v>0.656626506024096</v>
      </c>
      <c r="F328" s="20">
        <f>VLOOKUP(A328,[1]spot_prices!$A:$F,5,FALSE)</f>
        <v>17.28</v>
      </c>
      <c r="G328" s="103">
        <f>VLOOKUP(A328,[1]spot_prices!$A:$F,6,FALSE)</f>
        <v>0.23</v>
      </c>
      <c r="H328" s="27" t="s">
        <v>425</v>
      </c>
      <c r="I328" s="27"/>
      <c r="J328" s="114"/>
      <c r="K328" s="112">
        <f>VLOOKUP(H328,行业总结!D:F,2,FALSE)</f>
        <v>6.5</v>
      </c>
      <c r="L328" s="27" t="s">
        <v>3272</v>
      </c>
      <c r="M328" s="27" t="s">
        <v>3273</v>
      </c>
    </row>
    <row r="329" s="95" customFormat="1" ht="33" spans="1:13">
      <c r="A329" s="24" t="s">
        <v>3274</v>
      </c>
      <c r="B329" s="24" t="s">
        <v>3275</v>
      </c>
      <c r="C329" s="21">
        <f>VLOOKUP(A329,[1]spot_prices!$A:$F,3,FALSE)</f>
        <v>30.8</v>
      </c>
      <c r="D329" s="21">
        <f>VLOOKUP(A329,[1]spot_prices!$A:$F,4,FALSE)</f>
        <v>378</v>
      </c>
      <c r="E329" s="107">
        <f>C329/D329</f>
        <v>0.0814814814814815</v>
      </c>
      <c r="F329" s="20">
        <f>VLOOKUP(A329,[1]spot_prices!$A:$F,5,FALSE)</f>
        <v>91.23</v>
      </c>
      <c r="G329" s="103">
        <f>VLOOKUP(A329,[1]spot_prices!$A:$F,6,FALSE)</f>
        <v>2.53</v>
      </c>
      <c r="H329" s="27" t="s">
        <v>425</v>
      </c>
      <c r="I329" s="27"/>
      <c r="J329" s="114"/>
      <c r="K329" s="112">
        <f>VLOOKUP(H329,行业总结!D:F,2,FALSE)</f>
        <v>6.5</v>
      </c>
      <c r="L329" s="27" t="s">
        <v>3276</v>
      </c>
      <c r="M329" s="27" t="s">
        <v>3269</v>
      </c>
    </row>
    <row r="330" s="95" customFormat="1" ht="33" spans="1:13">
      <c r="A330" s="24" t="s">
        <v>3277</v>
      </c>
      <c r="B330" s="24" t="s">
        <v>3278</v>
      </c>
      <c r="C330" s="21">
        <f>VLOOKUP(A330,[1]spot_prices!$A:$F,3,FALSE)</f>
        <v>21</v>
      </c>
      <c r="D330" s="21">
        <f>VLOOKUP(A330,[1]spot_prices!$A:$F,4,FALSE)</f>
        <v>26.7</v>
      </c>
      <c r="E330" s="107">
        <f>C330/D330</f>
        <v>0.786516853932584</v>
      </c>
      <c r="F330" s="20">
        <f>VLOOKUP(A330,[1]spot_prices!$A:$F,5,FALSE)</f>
        <v>15.17</v>
      </c>
      <c r="G330" s="103">
        <f>VLOOKUP(A330,[1]spot_prices!$A:$F,6,FALSE)</f>
        <v>2.99</v>
      </c>
      <c r="H330" s="27" t="s">
        <v>425</v>
      </c>
      <c r="I330" s="27"/>
      <c r="J330" s="114"/>
      <c r="K330" s="112">
        <f>VLOOKUP(H330,行业总结!D:F,2,FALSE)</f>
        <v>6.5</v>
      </c>
      <c r="L330" s="27" t="s">
        <v>3279</v>
      </c>
      <c r="M330" s="27" t="s">
        <v>3280</v>
      </c>
    </row>
    <row r="331" s="95" customFormat="1" ht="33" spans="1:13">
      <c r="A331" s="24" t="s">
        <v>3281</v>
      </c>
      <c r="B331" s="24" t="s">
        <v>3282</v>
      </c>
      <c r="C331" s="21">
        <f>VLOOKUP(A331,[1]spot_prices!$A:$F,3,FALSE)</f>
        <v>18.7</v>
      </c>
      <c r="D331" s="21">
        <f>VLOOKUP(A331,[1]spot_prices!$A:$F,4,FALSE)</f>
        <v>58.4</v>
      </c>
      <c r="E331" s="107">
        <f>C331/D331</f>
        <v>0.320205479452055</v>
      </c>
      <c r="F331" s="20">
        <f>VLOOKUP(A331,[1]spot_prices!$A:$F,5,FALSE)</f>
        <v>36.5</v>
      </c>
      <c r="G331" s="103">
        <f>VLOOKUP(A331,[1]spot_prices!$A:$F,6,FALSE)</f>
        <v>0.69</v>
      </c>
      <c r="H331" s="27" t="s">
        <v>425</v>
      </c>
      <c r="I331" s="27"/>
      <c r="J331" s="114"/>
      <c r="K331" s="112">
        <f>VLOOKUP(H331,行业总结!D:F,2,FALSE)</f>
        <v>6.5</v>
      </c>
      <c r="L331" s="27" t="s">
        <v>3283</v>
      </c>
      <c r="M331" s="27" t="s">
        <v>3284</v>
      </c>
    </row>
    <row r="332" s="95" customFormat="1" ht="49.5" spans="1:13">
      <c r="A332" s="24" t="s">
        <v>3285</v>
      </c>
      <c r="B332" s="24" t="s">
        <v>3286</v>
      </c>
      <c r="C332" s="21">
        <f>VLOOKUP(A332,[1]spot_prices!$A:$F,3,FALSE)</f>
        <v>18.4</v>
      </c>
      <c r="D332" s="21">
        <f>VLOOKUP(A332,[1]spot_prices!$A:$F,4,FALSE)</f>
        <v>21.2</v>
      </c>
      <c r="E332" s="107">
        <f>C332/D332</f>
        <v>0.867924528301887</v>
      </c>
      <c r="F332" s="20">
        <f>VLOOKUP(A332,[1]spot_prices!$A:$F,5,FALSE)</f>
        <v>6.85</v>
      </c>
      <c r="G332" s="103">
        <f>VLOOKUP(A332,[1]spot_prices!$A:$F,6,FALSE)</f>
        <v>2.7</v>
      </c>
      <c r="H332" s="27" t="s">
        <v>425</v>
      </c>
      <c r="I332" s="27"/>
      <c r="J332" s="114"/>
      <c r="K332" s="112">
        <f>VLOOKUP(H332,行业总结!D:F,2,FALSE)</f>
        <v>6.5</v>
      </c>
      <c r="L332" s="27" t="s">
        <v>3287</v>
      </c>
      <c r="M332" s="27" t="s">
        <v>3288</v>
      </c>
    </row>
    <row r="333" s="95" customFormat="1" spans="1:13">
      <c r="A333" s="24" t="s">
        <v>3289</v>
      </c>
      <c r="B333" s="24" t="s">
        <v>3290</v>
      </c>
      <c r="C333" s="21">
        <f>VLOOKUP(A333,[1]spot_prices!$A:$F,3,FALSE)</f>
        <v>15.4</v>
      </c>
      <c r="D333" s="21">
        <f>VLOOKUP(A333,[1]spot_prices!$A:$F,4,FALSE)</f>
        <v>166.2</v>
      </c>
      <c r="E333" s="107">
        <f>C333/D333</f>
        <v>0.0926594464500602</v>
      </c>
      <c r="F333" s="20">
        <f>VLOOKUP(A333,[1]spot_prices!$A:$F,5,FALSE)</f>
        <v>40.87</v>
      </c>
      <c r="G333" s="103">
        <f>VLOOKUP(A333,[1]spot_prices!$A:$F,6,FALSE)</f>
        <v>1.64</v>
      </c>
      <c r="H333" s="27" t="s">
        <v>425</v>
      </c>
      <c r="I333" s="27"/>
      <c r="J333" s="114"/>
      <c r="K333" s="112">
        <f>VLOOKUP(H333,行业总结!D:F,2,FALSE)</f>
        <v>6.5</v>
      </c>
      <c r="L333" s="27" t="s">
        <v>3291</v>
      </c>
      <c r="M333" s="27" t="s">
        <v>3292</v>
      </c>
    </row>
    <row r="334" s="95" customFormat="1" ht="33" spans="1:13">
      <c r="A334" s="24" t="s">
        <v>3293</v>
      </c>
      <c r="B334" s="24" t="s">
        <v>3294</v>
      </c>
      <c r="C334" s="21">
        <f>VLOOKUP(A334,[1]spot_prices!$A:$F,3,FALSE)</f>
        <v>15</v>
      </c>
      <c r="D334" s="21">
        <f>VLOOKUP(A334,[1]spot_prices!$A:$F,4,FALSE)</f>
        <v>41.6</v>
      </c>
      <c r="E334" s="107">
        <f>C334/D334</f>
        <v>0.360576923076923</v>
      </c>
      <c r="F334" s="20">
        <f>VLOOKUP(A334,[1]spot_prices!$A:$F,5,FALSE)</f>
        <v>60.69</v>
      </c>
      <c r="G334" s="103">
        <f>VLOOKUP(A334,[1]spot_prices!$A:$F,6,FALSE)</f>
        <v>1.57</v>
      </c>
      <c r="H334" s="27" t="s">
        <v>425</v>
      </c>
      <c r="I334" s="27"/>
      <c r="J334" s="114"/>
      <c r="K334" s="112">
        <f>VLOOKUP(H334,行业总结!D:F,2,FALSE)</f>
        <v>6.5</v>
      </c>
      <c r="L334" s="27" t="s">
        <v>3295</v>
      </c>
      <c r="M334" s="27" t="s">
        <v>3296</v>
      </c>
    </row>
    <row r="335" s="95" customFormat="1" ht="33" spans="1:13">
      <c r="A335" s="24" t="s">
        <v>3297</v>
      </c>
      <c r="B335" s="24" t="s">
        <v>3298</v>
      </c>
      <c r="C335" s="21">
        <f>VLOOKUP(A335,[1]spot_prices!$A:$F,3,FALSE)</f>
        <v>14.9</v>
      </c>
      <c r="D335" s="21">
        <f>VLOOKUP(A335,[1]spot_prices!$A:$F,4,FALSE)</f>
        <v>22.3</v>
      </c>
      <c r="E335" s="107">
        <f>C335/D335</f>
        <v>0.668161434977579</v>
      </c>
      <c r="F335" s="20">
        <f>VLOOKUP(A335,[1]spot_prices!$A:$F,5,FALSE)</f>
        <v>10.39</v>
      </c>
      <c r="G335" s="103">
        <f>VLOOKUP(A335,[1]spot_prices!$A:$F,6,FALSE)</f>
        <v>2.97</v>
      </c>
      <c r="H335" s="27" t="s">
        <v>425</v>
      </c>
      <c r="I335" s="27"/>
      <c r="J335" s="114"/>
      <c r="K335" s="112">
        <f>VLOOKUP(H335,行业总结!D:F,2,FALSE)</f>
        <v>6.5</v>
      </c>
      <c r="L335" s="27" t="s">
        <v>3299</v>
      </c>
      <c r="M335" s="27" t="s">
        <v>3300</v>
      </c>
    </row>
    <row r="336" s="95" customFormat="1" ht="33" spans="1:13">
      <c r="A336" s="24" t="s">
        <v>3301</v>
      </c>
      <c r="B336" s="24" t="s">
        <v>3302</v>
      </c>
      <c r="C336" s="21">
        <f>VLOOKUP(A336,[1]spot_prices!$A:$F,3,FALSE)</f>
        <v>14.9</v>
      </c>
      <c r="D336" s="21">
        <f>VLOOKUP(A336,[1]spot_prices!$A:$F,4,FALSE)</f>
        <v>19.8</v>
      </c>
      <c r="E336" s="107">
        <f>C336/D336</f>
        <v>0.752525252525252</v>
      </c>
      <c r="F336" s="20">
        <f>VLOOKUP(A336,[1]spot_prices!$A:$F,5,FALSE)</f>
        <v>22.43</v>
      </c>
      <c r="G336" s="103">
        <f>VLOOKUP(A336,[1]spot_prices!$A:$F,6,FALSE)</f>
        <v>3.41</v>
      </c>
      <c r="H336" s="27" t="s">
        <v>425</v>
      </c>
      <c r="I336" s="27"/>
      <c r="J336" s="114"/>
      <c r="K336" s="112">
        <f>VLOOKUP(H336,行业总结!D:F,2,FALSE)</f>
        <v>6.5</v>
      </c>
      <c r="L336" s="27" t="s">
        <v>3303</v>
      </c>
      <c r="M336" s="114"/>
    </row>
    <row r="337" s="95" customFormat="1" ht="33" spans="1:13">
      <c r="A337" s="24" t="s">
        <v>3304</v>
      </c>
      <c r="B337" s="24" t="s">
        <v>3305</v>
      </c>
      <c r="C337" s="21">
        <f>VLOOKUP(A337,[1]spot_prices!$A:$F,3,FALSE)</f>
        <v>12.7</v>
      </c>
      <c r="D337" s="21">
        <f>VLOOKUP(A337,[1]spot_prices!$A:$F,4,FALSE)</f>
        <v>55.3</v>
      </c>
      <c r="E337" s="107">
        <f>C337/D337</f>
        <v>0.229656419529837</v>
      </c>
      <c r="F337" s="20">
        <f>VLOOKUP(A337,[1]spot_prices!$A:$F,5,FALSE)</f>
        <v>38.19</v>
      </c>
      <c r="G337" s="103">
        <f>VLOOKUP(A337,[1]spot_prices!$A:$F,6,FALSE)</f>
        <v>2.66</v>
      </c>
      <c r="H337" s="27" t="s">
        <v>425</v>
      </c>
      <c r="I337" s="27"/>
      <c r="J337" s="114"/>
      <c r="K337" s="112">
        <f>VLOOKUP(H337,行业总结!D:F,2,FALSE)</f>
        <v>6.5</v>
      </c>
      <c r="L337" s="27" t="s">
        <v>3306</v>
      </c>
      <c r="M337" s="27" t="s">
        <v>3307</v>
      </c>
    </row>
    <row r="338" s="95" customFormat="1" ht="33" spans="1:13">
      <c r="A338" s="24" t="s">
        <v>3308</v>
      </c>
      <c r="B338" s="24" t="s">
        <v>3309</v>
      </c>
      <c r="C338" s="21">
        <f>VLOOKUP(A338,[1]spot_prices!$A:$F,3,FALSE)</f>
        <v>11.4</v>
      </c>
      <c r="D338" s="21">
        <f>VLOOKUP(A338,[1]spot_prices!$A:$F,4,FALSE)</f>
        <v>19.1</v>
      </c>
      <c r="E338" s="107">
        <f>C338/D338</f>
        <v>0.596858638743455</v>
      </c>
      <c r="F338" s="20">
        <f>VLOOKUP(A338,[1]spot_prices!$A:$F,5,FALSE)</f>
        <v>15.19</v>
      </c>
      <c r="G338" s="103">
        <f>VLOOKUP(A338,[1]spot_prices!$A:$F,6,FALSE)</f>
        <v>3.19</v>
      </c>
      <c r="H338" s="27" t="s">
        <v>425</v>
      </c>
      <c r="I338" s="27"/>
      <c r="J338" s="114"/>
      <c r="K338" s="112">
        <f>VLOOKUP(H338,行业总结!D:F,2,FALSE)</f>
        <v>6.5</v>
      </c>
      <c r="L338" s="27" t="s">
        <v>3310</v>
      </c>
      <c r="M338" s="27" t="s">
        <v>3311</v>
      </c>
    </row>
    <row r="339" s="95" customFormat="1" spans="1:13">
      <c r="A339" s="24" t="s">
        <v>3312</v>
      </c>
      <c r="B339" s="24" t="s">
        <v>3313</v>
      </c>
      <c r="C339" s="21">
        <f>VLOOKUP(A339,[1]spot_prices!$A:$F,3,FALSE)</f>
        <v>9.8</v>
      </c>
      <c r="D339" s="21">
        <f>VLOOKUP(A339,[1]spot_prices!$A:$F,4,FALSE)</f>
        <v>41.9</v>
      </c>
      <c r="E339" s="107">
        <f>C339/D339</f>
        <v>0.233890214797136</v>
      </c>
      <c r="F339" s="20">
        <f>VLOOKUP(A339,[1]spot_prices!$A:$F,5,FALSE)</f>
        <v>41.89</v>
      </c>
      <c r="G339" s="103">
        <f>VLOOKUP(A339,[1]spot_prices!$A:$F,6,FALSE)</f>
        <v>-0.17</v>
      </c>
      <c r="H339" s="27" t="s">
        <v>425</v>
      </c>
      <c r="I339" s="27"/>
      <c r="J339" s="114"/>
      <c r="K339" s="112">
        <f>VLOOKUP(H339,行业总结!D:F,2,FALSE)</f>
        <v>6.5</v>
      </c>
      <c r="L339" s="27" t="s">
        <v>3314</v>
      </c>
      <c r="M339" s="27" t="s">
        <v>3315</v>
      </c>
    </row>
    <row r="340" s="95" customFormat="1" spans="1:13">
      <c r="A340" s="24" t="s">
        <v>3316</v>
      </c>
      <c r="B340" s="24" t="s">
        <v>3317</v>
      </c>
      <c r="C340" s="21">
        <f>VLOOKUP(A340,[1]spot_prices!$A:$F,3,FALSE)</f>
        <v>4</v>
      </c>
      <c r="D340" s="21">
        <f>VLOOKUP(A340,[1]spot_prices!$A:$F,4,FALSE)</f>
        <v>7.1</v>
      </c>
      <c r="E340" s="107">
        <f>C340/D340</f>
        <v>0.563380281690141</v>
      </c>
      <c r="F340" s="20">
        <f>VLOOKUP(A340,[1]spot_prices!$A:$F,5,FALSE)</f>
        <v>14.4</v>
      </c>
      <c r="G340" s="103">
        <f>VLOOKUP(A340,[1]spot_prices!$A:$F,6,FALSE)</f>
        <v>-0.69</v>
      </c>
      <c r="H340" s="27" t="s">
        <v>425</v>
      </c>
      <c r="I340" s="27"/>
      <c r="J340" s="114"/>
      <c r="K340" s="112">
        <f>VLOOKUP(H340,行业总结!D:F,2,FALSE)</f>
        <v>6.5</v>
      </c>
      <c r="L340" s="27" t="s">
        <v>3318</v>
      </c>
      <c r="M340" s="27" t="s">
        <v>3269</v>
      </c>
    </row>
    <row r="341" s="95" customFormat="1" spans="1:13">
      <c r="A341" s="24" t="s">
        <v>3319</v>
      </c>
      <c r="B341" s="24" t="s">
        <v>3320</v>
      </c>
      <c r="C341" s="21">
        <f>VLOOKUP(A341,[1]spot_prices!$A:$F,3,FALSE)</f>
        <v>3.9</v>
      </c>
      <c r="D341" s="21">
        <f>VLOOKUP(A341,[1]spot_prices!$A:$F,4,FALSE)</f>
        <v>9.5</v>
      </c>
      <c r="E341" s="107">
        <f>C341/D341</f>
        <v>0.410526315789474</v>
      </c>
      <c r="F341" s="20">
        <f>VLOOKUP(A341,[1]spot_prices!$A:$F,5,FALSE)</f>
        <v>5.4</v>
      </c>
      <c r="G341" s="103">
        <f>VLOOKUP(A341,[1]spot_prices!$A:$F,6,FALSE)</f>
        <v>0</v>
      </c>
      <c r="H341" s="27" t="s">
        <v>425</v>
      </c>
      <c r="I341" s="27"/>
      <c r="J341" s="114"/>
      <c r="K341" s="112">
        <f>VLOOKUP(H341,行业总结!D:F,2,FALSE)</f>
        <v>6.5</v>
      </c>
      <c r="L341" s="27" t="s">
        <v>3321</v>
      </c>
      <c r="M341" s="27" t="s">
        <v>1708</v>
      </c>
    </row>
    <row r="342" s="95" customFormat="1" ht="49.5" spans="1:13">
      <c r="A342" s="24" t="s">
        <v>3322</v>
      </c>
      <c r="B342" s="24" t="s">
        <v>3323</v>
      </c>
      <c r="C342" s="21">
        <f>VLOOKUP(A342,[1]spot_prices!$A:$F,3,FALSE)</f>
        <v>3.1</v>
      </c>
      <c r="D342" s="21">
        <f>VLOOKUP(A342,[1]spot_prices!$A:$F,4,FALSE)</f>
        <v>5.3</v>
      </c>
      <c r="E342" s="107">
        <f>C342/D342</f>
        <v>0.584905660377358</v>
      </c>
      <c r="F342" s="20">
        <f>VLOOKUP(A342,[1]spot_prices!$A:$F,5,FALSE)</f>
        <v>6.22</v>
      </c>
      <c r="G342" s="103">
        <f>VLOOKUP(A342,[1]spot_prices!$A:$F,6,FALSE)</f>
        <v>1.47</v>
      </c>
      <c r="H342" s="27" t="s">
        <v>425</v>
      </c>
      <c r="I342" s="27"/>
      <c r="J342" s="114"/>
      <c r="K342" s="112">
        <f>VLOOKUP(H342,行业总结!D:F,2,FALSE)</f>
        <v>6.5</v>
      </c>
      <c r="L342" s="27" t="s">
        <v>3324</v>
      </c>
      <c r="M342" s="114"/>
    </row>
    <row r="343" s="95" customFormat="1" ht="49.5" spans="1:13">
      <c r="A343" s="24" t="s">
        <v>3325</v>
      </c>
      <c r="B343" s="24" t="s">
        <v>3326</v>
      </c>
      <c r="C343" s="21">
        <f>VLOOKUP(A343,[1]spot_prices!$A:$F,3,FALSE)</f>
        <v>2.5</v>
      </c>
      <c r="D343" s="21">
        <f>VLOOKUP(A343,[1]spot_prices!$A:$F,4,FALSE)</f>
        <v>10.4</v>
      </c>
      <c r="E343" s="107">
        <f>C343/D343</f>
        <v>0.240384615384615</v>
      </c>
      <c r="F343" s="20">
        <f>VLOOKUP(A343,[1]spot_prices!$A:$F,5,FALSE)</f>
        <v>10.73</v>
      </c>
      <c r="G343" s="103">
        <f>VLOOKUP(A343,[1]spot_prices!$A:$F,6,FALSE)</f>
        <v>1.42</v>
      </c>
      <c r="H343" s="27" t="s">
        <v>425</v>
      </c>
      <c r="I343" s="27"/>
      <c r="J343" s="114"/>
      <c r="K343" s="112">
        <f>VLOOKUP(H343,行业总结!D:F,2,FALSE)</f>
        <v>6.5</v>
      </c>
      <c r="L343" s="27" t="s">
        <v>3327</v>
      </c>
      <c r="M343" s="27" t="s">
        <v>3328</v>
      </c>
    </row>
    <row r="344" s="95" customFormat="1" ht="49.5" spans="1:13">
      <c r="A344" s="108" t="s">
        <v>3329</v>
      </c>
      <c r="B344" s="108" t="s">
        <v>3330</v>
      </c>
      <c r="C344" s="21">
        <f>VLOOKUP(A344,[1]spot_prices!$A:$F,3,FALSE)</f>
        <v>375</v>
      </c>
      <c r="D344" s="21">
        <f>VLOOKUP(A344,[1]spot_prices!$A:$F,4,FALSE)</f>
        <v>436.9</v>
      </c>
      <c r="E344" s="107">
        <f>C344/D344</f>
        <v>0.858319981689174</v>
      </c>
      <c r="F344" s="20">
        <f>VLOOKUP(A344,[1]spot_prices!$A:$F,5,FALSE)</f>
        <v>23.23</v>
      </c>
      <c r="G344" s="103">
        <f>VLOOKUP(A344,[1]spot_prices!$A:$F,6,FALSE)</f>
        <v>4.59</v>
      </c>
      <c r="H344" s="109" t="s">
        <v>2105</v>
      </c>
      <c r="I344" s="109"/>
      <c r="J344" s="108" t="s">
        <v>2331</v>
      </c>
      <c r="K344" s="112">
        <f>VLOOKUP(H344,行业总结!D:F,2,FALSE)</f>
        <v>6.5</v>
      </c>
      <c r="L344" s="109" t="s">
        <v>3331</v>
      </c>
      <c r="M344" s="109" t="s">
        <v>3332</v>
      </c>
    </row>
    <row r="345" s="95" customFormat="1" spans="1:13">
      <c r="A345" s="108" t="s">
        <v>3333</v>
      </c>
      <c r="B345" s="108" t="s">
        <v>3334</v>
      </c>
      <c r="C345" s="21">
        <f>VLOOKUP(A345,[1]spot_prices!$A:$F,3,FALSE)</f>
        <v>217.9</v>
      </c>
      <c r="D345" s="21">
        <f>VLOOKUP(A345,[1]spot_prices!$A:$F,4,FALSE)</f>
        <v>291.8</v>
      </c>
      <c r="E345" s="107">
        <f>C345/D345</f>
        <v>0.746744345442084</v>
      </c>
      <c r="F345" s="20">
        <f>VLOOKUP(A345,[1]spot_prices!$A:$F,5,FALSE)</f>
        <v>32.61</v>
      </c>
      <c r="G345" s="103">
        <f>VLOOKUP(A345,[1]spot_prices!$A:$F,6,FALSE)</f>
        <v>2.42</v>
      </c>
      <c r="H345" s="109" t="s">
        <v>2105</v>
      </c>
      <c r="I345" s="109"/>
      <c r="J345" s="108" t="s">
        <v>3335</v>
      </c>
      <c r="K345" s="112">
        <f>VLOOKUP(H345,行业总结!D:F,2,FALSE)</f>
        <v>6.5</v>
      </c>
      <c r="L345" s="109" t="s">
        <v>3336</v>
      </c>
      <c r="M345" s="109" t="s">
        <v>3337</v>
      </c>
    </row>
    <row r="346" s="95" customFormat="1" ht="33" spans="1:13">
      <c r="A346" s="20" t="s">
        <v>3338</v>
      </c>
      <c r="B346" s="20" t="s">
        <v>3339</v>
      </c>
      <c r="C346" s="21">
        <f>VLOOKUP(A346,[1]spot_prices!$A:$F,3,FALSE)</f>
        <v>179.2</v>
      </c>
      <c r="D346" s="21">
        <f>VLOOKUP(A346,[1]spot_prices!$A:$F,4,FALSE)</f>
        <v>179.2</v>
      </c>
      <c r="E346" s="107">
        <f>C346/D346</f>
        <v>1</v>
      </c>
      <c r="F346" s="20">
        <f>VLOOKUP(A346,[1]spot_prices!$A:$F,5,FALSE)</f>
        <v>132.06</v>
      </c>
      <c r="G346" s="103">
        <f>VLOOKUP(A346,[1]spot_prices!$A:$F,6,FALSE)</f>
        <v>2.17</v>
      </c>
      <c r="H346" s="23" t="s">
        <v>2105</v>
      </c>
      <c r="I346" s="23"/>
      <c r="J346" s="20" t="s">
        <v>2113</v>
      </c>
      <c r="K346" s="112">
        <f>VLOOKUP(H346,行业总结!D:F,2,FALSE)</f>
        <v>6.5</v>
      </c>
      <c r="L346" s="23" t="s">
        <v>3340</v>
      </c>
      <c r="M346" s="23" t="s">
        <v>3341</v>
      </c>
    </row>
    <row r="347" s="95" customFormat="1" spans="1:13">
      <c r="A347" s="108" t="s">
        <v>3342</v>
      </c>
      <c r="B347" s="108" t="s">
        <v>3343</v>
      </c>
      <c r="C347" s="21">
        <f>VLOOKUP(A347,[1]spot_prices!$A:$F,3,FALSE)</f>
        <v>168.4</v>
      </c>
      <c r="D347" s="21">
        <f>VLOOKUP(A347,[1]spot_prices!$A:$F,4,FALSE)</f>
        <v>187.8</v>
      </c>
      <c r="E347" s="107">
        <f>C347/D347</f>
        <v>0.896698615548456</v>
      </c>
      <c r="F347" s="20">
        <f>VLOOKUP(A347,[1]spot_prices!$A:$F,5,FALSE)</f>
        <v>28.3</v>
      </c>
      <c r="G347" s="103">
        <f>VLOOKUP(A347,[1]spot_prices!$A:$F,6,FALSE)</f>
        <v>0.75</v>
      </c>
      <c r="H347" s="109" t="s">
        <v>2105</v>
      </c>
      <c r="I347" s="109"/>
      <c r="J347" s="108" t="s">
        <v>2216</v>
      </c>
      <c r="K347" s="112">
        <f>VLOOKUP(H347,行业总结!D:F,2,FALSE)</f>
        <v>6.5</v>
      </c>
      <c r="L347" s="109" t="s">
        <v>3344</v>
      </c>
      <c r="M347" s="109" t="s">
        <v>3345</v>
      </c>
    </row>
    <row r="348" s="95" customFormat="1" spans="1:13">
      <c r="A348" s="108" t="s">
        <v>3346</v>
      </c>
      <c r="B348" s="108" t="s">
        <v>3347</v>
      </c>
      <c r="C348" s="21">
        <f>VLOOKUP(A348,[1]spot_prices!$A:$F,3,FALSE)</f>
        <v>158.7</v>
      </c>
      <c r="D348" s="21">
        <f>VLOOKUP(A348,[1]spot_prices!$A:$F,4,FALSE)</f>
        <v>249</v>
      </c>
      <c r="E348" s="107">
        <f>C348/D348</f>
        <v>0.637349397590361</v>
      </c>
      <c r="F348" s="20">
        <f>VLOOKUP(A348,[1]spot_prices!$A:$F,5,FALSE)</f>
        <v>30.83</v>
      </c>
      <c r="G348" s="103">
        <f>VLOOKUP(A348,[1]spot_prices!$A:$F,6,FALSE)</f>
        <v>2.56</v>
      </c>
      <c r="H348" s="109" t="s">
        <v>2105</v>
      </c>
      <c r="I348" s="109"/>
      <c r="J348" s="108" t="s">
        <v>3348</v>
      </c>
      <c r="K348" s="112">
        <f>VLOOKUP(H348,行业总结!D:F,2,FALSE)</f>
        <v>6.5</v>
      </c>
      <c r="L348" s="109" t="s">
        <v>3349</v>
      </c>
      <c r="M348" s="109" t="s">
        <v>3350</v>
      </c>
    </row>
    <row r="349" s="95" customFormat="1" ht="33" spans="1:13">
      <c r="A349" s="108" t="s">
        <v>3351</v>
      </c>
      <c r="B349" s="108" t="s">
        <v>3352</v>
      </c>
      <c r="C349" s="21">
        <f>VLOOKUP(A349,[1]spot_prices!$A:$F,3,FALSE)</f>
        <v>145.2</v>
      </c>
      <c r="D349" s="21">
        <f>VLOOKUP(A349,[1]spot_prices!$A:$F,4,FALSE)</f>
        <v>145.2</v>
      </c>
      <c r="E349" s="107">
        <f>C349/D349</f>
        <v>1</v>
      </c>
      <c r="F349" s="20">
        <f>VLOOKUP(A349,[1]spot_prices!$A:$F,5,FALSE)</f>
        <v>77.28</v>
      </c>
      <c r="G349" s="103">
        <f>VLOOKUP(A349,[1]spot_prices!$A:$F,6,FALSE)</f>
        <v>2.68</v>
      </c>
      <c r="H349" s="109" t="s">
        <v>2105</v>
      </c>
      <c r="I349" s="109"/>
      <c r="J349" s="108" t="s">
        <v>2226</v>
      </c>
      <c r="K349" s="112">
        <f>VLOOKUP(H349,行业总结!D:F,2,FALSE)</f>
        <v>6.5</v>
      </c>
      <c r="L349" s="109" t="s">
        <v>3353</v>
      </c>
      <c r="M349" s="109" t="s">
        <v>3354</v>
      </c>
    </row>
    <row r="350" s="95" customFormat="1" ht="33" spans="1:13">
      <c r="A350" s="108" t="s">
        <v>3355</v>
      </c>
      <c r="B350" s="108" t="s">
        <v>3356</v>
      </c>
      <c r="C350" s="21">
        <f>VLOOKUP(A350,[1]spot_prices!$A:$F,3,FALSE)</f>
        <v>144.1</v>
      </c>
      <c r="D350" s="21">
        <f>VLOOKUP(A350,[1]spot_prices!$A:$F,4,FALSE)</f>
        <v>213.5</v>
      </c>
      <c r="E350" s="107">
        <f>C350/D350</f>
        <v>0.674941451990632</v>
      </c>
      <c r="F350" s="20">
        <f>VLOOKUP(A350,[1]spot_prices!$A:$F,5,FALSE)</f>
        <v>320.23</v>
      </c>
      <c r="G350" s="103">
        <f>VLOOKUP(A350,[1]spot_prices!$A:$F,6,FALSE)</f>
        <v>4.45</v>
      </c>
      <c r="H350" s="109" t="s">
        <v>2105</v>
      </c>
      <c r="I350" s="109"/>
      <c r="J350" s="108" t="s">
        <v>2113</v>
      </c>
      <c r="K350" s="112">
        <f>VLOOKUP(H350,行业总结!D:F,2,FALSE)</f>
        <v>6.5</v>
      </c>
      <c r="L350" s="109" t="s">
        <v>3357</v>
      </c>
      <c r="M350" s="109" t="s">
        <v>3358</v>
      </c>
    </row>
    <row r="351" s="95" customFormat="1" ht="33" spans="1:13">
      <c r="A351" s="108" t="s">
        <v>3359</v>
      </c>
      <c r="B351" s="108" t="s">
        <v>3360</v>
      </c>
      <c r="C351" s="21">
        <f>VLOOKUP(A351,[1]spot_prices!$A:$F,3,FALSE)</f>
        <v>140.2</v>
      </c>
      <c r="D351" s="21">
        <f>VLOOKUP(A351,[1]spot_prices!$A:$F,4,FALSE)</f>
        <v>211.6</v>
      </c>
      <c r="E351" s="107">
        <f>C351/D351</f>
        <v>0.662570888468809</v>
      </c>
      <c r="F351" s="20">
        <f>VLOOKUP(A351,[1]spot_prices!$A:$F,5,FALSE)</f>
        <v>201.21</v>
      </c>
      <c r="G351" s="103">
        <f>VLOOKUP(A351,[1]spot_prices!$A:$F,6,FALSE)</f>
        <v>2.48</v>
      </c>
      <c r="H351" s="109" t="s">
        <v>2105</v>
      </c>
      <c r="I351" s="109"/>
      <c r="J351" s="108" t="s">
        <v>2113</v>
      </c>
      <c r="K351" s="112">
        <f>VLOOKUP(H351,行业总结!D:F,2,FALSE)</f>
        <v>6.5</v>
      </c>
      <c r="L351" s="109" t="s">
        <v>3361</v>
      </c>
      <c r="M351" s="109" t="s">
        <v>3362</v>
      </c>
    </row>
    <row r="352" s="95" customFormat="1" ht="33" spans="1:13">
      <c r="A352" s="108" t="s">
        <v>3363</v>
      </c>
      <c r="B352" s="108" t="s">
        <v>3364</v>
      </c>
      <c r="C352" s="21">
        <f>VLOOKUP(A352,[1]spot_prices!$A:$F,3,FALSE)</f>
        <v>136.3</v>
      </c>
      <c r="D352" s="21">
        <f>VLOOKUP(A352,[1]spot_prices!$A:$F,4,FALSE)</f>
        <v>160.9</v>
      </c>
      <c r="E352" s="107">
        <f>C352/D352</f>
        <v>0.84711000621504</v>
      </c>
      <c r="F352" s="20">
        <f>VLOOKUP(A352,[1]spot_prices!$A:$F,5,FALSE)</f>
        <v>38.87</v>
      </c>
      <c r="G352" s="103">
        <f>VLOOKUP(A352,[1]spot_prices!$A:$F,6,FALSE)</f>
        <v>-1.4</v>
      </c>
      <c r="H352" s="109" t="s">
        <v>2105</v>
      </c>
      <c r="I352" s="109"/>
      <c r="J352" s="108" t="s">
        <v>2421</v>
      </c>
      <c r="K352" s="112">
        <f>VLOOKUP(H352,行业总结!D:F,2,FALSE)</f>
        <v>6.5</v>
      </c>
      <c r="L352" s="109" t="s">
        <v>3365</v>
      </c>
      <c r="M352" s="109" t="s">
        <v>3366</v>
      </c>
    </row>
    <row r="353" s="95" customFormat="1" ht="33" spans="1:13">
      <c r="A353" s="108" t="s">
        <v>3367</v>
      </c>
      <c r="B353" s="108" t="s">
        <v>3368</v>
      </c>
      <c r="C353" s="21">
        <f>VLOOKUP(A353,[1]spot_prices!$A:$F,3,FALSE)</f>
        <v>135.1</v>
      </c>
      <c r="D353" s="21">
        <f>VLOOKUP(A353,[1]spot_prices!$A:$F,4,FALSE)</f>
        <v>135.1</v>
      </c>
      <c r="E353" s="107">
        <f>C353/D353</f>
        <v>1</v>
      </c>
      <c r="F353" s="20">
        <f>VLOOKUP(A353,[1]spot_prices!$A:$F,5,FALSE)</f>
        <v>187.76</v>
      </c>
      <c r="G353" s="103">
        <f>VLOOKUP(A353,[1]spot_prices!$A:$F,6,FALSE)</f>
        <v>-1.28</v>
      </c>
      <c r="H353" s="109" t="s">
        <v>2105</v>
      </c>
      <c r="I353" s="109"/>
      <c r="J353" s="108" t="s">
        <v>2253</v>
      </c>
      <c r="K353" s="112">
        <f>VLOOKUP(H353,行业总结!D:F,2,FALSE)</f>
        <v>6.5</v>
      </c>
      <c r="L353" s="109" t="s">
        <v>3369</v>
      </c>
      <c r="M353" s="109" t="s">
        <v>3370</v>
      </c>
    </row>
    <row r="354" s="95" customFormat="1" spans="1:13">
      <c r="A354" s="108" t="s">
        <v>3371</v>
      </c>
      <c r="B354" s="108" t="s">
        <v>3372</v>
      </c>
      <c r="C354" s="21">
        <f>VLOOKUP(A354,[1]spot_prices!$A:$F,3,FALSE)</f>
        <v>117.1</v>
      </c>
      <c r="D354" s="21">
        <f>VLOOKUP(A354,[1]spot_prices!$A:$F,4,FALSE)</f>
        <v>162.2</v>
      </c>
      <c r="E354" s="107">
        <f>C354/D354</f>
        <v>0.721948212083847</v>
      </c>
      <c r="F354" s="20">
        <f>VLOOKUP(A354,[1]spot_prices!$A:$F,5,FALSE)</f>
        <v>24.59</v>
      </c>
      <c r="G354" s="103">
        <f>VLOOKUP(A354,[1]spot_prices!$A:$F,6,FALSE)</f>
        <v>1.65</v>
      </c>
      <c r="H354" s="109" t="s">
        <v>2105</v>
      </c>
      <c r="I354" s="109"/>
      <c r="J354" s="108" t="s">
        <v>3373</v>
      </c>
      <c r="K354" s="112">
        <f>VLOOKUP(H354,行业总结!D:F,2,FALSE)</f>
        <v>6.5</v>
      </c>
      <c r="L354" s="109" t="s">
        <v>3374</v>
      </c>
      <c r="M354" s="109" t="s">
        <v>3375</v>
      </c>
    </row>
    <row r="355" s="95" customFormat="1" spans="1:13">
      <c r="A355" s="20" t="s">
        <v>3376</v>
      </c>
      <c r="B355" s="20" t="s">
        <v>3377</v>
      </c>
      <c r="C355" s="21">
        <f>VLOOKUP(A355,[1]spot_prices!$A:$F,3,FALSE)</f>
        <v>87.9</v>
      </c>
      <c r="D355" s="21">
        <f>VLOOKUP(A355,[1]spot_prices!$A:$F,4,FALSE)</f>
        <v>87.9</v>
      </c>
      <c r="E355" s="107">
        <f>C355/D355</f>
        <v>1</v>
      </c>
      <c r="F355" s="20">
        <f>VLOOKUP(A355,[1]spot_prices!$A:$F,5,FALSE)</f>
        <v>48.81</v>
      </c>
      <c r="G355" s="103">
        <f>VLOOKUP(A355,[1]spot_prices!$A:$F,6,FALSE)</f>
        <v>1.77</v>
      </c>
      <c r="H355" s="23" t="s">
        <v>2105</v>
      </c>
      <c r="I355" s="23"/>
      <c r="J355" s="20" t="s">
        <v>2352</v>
      </c>
      <c r="K355" s="112">
        <f>VLOOKUP(H355,行业总结!D:F,2,FALSE)</f>
        <v>6.5</v>
      </c>
      <c r="L355" s="23" t="s">
        <v>3378</v>
      </c>
      <c r="M355" s="23" t="s">
        <v>3208</v>
      </c>
    </row>
    <row r="356" s="95" customFormat="1" ht="33" spans="1:13">
      <c r="A356" s="20" t="s">
        <v>3379</v>
      </c>
      <c r="B356" s="20" t="s">
        <v>3380</v>
      </c>
      <c r="C356" s="21">
        <f>VLOOKUP(A356,[1]spot_prices!$A:$F,3,FALSE)</f>
        <v>83.3</v>
      </c>
      <c r="D356" s="21">
        <f>VLOOKUP(A356,[1]spot_prices!$A:$F,4,FALSE)</f>
        <v>97.7</v>
      </c>
      <c r="E356" s="107">
        <f>C356/D356</f>
        <v>0.852610030706244</v>
      </c>
      <c r="F356" s="20">
        <f>VLOOKUP(A356,[1]spot_prices!$A:$F,5,FALSE)</f>
        <v>36.68</v>
      </c>
      <c r="G356" s="103">
        <f>VLOOKUP(A356,[1]spot_prices!$A:$F,6,FALSE)</f>
        <v>1.89</v>
      </c>
      <c r="H356" s="23" t="s">
        <v>2105</v>
      </c>
      <c r="I356" s="23"/>
      <c r="J356" s="20" t="s">
        <v>2113</v>
      </c>
      <c r="K356" s="112">
        <f>VLOOKUP(H356,行业总结!D:F,2,FALSE)</f>
        <v>6.5</v>
      </c>
      <c r="L356" s="23" t="s">
        <v>3381</v>
      </c>
      <c r="M356" s="23" t="s">
        <v>3292</v>
      </c>
    </row>
    <row r="357" s="95" customFormat="1" ht="33" spans="1:13">
      <c r="A357" s="20" t="s">
        <v>3382</v>
      </c>
      <c r="B357" s="20" t="s">
        <v>3383</v>
      </c>
      <c r="C357" s="21">
        <f>VLOOKUP(A357,[1]spot_prices!$A:$F,3,FALSE)</f>
        <v>78.6</v>
      </c>
      <c r="D357" s="21">
        <f>VLOOKUP(A357,[1]spot_prices!$A:$F,4,FALSE)</f>
        <v>79.1</v>
      </c>
      <c r="E357" s="107">
        <f>C357/D357</f>
        <v>0.993678887484197</v>
      </c>
      <c r="F357" s="20">
        <f>VLOOKUP(A357,[1]spot_prices!$A:$F,5,FALSE)</f>
        <v>7.85</v>
      </c>
      <c r="G357" s="103">
        <f>VLOOKUP(A357,[1]spot_prices!$A:$F,6,FALSE)</f>
        <v>0.51</v>
      </c>
      <c r="H357" s="23" t="s">
        <v>2105</v>
      </c>
      <c r="I357" s="23"/>
      <c r="J357" s="20" t="s">
        <v>2122</v>
      </c>
      <c r="K357" s="112">
        <f>VLOOKUP(H357,行业总结!D:F,2,FALSE)</f>
        <v>6.5</v>
      </c>
      <c r="L357" s="23" t="s">
        <v>3384</v>
      </c>
      <c r="M357" s="23" t="s">
        <v>3385</v>
      </c>
    </row>
    <row r="358" s="95" customFormat="1" ht="33" spans="1:13">
      <c r="A358" s="20" t="s">
        <v>3386</v>
      </c>
      <c r="B358" s="20" t="s">
        <v>3387</v>
      </c>
      <c r="C358" s="21">
        <f>VLOOKUP(A358,[1]spot_prices!$A:$F,3,FALSE)</f>
        <v>66.5</v>
      </c>
      <c r="D358" s="21">
        <f>VLOOKUP(A358,[1]spot_prices!$A:$F,4,FALSE)</f>
        <v>66.8</v>
      </c>
      <c r="E358" s="107">
        <f>C358/D358</f>
        <v>0.995508982035928</v>
      </c>
      <c r="F358" s="20">
        <f>VLOOKUP(A358,[1]spot_prices!$A:$F,5,FALSE)</f>
        <v>15.13</v>
      </c>
      <c r="G358" s="103">
        <f>VLOOKUP(A358,[1]spot_prices!$A:$F,6,FALSE)</f>
        <v>2.86</v>
      </c>
      <c r="H358" s="23" t="s">
        <v>2105</v>
      </c>
      <c r="I358" s="23"/>
      <c r="J358" s="113"/>
      <c r="K358" s="112">
        <f>VLOOKUP(H358,行业总结!D:F,2,FALSE)</f>
        <v>6.5</v>
      </c>
      <c r="L358" s="23" t="s">
        <v>3388</v>
      </c>
      <c r="M358" s="23" t="s">
        <v>3389</v>
      </c>
    </row>
    <row r="359" s="95" customFormat="1" ht="33" spans="1:13">
      <c r="A359" s="20" t="s">
        <v>3390</v>
      </c>
      <c r="B359" s="20" t="s">
        <v>3391</v>
      </c>
      <c r="C359" s="21">
        <f>VLOOKUP(A359,[1]spot_prices!$A:$F,3,FALSE)</f>
        <v>59.7</v>
      </c>
      <c r="D359" s="21">
        <f>VLOOKUP(A359,[1]spot_prices!$A:$F,4,FALSE)</f>
        <v>67.2</v>
      </c>
      <c r="E359" s="107">
        <f>C359/D359</f>
        <v>0.888392857142857</v>
      </c>
      <c r="F359" s="20">
        <f>VLOOKUP(A359,[1]spot_prices!$A:$F,5,FALSE)</f>
        <v>12.51</v>
      </c>
      <c r="G359" s="103">
        <f>VLOOKUP(A359,[1]spot_prices!$A:$F,6,FALSE)</f>
        <v>-0.48</v>
      </c>
      <c r="H359" s="23" t="s">
        <v>2105</v>
      </c>
      <c r="I359" s="23"/>
      <c r="J359" s="113"/>
      <c r="K359" s="112">
        <f>VLOOKUP(H359,行业总结!D:F,2,FALSE)</f>
        <v>6.5</v>
      </c>
      <c r="L359" s="23" t="s">
        <v>3392</v>
      </c>
      <c r="M359" s="23" t="s">
        <v>3393</v>
      </c>
    </row>
    <row r="360" s="95" customFormat="1" ht="33" spans="1:13">
      <c r="A360" s="20" t="s">
        <v>3394</v>
      </c>
      <c r="B360" s="20" t="s">
        <v>3395</v>
      </c>
      <c r="C360" s="21">
        <f>VLOOKUP(A360,[1]spot_prices!$A:$F,3,FALSE)</f>
        <v>57.1</v>
      </c>
      <c r="D360" s="21">
        <f>VLOOKUP(A360,[1]spot_prices!$A:$F,4,FALSE)</f>
        <v>168.4</v>
      </c>
      <c r="E360" s="107">
        <f>C360/D360</f>
        <v>0.339073634204276</v>
      </c>
      <c r="F360" s="20">
        <f>VLOOKUP(A360,[1]spot_prices!$A:$F,5,FALSE)</f>
        <v>98.3</v>
      </c>
      <c r="G360" s="103">
        <f>VLOOKUP(A360,[1]spot_prices!$A:$F,6,FALSE)</f>
        <v>2.62</v>
      </c>
      <c r="H360" s="23" t="s">
        <v>2105</v>
      </c>
      <c r="I360" s="23"/>
      <c r="J360" s="20" t="s">
        <v>2113</v>
      </c>
      <c r="K360" s="112">
        <f>VLOOKUP(H360,行业总结!D:F,2,FALSE)</f>
        <v>6.5</v>
      </c>
      <c r="L360" s="23" t="s">
        <v>3396</v>
      </c>
      <c r="M360" s="23" t="s">
        <v>3397</v>
      </c>
    </row>
    <row r="361" s="95" customFormat="1" ht="33" spans="1:13">
      <c r="A361" s="20" t="s">
        <v>3398</v>
      </c>
      <c r="B361" s="20" t="s">
        <v>3399</v>
      </c>
      <c r="C361" s="21">
        <f>VLOOKUP(A361,[1]spot_prices!$A:$F,3,FALSE)</f>
        <v>51.3</v>
      </c>
      <c r="D361" s="21">
        <f>VLOOKUP(A361,[1]spot_prices!$A:$F,4,FALSE)</f>
        <v>51.3</v>
      </c>
      <c r="E361" s="107">
        <f>C361/D361</f>
        <v>1</v>
      </c>
      <c r="F361" s="20">
        <f>VLOOKUP(A361,[1]spot_prices!$A:$F,5,FALSE)</f>
        <v>7.16</v>
      </c>
      <c r="G361" s="103">
        <f>VLOOKUP(A361,[1]spot_prices!$A:$F,6,FALSE)</f>
        <v>1.42</v>
      </c>
      <c r="H361" s="23" t="s">
        <v>2105</v>
      </c>
      <c r="I361" s="23"/>
      <c r="J361" s="20" t="s">
        <v>2135</v>
      </c>
      <c r="K361" s="112">
        <f>VLOOKUP(H361,行业总结!D:F,2,FALSE)</f>
        <v>6.5</v>
      </c>
      <c r="L361" s="23" t="s">
        <v>3400</v>
      </c>
      <c r="M361" s="23" t="s">
        <v>3401</v>
      </c>
    </row>
    <row r="362" s="95" customFormat="1" spans="1:13">
      <c r="A362" s="20" t="s">
        <v>3402</v>
      </c>
      <c r="B362" s="20" t="s">
        <v>3403</v>
      </c>
      <c r="C362" s="21">
        <f>VLOOKUP(A362,[1]spot_prices!$A:$F,3,FALSE)</f>
        <v>50.3</v>
      </c>
      <c r="D362" s="21">
        <f>VLOOKUP(A362,[1]spot_prices!$A:$F,4,FALSE)</f>
        <v>51</v>
      </c>
      <c r="E362" s="107">
        <f>C362/D362</f>
        <v>0.986274509803922</v>
      </c>
      <c r="F362" s="20">
        <f>VLOOKUP(A362,[1]spot_prices!$A:$F,5,FALSE)</f>
        <v>17.38</v>
      </c>
      <c r="G362" s="103">
        <f>VLOOKUP(A362,[1]spot_prices!$A:$F,6,FALSE)</f>
        <v>3.39</v>
      </c>
      <c r="H362" s="23" t="s">
        <v>2105</v>
      </c>
      <c r="I362" s="23"/>
      <c r="J362" s="113"/>
      <c r="K362" s="112">
        <f>VLOOKUP(H362,行业总结!D:F,2,FALSE)</f>
        <v>6.5</v>
      </c>
      <c r="L362" s="23" t="s">
        <v>3404</v>
      </c>
      <c r="M362" s="23" t="s">
        <v>3405</v>
      </c>
    </row>
    <row r="363" s="95" customFormat="1" ht="33" spans="1:13">
      <c r="A363" s="24" t="s">
        <v>3406</v>
      </c>
      <c r="B363" s="24" t="s">
        <v>3407</v>
      </c>
      <c r="C363" s="21">
        <f>VLOOKUP(A363,[1]spot_prices!$A:$F,3,FALSE)</f>
        <v>45.9</v>
      </c>
      <c r="D363" s="21">
        <f>VLOOKUP(A363,[1]spot_prices!$A:$F,4,FALSE)</f>
        <v>244.7</v>
      </c>
      <c r="E363" s="107">
        <f>C363/D363</f>
        <v>0.187576624438087</v>
      </c>
      <c r="F363" s="20">
        <f>VLOOKUP(A363,[1]spot_prices!$A:$F,5,FALSE)</f>
        <v>61.17</v>
      </c>
      <c r="G363" s="103">
        <f>VLOOKUP(A363,[1]spot_prices!$A:$F,6,FALSE)</f>
        <v>1.34</v>
      </c>
      <c r="H363" s="27" t="s">
        <v>2105</v>
      </c>
      <c r="I363" s="27"/>
      <c r="J363" s="24" t="s">
        <v>2113</v>
      </c>
      <c r="K363" s="112">
        <f>VLOOKUP(H363,行业总结!D:F,2,FALSE)</f>
        <v>6.5</v>
      </c>
      <c r="L363" s="27" t="s">
        <v>3408</v>
      </c>
      <c r="M363" s="27" t="s">
        <v>3370</v>
      </c>
    </row>
    <row r="364" s="95" customFormat="1" ht="33" spans="1:13">
      <c r="A364" s="24" t="s">
        <v>3409</v>
      </c>
      <c r="B364" s="24" t="s">
        <v>3410</v>
      </c>
      <c r="C364" s="21">
        <f>VLOOKUP(A364,[1]spot_prices!$A:$F,3,FALSE)</f>
        <v>42.2</v>
      </c>
      <c r="D364" s="21">
        <f>VLOOKUP(A364,[1]spot_prices!$A:$F,4,FALSE)</f>
        <v>77.6</v>
      </c>
      <c r="E364" s="107">
        <f>C364/D364</f>
        <v>0.543814432989691</v>
      </c>
      <c r="F364" s="20">
        <f>VLOOKUP(A364,[1]spot_prices!$A:$F,5,FALSE)</f>
        <v>12.25</v>
      </c>
      <c r="G364" s="103">
        <f>VLOOKUP(A364,[1]spot_prices!$A:$F,6,FALSE)</f>
        <v>1.32</v>
      </c>
      <c r="H364" s="27" t="s">
        <v>2105</v>
      </c>
      <c r="I364" s="27"/>
      <c r="J364" s="24" t="s">
        <v>2135</v>
      </c>
      <c r="K364" s="112">
        <f>VLOOKUP(H364,行业总结!D:F,2,FALSE)</f>
        <v>6.5</v>
      </c>
      <c r="L364" s="27" t="s">
        <v>3411</v>
      </c>
      <c r="M364" s="27" t="s">
        <v>3412</v>
      </c>
    </row>
    <row r="365" s="95" customFormat="1" spans="1:13">
      <c r="A365" s="24" t="s">
        <v>3413</v>
      </c>
      <c r="B365" s="24" t="s">
        <v>3414</v>
      </c>
      <c r="C365" s="21">
        <f>VLOOKUP(A365,[1]spot_prices!$A:$F,3,FALSE)</f>
        <v>32.5</v>
      </c>
      <c r="D365" s="21">
        <f>VLOOKUP(A365,[1]spot_prices!$A:$F,4,FALSE)</f>
        <v>32.6</v>
      </c>
      <c r="E365" s="107">
        <f>C365/D365</f>
        <v>0.996932515337423</v>
      </c>
      <c r="F365" s="20">
        <f>VLOOKUP(A365,[1]spot_prices!$A:$F,5,FALSE)</f>
        <v>23.24</v>
      </c>
      <c r="G365" s="103">
        <f>VLOOKUP(A365,[1]spot_prices!$A:$F,6,FALSE)</f>
        <v>2.74</v>
      </c>
      <c r="H365" s="27" t="s">
        <v>2105</v>
      </c>
      <c r="I365" s="27"/>
      <c r="J365" s="24" t="s">
        <v>2723</v>
      </c>
      <c r="K365" s="112">
        <f>VLOOKUP(H365,行业总结!D:F,2,FALSE)</f>
        <v>6.5</v>
      </c>
      <c r="L365" s="27" t="s">
        <v>3415</v>
      </c>
      <c r="M365" s="27" t="s">
        <v>3416</v>
      </c>
    </row>
    <row r="366" s="95" customFormat="1" ht="33" spans="1:13">
      <c r="A366" s="24" t="s">
        <v>3417</v>
      </c>
      <c r="B366" s="24" t="s">
        <v>3418</v>
      </c>
      <c r="C366" s="21">
        <f>VLOOKUP(A366,[1]spot_prices!$A:$F,3,FALSE)</f>
        <v>32.3</v>
      </c>
      <c r="D366" s="21">
        <f>VLOOKUP(A366,[1]spot_prices!$A:$F,4,FALSE)</f>
        <v>32.3</v>
      </c>
      <c r="E366" s="107">
        <f>C366/D366</f>
        <v>1</v>
      </c>
      <c r="F366" s="20">
        <f>VLOOKUP(A366,[1]spot_prices!$A:$F,5,FALSE)</f>
        <v>21.36</v>
      </c>
      <c r="G366" s="103">
        <f>VLOOKUP(A366,[1]spot_prices!$A:$F,6,FALSE)</f>
        <v>1.76</v>
      </c>
      <c r="H366" s="27" t="s">
        <v>2105</v>
      </c>
      <c r="I366" s="27"/>
      <c r="J366" s="114"/>
      <c r="K366" s="112">
        <f>VLOOKUP(H366,行业总结!D:F,2,FALSE)</f>
        <v>6.5</v>
      </c>
      <c r="L366" s="27" t="s">
        <v>3419</v>
      </c>
      <c r="M366" s="27" t="s">
        <v>3420</v>
      </c>
    </row>
    <row r="367" s="95" customFormat="1" ht="33" spans="1:13">
      <c r="A367" s="24" t="s">
        <v>3421</v>
      </c>
      <c r="B367" s="24" t="s">
        <v>3422</v>
      </c>
      <c r="C367" s="21">
        <f>VLOOKUP(A367,[1]spot_prices!$A:$F,3,FALSE)</f>
        <v>30.9</v>
      </c>
      <c r="D367" s="21">
        <f>VLOOKUP(A367,[1]spot_prices!$A:$F,4,FALSE)</f>
        <v>43.5</v>
      </c>
      <c r="E367" s="107">
        <f>C367/D367</f>
        <v>0.710344827586207</v>
      </c>
      <c r="F367" s="20">
        <f>VLOOKUP(A367,[1]spot_prices!$A:$F,5,FALSE)</f>
        <v>32.05</v>
      </c>
      <c r="G367" s="103">
        <f>VLOOKUP(A367,[1]spot_prices!$A:$F,6,FALSE)</f>
        <v>1.81</v>
      </c>
      <c r="H367" s="27" t="s">
        <v>2105</v>
      </c>
      <c r="I367" s="27"/>
      <c r="J367" s="114"/>
      <c r="K367" s="112">
        <f>VLOOKUP(H367,行业总结!D:F,2,FALSE)</f>
        <v>6.5</v>
      </c>
      <c r="L367" s="27" t="s">
        <v>3423</v>
      </c>
      <c r="M367" s="27" t="s">
        <v>3424</v>
      </c>
    </row>
    <row r="368" s="95" customFormat="1" ht="33" spans="1:13">
      <c r="A368" s="24" t="s">
        <v>3425</v>
      </c>
      <c r="B368" s="24" t="s">
        <v>3426</v>
      </c>
      <c r="C368" s="21">
        <f>VLOOKUP(A368,[1]spot_prices!$A:$F,3,FALSE)</f>
        <v>28.9</v>
      </c>
      <c r="D368" s="21">
        <f>VLOOKUP(A368,[1]spot_prices!$A:$F,4,FALSE)</f>
        <v>28.9</v>
      </c>
      <c r="E368" s="107">
        <f>C368/D368</f>
        <v>1</v>
      </c>
      <c r="F368" s="20">
        <f>VLOOKUP(A368,[1]spot_prices!$A:$F,5,FALSE)</f>
        <v>10.89</v>
      </c>
      <c r="G368" s="103">
        <f>VLOOKUP(A368,[1]spot_prices!$A:$F,6,FALSE)</f>
        <v>2.54</v>
      </c>
      <c r="H368" s="27" t="s">
        <v>2105</v>
      </c>
      <c r="I368" s="27"/>
      <c r="J368" s="114"/>
      <c r="K368" s="112">
        <f>VLOOKUP(H368,行业总结!D:F,2,FALSE)</f>
        <v>6.5</v>
      </c>
      <c r="L368" s="27" t="s">
        <v>3427</v>
      </c>
      <c r="M368" s="27" t="s">
        <v>3428</v>
      </c>
    </row>
    <row r="369" s="95" customFormat="1" spans="1:13">
      <c r="A369" s="24" t="s">
        <v>3429</v>
      </c>
      <c r="B369" s="24" t="s">
        <v>3430</v>
      </c>
      <c r="C369" s="21">
        <f>VLOOKUP(A369,[1]spot_prices!$A:$F,3,FALSE)</f>
        <v>27.8</v>
      </c>
      <c r="D369" s="21">
        <f>VLOOKUP(A369,[1]spot_prices!$A:$F,4,FALSE)</f>
        <v>35.3</v>
      </c>
      <c r="E369" s="107">
        <f>C369/D369</f>
        <v>0.787535410764873</v>
      </c>
      <c r="F369" s="20">
        <f>VLOOKUP(A369,[1]spot_prices!$A:$F,5,FALSE)</f>
        <v>26.45</v>
      </c>
      <c r="G369" s="103">
        <f>VLOOKUP(A369,[1]spot_prices!$A:$F,6,FALSE)</f>
        <v>0.95</v>
      </c>
      <c r="H369" s="27" t="s">
        <v>2105</v>
      </c>
      <c r="I369" s="27"/>
      <c r="J369" s="114"/>
      <c r="K369" s="112">
        <f>VLOOKUP(H369,行业总结!D:F,2,FALSE)</f>
        <v>6.5</v>
      </c>
      <c r="L369" s="27" t="s">
        <v>3431</v>
      </c>
      <c r="M369" s="114"/>
    </row>
    <row r="370" s="95" customFormat="1" spans="1:13">
      <c r="A370" s="24" t="s">
        <v>3432</v>
      </c>
      <c r="B370" s="24" t="s">
        <v>3433</v>
      </c>
      <c r="C370" s="21">
        <f>VLOOKUP(A370,[1]spot_prices!$A:$F,3,FALSE)</f>
        <v>27.4</v>
      </c>
      <c r="D370" s="21">
        <f>VLOOKUP(A370,[1]spot_prices!$A:$F,4,FALSE)</f>
        <v>66.5</v>
      </c>
      <c r="E370" s="107">
        <f>C370/D370</f>
        <v>0.41203007518797</v>
      </c>
      <c r="F370" s="20">
        <f>VLOOKUP(A370,[1]spot_prices!$A:$F,5,FALSE)</f>
        <v>29.43</v>
      </c>
      <c r="G370" s="103">
        <f>VLOOKUP(A370,[1]spot_prices!$A:$F,6,FALSE)</f>
        <v>2.08</v>
      </c>
      <c r="H370" s="27" t="s">
        <v>2105</v>
      </c>
      <c r="I370" s="27"/>
      <c r="J370" s="24" t="s">
        <v>2113</v>
      </c>
      <c r="K370" s="112">
        <f>VLOOKUP(H370,行业总结!D:F,2,FALSE)</f>
        <v>6.5</v>
      </c>
      <c r="L370" s="27" t="s">
        <v>3434</v>
      </c>
      <c r="M370" s="27" t="s">
        <v>3401</v>
      </c>
    </row>
    <row r="371" s="95" customFormat="1" ht="33" spans="1:13">
      <c r="A371" s="24" t="s">
        <v>3435</v>
      </c>
      <c r="B371" s="24" t="s">
        <v>3436</v>
      </c>
      <c r="C371" s="21">
        <f>VLOOKUP(A371,[1]spot_prices!$A:$F,3,FALSE)</f>
        <v>26.9</v>
      </c>
      <c r="D371" s="21">
        <f>VLOOKUP(A371,[1]spot_prices!$A:$F,4,FALSE)</f>
        <v>37.2</v>
      </c>
      <c r="E371" s="107">
        <f>C371/D371</f>
        <v>0.723118279569892</v>
      </c>
      <c r="F371" s="20">
        <f>VLOOKUP(A371,[1]spot_prices!$A:$F,5,FALSE)</f>
        <v>4.4</v>
      </c>
      <c r="G371" s="103">
        <f>VLOOKUP(A371,[1]spot_prices!$A:$F,6,FALSE)</f>
        <v>2.33</v>
      </c>
      <c r="H371" s="27" t="s">
        <v>2105</v>
      </c>
      <c r="I371" s="27"/>
      <c r="J371" s="114"/>
      <c r="K371" s="112">
        <f>VLOOKUP(H371,行业总结!D:F,2,FALSE)</f>
        <v>6.5</v>
      </c>
      <c r="L371" s="27" t="s">
        <v>3437</v>
      </c>
      <c r="M371" s="27" t="s">
        <v>3438</v>
      </c>
    </row>
    <row r="372" s="95" customFormat="1" ht="33" spans="1:13">
      <c r="A372" s="24" t="s">
        <v>3439</v>
      </c>
      <c r="B372" s="24" t="s">
        <v>3440</v>
      </c>
      <c r="C372" s="21">
        <f>VLOOKUP(A372,[1]spot_prices!$A:$F,3,FALSE)</f>
        <v>26</v>
      </c>
      <c r="D372" s="21">
        <f>VLOOKUP(A372,[1]spot_prices!$A:$F,4,FALSE)</f>
        <v>26.9</v>
      </c>
      <c r="E372" s="107">
        <f>C372/D372</f>
        <v>0.966542750929368</v>
      </c>
      <c r="F372" s="20">
        <f>VLOOKUP(A372,[1]spot_prices!$A:$F,5,FALSE)</f>
        <v>8.98</v>
      </c>
      <c r="G372" s="103">
        <f>VLOOKUP(A372,[1]spot_prices!$A:$F,6,FALSE)</f>
        <v>2.39</v>
      </c>
      <c r="H372" s="27" t="s">
        <v>2105</v>
      </c>
      <c r="I372" s="27"/>
      <c r="J372" s="114"/>
      <c r="K372" s="112">
        <f>VLOOKUP(H372,行业总结!D:F,2,FALSE)</f>
        <v>6.5</v>
      </c>
      <c r="L372" s="27" t="s">
        <v>3441</v>
      </c>
      <c r="M372" s="27" t="s">
        <v>3442</v>
      </c>
    </row>
    <row r="373" s="95" customFormat="1" ht="33" spans="1:13">
      <c r="A373" s="24" t="s">
        <v>3443</v>
      </c>
      <c r="B373" s="24" t="s">
        <v>3444</v>
      </c>
      <c r="C373" s="21">
        <f>VLOOKUP(A373,[1]spot_prices!$A:$F,3,FALSE)</f>
        <v>25.5</v>
      </c>
      <c r="D373" s="21">
        <f>VLOOKUP(A373,[1]spot_prices!$A:$F,4,FALSE)</f>
        <v>36.7</v>
      </c>
      <c r="E373" s="107">
        <f>C373/D373</f>
        <v>0.694822888283379</v>
      </c>
      <c r="F373" s="20">
        <f>VLOOKUP(A373,[1]spot_prices!$A:$F,5,FALSE)</f>
        <v>9.24</v>
      </c>
      <c r="G373" s="103">
        <f>VLOOKUP(A373,[1]spot_prices!$A:$F,6,FALSE)</f>
        <v>-1.81</v>
      </c>
      <c r="H373" s="27" t="s">
        <v>2105</v>
      </c>
      <c r="I373" s="27"/>
      <c r="J373" s="114"/>
      <c r="K373" s="112">
        <f>VLOOKUP(H373,行业总结!D:F,2,FALSE)</f>
        <v>6.5</v>
      </c>
      <c r="L373" s="27" t="s">
        <v>3445</v>
      </c>
      <c r="M373" s="27" t="s">
        <v>3446</v>
      </c>
    </row>
    <row r="374" s="95" customFormat="1" ht="33" spans="1:13">
      <c r="A374" s="24" t="s">
        <v>3447</v>
      </c>
      <c r="B374" s="24" t="s">
        <v>3448</v>
      </c>
      <c r="C374" s="21">
        <f>VLOOKUP(A374,[1]spot_prices!$A:$F,3,FALSE)</f>
        <v>24.5</v>
      </c>
      <c r="D374" s="21">
        <f>VLOOKUP(A374,[1]spot_prices!$A:$F,4,FALSE)</f>
        <v>24.5</v>
      </c>
      <c r="E374" s="107">
        <f>C374/D374</f>
        <v>1</v>
      </c>
      <c r="F374" s="20">
        <f>VLOOKUP(A374,[1]spot_prices!$A:$F,5,FALSE)</f>
        <v>5.98</v>
      </c>
      <c r="G374" s="103">
        <f>VLOOKUP(A374,[1]spot_prices!$A:$F,6,FALSE)</f>
        <v>2.4</v>
      </c>
      <c r="H374" s="27" t="s">
        <v>2105</v>
      </c>
      <c r="I374" s="27"/>
      <c r="J374" s="114"/>
      <c r="K374" s="112">
        <f>VLOOKUP(H374,行业总结!D:F,2,FALSE)</f>
        <v>6.5</v>
      </c>
      <c r="L374" s="27" t="s">
        <v>3449</v>
      </c>
      <c r="M374" s="27" t="s">
        <v>3401</v>
      </c>
    </row>
    <row r="375" s="95" customFormat="1" spans="1:13">
      <c r="A375" s="24" t="s">
        <v>3450</v>
      </c>
      <c r="B375" s="24" t="s">
        <v>3451</v>
      </c>
      <c r="C375" s="21">
        <f>VLOOKUP(A375,[1]spot_prices!$A:$F,3,FALSE)</f>
        <v>24.1</v>
      </c>
      <c r="D375" s="21">
        <f>VLOOKUP(A375,[1]spot_prices!$A:$F,4,FALSE)</f>
        <v>119</v>
      </c>
      <c r="E375" s="107">
        <f>C375/D375</f>
        <v>0.202521008403361</v>
      </c>
      <c r="F375" s="20">
        <f>VLOOKUP(A375,[1]spot_prices!$A:$F,5,FALSE)</f>
        <v>30.96</v>
      </c>
      <c r="G375" s="103">
        <f>VLOOKUP(A375,[1]spot_prices!$A:$F,6,FALSE)</f>
        <v>2.11</v>
      </c>
      <c r="H375" s="27" t="s">
        <v>2105</v>
      </c>
      <c r="I375" s="27"/>
      <c r="J375" s="114"/>
      <c r="K375" s="112">
        <f>VLOOKUP(H375,行业总结!D:F,2,FALSE)</f>
        <v>6.5</v>
      </c>
      <c r="L375" s="27" t="s">
        <v>3452</v>
      </c>
      <c r="M375" s="27" t="s">
        <v>3208</v>
      </c>
    </row>
    <row r="376" s="95" customFormat="1" ht="33" spans="1:13">
      <c r="A376" s="24" t="s">
        <v>3453</v>
      </c>
      <c r="B376" s="24" t="s">
        <v>3454</v>
      </c>
      <c r="C376" s="21">
        <f>VLOOKUP(A376,[1]spot_prices!$A:$F,3,FALSE)</f>
        <v>21.9</v>
      </c>
      <c r="D376" s="21">
        <f>VLOOKUP(A376,[1]spot_prices!$A:$F,4,FALSE)</f>
        <v>75.9</v>
      </c>
      <c r="E376" s="107">
        <f>C376/D376</f>
        <v>0.288537549407115</v>
      </c>
      <c r="F376" s="20">
        <f>VLOOKUP(A376,[1]spot_prices!$A:$F,5,FALSE)</f>
        <v>22.02</v>
      </c>
      <c r="G376" s="103">
        <f>VLOOKUP(A376,[1]spot_prices!$A:$F,6,FALSE)</f>
        <v>-0.36</v>
      </c>
      <c r="H376" s="27" t="s">
        <v>2105</v>
      </c>
      <c r="I376" s="27"/>
      <c r="J376" s="114"/>
      <c r="K376" s="112">
        <f>VLOOKUP(H376,行业总结!D:F,2,FALSE)</f>
        <v>6.5</v>
      </c>
      <c r="L376" s="27" t="s">
        <v>3455</v>
      </c>
      <c r="M376" s="27" t="s">
        <v>3456</v>
      </c>
    </row>
    <row r="377" s="95" customFormat="1" spans="1:13">
      <c r="A377" s="24" t="s">
        <v>3457</v>
      </c>
      <c r="B377" s="24" t="s">
        <v>3458</v>
      </c>
      <c r="C377" s="21">
        <f>VLOOKUP(A377,[1]spot_prices!$A:$F,3,FALSE)</f>
        <v>21.7</v>
      </c>
      <c r="D377" s="21">
        <f>VLOOKUP(A377,[1]spot_prices!$A:$F,4,FALSE)</f>
        <v>86.6</v>
      </c>
      <c r="E377" s="107">
        <f>C377/D377</f>
        <v>0.250577367205543</v>
      </c>
      <c r="F377" s="20">
        <f>VLOOKUP(A377,[1]spot_prices!$A:$F,5,FALSE)</f>
        <v>76.85</v>
      </c>
      <c r="G377" s="103">
        <f>VLOOKUP(A377,[1]spot_prices!$A:$F,6,FALSE)</f>
        <v>1.88</v>
      </c>
      <c r="H377" s="27" t="s">
        <v>2105</v>
      </c>
      <c r="I377" s="27"/>
      <c r="J377" s="24" t="s">
        <v>2826</v>
      </c>
      <c r="K377" s="112">
        <f>VLOOKUP(H377,行业总结!D:F,2,FALSE)</f>
        <v>6.5</v>
      </c>
      <c r="L377" s="27" t="s">
        <v>3459</v>
      </c>
      <c r="M377" s="27" t="s">
        <v>3460</v>
      </c>
    </row>
    <row r="378" s="95" customFormat="1" spans="1:13">
      <c r="A378" s="24" t="s">
        <v>3461</v>
      </c>
      <c r="B378" s="24" t="s">
        <v>3462</v>
      </c>
      <c r="C378" s="21">
        <f>VLOOKUP(A378,[1]spot_prices!$A:$F,3,FALSE)</f>
        <v>21.5</v>
      </c>
      <c r="D378" s="21">
        <f>VLOOKUP(A378,[1]spot_prices!$A:$F,4,FALSE)</f>
        <v>68.3</v>
      </c>
      <c r="E378" s="107">
        <f>C378/D378</f>
        <v>0.314787701317716</v>
      </c>
      <c r="F378" s="20">
        <f>VLOOKUP(A378,[1]spot_prices!$A:$F,5,FALSE)</f>
        <v>22.78</v>
      </c>
      <c r="G378" s="103">
        <f>VLOOKUP(A378,[1]spot_prices!$A:$F,6,FALSE)</f>
        <v>2.02</v>
      </c>
      <c r="H378" s="27" t="s">
        <v>2105</v>
      </c>
      <c r="I378" s="27"/>
      <c r="J378" s="24" t="s">
        <v>2352</v>
      </c>
      <c r="K378" s="112">
        <f>VLOOKUP(H378,行业总结!D:F,2,FALSE)</f>
        <v>6.5</v>
      </c>
      <c r="L378" s="27" t="s">
        <v>3463</v>
      </c>
      <c r="M378" s="27" t="s">
        <v>3464</v>
      </c>
    </row>
    <row r="379" s="95" customFormat="1" ht="33" spans="1:13">
      <c r="A379" s="24" t="s">
        <v>3465</v>
      </c>
      <c r="B379" s="24" t="s">
        <v>3466</v>
      </c>
      <c r="C379" s="21">
        <f>VLOOKUP(A379,[1]spot_prices!$A:$F,3,FALSE)</f>
        <v>18.3</v>
      </c>
      <c r="D379" s="21">
        <f>VLOOKUP(A379,[1]spot_prices!$A:$F,4,FALSE)</f>
        <v>18.5</v>
      </c>
      <c r="E379" s="107">
        <f>C379/D379</f>
        <v>0.989189189189189</v>
      </c>
      <c r="F379" s="20">
        <f>VLOOKUP(A379,[1]spot_prices!$A:$F,5,FALSE)</f>
        <v>6.33</v>
      </c>
      <c r="G379" s="103">
        <f>VLOOKUP(A379,[1]spot_prices!$A:$F,6,FALSE)</f>
        <v>3.09</v>
      </c>
      <c r="H379" s="27" t="s">
        <v>2105</v>
      </c>
      <c r="I379" s="27"/>
      <c r="J379" s="114"/>
      <c r="K379" s="112">
        <f>VLOOKUP(H379,行业总结!D:F,2,FALSE)</f>
        <v>6.5</v>
      </c>
      <c r="L379" s="27" t="s">
        <v>3467</v>
      </c>
      <c r="M379" s="27" t="s">
        <v>3468</v>
      </c>
    </row>
    <row r="380" s="95" customFormat="1" ht="49.5" spans="1:13">
      <c r="A380" s="24" t="s">
        <v>3469</v>
      </c>
      <c r="B380" s="24" t="s">
        <v>3470</v>
      </c>
      <c r="C380" s="21">
        <f>VLOOKUP(A380,[1]spot_prices!$A:$F,3,FALSE)</f>
        <v>16.9</v>
      </c>
      <c r="D380" s="21">
        <f>VLOOKUP(A380,[1]spot_prices!$A:$F,4,FALSE)</f>
        <v>30.1</v>
      </c>
      <c r="E380" s="107">
        <f>C380/D380</f>
        <v>0.561461794019933</v>
      </c>
      <c r="F380" s="20">
        <f>VLOOKUP(A380,[1]spot_prices!$A:$F,5,FALSE)</f>
        <v>45.56</v>
      </c>
      <c r="G380" s="103">
        <f>VLOOKUP(A380,[1]spot_prices!$A:$F,6,FALSE)</f>
        <v>3.47</v>
      </c>
      <c r="H380" s="27" t="s">
        <v>2105</v>
      </c>
      <c r="I380" s="27"/>
      <c r="J380" s="114"/>
      <c r="K380" s="112">
        <f>VLOOKUP(H380,行业总结!D:F,2,FALSE)</f>
        <v>6.5</v>
      </c>
      <c r="L380" s="27" t="s">
        <v>3471</v>
      </c>
      <c r="M380" s="27" t="s">
        <v>3472</v>
      </c>
    </row>
    <row r="381" s="95" customFormat="1" ht="33" spans="1:13">
      <c r="A381" s="24" t="s">
        <v>3473</v>
      </c>
      <c r="B381" s="24" t="s">
        <v>3474</v>
      </c>
      <c r="C381" s="21">
        <f>VLOOKUP(A381,[1]spot_prices!$A:$F,3,FALSE)</f>
        <v>15.5</v>
      </c>
      <c r="D381" s="21">
        <f>VLOOKUP(A381,[1]spot_prices!$A:$F,4,FALSE)</f>
        <v>110.4</v>
      </c>
      <c r="E381" s="107">
        <f>C381/D381</f>
        <v>0.140398550724638</v>
      </c>
      <c r="F381" s="20">
        <f>VLOOKUP(A381,[1]spot_prices!$A:$F,5,FALSE)</f>
        <v>23.47</v>
      </c>
      <c r="G381" s="103">
        <f>VLOOKUP(A381,[1]spot_prices!$A:$F,6,FALSE)</f>
        <v>0.73</v>
      </c>
      <c r="H381" s="27" t="s">
        <v>2105</v>
      </c>
      <c r="I381" s="27"/>
      <c r="J381" s="114"/>
      <c r="K381" s="112">
        <f>VLOOKUP(H381,行业总结!D:F,2,FALSE)</f>
        <v>6.5</v>
      </c>
      <c r="L381" s="27" t="s">
        <v>3475</v>
      </c>
      <c r="M381" s="27" t="s">
        <v>3401</v>
      </c>
    </row>
    <row r="382" s="95" customFormat="1" ht="33" spans="1:13">
      <c r="A382" s="24" t="s">
        <v>3476</v>
      </c>
      <c r="B382" s="24" t="s">
        <v>3477</v>
      </c>
      <c r="C382" s="21">
        <f>VLOOKUP(A382,[1]spot_prices!$A:$F,3,FALSE)</f>
        <v>13.4</v>
      </c>
      <c r="D382" s="21">
        <f>VLOOKUP(A382,[1]spot_prices!$A:$F,4,FALSE)</f>
        <v>47.2</v>
      </c>
      <c r="E382" s="107">
        <f>C382/D382</f>
        <v>0.283898305084746</v>
      </c>
      <c r="F382" s="20">
        <f>VLOOKUP(A382,[1]spot_prices!$A:$F,5,FALSE)</f>
        <v>50.16</v>
      </c>
      <c r="G382" s="103">
        <f>VLOOKUP(A382,[1]spot_prices!$A:$F,6,FALSE)</f>
        <v>2.05</v>
      </c>
      <c r="H382" s="27" t="s">
        <v>2105</v>
      </c>
      <c r="I382" s="27"/>
      <c r="J382" s="114"/>
      <c r="K382" s="112">
        <f>VLOOKUP(H382,行业总结!D:F,2,FALSE)</f>
        <v>6.5</v>
      </c>
      <c r="L382" s="27" t="s">
        <v>3478</v>
      </c>
      <c r="M382" s="27" t="s">
        <v>3479</v>
      </c>
    </row>
    <row r="383" s="95" customFormat="1" ht="33" spans="1:13">
      <c r="A383" s="24" t="s">
        <v>3480</v>
      </c>
      <c r="B383" s="24" t="s">
        <v>3481</v>
      </c>
      <c r="C383" s="21">
        <f>VLOOKUP(A383,[1]spot_prices!$A:$F,3,FALSE)</f>
        <v>13.4</v>
      </c>
      <c r="D383" s="21">
        <f>VLOOKUP(A383,[1]spot_prices!$A:$F,4,FALSE)</f>
        <v>30.3</v>
      </c>
      <c r="E383" s="107">
        <f>C383/D383</f>
        <v>0.442244224422442</v>
      </c>
      <c r="F383" s="20">
        <f>VLOOKUP(A383,[1]spot_prices!$A:$F,5,FALSE)</f>
        <v>52.14</v>
      </c>
      <c r="G383" s="103">
        <f>VLOOKUP(A383,[1]spot_prices!$A:$F,6,FALSE)</f>
        <v>3.68</v>
      </c>
      <c r="H383" s="27" t="s">
        <v>2105</v>
      </c>
      <c r="I383" s="27"/>
      <c r="J383" s="114"/>
      <c r="K383" s="112">
        <f>VLOOKUP(H383,行业总结!D:F,2,FALSE)</f>
        <v>6.5</v>
      </c>
      <c r="L383" s="27" t="s">
        <v>3482</v>
      </c>
      <c r="M383" s="27" t="s">
        <v>3483</v>
      </c>
    </row>
    <row r="384" s="95" customFormat="1" spans="1:13">
      <c r="A384" s="24" t="s">
        <v>3484</v>
      </c>
      <c r="B384" s="24" t="s">
        <v>3485</v>
      </c>
      <c r="C384" s="21">
        <f>VLOOKUP(A384,[1]spot_prices!$A:$F,3,FALSE)</f>
        <v>9.4</v>
      </c>
      <c r="D384" s="21">
        <f>VLOOKUP(A384,[1]spot_prices!$A:$F,4,FALSE)</f>
        <v>19.5</v>
      </c>
      <c r="E384" s="107">
        <f>C384/D384</f>
        <v>0.482051282051282</v>
      </c>
      <c r="F384" s="20">
        <f>VLOOKUP(A384,[1]spot_prices!$A:$F,5,FALSE)</f>
        <v>24.04</v>
      </c>
      <c r="G384" s="103">
        <f>VLOOKUP(A384,[1]spot_prices!$A:$F,6,FALSE)</f>
        <v>1.05</v>
      </c>
      <c r="H384" s="27" t="s">
        <v>2105</v>
      </c>
      <c r="I384" s="27"/>
      <c r="J384" s="114"/>
      <c r="K384" s="112">
        <f>VLOOKUP(H384,行业总结!D:F,2,FALSE)</f>
        <v>6.5</v>
      </c>
      <c r="L384" s="27" t="s">
        <v>3486</v>
      </c>
      <c r="M384" s="27" t="s">
        <v>1708</v>
      </c>
    </row>
    <row r="385" s="95" customFormat="1" ht="33" spans="1:13">
      <c r="A385" s="24" t="s">
        <v>3487</v>
      </c>
      <c r="B385" s="24" t="s">
        <v>3488</v>
      </c>
      <c r="C385" s="21">
        <f>VLOOKUP(A385,[1]spot_prices!$A:$F,3,FALSE)</f>
        <v>9.2</v>
      </c>
      <c r="D385" s="21">
        <f>VLOOKUP(A385,[1]spot_prices!$A:$F,4,FALSE)</f>
        <v>36.6</v>
      </c>
      <c r="E385" s="107">
        <f>C385/D385</f>
        <v>0.251366120218579</v>
      </c>
      <c r="F385" s="20">
        <f>VLOOKUP(A385,[1]spot_prices!$A:$F,5,FALSE)</f>
        <v>62.17</v>
      </c>
      <c r="G385" s="103">
        <f>VLOOKUP(A385,[1]spot_prices!$A:$F,6,FALSE)</f>
        <v>0.63</v>
      </c>
      <c r="H385" s="27" t="s">
        <v>2105</v>
      </c>
      <c r="I385" s="27"/>
      <c r="J385" s="114"/>
      <c r="K385" s="112">
        <f>VLOOKUP(H385,行业总结!D:F,2,FALSE)</f>
        <v>6.5</v>
      </c>
      <c r="L385" s="27" t="s">
        <v>3489</v>
      </c>
      <c r="M385" s="27" t="s">
        <v>3490</v>
      </c>
    </row>
    <row r="386" s="95" customFormat="1" spans="1:13">
      <c r="A386" s="24" t="s">
        <v>3491</v>
      </c>
      <c r="B386" s="24" t="s">
        <v>3492</v>
      </c>
      <c r="C386" s="21">
        <f>VLOOKUP(A386,[1]spot_prices!$A:$F,3,FALSE)</f>
        <v>8.6</v>
      </c>
      <c r="D386" s="21">
        <f>VLOOKUP(A386,[1]spot_prices!$A:$F,4,FALSE)</f>
        <v>38</v>
      </c>
      <c r="E386" s="107">
        <f>C386/D386</f>
        <v>0.226315789473684</v>
      </c>
      <c r="F386" s="20">
        <f>VLOOKUP(A386,[1]spot_prices!$A:$F,5,FALSE)</f>
        <v>37.92</v>
      </c>
      <c r="G386" s="103">
        <f>VLOOKUP(A386,[1]spot_prices!$A:$F,6,FALSE)</f>
        <v>1.94</v>
      </c>
      <c r="H386" s="27" t="s">
        <v>2105</v>
      </c>
      <c r="I386" s="27"/>
      <c r="J386" s="114"/>
      <c r="K386" s="112">
        <f>VLOOKUP(H386,行业总结!D:F,2,FALSE)</f>
        <v>6.5</v>
      </c>
      <c r="L386" s="27" t="s">
        <v>3493</v>
      </c>
      <c r="M386" s="27" t="s">
        <v>3494</v>
      </c>
    </row>
    <row r="387" s="95" customFormat="1" ht="33" spans="1:13">
      <c r="A387" s="24" t="s">
        <v>3495</v>
      </c>
      <c r="B387" s="24" t="s">
        <v>3496</v>
      </c>
      <c r="C387" s="21">
        <f>VLOOKUP(A387,[1]spot_prices!$A:$F,3,FALSE)</f>
        <v>5.2</v>
      </c>
      <c r="D387" s="21">
        <f>VLOOKUP(A387,[1]spot_prices!$A:$F,4,FALSE)</f>
        <v>21</v>
      </c>
      <c r="E387" s="107">
        <f>C387/D387</f>
        <v>0.247619047619048</v>
      </c>
      <c r="F387" s="20">
        <f>VLOOKUP(A387,[1]spot_prices!$A:$F,5,FALSE)</f>
        <v>30.84</v>
      </c>
      <c r="G387" s="103">
        <f>VLOOKUP(A387,[1]spot_prices!$A:$F,6,FALSE)</f>
        <v>2.29</v>
      </c>
      <c r="H387" s="27" t="s">
        <v>2105</v>
      </c>
      <c r="I387" s="27"/>
      <c r="J387" s="114"/>
      <c r="K387" s="112">
        <f>VLOOKUP(H387,行业总结!D:F,2,FALSE)</f>
        <v>6.5</v>
      </c>
      <c r="L387" s="27" t="s">
        <v>3497</v>
      </c>
      <c r="M387" s="27" t="s">
        <v>3498</v>
      </c>
    </row>
    <row r="388" s="95" customFormat="1" ht="33" spans="1:13">
      <c r="A388" s="108" t="s">
        <v>3499</v>
      </c>
      <c r="B388" s="108" t="s">
        <v>3500</v>
      </c>
      <c r="C388" s="21">
        <f>VLOOKUP(A388,[1]spot_prices!$A:$F,3,FALSE)</f>
        <v>350.9</v>
      </c>
      <c r="D388" s="21">
        <f>VLOOKUP(A388,[1]spot_prices!$A:$F,4,FALSE)</f>
        <v>350.9</v>
      </c>
      <c r="E388" s="107">
        <f>C388/D388</f>
        <v>1</v>
      </c>
      <c r="F388" s="20">
        <f>VLOOKUP(A388,[1]spot_prices!$A:$F,5,FALSE)</f>
        <v>59.85</v>
      </c>
      <c r="G388" s="103">
        <f>VLOOKUP(A388,[1]spot_prices!$A:$F,6,FALSE)</f>
        <v>1.32</v>
      </c>
      <c r="H388" s="109" t="s">
        <v>79</v>
      </c>
      <c r="I388" s="109"/>
      <c r="J388" s="108" t="s">
        <v>2216</v>
      </c>
      <c r="K388" s="112">
        <f>VLOOKUP(H388,行业总结!D:F,2,FALSE)</f>
        <v>6.5</v>
      </c>
      <c r="L388" s="109" t="s">
        <v>3501</v>
      </c>
      <c r="M388" s="109" t="s">
        <v>3502</v>
      </c>
    </row>
    <row r="389" s="95" customFormat="1" ht="49.5" spans="1:13">
      <c r="A389" s="108" t="s">
        <v>3503</v>
      </c>
      <c r="B389" s="108" t="s">
        <v>3504</v>
      </c>
      <c r="C389" s="21">
        <f>VLOOKUP(A389,[1]spot_prices!$A:$F,3,FALSE)</f>
        <v>212.6</v>
      </c>
      <c r="D389" s="21">
        <f>VLOOKUP(A389,[1]spot_prices!$A:$F,4,FALSE)</f>
        <v>219.2</v>
      </c>
      <c r="E389" s="107">
        <f>C389/D389</f>
        <v>0.969890510948905</v>
      </c>
      <c r="F389" s="20">
        <f>VLOOKUP(A389,[1]spot_prices!$A:$F,5,FALSE)</f>
        <v>15.62</v>
      </c>
      <c r="G389" s="103">
        <f>VLOOKUP(A389,[1]spot_prices!$A:$F,6,FALSE)</f>
        <v>0.9</v>
      </c>
      <c r="H389" s="109" t="s">
        <v>79</v>
      </c>
      <c r="I389" s="109"/>
      <c r="J389" s="108" t="s">
        <v>2211</v>
      </c>
      <c r="K389" s="112">
        <f>VLOOKUP(H389,行业总结!D:F,2,FALSE)</f>
        <v>6.5</v>
      </c>
      <c r="L389" s="109" t="s">
        <v>3505</v>
      </c>
      <c r="M389" s="109" t="s">
        <v>3506</v>
      </c>
    </row>
    <row r="390" s="95" customFormat="1" ht="33" spans="1:13">
      <c r="A390" s="108" t="s">
        <v>3507</v>
      </c>
      <c r="B390" s="108" t="s">
        <v>3508</v>
      </c>
      <c r="C390" s="21">
        <f>VLOOKUP(A390,[1]spot_prices!$A:$F,3,FALSE)</f>
        <v>165.9</v>
      </c>
      <c r="D390" s="21">
        <f>VLOOKUP(A390,[1]spot_prices!$A:$F,4,FALSE)</f>
        <v>459.5</v>
      </c>
      <c r="E390" s="107">
        <f>C390/D390</f>
        <v>0.361044613710555</v>
      </c>
      <c r="F390" s="20">
        <f>VLOOKUP(A390,[1]spot_prices!$A:$F,5,FALSE)</f>
        <v>58.45</v>
      </c>
      <c r="G390" s="103">
        <f>VLOOKUP(A390,[1]spot_prices!$A:$F,6,FALSE)</f>
        <v>2.51</v>
      </c>
      <c r="H390" s="109" t="s">
        <v>79</v>
      </c>
      <c r="I390" s="109"/>
      <c r="J390" s="108" t="s">
        <v>3509</v>
      </c>
      <c r="K390" s="112">
        <f>VLOOKUP(H390,行业总结!D:F,2,FALSE)</f>
        <v>6.5</v>
      </c>
      <c r="L390" s="109" t="s">
        <v>3510</v>
      </c>
      <c r="M390" s="109" t="s">
        <v>3511</v>
      </c>
    </row>
    <row r="391" s="95" customFormat="1" ht="33" spans="1:13">
      <c r="A391" s="108" t="s">
        <v>3512</v>
      </c>
      <c r="B391" s="108" t="s">
        <v>3513</v>
      </c>
      <c r="C391" s="21">
        <f>VLOOKUP(A391,[1]spot_prices!$A:$F,3,FALSE)</f>
        <v>117.3</v>
      </c>
      <c r="D391" s="21">
        <f>VLOOKUP(A391,[1]spot_prices!$A:$F,4,FALSE)</f>
        <v>117.3</v>
      </c>
      <c r="E391" s="107">
        <f>C391/D391</f>
        <v>1</v>
      </c>
      <c r="F391" s="20">
        <f>VLOOKUP(A391,[1]spot_prices!$A:$F,5,FALSE)</f>
        <v>69.85</v>
      </c>
      <c r="G391" s="103">
        <f>VLOOKUP(A391,[1]spot_prices!$A:$F,6,FALSE)</f>
        <v>-0.17</v>
      </c>
      <c r="H391" s="109" t="s">
        <v>79</v>
      </c>
      <c r="I391" s="109"/>
      <c r="J391" s="108" t="s">
        <v>2253</v>
      </c>
      <c r="K391" s="112">
        <f>VLOOKUP(H391,行业总结!D:F,2,FALSE)</f>
        <v>6.5</v>
      </c>
      <c r="L391" s="109" t="s">
        <v>3514</v>
      </c>
      <c r="M391" s="109" t="s">
        <v>3515</v>
      </c>
    </row>
    <row r="392" s="95" customFormat="1" ht="33" spans="1:13">
      <c r="A392" s="20" t="s">
        <v>3516</v>
      </c>
      <c r="B392" s="20" t="s">
        <v>3517</v>
      </c>
      <c r="C392" s="21">
        <f>VLOOKUP(A392,[1]spot_prices!$A:$F,3,FALSE)</f>
        <v>111.7</v>
      </c>
      <c r="D392" s="21">
        <f>VLOOKUP(A392,[1]spot_prices!$A:$F,4,FALSE)</f>
        <v>111.7</v>
      </c>
      <c r="E392" s="107">
        <f>C392/D392</f>
        <v>1</v>
      </c>
      <c r="F392" s="20">
        <f>VLOOKUP(A392,[1]spot_prices!$A:$F,5,FALSE)</f>
        <v>26.46</v>
      </c>
      <c r="G392" s="103">
        <f>VLOOKUP(A392,[1]spot_prices!$A:$F,6,FALSE)</f>
        <v>0.76</v>
      </c>
      <c r="H392" s="23" t="s">
        <v>79</v>
      </c>
      <c r="I392" s="23"/>
      <c r="J392" s="20" t="s">
        <v>2113</v>
      </c>
      <c r="K392" s="112">
        <f>VLOOKUP(H392,行业总结!D:F,2,FALSE)</f>
        <v>6.5</v>
      </c>
      <c r="L392" s="23" t="s">
        <v>3518</v>
      </c>
      <c r="M392" s="23" t="s">
        <v>3519</v>
      </c>
    </row>
    <row r="393" s="95" customFormat="1" spans="1:13">
      <c r="A393" s="108" t="s">
        <v>3520</v>
      </c>
      <c r="B393" s="108" t="s">
        <v>3521</v>
      </c>
      <c r="C393" s="21">
        <f>VLOOKUP(A393,[1]spot_prices!$A:$F,3,FALSE)</f>
        <v>109.6</v>
      </c>
      <c r="D393" s="21">
        <f>VLOOKUP(A393,[1]spot_prices!$A:$F,4,FALSE)</f>
        <v>109.7</v>
      </c>
      <c r="E393" s="107">
        <f>C393/D393</f>
        <v>0.999088422971741</v>
      </c>
      <c r="F393" s="20">
        <f>VLOOKUP(A393,[1]spot_prices!$A:$F,5,FALSE)</f>
        <v>27.56</v>
      </c>
      <c r="G393" s="103">
        <f>VLOOKUP(A393,[1]spot_prices!$A:$F,6,FALSE)</f>
        <v>1.89</v>
      </c>
      <c r="H393" s="109" t="s">
        <v>79</v>
      </c>
      <c r="I393" s="109"/>
      <c r="J393" s="108" t="s">
        <v>2352</v>
      </c>
      <c r="K393" s="112">
        <f>VLOOKUP(H393,行业总结!D:F,2,FALSE)</f>
        <v>6.5</v>
      </c>
      <c r="L393" s="109" t="s">
        <v>3522</v>
      </c>
      <c r="M393" s="109" t="s">
        <v>3523</v>
      </c>
    </row>
    <row r="394" s="95" customFormat="1" ht="49.5" spans="1:13">
      <c r="A394" s="108" t="s">
        <v>3524</v>
      </c>
      <c r="B394" s="108" t="s">
        <v>3525</v>
      </c>
      <c r="C394" s="21">
        <f>VLOOKUP(A394,[1]spot_prices!$A:$F,3,FALSE)</f>
        <v>102.8</v>
      </c>
      <c r="D394" s="21">
        <f>VLOOKUP(A394,[1]spot_prices!$A:$F,4,FALSE)</f>
        <v>139</v>
      </c>
      <c r="E394" s="107">
        <f>C394/D394</f>
        <v>0.739568345323741</v>
      </c>
      <c r="F394" s="20">
        <f>VLOOKUP(A394,[1]spot_prices!$A:$F,5,FALSE)</f>
        <v>31.27</v>
      </c>
      <c r="G394" s="103">
        <f>VLOOKUP(A394,[1]spot_prices!$A:$F,6,FALSE)</f>
        <v>1.33</v>
      </c>
      <c r="H394" s="109" t="s">
        <v>79</v>
      </c>
      <c r="I394" s="109"/>
      <c r="J394" s="108" t="s">
        <v>2331</v>
      </c>
      <c r="K394" s="112">
        <f>VLOOKUP(H394,行业总结!D:F,2,FALSE)</f>
        <v>6.5</v>
      </c>
      <c r="L394" s="109" t="s">
        <v>3526</v>
      </c>
      <c r="M394" s="109" t="s">
        <v>3527</v>
      </c>
    </row>
    <row r="395" s="95" customFormat="1" spans="1:13">
      <c r="A395" s="20" t="s">
        <v>3528</v>
      </c>
      <c r="B395" s="20" t="s">
        <v>3529</v>
      </c>
      <c r="C395" s="21">
        <f>VLOOKUP(A395,[1]spot_prices!$A:$F,3,FALSE)</f>
        <v>91.8</v>
      </c>
      <c r="D395" s="21">
        <f>VLOOKUP(A395,[1]spot_prices!$A:$F,4,FALSE)</f>
        <v>113.6</v>
      </c>
      <c r="E395" s="107">
        <f>C395/D395</f>
        <v>0.808098591549296</v>
      </c>
      <c r="F395" s="20">
        <f>VLOOKUP(A395,[1]spot_prices!$A:$F,5,FALSE)</f>
        <v>18.54</v>
      </c>
      <c r="G395" s="103">
        <f>VLOOKUP(A395,[1]spot_prices!$A:$F,6,FALSE)</f>
        <v>2.43</v>
      </c>
      <c r="H395" s="23" t="s">
        <v>79</v>
      </c>
      <c r="I395" s="23"/>
      <c r="J395" s="20" t="s">
        <v>2839</v>
      </c>
      <c r="K395" s="112">
        <f>VLOOKUP(H395,行业总结!D:F,2,FALSE)</f>
        <v>6.5</v>
      </c>
      <c r="L395" s="23" t="s">
        <v>3530</v>
      </c>
      <c r="M395" s="23" t="s">
        <v>3531</v>
      </c>
    </row>
    <row r="396" s="95" customFormat="1" ht="49.5" spans="1:13">
      <c r="A396" s="20" t="s">
        <v>3532</v>
      </c>
      <c r="B396" s="20" t="s">
        <v>3533</v>
      </c>
      <c r="C396" s="21">
        <f>VLOOKUP(A396,[1]spot_prices!$A:$F,3,FALSE)</f>
        <v>83.5</v>
      </c>
      <c r="D396" s="21">
        <f>VLOOKUP(A396,[1]spot_prices!$A:$F,4,FALSE)</f>
        <v>83.6</v>
      </c>
      <c r="E396" s="107">
        <f>C396/D396</f>
        <v>0.998803827751196</v>
      </c>
      <c r="F396" s="20">
        <f>VLOOKUP(A396,[1]spot_prices!$A:$F,5,FALSE)</f>
        <v>17.86</v>
      </c>
      <c r="G396" s="103">
        <f>VLOOKUP(A396,[1]spot_prices!$A:$F,6,FALSE)</f>
        <v>1.65</v>
      </c>
      <c r="H396" s="23" t="s">
        <v>79</v>
      </c>
      <c r="I396" s="23"/>
      <c r="J396" s="20" t="s">
        <v>2113</v>
      </c>
      <c r="K396" s="112">
        <f>VLOOKUP(H396,行业总结!D:F,2,FALSE)</f>
        <v>6.5</v>
      </c>
      <c r="L396" s="23" t="s">
        <v>3534</v>
      </c>
      <c r="M396" s="23" t="s">
        <v>3535</v>
      </c>
    </row>
    <row r="397" s="95" customFormat="1" spans="1:13">
      <c r="A397" s="20" t="s">
        <v>3536</v>
      </c>
      <c r="B397" s="20" t="s">
        <v>3537</v>
      </c>
      <c r="C397" s="21">
        <f>VLOOKUP(A397,[1]spot_prices!$A:$F,3,FALSE)</f>
        <v>78.5</v>
      </c>
      <c r="D397" s="21">
        <f>VLOOKUP(A397,[1]spot_prices!$A:$F,4,FALSE)</f>
        <v>132.2</v>
      </c>
      <c r="E397" s="107">
        <f>C397/D397</f>
        <v>0.593797276853253</v>
      </c>
      <c r="F397" s="20">
        <f>VLOOKUP(A397,[1]spot_prices!$A:$F,5,FALSE)</f>
        <v>22.47</v>
      </c>
      <c r="G397" s="103">
        <f>VLOOKUP(A397,[1]spot_prices!$A:$F,6,FALSE)</f>
        <v>2.04</v>
      </c>
      <c r="H397" s="23" t="s">
        <v>79</v>
      </c>
      <c r="I397" s="23"/>
      <c r="J397" s="20" t="s">
        <v>2216</v>
      </c>
      <c r="K397" s="112">
        <f>VLOOKUP(H397,行业总结!D:F,2,FALSE)</f>
        <v>6.5</v>
      </c>
      <c r="L397" s="23" t="s">
        <v>3538</v>
      </c>
      <c r="M397" s="23" t="s">
        <v>3539</v>
      </c>
    </row>
    <row r="398" s="95" customFormat="1" spans="1:13">
      <c r="A398" s="20" t="s">
        <v>3540</v>
      </c>
      <c r="B398" s="20" t="s">
        <v>3541</v>
      </c>
      <c r="C398" s="21">
        <f>VLOOKUP(A398,[1]spot_prices!$A:$F,3,FALSE)</f>
        <v>74.5</v>
      </c>
      <c r="D398" s="21">
        <f>VLOOKUP(A398,[1]spot_prices!$A:$F,4,FALSE)</f>
        <v>75.9</v>
      </c>
      <c r="E398" s="107">
        <f>C398/D398</f>
        <v>0.981554677206851</v>
      </c>
      <c r="F398" s="20">
        <f>VLOOKUP(A398,[1]spot_prices!$A:$F,5,FALSE)</f>
        <v>17.26</v>
      </c>
      <c r="G398" s="103">
        <f>VLOOKUP(A398,[1]spot_prices!$A:$F,6,FALSE)</f>
        <v>1.77</v>
      </c>
      <c r="H398" s="23" t="s">
        <v>79</v>
      </c>
      <c r="I398" s="23"/>
      <c r="J398" s="20" t="s">
        <v>2352</v>
      </c>
      <c r="K398" s="112">
        <f>VLOOKUP(H398,行业总结!D:F,2,FALSE)</f>
        <v>6.5</v>
      </c>
      <c r="L398" s="23" t="s">
        <v>3542</v>
      </c>
      <c r="M398" s="23" t="s">
        <v>3543</v>
      </c>
    </row>
    <row r="399" s="95" customFormat="1" ht="33" spans="1:13">
      <c r="A399" s="20" t="s">
        <v>3544</v>
      </c>
      <c r="B399" s="20" t="s">
        <v>3545</v>
      </c>
      <c r="C399" s="21">
        <f>VLOOKUP(A399,[1]spot_prices!$A:$F,3,FALSE)</f>
        <v>74.2</v>
      </c>
      <c r="D399" s="21">
        <f>VLOOKUP(A399,[1]spot_prices!$A:$F,4,FALSE)</f>
        <v>82.1</v>
      </c>
      <c r="E399" s="107">
        <f>C399/D399</f>
        <v>0.903775883069428</v>
      </c>
      <c r="F399" s="20">
        <f>VLOOKUP(A399,[1]spot_prices!$A:$F,5,FALSE)</f>
        <v>29.83</v>
      </c>
      <c r="G399" s="103">
        <f>VLOOKUP(A399,[1]spot_prices!$A:$F,6,FALSE)</f>
        <v>3.61</v>
      </c>
      <c r="H399" s="23" t="s">
        <v>79</v>
      </c>
      <c r="I399" s="23"/>
      <c r="J399" s="113"/>
      <c r="K399" s="112">
        <f>VLOOKUP(H399,行业总结!D:F,2,FALSE)</f>
        <v>6.5</v>
      </c>
      <c r="L399" s="23" t="s">
        <v>3546</v>
      </c>
      <c r="M399" s="23" t="s">
        <v>3547</v>
      </c>
    </row>
    <row r="400" s="95" customFormat="1" ht="33" spans="1:13">
      <c r="A400" s="20" t="s">
        <v>3548</v>
      </c>
      <c r="B400" s="20" t="s">
        <v>3549</v>
      </c>
      <c r="C400" s="21">
        <f>VLOOKUP(A400,[1]spot_prices!$A:$F,3,FALSE)</f>
        <v>68.7</v>
      </c>
      <c r="D400" s="21">
        <f>VLOOKUP(A400,[1]spot_prices!$A:$F,4,FALSE)</f>
        <v>68.7</v>
      </c>
      <c r="E400" s="107">
        <f>C400/D400</f>
        <v>1</v>
      </c>
      <c r="F400" s="20">
        <f>VLOOKUP(A400,[1]spot_prices!$A:$F,5,FALSE)</f>
        <v>13.55</v>
      </c>
      <c r="G400" s="103">
        <f>VLOOKUP(A400,[1]spot_prices!$A:$F,6,FALSE)</f>
        <v>2.11</v>
      </c>
      <c r="H400" s="23" t="s">
        <v>79</v>
      </c>
      <c r="I400" s="23"/>
      <c r="J400" s="20" t="s">
        <v>2253</v>
      </c>
      <c r="K400" s="112">
        <f>VLOOKUP(H400,行业总结!D:F,2,FALSE)</f>
        <v>6.5</v>
      </c>
      <c r="L400" s="23" t="s">
        <v>3550</v>
      </c>
      <c r="M400" s="23" t="s">
        <v>3551</v>
      </c>
    </row>
    <row r="401" s="95" customFormat="1" spans="1:13">
      <c r="A401" s="20" t="s">
        <v>3552</v>
      </c>
      <c r="B401" s="20" t="s">
        <v>3553</v>
      </c>
      <c r="C401" s="21">
        <f>VLOOKUP(A401,[1]spot_prices!$A:$F,3,FALSE)</f>
        <v>67.9</v>
      </c>
      <c r="D401" s="21">
        <f>VLOOKUP(A401,[1]spot_prices!$A:$F,4,FALSE)</f>
        <v>119.5</v>
      </c>
      <c r="E401" s="107">
        <f>C401/D401</f>
        <v>0.568200836820084</v>
      </c>
      <c r="F401" s="20">
        <f>VLOOKUP(A401,[1]spot_prices!$A:$F,5,FALSE)</f>
        <v>20.3</v>
      </c>
      <c r="G401" s="103">
        <f>VLOOKUP(A401,[1]spot_prices!$A:$F,6,FALSE)</f>
        <v>-0.98</v>
      </c>
      <c r="H401" s="23" t="s">
        <v>79</v>
      </c>
      <c r="I401" s="23"/>
      <c r="J401" s="20" t="s">
        <v>2352</v>
      </c>
      <c r="K401" s="112">
        <f>VLOOKUP(H401,行业总结!D:F,2,FALSE)</f>
        <v>6.5</v>
      </c>
      <c r="L401" s="23" t="s">
        <v>3554</v>
      </c>
      <c r="M401" s="23" t="s">
        <v>3555</v>
      </c>
    </row>
    <row r="402" s="95" customFormat="1" ht="33" spans="1:13">
      <c r="A402" s="20" t="s">
        <v>3556</v>
      </c>
      <c r="B402" s="20" t="s">
        <v>3557</v>
      </c>
      <c r="C402" s="21">
        <f>VLOOKUP(A402,[1]spot_prices!$A:$F,3,FALSE)</f>
        <v>56.9</v>
      </c>
      <c r="D402" s="21">
        <f>VLOOKUP(A402,[1]spot_prices!$A:$F,4,FALSE)</f>
        <v>85.9</v>
      </c>
      <c r="E402" s="107">
        <f>C402/D402</f>
        <v>0.662398137369034</v>
      </c>
      <c r="F402" s="20">
        <f>VLOOKUP(A402,[1]spot_prices!$A:$F,5,FALSE)</f>
        <v>55.01</v>
      </c>
      <c r="G402" s="103">
        <f>VLOOKUP(A402,[1]spot_prices!$A:$F,6,FALSE)</f>
        <v>2.04</v>
      </c>
      <c r="H402" s="23" t="s">
        <v>79</v>
      </c>
      <c r="I402" s="23"/>
      <c r="J402" s="20" t="s">
        <v>2122</v>
      </c>
      <c r="K402" s="112">
        <f>VLOOKUP(H402,行业总结!D:F,2,FALSE)</f>
        <v>6.5</v>
      </c>
      <c r="L402" s="23" t="s">
        <v>3558</v>
      </c>
      <c r="M402" s="23" t="s">
        <v>3559</v>
      </c>
    </row>
    <row r="403" s="95" customFormat="1" ht="33" spans="1:13">
      <c r="A403" s="24" t="s">
        <v>3560</v>
      </c>
      <c r="B403" s="24" t="s">
        <v>3561</v>
      </c>
      <c r="C403" s="21">
        <f>VLOOKUP(A403,[1]spot_prices!$A:$F,3,FALSE)</f>
        <v>51.2</v>
      </c>
      <c r="D403" s="21">
        <f>VLOOKUP(A403,[1]spot_prices!$A:$F,4,FALSE)</f>
        <v>51.2</v>
      </c>
      <c r="E403" s="107">
        <f>C403/D403</f>
        <v>1</v>
      </c>
      <c r="F403" s="20">
        <f>VLOOKUP(A403,[1]spot_prices!$A:$F,5,FALSE)</f>
        <v>87.27</v>
      </c>
      <c r="G403" s="103">
        <f>VLOOKUP(A403,[1]spot_prices!$A:$F,6,FALSE)</f>
        <v>0.95</v>
      </c>
      <c r="H403" s="27" t="s">
        <v>79</v>
      </c>
      <c r="I403" s="27"/>
      <c r="J403" s="24" t="s">
        <v>2253</v>
      </c>
      <c r="K403" s="112">
        <f>VLOOKUP(H403,行业总结!D:F,2,FALSE)</f>
        <v>6.5</v>
      </c>
      <c r="L403" s="27" t="s">
        <v>3562</v>
      </c>
      <c r="M403" s="27" t="s">
        <v>3563</v>
      </c>
    </row>
    <row r="404" s="95" customFormat="1" ht="33" spans="1:13">
      <c r="A404" s="20" t="s">
        <v>3564</v>
      </c>
      <c r="B404" s="20" t="s">
        <v>3565</v>
      </c>
      <c r="C404" s="21">
        <f>VLOOKUP(A404,[1]spot_prices!$A:$F,3,FALSE)</f>
        <v>50.4</v>
      </c>
      <c r="D404" s="21">
        <f>VLOOKUP(A404,[1]spot_prices!$A:$F,4,FALSE)</f>
        <v>107.4</v>
      </c>
      <c r="E404" s="107">
        <f>C404/D404</f>
        <v>0.46927374301676</v>
      </c>
      <c r="F404" s="20">
        <f>VLOOKUP(A404,[1]spot_prices!$A:$F,5,FALSE)</f>
        <v>18.95</v>
      </c>
      <c r="G404" s="103">
        <f>VLOOKUP(A404,[1]spot_prices!$A:$F,6,FALSE)</f>
        <v>1.07</v>
      </c>
      <c r="H404" s="23" t="s">
        <v>79</v>
      </c>
      <c r="I404" s="23"/>
      <c r="J404" s="20" t="s">
        <v>2253</v>
      </c>
      <c r="K404" s="112">
        <f>VLOOKUP(H404,行业总结!D:F,2,FALSE)</f>
        <v>6.5</v>
      </c>
      <c r="L404" s="23" t="s">
        <v>3566</v>
      </c>
      <c r="M404" s="23" t="s">
        <v>3567</v>
      </c>
    </row>
    <row r="405" s="95" customFormat="1" ht="33" spans="1:13">
      <c r="A405" s="24" t="s">
        <v>3568</v>
      </c>
      <c r="B405" s="24" t="s">
        <v>3569</v>
      </c>
      <c r="C405" s="21">
        <f>VLOOKUP(A405,[1]spot_prices!$A:$F,3,FALSE)</f>
        <v>46</v>
      </c>
      <c r="D405" s="21">
        <f>VLOOKUP(A405,[1]spot_prices!$A:$F,4,FALSE)</f>
        <v>47.2</v>
      </c>
      <c r="E405" s="107">
        <f>C405/D405</f>
        <v>0.974576271186441</v>
      </c>
      <c r="F405" s="20">
        <f>VLOOKUP(A405,[1]spot_prices!$A:$F,5,FALSE)</f>
        <v>5.78</v>
      </c>
      <c r="G405" s="103">
        <f>VLOOKUP(A405,[1]spot_prices!$A:$F,6,FALSE)</f>
        <v>1.05</v>
      </c>
      <c r="H405" s="27" t="s">
        <v>79</v>
      </c>
      <c r="I405" s="27"/>
      <c r="J405" s="24" t="s">
        <v>2135</v>
      </c>
      <c r="K405" s="112">
        <f>VLOOKUP(H405,行业总结!D:F,2,FALSE)</f>
        <v>6.5</v>
      </c>
      <c r="L405" s="27" t="s">
        <v>3570</v>
      </c>
      <c r="M405" s="27" t="s">
        <v>3571</v>
      </c>
    </row>
    <row r="406" s="95" customFormat="1" ht="33" spans="1:13">
      <c r="A406" s="24" t="s">
        <v>3572</v>
      </c>
      <c r="B406" s="24" t="s">
        <v>3573</v>
      </c>
      <c r="C406" s="21">
        <f>VLOOKUP(A406,[1]spot_prices!$A:$F,3,FALSE)</f>
        <v>45.4</v>
      </c>
      <c r="D406" s="21">
        <f>VLOOKUP(A406,[1]spot_prices!$A:$F,4,FALSE)</f>
        <v>45.4</v>
      </c>
      <c r="E406" s="107">
        <f>C406/D406</f>
        <v>1</v>
      </c>
      <c r="F406" s="20">
        <f>VLOOKUP(A406,[1]spot_prices!$A:$F,5,FALSE)</f>
        <v>49.35</v>
      </c>
      <c r="G406" s="103">
        <f>VLOOKUP(A406,[1]spot_prices!$A:$F,6,FALSE)</f>
        <v>1.84</v>
      </c>
      <c r="H406" s="27" t="s">
        <v>79</v>
      </c>
      <c r="I406" s="27"/>
      <c r="J406" s="24" t="s">
        <v>2286</v>
      </c>
      <c r="K406" s="112">
        <f>VLOOKUP(H406,行业总结!D:F,2,FALSE)</f>
        <v>6.5</v>
      </c>
      <c r="L406" s="27" t="s">
        <v>3574</v>
      </c>
      <c r="M406" s="27" t="s">
        <v>3575</v>
      </c>
    </row>
    <row r="407" s="95" customFormat="1" ht="33" spans="1:13">
      <c r="A407" s="24" t="s">
        <v>3576</v>
      </c>
      <c r="B407" s="24" t="s">
        <v>3577</v>
      </c>
      <c r="C407" s="21">
        <f>VLOOKUP(A407,[1]spot_prices!$A:$F,3,FALSE)</f>
        <v>38.6</v>
      </c>
      <c r="D407" s="21">
        <f>VLOOKUP(A407,[1]spot_prices!$A:$F,4,FALSE)</f>
        <v>60.7</v>
      </c>
      <c r="E407" s="107">
        <f>C407/D407</f>
        <v>0.635914332784185</v>
      </c>
      <c r="F407" s="20">
        <f>VLOOKUP(A407,[1]spot_prices!$A:$F,5,FALSE)</f>
        <v>31.19</v>
      </c>
      <c r="G407" s="103">
        <f>VLOOKUP(A407,[1]spot_prices!$A:$F,6,FALSE)</f>
        <v>1.89</v>
      </c>
      <c r="H407" s="27" t="s">
        <v>79</v>
      </c>
      <c r="I407" s="27"/>
      <c r="J407" s="24" t="s">
        <v>2723</v>
      </c>
      <c r="K407" s="112">
        <f>VLOOKUP(H407,行业总结!D:F,2,FALSE)</f>
        <v>6.5</v>
      </c>
      <c r="L407" s="27" t="s">
        <v>3578</v>
      </c>
      <c r="M407" s="27" t="s">
        <v>3579</v>
      </c>
    </row>
    <row r="408" s="95" customFormat="1" ht="33" spans="1:13">
      <c r="A408" s="24" t="s">
        <v>3580</v>
      </c>
      <c r="B408" s="24" t="s">
        <v>3581</v>
      </c>
      <c r="C408" s="21">
        <f>VLOOKUP(A408,[1]spot_prices!$A:$F,3,FALSE)</f>
        <v>36</v>
      </c>
      <c r="D408" s="21">
        <f>VLOOKUP(A408,[1]spot_prices!$A:$F,4,FALSE)</f>
        <v>52.9</v>
      </c>
      <c r="E408" s="107">
        <f>C408/D408</f>
        <v>0.680529300567108</v>
      </c>
      <c r="F408" s="20">
        <f>VLOOKUP(A408,[1]spot_prices!$A:$F,5,FALSE)</f>
        <v>13.18</v>
      </c>
      <c r="G408" s="103">
        <f>VLOOKUP(A408,[1]spot_prices!$A:$F,6,FALSE)</f>
        <v>0</v>
      </c>
      <c r="H408" s="27" t="s">
        <v>79</v>
      </c>
      <c r="I408" s="27"/>
      <c r="J408" s="114"/>
      <c r="K408" s="112">
        <f>VLOOKUP(H408,行业总结!D:F,2,FALSE)</f>
        <v>6.5</v>
      </c>
      <c r="L408" s="27" t="s">
        <v>3582</v>
      </c>
      <c r="M408" s="27" t="s">
        <v>3583</v>
      </c>
    </row>
    <row r="409" s="95" customFormat="1" ht="33" spans="1:13">
      <c r="A409" s="24" t="s">
        <v>3584</v>
      </c>
      <c r="B409" s="24" t="s">
        <v>3585</v>
      </c>
      <c r="C409" s="21">
        <f>VLOOKUP(A409,[1]spot_prices!$A:$F,3,FALSE)</f>
        <v>34.1</v>
      </c>
      <c r="D409" s="21">
        <f>VLOOKUP(A409,[1]spot_prices!$A:$F,4,FALSE)</f>
        <v>47.1</v>
      </c>
      <c r="E409" s="107">
        <f>C409/D409</f>
        <v>0.723991507430998</v>
      </c>
      <c r="F409" s="20">
        <f>VLOOKUP(A409,[1]spot_prices!$A:$F,5,FALSE)</f>
        <v>12.29</v>
      </c>
      <c r="G409" s="103">
        <f>VLOOKUP(A409,[1]spot_prices!$A:$F,6,FALSE)</f>
        <v>1.4</v>
      </c>
      <c r="H409" s="27" t="s">
        <v>79</v>
      </c>
      <c r="I409" s="27"/>
      <c r="J409" s="24" t="s">
        <v>2113</v>
      </c>
      <c r="K409" s="112">
        <f>VLOOKUP(H409,行业总结!D:F,2,FALSE)</f>
        <v>6.5</v>
      </c>
      <c r="L409" s="27" t="s">
        <v>3586</v>
      </c>
      <c r="M409" s="27" t="s">
        <v>3587</v>
      </c>
    </row>
    <row r="410" s="95" customFormat="1" ht="33" spans="1:13">
      <c r="A410" s="24" t="s">
        <v>3588</v>
      </c>
      <c r="B410" s="24" t="s">
        <v>3589</v>
      </c>
      <c r="C410" s="21">
        <f>VLOOKUP(A410,[1]spot_prices!$A:$F,3,FALSE)</f>
        <v>30.6</v>
      </c>
      <c r="D410" s="21">
        <f>VLOOKUP(A410,[1]spot_prices!$A:$F,4,FALSE)</f>
        <v>36.6</v>
      </c>
      <c r="E410" s="107">
        <f>C410/D410</f>
        <v>0.836065573770492</v>
      </c>
      <c r="F410" s="20">
        <f>VLOOKUP(A410,[1]spot_prices!$A:$F,5,FALSE)</f>
        <v>22.25</v>
      </c>
      <c r="G410" s="103">
        <f>VLOOKUP(A410,[1]spot_prices!$A:$F,6,FALSE)</f>
        <v>1.55</v>
      </c>
      <c r="H410" s="27" t="s">
        <v>79</v>
      </c>
      <c r="I410" s="27"/>
      <c r="J410" s="114"/>
      <c r="K410" s="112">
        <f>VLOOKUP(H410,行业总结!D:F,2,FALSE)</f>
        <v>6.5</v>
      </c>
      <c r="L410" s="27" t="s">
        <v>3590</v>
      </c>
      <c r="M410" s="27" t="s">
        <v>3591</v>
      </c>
    </row>
    <row r="411" s="95" customFormat="1" ht="33" spans="1:13">
      <c r="A411" s="24" t="s">
        <v>3592</v>
      </c>
      <c r="B411" s="24" t="s">
        <v>3593</v>
      </c>
      <c r="C411" s="21">
        <f>VLOOKUP(A411,[1]spot_prices!$A:$F,3,FALSE)</f>
        <v>26.3</v>
      </c>
      <c r="D411" s="21">
        <f>VLOOKUP(A411,[1]spot_prices!$A:$F,4,FALSE)</f>
        <v>56.2</v>
      </c>
      <c r="E411" s="107">
        <f>C411/D411</f>
        <v>0.46797153024911</v>
      </c>
      <c r="F411" s="20">
        <f>VLOOKUP(A411,[1]spot_prices!$A:$F,5,FALSE)</f>
        <v>104.24</v>
      </c>
      <c r="G411" s="103">
        <f>VLOOKUP(A411,[1]spot_prices!$A:$F,6,FALSE)</f>
        <v>0.71</v>
      </c>
      <c r="H411" s="27" t="s">
        <v>79</v>
      </c>
      <c r="I411" s="27"/>
      <c r="J411" s="24" t="s">
        <v>2286</v>
      </c>
      <c r="K411" s="112">
        <f>VLOOKUP(H411,行业总结!D:F,2,FALSE)</f>
        <v>6.5</v>
      </c>
      <c r="L411" s="27" t="s">
        <v>3594</v>
      </c>
      <c r="M411" s="27" t="s">
        <v>3595</v>
      </c>
    </row>
    <row r="412" s="95" customFormat="1" ht="33" spans="1:13">
      <c r="A412" s="24" t="s">
        <v>3596</v>
      </c>
      <c r="B412" s="24" t="s">
        <v>3597</v>
      </c>
      <c r="C412" s="21">
        <f>VLOOKUP(A412,[1]spot_prices!$A:$F,3,FALSE)</f>
        <v>24.9</v>
      </c>
      <c r="D412" s="21">
        <f>VLOOKUP(A412,[1]spot_prices!$A:$F,4,FALSE)</f>
        <v>41.5</v>
      </c>
      <c r="E412" s="107">
        <f>C412/D412</f>
        <v>0.6</v>
      </c>
      <c r="F412" s="20">
        <f>VLOOKUP(A412,[1]spot_prices!$A:$F,5,FALSE)</f>
        <v>50.78</v>
      </c>
      <c r="G412" s="103">
        <f>VLOOKUP(A412,[1]spot_prices!$A:$F,6,FALSE)</f>
        <v>-0.33</v>
      </c>
      <c r="H412" s="27" t="s">
        <v>79</v>
      </c>
      <c r="I412" s="27"/>
      <c r="J412" s="114"/>
      <c r="K412" s="112">
        <f>VLOOKUP(H412,行业总结!D:F,2,FALSE)</f>
        <v>6.5</v>
      </c>
      <c r="L412" s="27" t="s">
        <v>3598</v>
      </c>
      <c r="M412" s="27" t="s">
        <v>3203</v>
      </c>
    </row>
    <row r="413" s="95" customFormat="1" ht="33" spans="1:13">
      <c r="A413" s="24" t="s">
        <v>3599</v>
      </c>
      <c r="B413" s="24" t="s">
        <v>3600</v>
      </c>
      <c r="C413" s="21">
        <f>VLOOKUP(A413,[1]spot_prices!$A:$F,3,FALSE)</f>
        <v>24.8</v>
      </c>
      <c r="D413" s="21">
        <f>VLOOKUP(A413,[1]spot_prices!$A:$F,4,FALSE)</f>
        <v>32.3</v>
      </c>
      <c r="E413" s="107">
        <f>C413/D413</f>
        <v>0.767801857585139</v>
      </c>
      <c r="F413" s="20">
        <f>VLOOKUP(A413,[1]spot_prices!$A:$F,5,FALSE)</f>
        <v>5.94</v>
      </c>
      <c r="G413" s="103">
        <f>VLOOKUP(A413,[1]spot_prices!$A:$F,6,FALSE)</f>
        <v>2.06</v>
      </c>
      <c r="H413" s="27" t="s">
        <v>79</v>
      </c>
      <c r="I413" s="27"/>
      <c r="J413" s="114"/>
      <c r="K413" s="112">
        <f>VLOOKUP(H413,行业总结!D:F,2,FALSE)</f>
        <v>6.5</v>
      </c>
      <c r="L413" s="27" t="s">
        <v>3601</v>
      </c>
      <c r="M413" s="27" t="s">
        <v>3602</v>
      </c>
    </row>
    <row r="414" s="95" customFormat="1" spans="1:13">
      <c r="A414" s="24" t="s">
        <v>3603</v>
      </c>
      <c r="B414" s="24" t="s">
        <v>3604</v>
      </c>
      <c r="C414" s="21">
        <f>VLOOKUP(A414,[1]spot_prices!$A:$F,3,FALSE)</f>
        <v>23.6</v>
      </c>
      <c r="D414" s="21">
        <f>VLOOKUP(A414,[1]spot_prices!$A:$F,4,FALSE)</f>
        <v>24.3</v>
      </c>
      <c r="E414" s="107">
        <f>C414/D414</f>
        <v>0.97119341563786</v>
      </c>
      <c r="F414" s="20">
        <f>VLOOKUP(A414,[1]spot_prices!$A:$F,5,FALSE)</f>
        <v>4.63</v>
      </c>
      <c r="G414" s="103">
        <f>VLOOKUP(A414,[1]spot_prices!$A:$F,6,FALSE)</f>
        <v>1.09</v>
      </c>
      <c r="H414" s="27" t="s">
        <v>79</v>
      </c>
      <c r="I414" s="27"/>
      <c r="J414" s="114"/>
      <c r="K414" s="112">
        <f>VLOOKUP(H414,行业总结!D:F,2,FALSE)</f>
        <v>6.5</v>
      </c>
      <c r="L414" s="27" t="s">
        <v>3605</v>
      </c>
      <c r="M414" s="27" t="s">
        <v>3606</v>
      </c>
    </row>
    <row r="415" s="95" customFormat="1" ht="49.5" spans="1:13">
      <c r="A415" s="24" t="s">
        <v>3607</v>
      </c>
      <c r="B415" s="24" t="s">
        <v>3608</v>
      </c>
      <c r="C415" s="21">
        <f>VLOOKUP(A415,[1]spot_prices!$A:$F,3,FALSE)</f>
        <v>17.7</v>
      </c>
      <c r="D415" s="21">
        <f>VLOOKUP(A415,[1]spot_prices!$A:$F,4,FALSE)</f>
        <v>71.7</v>
      </c>
      <c r="E415" s="107">
        <f>C415/D415</f>
        <v>0.246861924686192</v>
      </c>
      <c r="F415" s="20">
        <f>VLOOKUP(A415,[1]spot_prices!$A:$F,5,FALSE)</f>
        <v>78.96</v>
      </c>
      <c r="G415" s="103">
        <f>VLOOKUP(A415,[1]spot_prices!$A:$F,6,FALSE)</f>
        <v>1.3</v>
      </c>
      <c r="H415" s="27" t="s">
        <v>79</v>
      </c>
      <c r="I415" s="27"/>
      <c r="J415" s="114"/>
      <c r="K415" s="112">
        <f>VLOOKUP(H415,行业总结!D:F,2,FALSE)</f>
        <v>6.5</v>
      </c>
      <c r="L415" s="27" t="s">
        <v>3609</v>
      </c>
      <c r="M415" s="27" t="s">
        <v>3610</v>
      </c>
    </row>
    <row r="416" s="95" customFormat="1" ht="33" spans="1:13">
      <c r="A416" s="24" t="s">
        <v>3611</v>
      </c>
      <c r="B416" s="24" t="s">
        <v>3612</v>
      </c>
      <c r="C416" s="21">
        <f>VLOOKUP(A416,[1]spot_prices!$A:$F,3,FALSE)</f>
        <v>17.6</v>
      </c>
      <c r="D416" s="21">
        <f>VLOOKUP(A416,[1]spot_prices!$A:$F,4,FALSE)</f>
        <v>26.7</v>
      </c>
      <c r="E416" s="107">
        <f>C416/D416</f>
        <v>0.659176029962547</v>
      </c>
      <c r="F416" s="20">
        <f>VLOOKUP(A416,[1]spot_prices!$A:$F,5,FALSE)</f>
        <v>48.08</v>
      </c>
      <c r="G416" s="103">
        <f>VLOOKUP(A416,[1]spot_prices!$A:$F,6,FALSE)</f>
        <v>2.82</v>
      </c>
      <c r="H416" s="27" t="s">
        <v>79</v>
      </c>
      <c r="I416" s="27"/>
      <c r="J416" s="114"/>
      <c r="K416" s="112">
        <f>VLOOKUP(H416,行业总结!D:F,2,FALSE)</f>
        <v>6.5</v>
      </c>
      <c r="L416" s="27" t="s">
        <v>3613</v>
      </c>
      <c r="M416" s="27" t="s">
        <v>3614</v>
      </c>
    </row>
    <row r="417" s="95" customFormat="1" ht="33" spans="1:13">
      <c r="A417" s="24" t="s">
        <v>3615</v>
      </c>
      <c r="B417" s="24" t="s">
        <v>3616</v>
      </c>
      <c r="C417" s="21">
        <f>VLOOKUP(A417,[1]spot_prices!$A:$F,3,FALSE)</f>
        <v>17.1</v>
      </c>
      <c r="D417" s="21">
        <f>VLOOKUP(A417,[1]spot_prices!$A:$F,4,FALSE)</f>
        <v>46.6</v>
      </c>
      <c r="E417" s="107">
        <f>C417/D417</f>
        <v>0.366952789699571</v>
      </c>
      <c r="F417" s="20">
        <f>VLOOKUP(A417,[1]spot_prices!$A:$F,5,FALSE)</f>
        <v>43.68</v>
      </c>
      <c r="G417" s="103">
        <f>VLOOKUP(A417,[1]spot_prices!$A:$F,6,FALSE)</f>
        <v>1.58</v>
      </c>
      <c r="H417" s="27" t="s">
        <v>79</v>
      </c>
      <c r="I417" s="27"/>
      <c r="J417" s="24" t="s">
        <v>2286</v>
      </c>
      <c r="K417" s="112">
        <f>VLOOKUP(H417,行业总结!D:F,2,FALSE)</f>
        <v>6.5</v>
      </c>
      <c r="L417" s="27" t="s">
        <v>3617</v>
      </c>
      <c r="M417" s="27" t="s">
        <v>3618</v>
      </c>
    </row>
    <row r="418" s="95" customFormat="1" spans="1:13">
      <c r="A418" s="24" t="s">
        <v>3619</v>
      </c>
      <c r="B418" s="24" t="s">
        <v>3620</v>
      </c>
      <c r="C418" s="21">
        <f>VLOOKUP(A418,[1]spot_prices!$A:$F,3,FALSE)</f>
        <v>16.1</v>
      </c>
      <c r="D418" s="21">
        <f>VLOOKUP(A418,[1]spot_prices!$A:$F,4,FALSE)</f>
        <v>24.9</v>
      </c>
      <c r="E418" s="107">
        <f>C418/D418</f>
        <v>0.646586345381526</v>
      </c>
      <c r="F418" s="20">
        <f>VLOOKUP(A418,[1]spot_prices!$A:$F,5,FALSE)</f>
        <v>26.63</v>
      </c>
      <c r="G418" s="103">
        <f>VLOOKUP(A418,[1]spot_prices!$A:$F,6,FALSE)</f>
        <v>10.04</v>
      </c>
      <c r="H418" s="27" t="s">
        <v>79</v>
      </c>
      <c r="I418" s="27"/>
      <c r="J418" s="114"/>
      <c r="K418" s="112">
        <f>VLOOKUP(H418,行业总结!D:F,2,FALSE)</f>
        <v>6.5</v>
      </c>
      <c r="L418" s="27" t="s">
        <v>3621</v>
      </c>
      <c r="M418" s="27" t="s">
        <v>3622</v>
      </c>
    </row>
    <row r="419" s="95" customFormat="1" ht="33" spans="1:13">
      <c r="A419" s="24" t="s">
        <v>3623</v>
      </c>
      <c r="B419" s="24" t="s">
        <v>3624</v>
      </c>
      <c r="C419" s="21">
        <f>VLOOKUP(A419,[1]spot_prices!$A:$F,3,FALSE)</f>
        <v>9.3</v>
      </c>
      <c r="D419" s="21">
        <f>VLOOKUP(A419,[1]spot_prices!$A:$F,4,FALSE)</f>
        <v>43.2</v>
      </c>
      <c r="E419" s="107">
        <f>C419/D419</f>
        <v>0.215277777777778</v>
      </c>
      <c r="F419" s="20">
        <f>VLOOKUP(A419,[1]spot_prices!$A:$F,5,FALSE)</f>
        <v>46.23</v>
      </c>
      <c r="G419" s="103">
        <f>VLOOKUP(A419,[1]spot_prices!$A:$F,6,FALSE)</f>
        <v>3.61</v>
      </c>
      <c r="H419" s="27" t="s">
        <v>79</v>
      </c>
      <c r="I419" s="27"/>
      <c r="J419" s="114"/>
      <c r="K419" s="112">
        <f>VLOOKUP(H419,行业总结!D:F,2,FALSE)</f>
        <v>6.5</v>
      </c>
      <c r="L419" s="27" t="s">
        <v>3625</v>
      </c>
      <c r="M419" s="27" t="s">
        <v>3626</v>
      </c>
    </row>
    <row r="420" s="95" customFormat="1" ht="33" spans="1:13">
      <c r="A420" s="24" t="s">
        <v>3627</v>
      </c>
      <c r="B420" s="24" t="s">
        <v>3628</v>
      </c>
      <c r="C420" s="21">
        <f>VLOOKUP(A420,[1]spot_prices!$A:$F,3,FALSE)</f>
        <v>8.6</v>
      </c>
      <c r="D420" s="21">
        <f>VLOOKUP(A420,[1]spot_prices!$A:$F,4,FALSE)</f>
        <v>14.5</v>
      </c>
      <c r="E420" s="107">
        <f>C420/D420</f>
        <v>0.593103448275862</v>
      </c>
      <c r="F420" s="20">
        <f>VLOOKUP(A420,[1]spot_prices!$A:$F,5,FALSE)</f>
        <v>21.3</v>
      </c>
      <c r="G420" s="103">
        <f>VLOOKUP(A420,[1]spot_prices!$A:$F,6,FALSE)</f>
        <v>1.67</v>
      </c>
      <c r="H420" s="27" t="s">
        <v>79</v>
      </c>
      <c r="I420" s="27"/>
      <c r="J420" s="114"/>
      <c r="K420" s="112">
        <f>VLOOKUP(H420,行业总结!D:F,2,FALSE)</f>
        <v>6.5</v>
      </c>
      <c r="L420" s="27" t="s">
        <v>3629</v>
      </c>
      <c r="M420" s="27" t="s">
        <v>3630</v>
      </c>
    </row>
    <row r="421" s="95" customFormat="1" ht="33" spans="1:13">
      <c r="A421" s="24" t="s">
        <v>3631</v>
      </c>
      <c r="B421" s="24" t="s">
        <v>3632</v>
      </c>
      <c r="C421" s="21">
        <f>VLOOKUP(A421,[1]spot_prices!$A:$F,3,FALSE)</f>
        <v>7.9</v>
      </c>
      <c r="D421" s="21">
        <f>VLOOKUP(A421,[1]spot_prices!$A:$F,4,FALSE)</f>
        <v>36.1</v>
      </c>
      <c r="E421" s="107">
        <f>C421/D421</f>
        <v>0.218836565096953</v>
      </c>
      <c r="F421" s="20">
        <f>VLOOKUP(A421,[1]spot_prices!$A:$F,5,FALSE)</f>
        <v>26.54</v>
      </c>
      <c r="G421" s="103">
        <f>VLOOKUP(A421,[1]spot_prices!$A:$F,6,FALSE)</f>
        <v>1.34</v>
      </c>
      <c r="H421" s="27" t="s">
        <v>79</v>
      </c>
      <c r="I421" s="27"/>
      <c r="J421" s="114"/>
      <c r="K421" s="112">
        <f>VLOOKUP(H421,行业总结!D:F,2,FALSE)</f>
        <v>6.5</v>
      </c>
      <c r="L421" s="27" t="s">
        <v>3633</v>
      </c>
      <c r="M421" s="27" t="s">
        <v>3634</v>
      </c>
    </row>
    <row r="422" s="95" customFormat="1" spans="1:13">
      <c r="A422" s="24" t="s">
        <v>3635</v>
      </c>
      <c r="B422" s="24" t="s">
        <v>3636</v>
      </c>
      <c r="C422" s="21">
        <f>VLOOKUP(A422,[1]spot_prices!$A:$F,3,FALSE)</f>
        <v>7.1</v>
      </c>
      <c r="D422" s="21">
        <f>VLOOKUP(A422,[1]spot_prices!$A:$F,4,FALSE)</f>
        <v>25</v>
      </c>
      <c r="E422" s="107">
        <f>C422/D422</f>
        <v>0.284</v>
      </c>
      <c r="F422" s="20">
        <f>VLOOKUP(A422,[1]spot_prices!$A:$F,5,FALSE)</f>
        <v>39.59</v>
      </c>
      <c r="G422" s="103">
        <f>VLOOKUP(A422,[1]spot_prices!$A:$F,6,FALSE)</f>
        <v>-0.15</v>
      </c>
      <c r="H422" s="27" t="s">
        <v>79</v>
      </c>
      <c r="I422" s="27"/>
      <c r="J422" s="114"/>
      <c r="K422" s="112">
        <f>VLOOKUP(H422,行业总结!D:F,2,FALSE)</f>
        <v>6.5</v>
      </c>
      <c r="L422" s="27" t="s">
        <v>3637</v>
      </c>
      <c r="M422" s="27" t="s">
        <v>1954</v>
      </c>
    </row>
    <row r="423" s="95" customFormat="1" ht="33" spans="1:13">
      <c r="A423" s="24" t="s">
        <v>3638</v>
      </c>
      <c r="B423" s="24" t="s">
        <v>3639</v>
      </c>
      <c r="C423" s="21">
        <f>VLOOKUP(A423,[1]spot_prices!$A:$F,3,FALSE)</f>
        <v>5.1</v>
      </c>
      <c r="D423" s="21">
        <f>VLOOKUP(A423,[1]spot_prices!$A:$F,4,FALSE)</f>
        <v>23.5</v>
      </c>
      <c r="E423" s="107">
        <f>C423/D423</f>
        <v>0.217021276595745</v>
      </c>
      <c r="F423" s="20">
        <f>VLOOKUP(A423,[1]spot_prices!$A:$F,5,FALSE)</f>
        <v>58.86</v>
      </c>
      <c r="G423" s="103">
        <f>VLOOKUP(A423,[1]spot_prices!$A:$F,6,FALSE)</f>
        <v>-0.24</v>
      </c>
      <c r="H423" s="27" t="s">
        <v>79</v>
      </c>
      <c r="I423" s="27"/>
      <c r="J423" s="114"/>
      <c r="K423" s="112">
        <f>VLOOKUP(H423,行业总结!D:F,2,FALSE)</f>
        <v>6.5</v>
      </c>
      <c r="L423" s="27" t="s">
        <v>3640</v>
      </c>
      <c r="M423" s="27" t="s">
        <v>3641</v>
      </c>
    </row>
    <row r="424" s="95" customFormat="1" ht="30" spans="1:13">
      <c r="A424" s="28" t="s">
        <v>1514</v>
      </c>
      <c r="B424" s="28" t="s">
        <v>1515</v>
      </c>
      <c r="C424" s="21">
        <f>VLOOKUP(A424,[1]spot_prices!$A:$F,3,FALSE)</f>
        <v>2053.8</v>
      </c>
      <c r="D424" s="21">
        <f>VLOOKUP(A424,[1]spot_prices!$A:$F,4,FALSE)</f>
        <v>2377.4</v>
      </c>
      <c r="E424" s="107">
        <f>C424/D424</f>
        <v>0.863884916295112</v>
      </c>
      <c r="F424" s="20">
        <f>VLOOKUP(A424,[1]spot_prices!$A:$F,5,FALSE)</f>
        <v>80.26</v>
      </c>
      <c r="G424" s="103">
        <f>VLOOKUP(A424,[1]spot_prices!$A:$F,6,FALSE)</f>
        <v>8.46</v>
      </c>
      <c r="H424" s="30" t="s">
        <v>877</v>
      </c>
      <c r="I424" s="30"/>
      <c r="J424" s="28" t="s">
        <v>2207</v>
      </c>
      <c r="K424" s="112">
        <f>VLOOKUP(H424,行业总结!D:F,2,FALSE)</f>
        <v>6.6</v>
      </c>
      <c r="L424" s="30" t="s">
        <v>1516</v>
      </c>
      <c r="M424" s="30" t="s">
        <v>3642</v>
      </c>
    </row>
    <row r="425" s="95" customFormat="1" spans="1:13">
      <c r="A425" s="110" t="s">
        <v>875</v>
      </c>
      <c r="B425" s="110" t="s">
        <v>876</v>
      </c>
      <c r="C425" s="21">
        <f>VLOOKUP(A425,[1]spot_prices!$A:$F,3,FALSE)</f>
        <v>612.6</v>
      </c>
      <c r="D425" s="21">
        <f>VLOOKUP(A425,[1]spot_prices!$A:$F,4,FALSE)</f>
        <v>937.8</v>
      </c>
      <c r="E425" s="107">
        <f>C425/D425</f>
        <v>0.653230966090851</v>
      </c>
      <c r="F425" s="20">
        <f>VLOOKUP(A425,[1]spot_prices!$A:$F,5,FALSE)</f>
        <v>107.5</v>
      </c>
      <c r="G425" s="103">
        <f>VLOOKUP(A425,[1]spot_prices!$A:$F,6,FALSE)</f>
        <v>6.37</v>
      </c>
      <c r="H425" s="111" t="s">
        <v>877</v>
      </c>
      <c r="I425" s="111"/>
      <c r="J425" s="110" t="s">
        <v>3185</v>
      </c>
      <c r="K425" s="112">
        <f>VLOOKUP(H425,行业总结!D:F,2,FALSE)</f>
        <v>6.6</v>
      </c>
      <c r="L425" s="111" t="s">
        <v>878</v>
      </c>
      <c r="M425" s="111" t="s">
        <v>879</v>
      </c>
    </row>
    <row r="426" s="95" customFormat="1" ht="33" spans="1:13">
      <c r="A426" s="110" t="s">
        <v>888</v>
      </c>
      <c r="B426" s="110" t="s">
        <v>889</v>
      </c>
      <c r="C426" s="21">
        <f>VLOOKUP(A426,[1]spot_prices!$A:$F,3,FALSE)</f>
        <v>543.5</v>
      </c>
      <c r="D426" s="21">
        <f>VLOOKUP(A426,[1]spot_prices!$A:$F,4,FALSE)</f>
        <v>684.6</v>
      </c>
      <c r="E426" s="107">
        <f>C426/D426</f>
        <v>0.79389424481449</v>
      </c>
      <c r="F426" s="20">
        <f>VLOOKUP(A426,[1]spot_prices!$A:$F,5,FALSE)</f>
        <v>57.47</v>
      </c>
      <c r="G426" s="103">
        <f>VLOOKUP(A426,[1]spot_prices!$A:$F,6,FALSE)</f>
        <v>7.1</v>
      </c>
      <c r="H426" s="111" t="s">
        <v>877</v>
      </c>
      <c r="I426" s="111"/>
      <c r="J426" s="110" t="s">
        <v>3185</v>
      </c>
      <c r="K426" s="112">
        <f>VLOOKUP(H426,行业总结!D:F,2,FALSE)</f>
        <v>6.6</v>
      </c>
      <c r="L426" s="111" t="s">
        <v>890</v>
      </c>
      <c r="M426" s="111" t="s">
        <v>891</v>
      </c>
    </row>
    <row r="427" s="95" customFormat="1" spans="1:13">
      <c r="A427" s="110" t="s">
        <v>904</v>
      </c>
      <c r="B427" s="110" t="s">
        <v>905</v>
      </c>
      <c r="C427" s="21">
        <f>VLOOKUP(A427,[1]spot_prices!$A:$F,3,FALSE)</f>
        <v>455.2</v>
      </c>
      <c r="D427" s="21">
        <f>VLOOKUP(A427,[1]spot_prices!$A:$F,4,FALSE)</f>
        <v>514.1</v>
      </c>
      <c r="E427" s="107">
        <f>C427/D427</f>
        <v>0.885430850029177</v>
      </c>
      <c r="F427" s="20">
        <f>VLOOKUP(A427,[1]spot_prices!$A:$F,5,FALSE)</f>
        <v>138.98</v>
      </c>
      <c r="G427" s="103">
        <f>VLOOKUP(A427,[1]spot_prices!$A:$F,6,FALSE)</f>
        <v>5.24</v>
      </c>
      <c r="H427" s="111" t="s">
        <v>877</v>
      </c>
      <c r="I427" s="111"/>
      <c r="J427" s="110" t="s">
        <v>2309</v>
      </c>
      <c r="K427" s="112">
        <f>VLOOKUP(H427,行业总结!D:F,2,FALSE)</f>
        <v>6.6</v>
      </c>
      <c r="L427" s="111" t="s">
        <v>906</v>
      </c>
      <c r="M427" s="111" t="s">
        <v>907</v>
      </c>
    </row>
    <row r="428" s="95" customFormat="1" ht="33" spans="1:13">
      <c r="A428" s="108" t="s">
        <v>3643</v>
      </c>
      <c r="B428" s="108" t="s">
        <v>3644</v>
      </c>
      <c r="C428" s="21">
        <f>VLOOKUP(A428,[1]spot_prices!$A:$F,3,FALSE)</f>
        <v>244</v>
      </c>
      <c r="D428" s="21">
        <f>VLOOKUP(A428,[1]spot_prices!$A:$F,4,FALSE)</f>
        <v>290.4</v>
      </c>
      <c r="E428" s="107">
        <f>C428/D428</f>
        <v>0.840220385674931</v>
      </c>
      <c r="F428" s="20">
        <f>VLOOKUP(A428,[1]spot_prices!$A:$F,5,FALSE)</f>
        <v>54.21</v>
      </c>
      <c r="G428" s="103">
        <f>VLOOKUP(A428,[1]spot_prices!$A:$F,6,FALSE)</f>
        <v>3.87</v>
      </c>
      <c r="H428" s="109" t="s">
        <v>877</v>
      </c>
      <c r="I428" s="109"/>
      <c r="J428" s="108" t="s">
        <v>2216</v>
      </c>
      <c r="K428" s="112">
        <f>VLOOKUP(H428,行业总结!D:F,2,FALSE)</f>
        <v>6.6</v>
      </c>
      <c r="L428" s="109" t="s">
        <v>3645</v>
      </c>
      <c r="M428" s="109" t="s">
        <v>3646</v>
      </c>
    </row>
    <row r="429" s="95" customFormat="1" spans="1:13">
      <c r="A429" s="108" t="s">
        <v>3647</v>
      </c>
      <c r="B429" s="108" t="s">
        <v>3648</v>
      </c>
      <c r="C429" s="21">
        <f>VLOOKUP(A429,[1]spot_prices!$A:$F,3,FALSE)</f>
        <v>206.4</v>
      </c>
      <c r="D429" s="21">
        <f>VLOOKUP(A429,[1]spot_prices!$A:$F,4,FALSE)</f>
        <v>225.5</v>
      </c>
      <c r="E429" s="107">
        <f>C429/D429</f>
        <v>0.91529933481153</v>
      </c>
      <c r="F429" s="20">
        <f>VLOOKUP(A429,[1]spot_prices!$A:$F,5,FALSE)</f>
        <v>41.3</v>
      </c>
      <c r="G429" s="103">
        <f>VLOOKUP(A429,[1]spot_prices!$A:$F,6,FALSE)</f>
        <v>4.19</v>
      </c>
      <c r="H429" s="109" t="s">
        <v>877</v>
      </c>
      <c r="I429" s="109"/>
      <c r="J429" s="108" t="s">
        <v>2331</v>
      </c>
      <c r="K429" s="112">
        <f>VLOOKUP(H429,行业总结!D:F,2,FALSE)</f>
        <v>6.6</v>
      </c>
      <c r="L429" s="109" t="s">
        <v>3649</v>
      </c>
      <c r="M429" s="109" t="s">
        <v>3650</v>
      </c>
    </row>
    <row r="430" s="95" customFormat="1" ht="33" spans="1:13">
      <c r="A430" s="108" t="s">
        <v>3651</v>
      </c>
      <c r="B430" s="108" t="s">
        <v>3652</v>
      </c>
      <c r="C430" s="21">
        <f>VLOOKUP(A430,[1]spot_prices!$A:$F,3,FALSE)</f>
        <v>122.1</v>
      </c>
      <c r="D430" s="21">
        <f>VLOOKUP(A430,[1]spot_prices!$A:$F,4,FALSE)</f>
        <v>144.7</v>
      </c>
      <c r="E430" s="107">
        <f>C430/D430</f>
        <v>0.843814789219074</v>
      </c>
      <c r="F430" s="20">
        <f>VLOOKUP(A430,[1]spot_prices!$A:$F,5,FALSE)</f>
        <v>72.48</v>
      </c>
      <c r="G430" s="103">
        <f>VLOOKUP(A430,[1]spot_prices!$A:$F,6,FALSE)</f>
        <v>4.47</v>
      </c>
      <c r="H430" s="109" t="s">
        <v>877</v>
      </c>
      <c r="I430" s="109"/>
      <c r="J430" s="108" t="s">
        <v>3219</v>
      </c>
      <c r="K430" s="112">
        <f>VLOOKUP(H430,行业总结!D:F,2,FALSE)</f>
        <v>6.6</v>
      </c>
      <c r="L430" s="109" t="s">
        <v>3653</v>
      </c>
      <c r="M430" s="109" t="s">
        <v>3654</v>
      </c>
    </row>
    <row r="431" s="95" customFormat="1" spans="1:13">
      <c r="A431" s="20" t="s">
        <v>3655</v>
      </c>
      <c r="B431" s="20" t="s">
        <v>3656</v>
      </c>
      <c r="C431" s="21">
        <f>VLOOKUP(A431,[1]spot_prices!$A:$F,3,FALSE)</f>
        <v>98.1</v>
      </c>
      <c r="D431" s="21">
        <f>VLOOKUP(A431,[1]spot_prices!$A:$F,4,FALSE)</f>
        <v>143.6</v>
      </c>
      <c r="E431" s="107">
        <f>C431/D431</f>
        <v>0.683147632311978</v>
      </c>
      <c r="F431" s="20">
        <f>VLOOKUP(A431,[1]spot_prices!$A:$F,5,FALSE)</f>
        <v>165.02</v>
      </c>
      <c r="G431" s="103">
        <f>VLOOKUP(A431,[1]spot_prices!$A:$F,6,FALSE)</f>
        <v>3.34</v>
      </c>
      <c r="H431" s="23" t="s">
        <v>877</v>
      </c>
      <c r="I431" s="23"/>
      <c r="J431" s="20" t="s">
        <v>3193</v>
      </c>
      <c r="K431" s="112">
        <f>VLOOKUP(H431,行业总结!D:F,2,FALSE)</f>
        <v>6.6</v>
      </c>
      <c r="L431" s="23" t="s">
        <v>3657</v>
      </c>
      <c r="M431" s="23" t="s">
        <v>3658</v>
      </c>
    </row>
    <row r="432" s="95" customFormat="1" ht="33" spans="1:13">
      <c r="A432" s="20" t="s">
        <v>3659</v>
      </c>
      <c r="B432" s="20" t="s">
        <v>3660</v>
      </c>
      <c r="C432" s="21">
        <f>VLOOKUP(A432,[1]spot_prices!$A:$F,3,FALSE)</f>
        <v>68.7</v>
      </c>
      <c r="D432" s="21">
        <f>VLOOKUP(A432,[1]spot_prices!$A:$F,4,FALSE)</f>
        <v>121.7</v>
      </c>
      <c r="E432" s="107">
        <f>C432/D432</f>
        <v>0.564502875924404</v>
      </c>
      <c r="F432" s="20">
        <f>VLOOKUP(A432,[1]spot_prices!$A:$F,5,FALSE)</f>
        <v>113.77</v>
      </c>
      <c r="G432" s="103">
        <f>VLOOKUP(A432,[1]spot_prices!$A:$F,6,FALSE)</f>
        <v>4.02</v>
      </c>
      <c r="H432" s="23" t="s">
        <v>877</v>
      </c>
      <c r="I432" s="23"/>
      <c r="J432" s="20" t="s">
        <v>2253</v>
      </c>
      <c r="K432" s="112">
        <f>VLOOKUP(H432,行业总结!D:F,2,FALSE)</f>
        <v>6.6</v>
      </c>
      <c r="L432" s="23" t="s">
        <v>3661</v>
      </c>
      <c r="M432" s="23" t="s">
        <v>3662</v>
      </c>
    </row>
    <row r="433" s="95" customFormat="1" spans="1:13">
      <c r="A433" s="20" t="s">
        <v>3663</v>
      </c>
      <c r="B433" s="20" t="s">
        <v>3664</v>
      </c>
      <c r="C433" s="21">
        <f>VLOOKUP(A433,[1]spot_prices!$A:$F,3,FALSE)</f>
        <v>63.5</v>
      </c>
      <c r="D433" s="21">
        <f>VLOOKUP(A433,[1]spot_prices!$A:$F,4,FALSE)</f>
        <v>88.9</v>
      </c>
      <c r="E433" s="107">
        <f>C433/D433</f>
        <v>0.714285714285714</v>
      </c>
      <c r="F433" s="20">
        <f>VLOOKUP(A433,[1]spot_prices!$A:$F,5,FALSE)</f>
        <v>111.07</v>
      </c>
      <c r="G433" s="103">
        <f>VLOOKUP(A433,[1]spot_prices!$A:$F,6,FALSE)</f>
        <v>4.49</v>
      </c>
      <c r="H433" s="23" t="s">
        <v>877</v>
      </c>
      <c r="I433" s="23"/>
      <c r="J433" s="113"/>
      <c r="K433" s="112">
        <f>VLOOKUP(H433,行业总结!D:F,2,FALSE)</f>
        <v>6.6</v>
      </c>
      <c r="L433" s="23" t="s">
        <v>3665</v>
      </c>
      <c r="M433" s="23" t="s">
        <v>3666</v>
      </c>
    </row>
    <row r="434" s="95" customFormat="1" spans="1:13">
      <c r="A434" s="20" t="s">
        <v>3667</v>
      </c>
      <c r="B434" s="20" t="s">
        <v>3668</v>
      </c>
      <c r="C434" s="21">
        <f>VLOOKUP(A434,[1]spot_prices!$A:$F,3,FALSE)</f>
        <v>50.2</v>
      </c>
      <c r="D434" s="21">
        <f>VLOOKUP(A434,[1]spot_prices!$A:$F,4,FALSE)</f>
        <v>50.3</v>
      </c>
      <c r="E434" s="107">
        <f>C434/D434</f>
        <v>0.998011928429424</v>
      </c>
      <c r="F434" s="20">
        <f>VLOOKUP(A434,[1]spot_prices!$A:$F,5,FALSE)</f>
        <v>10.06</v>
      </c>
      <c r="G434" s="103">
        <f>VLOOKUP(A434,[1]spot_prices!$A:$F,6,FALSE)</f>
        <v>2.24</v>
      </c>
      <c r="H434" s="23" t="s">
        <v>877</v>
      </c>
      <c r="I434" s="23"/>
      <c r="J434" s="20" t="s">
        <v>2135</v>
      </c>
      <c r="K434" s="112">
        <f>VLOOKUP(H434,行业总结!D:F,2,FALSE)</f>
        <v>6.6</v>
      </c>
      <c r="L434" s="23" t="s">
        <v>3669</v>
      </c>
      <c r="M434" s="23" t="s">
        <v>3670</v>
      </c>
    </row>
    <row r="435" s="95" customFormat="1" spans="1:13">
      <c r="A435" s="24" t="s">
        <v>3671</v>
      </c>
      <c r="B435" s="24" t="s">
        <v>3672</v>
      </c>
      <c r="C435" s="21">
        <f>VLOOKUP(A435,[1]spot_prices!$A:$F,3,FALSE)</f>
        <v>49.4</v>
      </c>
      <c r="D435" s="21">
        <f>VLOOKUP(A435,[1]spot_prices!$A:$F,4,FALSE)</f>
        <v>70.6</v>
      </c>
      <c r="E435" s="107">
        <f>C435/D435</f>
        <v>0.69971671388102</v>
      </c>
      <c r="F435" s="20">
        <f>VLOOKUP(A435,[1]spot_prices!$A:$F,5,FALSE)</f>
        <v>17.63</v>
      </c>
      <c r="G435" s="103">
        <f>VLOOKUP(A435,[1]spot_prices!$A:$F,6,FALSE)</f>
        <v>-0.45</v>
      </c>
      <c r="H435" s="27" t="s">
        <v>877</v>
      </c>
      <c r="I435" s="27"/>
      <c r="J435" s="114"/>
      <c r="K435" s="112">
        <f>VLOOKUP(H435,行业总结!D:F,2,FALSE)</f>
        <v>6.6</v>
      </c>
      <c r="L435" s="27" t="s">
        <v>3673</v>
      </c>
      <c r="M435" s="27" t="s">
        <v>3674</v>
      </c>
    </row>
    <row r="436" s="95" customFormat="1" spans="1:13">
      <c r="A436" s="24" t="s">
        <v>3675</v>
      </c>
      <c r="B436" s="24" t="s">
        <v>3676</v>
      </c>
      <c r="C436" s="21">
        <f>VLOOKUP(A436,[1]spot_prices!$A:$F,3,FALSE)</f>
        <v>45.2</v>
      </c>
      <c r="D436" s="21">
        <f>VLOOKUP(A436,[1]spot_prices!$A:$F,4,FALSE)</f>
        <v>71.4</v>
      </c>
      <c r="E436" s="107">
        <f>C436/D436</f>
        <v>0.633053221288515</v>
      </c>
      <c r="F436" s="20">
        <f>VLOOKUP(A436,[1]spot_prices!$A:$F,5,FALSE)</f>
        <v>65.98</v>
      </c>
      <c r="G436" s="103">
        <f>VLOOKUP(A436,[1]spot_prices!$A:$F,6,FALSE)</f>
        <v>4.14</v>
      </c>
      <c r="H436" s="27" t="s">
        <v>877</v>
      </c>
      <c r="I436" s="27"/>
      <c r="J436" s="114"/>
      <c r="K436" s="112">
        <f>VLOOKUP(H436,行业总结!D:F,2,FALSE)</f>
        <v>6.6</v>
      </c>
      <c r="L436" s="27" t="s">
        <v>3677</v>
      </c>
      <c r="M436" s="27" t="s">
        <v>3678</v>
      </c>
    </row>
    <row r="437" s="95" customFormat="1" ht="33" spans="1:13">
      <c r="A437" s="24" t="s">
        <v>3679</v>
      </c>
      <c r="B437" s="24" t="s">
        <v>3680</v>
      </c>
      <c r="C437" s="21">
        <f>VLOOKUP(A437,[1]spot_prices!$A:$F,3,FALSE)</f>
        <v>42.2</v>
      </c>
      <c r="D437" s="21">
        <f>VLOOKUP(A437,[1]spot_prices!$A:$F,4,FALSE)</f>
        <v>62.2</v>
      </c>
      <c r="E437" s="107">
        <f>C437/D437</f>
        <v>0.678456591639871</v>
      </c>
      <c r="F437" s="20">
        <f>VLOOKUP(A437,[1]spot_prices!$A:$F,5,FALSE)</f>
        <v>29.16</v>
      </c>
      <c r="G437" s="103">
        <f>VLOOKUP(A437,[1]spot_prices!$A:$F,6,FALSE)</f>
        <v>0.8</v>
      </c>
      <c r="H437" s="27" t="s">
        <v>877</v>
      </c>
      <c r="I437" s="27"/>
      <c r="J437" s="114"/>
      <c r="K437" s="112">
        <f>VLOOKUP(H437,行业总结!D:F,2,FALSE)</f>
        <v>6.6</v>
      </c>
      <c r="L437" s="27" t="s">
        <v>3681</v>
      </c>
      <c r="M437" s="27" t="s">
        <v>3682</v>
      </c>
    </row>
    <row r="438" s="95" customFormat="1" ht="33" spans="1:13">
      <c r="A438" s="24" t="s">
        <v>3683</v>
      </c>
      <c r="B438" s="24" t="s">
        <v>3684</v>
      </c>
      <c r="C438" s="21">
        <f>VLOOKUP(A438,[1]spot_prices!$A:$F,3,FALSE)</f>
        <v>29.5</v>
      </c>
      <c r="D438" s="21">
        <f>VLOOKUP(A438,[1]spot_prices!$A:$F,4,FALSE)</f>
        <v>40.3</v>
      </c>
      <c r="E438" s="107">
        <f>C438/D438</f>
        <v>0.732009925558313</v>
      </c>
      <c r="F438" s="20">
        <f>VLOOKUP(A438,[1]spot_prices!$A:$F,5,FALSE)</f>
        <v>10.93</v>
      </c>
      <c r="G438" s="103">
        <f>VLOOKUP(A438,[1]spot_prices!$A:$F,6,FALSE)</f>
        <v>0.74</v>
      </c>
      <c r="H438" s="27" t="s">
        <v>877</v>
      </c>
      <c r="I438" s="27"/>
      <c r="J438" s="114"/>
      <c r="K438" s="112">
        <f>VLOOKUP(H438,行业总结!D:F,2,FALSE)</f>
        <v>6.6</v>
      </c>
      <c r="L438" s="27" t="s">
        <v>3685</v>
      </c>
      <c r="M438" s="27" t="s">
        <v>3686</v>
      </c>
    </row>
    <row r="439" s="95" customFormat="1" spans="1:13">
      <c r="A439" s="24" t="s">
        <v>3687</v>
      </c>
      <c r="B439" s="24" t="s">
        <v>3688</v>
      </c>
      <c r="C439" s="21">
        <f>VLOOKUP(A439,[1]spot_prices!$A:$F,3,FALSE)</f>
        <v>24.1</v>
      </c>
      <c r="D439" s="21">
        <f>VLOOKUP(A439,[1]spot_prices!$A:$F,4,FALSE)</f>
        <v>44.5</v>
      </c>
      <c r="E439" s="107">
        <f>C439/D439</f>
        <v>0.541573033707865</v>
      </c>
      <c r="F439" s="20">
        <f>VLOOKUP(A439,[1]spot_prices!$A:$F,5,FALSE)</f>
        <v>45.99</v>
      </c>
      <c r="G439" s="103">
        <f>VLOOKUP(A439,[1]spot_prices!$A:$F,6,FALSE)</f>
        <v>1.21</v>
      </c>
      <c r="H439" s="27" t="s">
        <v>877</v>
      </c>
      <c r="I439" s="27"/>
      <c r="J439" s="114"/>
      <c r="K439" s="112">
        <f>VLOOKUP(H439,行业总结!D:F,2,FALSE)</f>
        <v>6.6</v>
      </c>
      <c r="L439" s="27" t="s">
        <v>3689</v>
      </c>
      <c r="M439" s="27" t="s">
        <v>3690</v>
      </c>
    </row>
    <row r="440" s="95" customFormat="1" spans="1:13">
      <c r="A440" s="24" t="s">
        <v>3691</v>
      </c>
      <c r="B440" s="24" t="s">
        <v>3692</v>
      </c>
      <c r="C440" s="21">
        <f>VLOOKUP(A440,[1]spot_prices!$A:$F,3,FALSE)</f>
        <v>23.6</v>
      </c>
      <c r="D440" s="21">
        <f>VLOOKUP(A440,[1]spot_prices!$A:$F,4,FALSE)</f>
        <v>37.8</v>
      </c>
      <c r="E440" s="107">
        <f>C440/D440</f>
        <v>0.624338624338624</v>
      </c>
      <c r="F440" s="20">
        <f>VLOOKUP(A440,[1]spot_prices!$A:$F,5,FALSE)</f>
        <v>48.5</v>
      </c>
      <c r="G440" s="103">
        <f>VLOOKUP(A440,[1]spot_prices!$A:$F,6,FALSE)</f>
        <v>3.37</v>
      </c>
      <c r="H440" s="27" t="s">
        <v>877</v>
      </c>
      <c r="I440" s="27"/>
      <c r="J440" s="114"/>
      <c r="K440" s="112">
        <f>VLOOKUP(H440,行业总结!D:F,2,FALSE)</f>
        <v>6.6</v>
      </c>
      <c r="L440" s="27" t="s">
        <v>3693</v>
      </c>
      <c r="M440" s="114"/>
    </row>
    <row r="441" s="95" customFormat="1" ht="33" spans="1:13">
      <c r="A441" s="24" t="s">
        <v>3694</v>
      </c>
      <c r="B441" s="24" t="s">
        <v>3695</v>
      </c>
      <c r="C441" s="21">
        <f>VLOOKUP(A441,[1]spot_prices!$A:$F,3,FALSE)</f>
        <v>23.2</v>
      </c>
      <c r="D441" s="21">
        <f>VLOOKUP(A441,[1]spot_prices!$A:$F,4,FALSE)</f>
        <v>23.2</v>
      </c>
      <c r="E441" s="107">
        <f>C441/D441</f>
        <v>1</v>
      </c>
      <c r="F441" s="20">
        <f>VLOOKUP(A441,[1]spot_prices!$A:$F,5,FALSE)</f>
        <v>6.13</v>
      </c>
      <c r="G441" s="103">
        <f>VLOOKUP(A441,[1]spot_prices!$A:$F,6,FALSE)</f>
        <v>0.16</v>
      </c>
      <c r="H441" s="27" t="s">
        <v>877</v>
      </c>
      <c r="I441" s="27"/>
      <c r="J441" s="114"/>
      <c r="K441" s="112">
        <f>VLOOKUP(H441,行业总结!D:F,2,FALSE)</f>
        <v>6.6</v>
      </c>
      <c r="L441" s="27" t="s">
        <v>3696</v>
      </c>
      <c r="M441" s="27" t="s">
        <v>3697</v>
      </c>
    </row>
    <row r="442" s="95" customFormat="1" ht="33" spans="1:13">
      <c r="A442" s="24" t="s">
        <v>3698</v>
      </c>
      <c r="B442" s="24" t="s">
        <v>3699</v>
      </c>
      <c r="C442" s="21">
        <f>VLOOKUP(A442,[1]spot_prices!$A:$F,3,FALSE)</f>
        <v>20</v>
      </c>
      <c r="D442" s="21">
        <f>VLOOKUP(A442,[1]spot_prices!$A:$F,4,FALSE)</f>
        <v>92.6</v>
      </c>
      <c r="E442" s="107">
        <f>C442/D442</f>
        <v>0.215982721382289</v>
      </c>
      <c r="F442" s="20">
        <f>VLOOKUP(A442,[1]spot_prices!$A:$F,5,FALSE)</f>
        <v>113</v>
      </c>
      <c r="G442" s="103">
        <f>VLOOKUP(A442,[1]spot_prices!$A:$F,6,FALSE)</f>
        <v>5.38</v>
      </c>
      <c r="H442" s="27" t="s">
        <v>877</v>
      </c>
      <c r="I442" s="27"/>
      <c r="J442" s="114"/>
      <c r="K442" s="112">
        <f>VLOOKUP(H442,行业总结!D:F,2,FALSE)</f>
        <v>6.6</v>
      </c>
      <c r="L442" s="27" t="s">
        <v>3700</v>
      </c>
      <c r="M442" s="27" t="s">
        <v>3701</v>
      </c>
    </row>
    <row r="443" s="95" customFormat="1" spans="1:13">
      <c r="A443" s="24" t="s">
        <v>3702</v>
      </c>
      <c r="B443" s="24" t="s">
        <v>3703</v>
      </c>
      <c r="C443" s="21">
        <f>VLOOKUP(A443,[1]spot_prices!$A:$F,3,FALSE)</f>
        <v>18</v>
      </c>
      <c r="D443" s="21">
        <f>VLOOKUP(A443,[1]spot_prices!$A:$F,4,FALSE)</f>
        <v>87.6</v>
      </c>
      <c r="E443" s="107">
        <f>C443/D443</f>
        <v>0.205479452054795</v>
      </c>
      <c r="F443" s="20">
        <f>VLOOKUP(A443,[1]spot_prices!$A:$F,5,FALSE)</f>
        <v>134.98</v>
      </c>
      <c r="G443" s="103">
        <f>VLOOKUP(A443,[1]spot_prices!$A:$F,6,FALSE)</f>
        <v>7.23</v>
      </c>
      <c r="H443" s="27" t="s">
        <v>877</v>
      </c>
      <c r="I443" s="27"/>
      <c r="J443" s="114"/>
      <c r="K443" s="112">
        <f>VLOOKUP(H443,行业总结!D:F,2,FALSE)</f>
        <v>6.6</v>
      </c>
      <c r="L443" s="27" t="s">
        <v>3704</v>
      </c>
      <c r="M443" s="27" t="s">
        <v>1952</v>
      </c>
    </row>
    <row r="444" s="95" customFormat="1" ht="33" spans="1:13">
      <c r="A444" s="24" t="s">
        <v>3705</v>
      </c>
      <c r="B444" s="24" t="s">
        <v>3706</v>
      </c>
      <c r="C444" s="21">
        <f>VLOOKUP(A444,[1]spot_prices!$A:$F,3,FALSE)</f>
        <v>17.9</v>
      </c>
      <c r="D444" s="21">
        <f>VLOOKUP(A444,[1]spot_prices!$A:$F,4,FALSE)</f>
        <v>71.4</v>
      </c>
      <c r="E444" s="107">
        <f>C444/D444</f>
        <v>0.250700280112045</v>
      </c>
      <c r="F444" s="20">
        <f>VLOOKUP(A444,[1]spot_prices!$A:$F,5,FALSE)</f>
        <v>119.03</v>
      </c>
      <c r="G444" s="103">
        <f>VLOOKUP(A444,[1]spot_prices!$A:$F,6,FALSE)</f>
        <v>3.16</v>
      </c>
      <c r="H444" s="27" t="s">
        <v>877</v>
      </c>
      <c r="I444" s="27"/>
      <c r="J444" s="114"/>
      <c r="K444" s="112">
        <f>VLOOKUP(H444,行业总结!D:F,2,FALSE)</f>
        <v>6.6</v>
      </c>
      <c r="L444" s="27" t="s">
        <v>3707</v>
      </c>
      <c r="M444" s="27" t="s">
        <v>1962</v>
      </c>
    </row>
    <row r="445" s="95" customFormat="1" spans="1:13">
      <c r="A445" s="24" t="s">
        <v>3708</v>
      </c>
      <c r="B445" s="24" t="s">
        <v>3709</v>
      </c>
      <c r="C445" s="21">
        <f>VLOOKUP(A445,[1]spot_prices!$A:$F,3,FALSE)</f>
        <v>14.6</v>
      </c>
      <c r="D445" s="21">
        <f>VLOOKUP(A445,[1]spot_prices!$A:$F,4,FALSE)</f>
        <v>98.3</v>
      </c>
      <c r="E445" s="107">
        <f>C445/D445</f>
        <v>0.14852492370295</v>
      </c>
      <c r="F445" s="20">
        <f>VLOOKUP(A445,[1]spot_prices!$A:$F,5,FALSE)</f>
        <v>19.93</v>
      </c>
      <c r="G445" s="103">
        <f>VLOOKUP(A445,[1]spot_prices!$A:$F,6,FALSE)</f>
        <v>4.24</v>
      </c>
      <c r="H445" s="27" t="s">
        <v>877</v>
      </c>
      <c r="I445" s="27"/>
      <c r="J445" s="114"/>
      <c r="K445" s="112">
        <f>VLOOKUP(H445,行业总结!D:F,2,FALSE)</f>
        <v>6.6</v>
      </c>
      <c r="L445" s="27" t="s">
        <v>3710</v>
      </c>
      <c r="M445" s="27" t="s">
        <v>3711</v>
      </c>
    </row>
    <row r="446" s="95" customFormat="1" spans="1:13">
      <c r="A446" s="24" t="s">
        <v>3712</v>
      </c>
      <c r="B446" s="24" t="s">
        <v>3713</v>
      </c>
      <c r="C446" s="21">
        <f>VLOOKUP(A446,[1]spot_prices!$A:$F,3,FALSE)</f>
        <v>12</v>
      </c>
      <c r="D446" s="21">
        <f>VLOOKUP(A446,[1]spot_prices!$A:$F,4,FALSE)</f>
        <v>106.3</v>
      </c>
      <c r="E446" s="107">
        <f>C446/D446</f>
        <v>0.112888052681091</v>
      </c>
      <c r="F446" s="20">
        <f>VLOOKUP(A446,[1]spot_prices!$A:$F,5,FALSE)</f>
        <v>25.92</v>
      </c>
      <c r="G446" s="103">
        <f>VLOOKUP(A446,[1]spot_prices!$A:$F,6,FALSE)</f>
        <v>1.29</v>
      </c>
      <c r="H446" s="27" t="s">
        <v>877</v>
      </c>
      <c r="I446" s="27"/>
      <c r="J446" s="114"/>
      <c r="K446" s="112">
        <f>VLOOKUP(H446,行业总结!D:F,2,FALSE)</f>
        <v>6.6</v>
      </c>
      <c r="L446" s="27" t="s">
        <v>3714</v>
      </c>
      <c r="M446" s="27" t="s">
        <v>3715</v>
      </c>
    </row>
    <row r="447" s="95" customFormat="1" ht="33" spans="1:13">
      <c r="A447" s="24" t="s">
        <v>3716</v>
      </c>
      <c r="B447" s="24" t="s">
        <v>3717</v>
      </c>
      <c r="C447" s="21">
        <f>VLOOKUP(A447,[1]spot_prices!$A:$F,3,FALSE)</f>
        <v>9.9</v>
      </c>
      <c r="D447" s="21">
        <f>VLOOKUP(A447,[1]spot_prices!$A:$F,4,FALSE)</f>
        <v>40.2</v>
      </c>
      <c r="E447" s="107">
        <f>C447/D447</f>
        <v>0.246268656716418</v>
      </c>
      <c r="F447" s="20">
        <f>VLOOKUP(A447,[1]spot_prices!$A:$F,5,FALSE)</f>
        <v>65.96</v>
      </c>
      <c r="G447" s="103">
        <f>VLOOKUP(A447,[1]spot_prices!$A:$F,6,FALSE)</f>
        <v>14.39</v>
      </c>
      <c r="H447" s="27" t="s">
        <v>877</v>
      </c>
      <c r="I447" s="27"/>
      <c r="J447" s="114"/>
      <c r="K447" s="112">
        <f>VLOOKUP(H447,行业总结!D:F,2,FALSE)</f>
        <v>6.6</v>
      </c>
      <c r="L447" s="27" t="s">
        <v>3718</v>
      </c>
      <c r="M447" s="27" t="s">
        <v>3719</v>
      </c>
    </row>
    <row r="448" s="95" customFormat="1" spans="1:13">
      <c r="A448" s="24" t="s">
        <v>3720</v>
      </c>
      <c r="B448" s="24" t="s">
        <v>3721</v>
      </c>
      <c r="C448" s="21">
        <f>VLOOKUP(A448,[1]spot_prices!$A:$F,3,FALSE)</f>
        <v>9.5</v>
      </c>
      <c r="D448" s="21">
        <f>VLOOKUP(A448,[1]spot_prices!$A:$F,4,FALSE)</f>
        <v>44.5</v>
      </c>
      <c r="E448" s="107">
        <f>C448/D448</f>
        <v>0.213483146067416</v>
      </c>
      <c r="F448" s="20">
        <f>VLOOKUP(A448,[1]spot_prices!$A:$F,5,FALSE)</f>
        <v>57.88</v>
      </c>
      <c r="G448" s="103">
        <f>VLOOKUP(A448,[1]spot_prices!$A:$F,6,FALSE)</f>
        <v>6.99</v>
      </c>
      <c r="H448" s="27" t="s">
        <v>877</v>
      </c>
      <c r="I448" s="27"/>
      <c r="J448" s="114"/>
      <c r="K448" s="112">
        <f>VLOOKUP(H448,行业总结!D:F,2,FALSE)</f>
        <v>6.6</v>
      </c>
      <c r="L448" s="27" t="s">
        <v>3722</v>
      </c>
      <c r="M448" s="27" t="s">
        <v>3723</v>
      </c>
    </row>
    <row r="449" s="95" customFormat="1" ht="30" spans="1:13">
      <c r="A449" s="28" t="s">
        <v>1520</v>
      </c>
      <c r="B449" s="28" t="s">
        <v>1521</v>
      </c>
      <c r="C449" s="21">
        <f>VLOOKUP(A449,[1]spot_prices!$A:$F,3,FALSE)</f>
        <v>1788.5</v>
      </c>
      <c r="D449" s="21">
        <f>VLOOKUP(A449,[1]spot_prices!$A:$F,4,FALSE)</f>
        <v>2211.8</v>
      </c>
      <c r="E449" s="107">
        <f>C449/D449</f>
        <v>0.808617415679537</v>
      </c>
      <c r="F449" s="20">
        <f>VLOOKUP(A449,[1]spot_prices!$A:$F,5,FALSE)</f>
        <v>30.82</v>
      </c>
      <c r="G449" s="103">
        <f>VLOOKUP(A449,[1]spot_prices!$A:$F,6,FALSE)</f>
        <v>2.63</v>
      </c>
      <c r="H449" s="30" t="s">
        <v>220</v>
      </c>
      <c r="I449" s="30"/>
      <c r="J449" s="28" t="s">
        <v>3185</v>
      </c>
      <c r="K449" s="112">
        <f>VLOOKUP(H449,行业总结!D:F,2,FALSE)</f>
        <v>6.6</v>
      </c>
      <c r="L449" s="30" t="s">
        <v>1522</v>
      </c>
      <c r="M449" s="30" t="s">
        <v>3724</v>
      </c>
    </row>
    <row r="450" s="95" customFormat="1" spans="1:13">
      <c r="A450" s="110" t="s">
        <v>900</v>
      </c>
      <c r="B450" s="110" t="s">
        <v>901</v>
      </c>
      <c r="C450" s="21">
        <f>VLOOKUP(A450,[1]spot_prices!$A:$F,3,FALSE)</f>
        <v>431.5</v>
      </c>
      <c r="D450" s="21">
        <f>VLOOKUP(A450,[1]spot_prices!$A:$F,4,FALSE)</f>
        <v>431.5</v>
      </c>
      <c r="E450" s="107">
        <f>C450/D450</f>
        <v>1</v>
      </c>
      <c r="F450" s="20">
        <f>VLOOKUP(A450,[1]spot_prices!$A:$F,5,FALSE)</f>
        <v>134.56</v>
      </c>
      <c r="G450" s="103">
        <f>VLOOKUP(A450,[1]spot_prices!$A:$F,6,FALSE)</f>
        <v>2.39</v>
      </c>
      <c r="H450" s="111" t="s">
        <v>220</v>
      </c>
      <c r="I450" s="111"/>
      <c r="J450" s="110" t="s">
        <v>2224</v>
      </c>
      <c r="K450" s="112">
        <f>VLOOKUP(H450,行业总结!D:F,2,FALSE)</f>
        <v>6.6</v>
      </c>
      <c r="L450" s="111" t="s">
        <v>902</v>
      </c>
      <c r="M450" s="111" t="s">
        <v>903</v>
      </c>
    </row>
    <row r="451" s="95" customFormat="1" ht="33" spans="1:13">
      <c r="A451" s="108" t="s">
        <v>3725</v>
      </c>
      <c r="B451" s="108" t="s">
        <v>3726</v>
      </c>
      <c r="C451" s="21">
        <f>VLOOKUP(A451,[1]spot_prices!$A:$F,3,FALSE)</f>
        <v>379.7</v>
      </c>
      <c r="D451" s="21">
        <f>VLOOKUP(A451,[1]spot_prices!$A:$F,4,FALSE)</f>
        <v>382.2</v>
      </c>
      <c r="E451" s="107">
        <f>C451/D451</f>
        <v>0.993458922030351</v>
      </c>
      <c r="F451" s="20">
        <f>VLOOKUP(A451,[1]spot_prices!$A:$F,5,FALSE)</f>
        <v>81.79</v>
      </c>
      <c r="G451" s="103">
        <f>VLOOKUP(A451,[1]spot_prices!$A:$F,6,FALSE)</f>
        <v>4.01</v>
      </c>
      <c r="H451" s="109" t="s">
        <v>220</v>
      </c>
      <c r="I451" s="109"/>
      <c r="J451" s="108" t="s">
        <v>2224</v>
      </c>
      <c r="K451" s="112">
        <f>VLOOKUP(H451,行业总结!D:F,2,FALSE)</f>
        <v>6.6</v>
      </c>
      <c r="L451" s="109" t="s">
        <v>3727</v>
      </c>
      <c r="M451" s="109" t="s">
        <v>3728</v>
      </c>
    </row>
    <row r="452" s="95" customFormat="1" ht="33" spans="1:13">
      <c r="A452" s="108" t="s">
        <v>3729</v>
      </c>
      <c r="B452" s="108" t="s">
        <v>3730</v>
      </c>
      <c r="C452" s="21">
        <f>VLOOKUP(A452,[1]spot_prices!$A:$F,3,FALSE)</f>
        <v>253.6</v>
      </c>
      <c r="D452" s="21">
        <f>VLOOKUP(A452,[1]spot_prices!$A:$F,4,FALSE)</f>
        <v>256.4</v>
      </c>
      <c r="E452" s="107">
        <f>C452/D452</f>
        <v>0.989079563182527</v>
      </c>
      <c r="F452" s="20">
        <f>VLOOKUP(A452,[1]spot_prices!$A:$F,5,FALSE)</f>
        <v>6.55</v>
      </c>
      <c r="G452" s="103">
        <f>VLOOKUP(A452,[1]spot_prices!$A:$F,6,FALSE)</f>
        <v>1.71</v>
      </c>
      <c r="H452" s="109" t="s">
        <v>220</v>
      </c>
      <c r="I452" s="109"/>
      <c r="J452" s="108" t="s">
        <v>2317</v>
      </c>
      <c r="K452" s="112">
        <f>VLOOKUP(H452,行业总结!D:F,2,FALSE)</f>
        <v>6.6</v>
      </c>
      <c r="L452" s="109" t="s">
        <v>3731</v>
      </c>
      <c r="M452" s="109" t="s">
        <v>3732</v>
      </c>
    </row>
    <row r="453" s="95" customFormat="1" ht="33" spans="1:13">
      <c r="A453" s="108" t="s">
        <v>3733</v>
      </c>
      <c r="B453" s="108" t="s">
        <v>3734</v>
      </c>
      <c r="C453" s="21">
        <f>VLOOKUP(A453,[1]spot_prices!$A:$F,3,FALSE)</f>
        <v>243.6</v>
      </c>
      <c r="D453" s="21">
        <f>VLOOKUP(A453,[1]spot_prices!$A:$F,4,FALSE)</f>
        <v>245.4</v>
      </c>
      <c r="E453" s="107">
        <f>C453/D453</f>
        <v>0.992665036674817</v>
      </c>
      <c r="F453" s="20">
        <f>VLOOKUP(A453,[1]spot_prices!$A:$F,5,FALSE)</f>
        <v>59.28</v>
      </c>
      <c r="G453" s="103">
        <f>VLOOKUP(A453,[1]spot_prices!$A:$F,6,FALSE)</f>
        <v>1.32</v>
      </c>
      <c r="H453" s="109" t="s">
        <v>220</v>
      </c>
      <c r="I453" s="109"/>
      <c r="J453" s="108" t="s">
        <v>3509</v>
      </c>
      <c r="K453" s="112">
        <f>VLOOKUP(H453,行业总结!D:F,2,FALSE)</f>
        <v>6.6</v>
      </c>
      <c r="L453" s="109" t="s">
        <v>3735</v>
      </c>
      <c r="M453" s="109" t="s">
        <v>3736</v>
      </c>
    </row>
    <row r="454" s="95" customFormat="1" ht="33" spans="1:13">
      <c r="A454" s="108" t="s">
        <v>3737</v>
      </c>
      <c r="B454" s="108" t="s">
        <v>3738</v>
      </c>
      <c r="C454" s="21">
        <f>VLOOKUP(A454,[1]spot_prices!$A:$F,3,FALSE)</f>
        <v>200.4</v>
      </c>
      <c r="D454" s="21">
        <f>VLOOKUP(A454,[1]spot_prices!$A:$F,4,FALSE)</f>
        <v>240</v>
      </c>
      <c r="E454" s="107">
        <f>C454/D454</f>
        <v>0.835</v>
      </c>
      <c r="F454" s="20">
        <f>VLOOKUP(A454,[1]spot_prices!$A:$F,5,FALSE)</f>
        <v>10.55</v>
      </c>
      <c r="G454" s="103">
        <f>VLOOKUP(A454,[1]spot_prices!$A:$F,6,FALSE)</f>
        <v>3.63</v>
      </c>
      <c r="H454" s="109" t="s">
        <v>220</v>
      </c>
      <c r="I454" s="109"/>
      <c r="J454" s="108" t="s">
        <v>2122</v>
      </c>
      <c r="K454" s="112">
        <f>VLOOKUP(H454,行业总结!D:F,2,FALSE)</f>
        <v>6.6</v>
      </c>
      <c r="L454" s="109" t="s">
        <v>3739</v>
      </c>
      <c r="M454" s="109" t="s">
        <v>3740</v>
      </c>
    </row>
    <row r="455" s="95" customFormat="1" ht="33" spans="1:13">
      <c r="A455" s="108" t="s">
        <v>3741</v>
      </c>
      <c r="B455" s="108" t="s">
        <v>3742</v>
      </c>
      <c r="C455" s="21">
        <f>VLOOKUP(A455,[1]spot_prices!$A:$F,3,FALSE)</f>
        <v>170.3</v>
      </c>
      <c r="D455" s="21">
        <f>VLOOKUP(A455,[1]spot_prices!$A:$F,4,FALSE)</f>
        <v>177.5</v>
      </c>
      <c r="E455" s="107">
        <f>C455/D455</f>
        <v>0.95943661971831</v>
      </c>
      <c r="F455" s="20">
        <f>VLOOKUP(A455,[1]spot_prices!$A:$F,5,FALSE)</f>
        <v>5.25</v>
      </c>
      <c r="G455" s="103">
        <f>VLOOKUP(A455,[1]spot_prices!$A:$F,6,FALSE)</f>
        <v>-0.76</v>
      </c>
      <c r="H455" s="109" t="s">
        <v>220</v>
      </c>
      <c r="I455" s="109"/>
      <c r="J455" s="116"/>
      <c r="K455" s="112">
        <f>VLOOKUP(H455,行业总结!D:F,2,FALSE)</f>
        <v>6.6</v>
      </c>
      <c r="L455" s="109" t="s">
        <v>3743</v>
      </c>
      <c r="M455" s="109" t="s">
        <v>3744</v>
      </c>
    </row>
    <row r="456" s="95" customFormat="1" ht="49.5" spans="1:13">
      <c r="A456" s="108" t="s">
        <v>3745</v>
      </c>
      <c r="B456" s="108" t="s">
        <v>3746</v>
      </c>
      <c r="C456" s="21">
        <f>VLOOKUP(A456,[1]spot_prices!$A:$F,3,FALSE)</f>
        <v>132.5</v>
      </c>
      <c r="D456" s="21">
        <f>VLOOKUP(A456,[1]spot_prices!$A:$F,4,FALSE)</f>
        <v>165.2</v>
      </c>
      <c r="E456" s="107">
        <f>C456/D456</f>
        <v>0.802058111380145</v>
      </c>
      <c r="F456" s="20">
        <f>VLOOKUP(A456,[1]spot_prices!$A:$F,5,FALSE)</f>
        <v>26.35</v>
      </c>
      <c r="G456" s="103">
        <f>VLOOKUP(A456,[1]spot_prices!$A:$F,6,FALSE)</f>
        <v>3.82</v>
      </c>
      <c r="H456" s="109" t="s">
        <v>220</v>
      </c>
      <c r="I456" s="109"/>
      <c r="J456" s="108" t="s">
        <v>3509</v>
      </c>
      <c r="K456" s="112">
        <f>VLOOKUP(H456,行业总结!D:F,2,FALSE)</f>
        <v>6.6</v>
      </c>
      <c r="L456" s="109" t="s">
        <v>3747</v>
      </c>
      <c r="M456" s="109" t="s">
        <v>3748</v>
      </c>
    </row>
    <row r="457" s="95" customFormat="1" ht="33" spans="1:13">
      <c r="A457" s="20" t="s">
        <v>3749</v>
      </c>
      <c r="B457" s="20" t="s">
        <v>3750</v>
      </c>
      <c r="C457" s="21">
        <f>VLOOKUP(A457,[1]spot_prices!$A:$F,3,FALSE)</f>
        <v>63.7</v>
      </c>
      <c r="D457" s="21">
        <f>VLOOKUP(A457,[1]spot_prices!$A:$F,4,FALSE)</f>
        <v>78.8</v>
      </c>
      <c r="E457" s="107">
        <f>C457/D457</f>
        <v>0.808375634517767</v>
      </c>
      <c r="F457" s="20">
        <f>VLOOKUP(A457,[1]spot_prices!$A:$F,5,FALSE)</f>
        <v>24.34</v>
      </c>
      <c r="G457" s="103">
        <f>VLOOKUP(A457,[1]spot_prices!$A:$F,6,FALSE)</f>
        <v>2.66</v>
      </c>
      <c r="H457" s="23" t="s">
        <v>220</v>
      </c>
      <c r="I457" s="23"/>
      <c r="J457" s="20" t="s">
        <v>2135</v>
      </c>
      <c r="K457" s="112">
        <f>VLOOKUP(H457,行业总结!D:F,2,FALSE)</f>
        <v>6.6</v>
      </c>
      <c r="L457" s="23" t="s">
        <v>3751</v>
      </c>
      <c r="M457" s="23" t="s">
        <v>3752</v>
      </c>
    </row>
    <row r="458" s="95" customFormat="1" spans="1:13">
      <c r="A458" s="20" t="s">
        <v>3753</v>
      </c>
      <c r="B458" s="20" t="s">
        <v>3754</v>
      </c>
      <c r="C458" s="21">
        <f>VLOOKUP(A458,[1]spot_prices!$A:$F,3,FALSE)</f>
        <v>57.5</v>
      </c>
      <c r="D458" s="21">
        <f>VLOOKUP(A458,[1]spot_prices!$A:$F,4,FALSE)</f>
        <v>67.6</v>
      </c>
      <c r="E458" s="107">
        <f>C458/D458</f>
        <v>0.850591715976331</v>
      </c>
      <c r="F458" s="20">
        <f>VLOOKUP(A458,[1]spot_prices!$A:$F,5,FALSE)</f>
        <v>10.53</v>
      </c>
      <c r="G458" s="103">
        <f>VLOOKUP(A458,[1]spot_prices!$A:$F,6,FALSE)</f>
        <v>2.73</v>
      </c>
      <c r="H458" s="23" t="s">
        <v>220</v>
      </c>
      <c r="I458" s="23"/>
      <c r="J458" s="20" t="s">
        <v>2352</v>
      </c>
      <c r="K458" s="112">
        <f>VLOOKUP(H458,行业总结!D:F,2,FALSE)</f>
        <v>6.6</v>
      </c>
      <c r="L458" s="23" t="s">
        <v>3755</v>
      </c>
      <c r="M458" s="23" t="s">
        <v>3756</v>
      </c>
    </row>
    <row r="459" s="95" customFormat="1" spans="1:13">
      <c r="A459" s="24" t="s">
        <v>3757</v>
      </c>
      <c r="B459" s="24" t="s">
        <v>3758</v>
      </c>
      <c r="C459" s="21">
        <f>VLOOKUP(A459,[1]spot_prices!$A:$F,3,FALSE)</f>
        <v>42.5</v>
      </c>
      <c r="D459" s="21">
        <f>VLOOKUP(A459,[1]spot_prices!$A:$F,4,FALSE)</f>
        <v>422.5</v>
      </c>
      <c r="E459" s="107">
        <f>C459/D459</f>
        <v>0.100591715976331</v>
      </c>
      <c r="F459" s="20">
        <f>VLOOKUP(A459,[1]spot_prices!$A:$F,5,FALSE)</f>
        <v>75.44</v>
      </c>
      <c r="G459" s="103">
        <f>VLOOKUP(A459,[1]spot_prices!$A:$F,6,FALSE)</f>
        <v>2.35</v>
      </c>
      <c r="H459" s="27" t="s">
        <v>220</v>
      </c>
      <c r="I459" s="27"/>
      <c r="J459" s="114"/>
      <c r="K459" s="112">
        <f>VLOOKUP(H459,行业总结!D:F,2,FALSE)</f>
        <v>6.6</v>
      </c>
      <c r="L459" s="27" t="s">
        <v>3759</v>
      </c>
      <c r="M459" s="27" t="s">
        <v>1960</v>
      </c>
    </row>
    <row r="460" s="95" customFormat="1" spans="1:13">
      <c r="A460" s="24" t="s">
        <v>3760</v>
      </c>
      <c r="B460" s="24" t="s">
        <v>3761</v>
      </c>
      <c r="C460" s="21">
        <f>VLOOKUP(A460,[1]spot_prices!$A:$F,3,FALSE)</f>
        <v>37.8</v>
      </c>
      <c r="D460" s="21">
        <f>VLOOKUP(A460,[1]spot_prices!$A:$F,4,FALSE)</f>
        <v>43.7</v>
      </c>
      <c r="E460" s="107">
        <f>C460/D460</f>
        <v>0.864988558352403</v>
      </c>
      <c r="F460" s="20">
        <f>VLOOKUP(A460,[1]spot_prices!$A:$F,5,FALSE)</f>
        <v>12.33</v>
      </c>
      <c r="G460" s="103">
        <f>VLOOKUP(A460,[1]spot_prices!$A:$F,6,FALSE)</f>
        <v>2.24</v>
      </c>
      <c r="H460" s="27" t="s">
        <v>220</v>
      </c>
      <c r="I460" s="27"/>
      <c r="J460" s="24" t="s">
        <v>2113</v>
      </c>
      <c r="K460" s="112">
        <f>VLOOKUP(H460,行业总结!D:F,2,FALSE)</f>
        <v>6.6</v>
      </c>
      <c r="L460" s="27" t="s">
        <v>3762</v>
      </c>
      <c r="M460" s="27" t="s">
        <v>3763</v>
      </c>
    </row>
    <row r="461" s="95" customFormat="1" ht="33" spans="1:13">
      <c r="A461" s="24" t="s">
        <v>3764</v>
      </c>
      <c r="B461" s="24" t="s">
        <v>3765</v>
      </c>
      <c r="C461" s="21">
        <f>VLOOKUP(A461,[1]spot_prices!$A:$F,3,FALSE)</f>
        <v>36.1</v>
      </c>
      <c r="D461" s="21">
        <f>VLOOKUP(A461,[1]spot_prices!$A:$F,4,FALSE)</f>
        <v>36.5</v>
      </c>
      <c r="E461" s="107">
        <f>C461/D461</f>
        <v>0.989041095890411</v>
      </c>
      <c r="F461" s="20">
        <f>VLOOKUP(A461,[1]spot_prices!$A:$F,5,FALSE)</f>
        <v>7.09</v>
      </c>
      <c r="G461" s="103">
        <f>VLOOKUP(A461,[1]spot_prices!$A:$F,6,FALSE)</f>
        <v>1</v>
      </c>
      <c r="H461" s="27" t="s">
        <v>220</v>
      </c>
      <c r="I461" s="27"/>
      <c r="J461" s="114"/>
      <c r="K461" s="112">
        <f>VLOOKUP(H461,行业总结!D:F,2,FALSE)</f>
        <v>6.6</v>
      </c>
      <c r="L461" s="27" t="s">
        <v>3766</v>
      </c>
      <c r="M461" s="27" t="s">
        <v>3767</v>
      </c>
    </row>
    <row r="462" s="95" customFormat="1" ht="33" spans="1:13">
      <c r="A462" s="24" t="s">
        <v>3768</v>
      </c>
      <c r="B462" s="24" t="s">
        <v>3769</v>
      </c>
      <c r="C462" s="21">
        <f>VLOOKUP(A462,[1]spot_prices!$A:$F,3,FALSE)</f>
        <v>35.5</v>
      </c>
      <c r="D462" s="21">
        <f>VLOOKUP(A462,[1]spot_prices!$A:$F,4,FALSE)</f>
        <v>77.3</v>
      </c>
      <c r="E462" s="107">
        <f>C462/D462</f>
        <v>0.459249676584735</v>
      </c>
      <c r="F462" s="20">
        <f>VLOOKUP(A462,[1]spot_prices!$A:$F,5,FALSE)</f>
        <v>19.31</v>
      </c>
      <c r="G462" s="103">
        <f>VLOOKUP(A462,[1]spot_prices!$A:$F,6,FALSE)</f>
        <v>1.9</v>
      </c>
      <c r="H462" s="27" t="s">
        <v>220</v>
      </c>
      <c r="I462" s="27"/>
      <c r="J462" s="24" t="s">
        <v>2352</v>
      </c>
      <c r="K462" s="112">
        <f>VLOOKUP(H462,行业总结!D:F,2,FALSE)</f>
        <v>6.6</v>
      </c>
      <c r="L462" s="27" t="s">
        <v>3770</v>
      </c>
      <c r="M462" s="27" t="s">
        <v>3771</v>
      </c>
    </row>
    <row r="463" s="95" customFormat="1" ht="33" spans="1:13">
      <c r="A463" s="24" t="s">
        <v>3772</v>
      </c>
      <c r="B463" s="24" t="s">
        <v>3773</v>
      </c>
      <c r="C463" s="21">
        <f>VLOOKUP(A463,[1]spot_prices!$A:$F,3,FALSE)</f>
        <v>34.5</v>
      </c>
      <c r="D463" s="21">
        <f>VLOOKUP(A463,[1]spot_prices!$A:$F,4,FALSE)</f>
        <v>34.6</v>
      </c>
      <c r="E463" s="107">
        <f>C463/D463</f>
        <v>0.997109826589595</v>
      </c>
      <c r="F463" s="20">
        <f>VLOOKUP(A463,[1]spot_prices!$A:$F,5,FALSE)</f>
        <v>11.12</v>
      </c>
      <c r="G463" s="103">
        <f>VLOOKUP(A463,[1]spot_prices!$A:$F,6,FALSE)</f>
        <v>2.68</v>
      </c>
      <c r="H463" s="27" t="s">
        <v>220</v>
      </c>
      <c r="I463" s="27"/>
      <c r="J463" s="114"/>
      <c r="K463" s="112">
        <f>VLOOKUP(H463,行业总结!D:F,2,FALSE)</f>
        <v>6.6</v>
      </c>
      <c r="L463" s="27" t="s">
        <v>3774</v>
      </c>
      <c r="M463" s="27" t="s">
        <v>3775</v>
      </c>
    </row>
    <row r="464" s="95" customFormat="1" ht="33" spans="1:13">
      <c r="A464" s="24" t="s">
        <v>3776</v>
      </c>
      <c r="B464" s="24" t="s">
        <v>3777</v>
      </c>
      <c r="C464" s="21">
        <f>VLOOKUP(A464,[1]spot_prices!$A:$F,3,FALSE)</f>
        <v>33.7</v>
      </c>
      <c r="D464" s="21">
        <f>VLOOKUP(A464,[1]spot_prices!$A:$F,4,FALSE)</f>
        <v>134.7</v>
      </c>
      <c r="E464" s="107">
        <f>C464/D464</f>
        <v>0.25018559762435</v>
      </c>
      <c r="F464" s="20">
        <f>VLOOKUP(A464,[1]spot_prices!$A:$F,5,FALSE)</f>
        <v>90</v>
      </c>
      <c r="G464" s="103">
        <f>VLOOKUP(A464,[1]spot_prices!$A:$F,6,FALSE)</f>
        <v>3.35</v>
      </c>
      <c r="H464" s="27" t="s">
        <v>220</v>
      </c>
      <c r="I464" s="27"/>
      <c r="J464" s="114"/>
      <c r="K464" s="112">
        <f>VLOOKUP(H464,行业总结!D:F,2,FALSE)</f>
        <v>6.6</v>
      </c>
      <c r="L464" s="27" t="s">
        <v>3778</v>
      </c>
      <c r="M464" s="27" t="s">
        <v>1960</v>
      </c>
    </row>
    <row r="465" s="95" customFormat="1" spans="1:13">
      <c r="A465" s="24" t="s">
        <v>3779</v>
      </c>
      <c r="B465" s="24" t="s">
        <v>3780</v>
      </c>
      <c r="C465" s="21">
        <f>VLOOKUP(A465,[1]spot_prices!$A:$F,3,FALSE)</f>
        <v>31.5</v>
      </c>
      <c r="D465" s="21">
        <f>VLOOKUP(A465,[1]spot_prices!$A:$F,4,FALSE)</f>
        <v>116.5</v>
      </c>
      <c r="E465" s="107">
        <f>C465/D465</f>
        <v>0.270386266094421</v>
      </c>
      <c r="F465" s="20">
        <f>VLOOKUP(A465,[1]spot_prices!$A:$F,5,FALSE)</f>
        <v>29.11</v>
      </c>
      <c r="G465" s="103">
        <f>VLOOKUP(A465,[1]spot_prices!$A:$F,6,FALSE)</f>
        <v>2.86</v>
      </c>
      <c r="H465" s="27" t="s">
        <v>220</v>
      </c>
      <c r="I465" s="27"/>
      <c r="J465" s="24" t="s">
        <v>2113</v>
      </c>
      <c r="K465" s="112">
        <f>VLOOKUP(H465,行业总结!D:F,2,FALSE)</f>
        <v>6.6</v>
      </c>
      <c r="L465" s="27" t="s">
        <v>3781</v>
      </c>
      <c r="M465" s="27" t="s">
        <v>3782</v>
      </c>
    </row>
    <row r="466" s="95" customFormat="1" ht="33" spans="1:13">
      <c r="A466" s="24" t="s">
        <v>3783</v>
      </c>
      <c r="B466" s="24" t="s">
        <v>3784</v>
      </c>
      <c r="C466" s="21">
        <f>VLOOKUP(A466,[1]spot_prices!$A:$F,3,FALSE)</f>
        <v>29.1</v>
      </c>
      <c r="D466" s="21">
        <f>VLOOKUP(A466,[1]spot_prices!$A:$F,4,FALSE)</f>
        <v>29.1</v>
      </c>
      <c r="E466" s="107">
        <f>C466/D466</f>
        <v>1</v>
      </c>
      <c r="F466" s="20">
        <f>VLOOKUP(A466,[1]spot_prices!$A:$F,5,FALSE)</f>
        <v>3.8</v>
      </c>
      <c r="G466" s="103">
        <f>VLOOKUP(A466,[1]spot_prices!$A:$F,6,FALSE)</f>
        <v>2.43</v>
      </c>
      <c r="H466" s="27" t="s">
        <v>220</v>
      </c>
      <c r="I466" s="27"/>
      <c r="J466" s="114"/>
      <c r="K466" s="112">
        <f>VLOOKUP(H466,行业总结!D:F,2,FALSE)</f>
        <v>6.6</v>
      </c>
      <c r="L466" s="27" t="s">
        <v>3785</v>
      </c>
      <c r="M466" s="27" t="s">
        <v>3786</v>
      </c>
    </row>
    <row r="467" s="95" customFormat="1" ht="33" spans="1:13">
      <c r="A467" s="24" t="s">
        <v>3787</v>
      </c>
      <c r="B467" s="24" t="s">
        <v>3788</v>
      </c>
      <c r="C467" s="21">
        <f>VLOOKUP(A467,[1]spot_prices!$A:$F,3,FALSE)</f>
        <v>28.9</v>
      </c>
      <c r="D467" s="21">
        <f>VLOOKUP(A467,[1]spot_prices!$A:$F,4,FALSE)</f>
        <v>28.9</v>
      </c>
      <c r="E467" s="107">
        <f>C467/D467</f>
        <v>1</v>
      </c>
      <c r="F467" s="20">
        <f>VLOOKUP(A467,[1]spot_prices!$A:$F,5,FALSE)</f>
        <v>3.44</v>
      </c>
      <c r="G467" s="103">
        <f>VLOOKUP(A467,[1]spot_prices!$A:$F,6,FALSE)</f>
        <v>2.38</v>
      </c>
      <c r="H467" s="27" t="s">
        <v>220</v>
      </c>
      <c r="I467" s="27"/>
      <c r="J467" s="114"/>
      <c r="K467" s="112">
        <f>VLOOKUP(H467,行业总结!D:F,2,FALSE)</f>
        <v>6.6</v>
      </c>
      <c r="L467" s="27" t="s">
        <v>3789</v>
      </c>
      <c r="M467" s="27" t="s">
        <v>3790</v>
      </c>
    </row>
    <row r="468" s="95" customFormat="1" ht="33" spans="1:13">
      <c r="A468" s="24" t="s">
        <v>3791</v>
      </c>
      <c r="B468" s="24" t="s">
        <v>3792</v>
      </c>
      <c r="C468" s="21">
        <f>VLOOKUP(A468,[1]spot_prices!$A:$F,3,FALSE)</f>
        <v>26.2</v>
      </c>
      <c r="D468" s="21">
        <f>VLOOKUP(A468,[1]spot_prices!$A:$F,4,FALSE)</f>
        <v>31.6</v>
      </c>
      <c r="E468" s="107">
        <f>C468/D468</f>
        <v>0.829113924050633</v>
      </c>
      <c r="F468" s="20">
        <f>VLOOKUP(A468,[1]spot_prices!$A:$F,5,FALSE)</f>
        <v>6.98</v>
      </c>
      <c r="G468" s="103">
        <f>VLOOKUP(A468,[1]spot_prices!$A:$F,6,FALSE)</f>
        <v>2.8</v>
      </c>
      <c r="H468" s="27" t="s">
        <v>220</v>
      </c>
      <c r="I468" s="27"/>
      <c r="J468" s="114"/>
      <c r="K468" s="112">
        <f>VLOOKUP(H468,行业总结!D:F,2,FALSE)</f>
        <v>6.6</v>
      </c>
      <c r="L468" s="27" t="s">
        <v>3793</v>
      </c>
      <c r="M468" s="27" t="s">
        <v>3794</v>
      </c>
    </row>
    <row r="469" s="95" customFormat="1" spans="1:13">
      <c r="A469" s="24" t="s">
        <v>3795</v>
      </c>
      <c r="B469" s="24" t="s">
        <v>3796</v>
      </c>
      <c r="C469" s="21">
        <f>VLOOKUP(A469,[1]spot_prices!$A:$F,3,FALSE)</f>
        <v>17.5</v>
      </c>
      <c r="D469" s="21">
        <f>VLOOKUP(A469,[1]spot_prices!$A:$F,4,FALSE)</f>
        <v>36.9</v>
      </c>
      <c r="E469" s="107">
        <f>C469/D469</f>
        <v>0.474254742547426</v>
      </c>
      <c r="F469" s="20">
        <f>VLOOKUP(A469,[1]spot_prices!$A:$F,5,FALSE)</f>
        <v>34.9</v>
      </c>
      <c r="G469" s="103">
        <f>VLOOKUP(A469,[1]spot_prices!$A:$F,6,FALSE)</f>
        <v>1.93</v>
      </c>
      <c r="H469" s="27" t="s">
        <v>220</v>
      </c>
      <c r="I469" s="27"/>
      <c r="J469" s="114"/>
      <c r="K469" s="112">
        <f>VLOOKUP(H469,行业总结!D:F,2,FALSE)</f>
        <v>6.6</v>
      </c>
      <c r="L469" s="27" t="s">
        <v>3797</v>
      </c>
      <c r="M469" s="27" t="s">
        <v>3798</v>
      </c>
    </row>
    <row r="470" s="95" customFormat="1" spans="1:13">
      <c r="A470" s="24" t="s">
        <v>3799</v>
      </c>
      <c r="B470" s="24" t="s">
        <v>3800</v>
      </c>
      <c r="C470" s="21">
        <f>VLOOKUP(A470,[1]spot_prices!$A:$F,3,FALSE)</f>
        <v>12.8</v>
      </c>
      <c r="D470" s="21">
        <f>VLOOKUP(A470,[1]spot_prices!$A:$F,4,FALSE)</f>
        <v>50.9</v>
      </c>
      <c r="E470" s="107">
        <f>C470/D470</f>
        <v>0.25147347740668</v>
      </c>
      <c r="F470" s="20">
        <f>VLOOKUP(A470,[1]spot_prices!$A:$F,5,FALSE)</f>
        <v>32.2</v>
      </c>
      <c r="G470" s="103">
        <f>VLOOKUP(A470,[1]spot_prices!$A:$F,6,FALSE)</f>
        <v>1.45</v>
      </c>
      <c r="H470" s="27" t="s">
        <v>220</v>
      </c>
      <c r="I470" s="27"/>
      <c r="J470" s="114"/>
      <c r="K470" s="112">
        <f>VLOOKUP(H470,行业总结!D:F,2,FALSE)</f>
        <v>6.6</v>
      </c>
      <c r="L470" s="27" t="s">
        <v>3801</v>
      </c>
      <c r="M470" s="27" t="s">
        <v>3802</v>
      </c>
    </row>
    <row r="471" s="95" customFormat="1" spans="1:13">
      <c r="A471" s="24" t="s">
        <v>3803</v>
      </c>
      <c r="B471" s="24" t="s">
        <v>3804</v>
      </c>
      <c r="C471" s="21">
        <f>VLOOKUP(A471,[1]spot_prices!$A:$F,3,FALSE)</f>
        <v>5.4</v>
      </c>
      <c r="D471" s="21">
        <f>VLOOKUP(A471,[1]spot_prices!$A:$F,4,FALSE)</f>
        <v>8.8</v>
      </c>
      <c r="E471" s="107">
        <f>C471/D471</f>
        <v>0.613636363636364</v>
      </c>
      <c r="F471" s="20">
        <f>VLOOKUP(A471,[1]spot_prices!$A:$F,5,FALSE)</f>
        <v>8.28</v>
      </c>
      <c r="G471" s="103">
        <f>VLOOKUP(A471,[1]spot_prices!$A:$F,6,FALSE)</f>
        <v>1.47</v>
      </c>
      <c r="H471" s="27" t="s">
        <v>220</v>
      </c>
      <c r="I471" s="27"/>
      <c r="J471" s="114"/>
      <c r="K471" s="112">
        <f>VLOOKUP(H471,行业总结!D:F,2,FALSE)</f>
        <v>6.6</v>
      </c>
      <c r="L471" s="27" t="s">
        <v>3805</v>
      </c>
      <c r="M471" s="114"/>
    </row>
    <row r="472" s="95" customFormat="1" ht="33" spans="1:13">
      <c r="A472" s="110" t="s">
        <v>857</v>
      </c>
      <c r="B472" s="110" t="s">
        <v>858</v>
      </c>
      <c r="C472" s="21">
        <f>VLOOKUP(A472,[1]spot_prices!$A:$F,3,FALSE)</f>
        <v>837.6</v>
      </c>
      <c r="D472" s="21">
        <f>VLOOKUP(A472,[1]spot_prices!$A:$F,4,FALSE)</f>
        <v>1448.2</v>
      </c>
      <c r="E472" s="107">
        <f>C472/D472</f>
        <v>0.578373152879437</v>
      </c>
      <c r="F472" s="20">
        <f>VLOOKUP(A472,[1]spot_prices!$A:$F,5,FALSE)</f>
        <v>90.51</v>
      </c>
      <c r="G472" s="103">
        <f>VLOOKUP(A472,[1]spot_prices!$A:$F,6,FALSE)</f>
        <v>0.72</v>
      </c>
      <c r="H472" s="111" t="s">
        <v>859</v>
      </c>
      <c r="I472" s="111"/>
      <c r="J472" s="110" t="s">
        <v>3185</v>
      </c>
      <c r="K472" s="112">
        <f>VLOOKUP(H472,行业总结!D:F,2,FALSE)</f>
        <v>6.7</v>
      </c>
      <c r="L472" s="111" t="s">
        <v>860</v>
      </c>
      <c r="M472" s="111" t="s">
        <v>861</v>
      </c>
    </row>
    <row r="473" s="95" customFormat="1" ht="33" spans="1:13">
      <c r="A473" s="110" t="s">
        <v>880</v>
      </c>
      <c r="B473" s="110" t="s">
        <v>881</v>
      </c>
      <c r="C473" s="21">
        <f>VLOOKUP(A473,[1]spot_prices!$A:$F,3,FALSE)</f>
        <v>588.1</v>
      </c>
      <c r="D473" s="21">
        <f>VLOOKUP(A473,[1]spot_prices!$A:$F,4,FALSE)</f>
        <v>605.9</v>
      </c>
      <c r="E473" s="107">
        <f>C473/D473</f>
        <v>0.970622214886945</v>
      </c>
      <c r="F473" s="20">
        <f>VLOOKUP(A473,[1]spot_prices!$A:$F,5,FALSE)</f>
        <v>37.7</v>
      </c>
      <c r="G473" s="103">
        <f>VLOOKUP(A473,[1]spot_prices!$A:$F,6,FALSE)</f>
        <v>-0.24</v>
      </c>
      <c r="H473" s="111" t="s">
        <v>859</v>
      </c>
      <c r="I473" s="111"/>
      <c r="J473" s="110" t="s">
        <v>3185</v>
      </c>
      <c r="K473" s="112">
        <f>VLOOKUP(H473,行业总结!D:F,2,FALSE)</f>
        <v>6.7</v>
      </c>
      <c r="L473" s="111" t="s">
        <v>882</v>
      </c>
      <c r="M473" s="111" t="s">
        <v>883</v>
      </c>
    </row>
    <row r="474" s="95" customFormat="1" ht="33" spans="1:13">
      <c r="A474" s="108" t="s">
        <v>3806</v>
      </c>
      <c r="B474" s="108" t="s">
        <v>3807</v>
      </c>
      <c r="C474" s="21">
        <f>VLOOKUP(A474,[1]spot_prices!$A:$F,3,FALSE)</f>
        <v>335.7</v>
      </c>
      <c r="D474" s="21">
        <f>VLOOKUP(A474,[1]spot_prices!$A:$F,4,FALSE)</f>
        <v>389.7</v>
      </c>
      <c r="E474" s="107">
        <f>C474/D474</f>
        <v>0.861431870669746</v>
      </c>
      <c r="F474" s="20">
        <f>VLOOKUP(A474,[1]spot_prices!$A:$F,5,FALSE)</f>
        <v>21.36</v>
      </c>
      <c r="G474" s="103">
        <f>VLOOKUP(A474,[1]spot_prices!$A:$F,6,FALSE)</f>
        <v>2.84</v>
      </c>
      <c r="H474" s="109" t="s">
        <v>859</v>
      </c>
      <c r="I474" s="109"/>
      <c r="J474" s="108" t="s">
        <v>2322</v>
      </c>
      <c r="K474" s="112">
        <f>VLOOKUP(H474,行业总结!D:F,2,FALSE)</f>
        <v>6.7</v>
      </c>
      <c r="L474" s="109" t="s">
        <v>3808</v>
      </c>
      <c r="M474" s="109" t="s">
        <v>3809</v>
      </c>
    </row>
    <row r="475" s="95" customFormat="1" ht="33" spans="1:13">
      <c r="A475" s="108" t="s">
        <v>3810</v>
      </c>
      <c r="B475" s="108" t="s">
        <v>3811</v>
      </c>
      <c r="C475" s="21">
        <f>VLOOKUP(A475,[1]spot_prices!$A:$F,3,FALSE)</f>
        <v>294.2</v>
      </c>
      <c r="D475" s="21">
        <f>VLOOKUP(A475,[1]spot_prices!$A:$F,4,FALSE)</f>
        <v>1101.8</v>
      </c>
      <c r="E475" s="107">
        <f>C475/D475</f>
        <v>0.26701760755128</v>
      </c>
      <c r="F475" s="20">
        <f>VLOOKUP(A475,[1]spot_prices!$A:$F,5,FALSE)</f>
        <v>121.6</v>
      </c>
      <c r="G475" s="103">
        <f>VLOOKUP(A475,[1]spot_prices!$A:$F,6,FALSE)</f>
        <v>3.74</v>
      </c>
      <c r="H475" s="109" t="s">
        <v>859</v>
      </c>
      <c r="I475" s="109"/>
      <c r="J475" s="108" t="s">
        <v>2224</v>
      </c>
      <c r="K475" s="112">
        <f>VLOOKUP(H475,行业总结!D:F,2,FALSE)</f>
        <v>6.7</v>
      </c>
      <c r="L475" s="109" t="s">
        <v>3812</v>
      </c>
      <c r="M475" s="109" t="s">
        <v>3813</v>
      </c>
    </row>
    <row r="476" s="95" customFormat="1" ht="33" spans="1:13">
      <c r="A476" s="108" t="s">
        <v>3814</v>
      </c>
      <c r="B476" s="108" t="s">
        <v>3815</v>
      </c>
      <c r="C476" s="21">
        <f>VLOOKUP(A476,[1]spot_prices!$A:$F,3,FALSE)</f>
        <v>275.3</v>
      </c>
      <c r="D476" s="21">
        <f>VLOOKUP(A476,[1]spot_prices!$A:$F,4,FALSE)</f>
        <v>362.1</v>
      </c>
      <c r="E476" s="107">
        <f>C476/D476</f>
        <v>0.76028721347694</v>
      </c>
      <c r="F476" s="20">
        <f>VLOOKUP(A476,[1]spot_prices!$A:$F,5,FALSE)</f>
        <v>32.32</v>
      </c>
      <c r="G476" s="103">
        <f>VLOOKUP(A476,[1]spot_prices!$A:$F,6,FALSE)</f>
        <v>1.64</v>
      </c>
      <c r="H476" s="109" t="s">
        <v>859</v>
      </c>
      <c r="I476" s="109"/>
      <c r="J476" s="108" t="s">
        <v>3185</v>
      </c>
      <c r="K476" s="112">
        <f>VLOOKUP(H476,行业总结!D:F,2,FALSE)</f>
        <v>6.7</v>
      </c>
      <c r="L476" s="109" t="s">
        <v>3816</v>
      </c>
      <c r="M476" s="109" t="s">
        <v>3817</v>
      </c>
    </row>
    <row r="477" s="95" customFormat="1" ht="33" spans="1:13">
      <c r="A477" s="108" t="s">
        <v>3818</v>
      </c>
      <c r="B477" s="108" t="s">
        <v>3819</v>
      </c>
      <c r="C477" s="21">
        <f>VLOOKUP(A477,[1]spot_prices!$A:$F,3,FALSE)</f>
        <v>202.1</v>
      </c>
      <c r="D477" s="21">
        <f>VLOOKUP(A477,[1]spot_prices!$A:$F,4,FALSE)</f>
        <v>202.1</v>
      </c>
      <c r="E477" s="107">
        <f>C477/D477</f>
        <v>1</v>
      </c>
      <c r="F477" s="20">
        <f>VLOOKUP(A477,[1]spot_prices!$A:$F,5,FALSE)</f>
        <v>13.21</v>
      </c>
      <c r="G477" s="103">
        <f>VLOOKUP(A477,[1]spot_prices!$A:$F,6,FALSE)</f>
        <v>0.99</v>
      </c>
      <c r="H477" s="109" t="s">
        <v>859</v>
      </c>
      <c r="I477" s="109"/>
      <c r="J477" s="108" t="s">
        <v>2226</v>
      </c>
      <c r="K477" s="112">
        <f>VLOOKUP(H477,行业总结!D:F,2,FALSE)</f>
        <v>6.7</v>
      </c>
      <c r="L477" s="109" t="s">
        <v>3820</v>
      </c>
      <c r="M477" s="109" t="s">
        <v>3821</v>
      </c>
    </row>
    <row r="478" s="95" customFormat="1" ht="33" spans="1:13">
      <c r="A478" s="20" t="s">
        <v>3822</v>
      </c>
      <c r="B478" s="20" t="s">
        <v>3823</v>
      </c>
      <c r="C478" s="21">
        <f>VLOOKUP(A478,[1]spot_prices!$A:$F,3,FALSE)</f>
        <v>136.7</v>
      </c>
      <c r="D478" s="21">
        <f>VLOOKUP(A478,[1]spot_prices!$A:$F,4,FALSE)</f>
        <v>241.1</v>
      </c>
      <c r="E478" s="107">
        <f>C478/D478</f>
        <v>0.566984653670676</v>
      </c>
      <c r="F478" s="20">
        <f>VLOOKUP(A478,[1]spot_prices!$A:$F,5,FALSE)</f>
        <v>58.4</v>
      </c>
      <c r="G478" s="103">
        <f>VLOOKUP(A478,[1]spot_prices!$A:$F,6,FALSE)</f>
        <v>0.67</v>
      </c>
      <c r="H478" s="23" t="s">
        <v>859</v>
      </c>
      <c r="I478" s="23"/>
      <c r="J478" s="20" t="s">
        <v>3824</v>
      </c>
      <c r="K478" s="112">
        <f>VLOOKUP(H478,行业总结!D:F,2,FALSE)</f>
        <v>6.7</v>
      </c>
      <c r="L478" s="23" t="s">
        <v>3825</v>
      </c>
      <c r="M478" s="23" t="s">
        <v>3826</v>
      </c>
    </row>
    <row r="479" s="95" customFormat="1" ht="33" spans="1:13">
      <c r="A479" s="20" t="s">
        <v>3827</v>
      </c>
      <c r="B479" s="20" t="s">
        <v>3828</v>
      </c>
      <c r="C479" s="21">
        <f>VLOOKUP(A479,[1]spot_prices!$A:$F,3,FALSE)</f>
        <v>86.1</v>
      </c>
      <c r="D479" s="21">
        <f>VLOOKUP(A479,[1]spot_prices!$A:$F,4,FALSE)</f>
        <v>126.6</v>
      </c>
      <c r="E479" s="107">
        <f>C479/D479</f>
        <v>0.680094786729858</v>
      </c>
      <c r="F479" s="20">
        <f>VLOOKUP(A479,[1]spot_prices!$A:$F,5,FALSE)</f>
        <v>94</v>
      </c>
      <c r="G479" s="103">
        <f>VLOOKUP(A479,[1]spot_prices!$A:$F,6,FALSE)</f>
        <v>3.58</v>
      </c>
      <c r="H479" s="23" t="s">
        <v>859</v>
      </c>
      <c r="I479" s="23"/>
      <c r="J479" s="20" t="s">
        <v>2352</v>
      </c>
      <c r="K479" s="112">
        <f>VLOOKUP(H479,行业总结!D:F,2,FALSE)</f>
        <v>6.7</v>
      </c>
      <c r="L479" s="23" t="s">
        <v>3829</v>
      </c>
      <c r="M479" s="23" t="s">
        <v>3830</v>
      </c>
    </row>
    <row r="480" s="95" customFormat="1" spans="1:13">
      <c r="A480" s="20" t="s">
        <v>3831</v>
      </c>
      <c r="B480" s="20" t="s">
        <v>3832</v>
      </c>
      <c r="C480" s="21">
        <f>VLOOKUP(A480,[1]spot_prices!$A:$F,3,FALSE)</f>
        <v>81.1</v>
      </c>
      <c r="D480" s="21">
        <f>VLOOKUP(A480,[1]spot_prices!$A:$F,4,FALSE)</f>
        <v>298.1</v>
      </c>
      <c r="E480" s="107">
        <f>C480/D480</f>
        <v>0.272056356927206</v>
      </c>
      <c r="F480" s="20">
        <f>VLOOKUP(A480,[1]spot_prices!$A:$F,5,FALSE)</f>
        <v>120.48</v>
      </c>
      <c r="G480" s="103">
        <f>VLOOKUP(A480,[1]spot_prices!$A:$F,6,FALSE)</f>
        <v>2.61</v>
      </c>
      <c r="H480" s="23" t="s">
        <v>859</v>
      </c>
      <c r="I480" s="23"/>
      <c r="J480" s="20" t="s">
        <v>3833</v>
      </c>
      <c r="K480" s="112">
        <f>VLOOKUP(H480,行业总结!D:F,2,FALSE)</f>
        <v>6.7</v>
      </c>
      <c r="L480" s="23" t="s">
        <v>3834</v>
      </c>
      <c r="M480" s="23" t="s">
        <v>3835</v>
      </c>
    </row>
    <row r="481" s="95" customFormat="1" spans="1:13">
      <c r="A481" s="20" t="s">
        <v>3836</v>
      </c>
      <c r="B481" s="20" t="s">
        <v>3837</v>
      </c>
      <c r="C481" s="21">
        <f>VLOOKUP(A481,[1]spot_prices!$A:$F,3,FALSE)</f>
        <v>62.6</v>
      </c>
      <c r="D481" s="21">
        <f>VLOOKUP(A481,[1]spot_prices!$A:$F,4,FALSE)</f>
        <v>88.8</v>
      </c>
      <c r="E481" s="107">
        <f>C481/D481</f>
        <v>0.704954954954955</v>
      </c>
      <c r="F481" s="20">
        <f>VLOOKUP(A481,[1]spot_prices!$A:$F,5,FALSE)</f>
        <v>21.9</v>
      </c>
      <c r="G481" s="103">
        <f>VLOOKUP(A481,[1]spot_prices!$A:$F,6,FALSE)</f>
        <v>1.06</v>
      </c>
      <c r="H481" s="23" t="s">
        <v>859</v>
      </c>
      <c r="I481" s="23"/>
      <c r="J481" s="113"/>
      <c r="K481" s="112">
        <f>VLOOKUP(H481,行业总结!D:F,2,FALSE)</f>
        <v>6.7</v>
      </c>
      <c r="L481" s="23" t="s">
        <v>3838</v>
      </c>
      <c r="M481" s="23" t="s">
        <v>3839</v>
      </c>
    </row>
    <row r="482" s="95" customFormat="1" ht="33" spans="1:13">
      <c r="A482" s="20" t="s">
        <v>3840</v>
      </c>
      <c r="B482" s="20" t="s">
        <v>3841</v>
      </c>
      <c r="C482" s="21">
        <f>VLOOKUP(A482,[1]spot_prices!$A:$F,3,FALSE)</f>
        <v>58.4</v>
      </c>
      <c r="D482" s="21">
        <f>VLOOKUP(A482,[1]spot_prices!$A:$F,4,FALSE)</f>
        <v>138</v>
      </c>
      <c r="E482" s="107">
        <f>C482/D482</f>
        <v>0.423188405797101</v>
      </c>
      <c r="F482" s="20">
        <f>VLOOKUP(A482,[1]spot_prices!$A:$F,5,FALSE)</f>
        <v>33.14</v>
      </c>
      <c r="G482" s="103">
        <f>VLOOKUP(A482,[1]spot_prices!$A:$F,6,FALSE)</f>
        <v>0.98</v>
      </c>
      <c r="H482" s="23" t="s">
        <v>859</v>
      </c>
      <c r="I482" s="23"/>
      <c r="J482" s="20" t="s">
        <v>2113</v>
      </c>
      <c r="K482" s="112">
        <f>VLOOKUP(H482,行业总结!D:F,2,FALSE)</f>
        <v>6.7</v>
      </c>
      <c r="L482" s="23" t="s">
        <v>3842</v>
      </c>
      <c r="M482" s="23" t="s">
        <v>3843</v>
      </c>
    </row>
    <row r="483" s="95" customFormat="1" spans="1:13">
      <c r="A483" s="24" t="s">
        <v>3844</v>
      </c>
      <c r="B483" s="24" t="s">
        <v>3845</v>
      </c>
      <c r="C483" s="21">
        <f>VLOOKUP(A483,[1]spot_prices!$A:$F,3,FALSE)</f>
        <v>44.1</v>
      </c>
      <c r="D483" s="21">
        <f>VLOOKUP(A483,[1]spot_prices!$A:$F,4,FALSE)</f>
        <v>187.5</v>
      </c>
      <c r="E483" s="107">
        <f>C483/D483</f>
        <v>0.2352</v>
      </c>
      <c r="F483" s="20">
        <f>VLOOKUP(A483,[1]spot_prices!$A:$F,5,FALSE)</f>
        <v>46.88</v>
      </c>
      <c r="G483" s="103">
        <f>VLOOKUP(A483,[1]spot_prices!$A:$F,6,FALSE)</f>
        <v>1.91</v>
      </c>
      <c r="H483" s="27" t="s">
        <v>859</v>
      </c>
      <c r="I483" s="27"/>
      <c r="J483" s="24" t="s">
        <v>2352</v>
      </c>
      <c r="K483" s="112">
        <f>VLOOKUP(H483,行业总结!D:F,2,FALSE)</f>
        <v>6.7</v>
      </c>
      <c r="L483" s="27" t="s">
        <v>3846</v>
      </c>
      <c r="M483" s="27" t="s">
        <v>3847</v>
      </c>
    </row>
    <row r="484" s="95" customFormat="1" spans="1:13">
      <c r="A484" s="24" t="s">
        <v>3848</v>
      </c>
      <c r="B484" s="24" t="s">
        <v>3849</v>
      </c>
      <c r="C484" s="21">
        <f>VLOOKUP(A484,[1]spot_prices!$A:$F,3,FALSE)</f>
        <v>15.3</v>
      </c>
      <c r="D484" s="21">
        <f>VLOOKUP(A484,[1]spot_prices!$A:$F,4,FALSE)</f>
        <v>43.8</v>
      </c>
      <c r="E484" s="107">
        <f>C484/D484</f>
        <v>0.349315068493151</v>
      </c>
      <c r="F484" s="20">
        <f>VLOOKUP(A484,[1]spot_prices!$A:$F,5,FALSE)</f>
        <v>49.82</v>
      </c>
      <c r="G484" s="103">
        <f>VLOOKUP(A484,[1]spot_prices!$A:$F,6,FALSE)</f>
        <v>1.08</v>
      </c>
      <c r="H484" s="27" t="s">
        <v>859</v>
      </c>
      <c r="I484" s="27"/>
      <c r="J484" s="114"/>
      <c r="K484" s="112">
        <f>VLOOKUP(H484,行业总结!D:F,2,FALSE)</f>
        <v>6.7</v>
      </c>
      <c r="L484" s="27" t="s">
        <v>3850</v>
      </c>
      <c r="M484" s="27" t="s">
        <v>1951</v>
      </c>
    </row>
    <row r="485" s="95" customFormat="1" spans="1:13">
      <c r="A485" s="108" t="s">
        <v>3851</v>
      </c>
      <c r="B485" s="108" t="s">
        <v>3852</v>
      </c>
      <c r="C485" s="21">
        <f>VLOOKUP(A485,[1]spot_prices!$A:$F,3,FALSE)</f>
        <v>411.8</v>
      </c>
      <c r="D485" s="21">
        <f>VLOOKUP(A485,[1]spot_prices!$A:$F,4,FALSE)</f>
        <v>411.8</v>
      </c>
      <c r="E485" s="107">
        <f>C485/D485</f>
        <v>1</v>
      </c>
      <c r="F485" s="20">
        <f>VLOOKUP(A485,[1]spot_prices!$A:$F,5,FALSE)</f>
        <v>24.99</v>
      </c>
      <c r="G485" s="103">
        <f>VLOOKUP(A485,[1]spot_prices!$A:$F,6,FALSE)</f>
        <v>2.97</v>
      </c>
      <c r="H485" s="109" t="s">
        <v>2106</v>
      </c>
      <c r="I485" s="109"/>
      <c r="J485" s="108" t="s">
        <v>2226</v>
      </c>
      <c r="K485" s="112">
        <f>VLOOKUP(H485,行业总结!D:F,2,FALSE)</f>
        <v>6.7</v>
      </c>
      <c r="L485" s="109" t="s">
        <v>3853</v>
      </c>
      <c r="M485" s="109" t="s">
        <v>3854</v>
      </c>
    </row>
    <row r="486" s="95" customFormat="1" spans="1:13">
      <c r="A486" s="108" t="s">
        <v>3855</v>
      </c>
      <c r="B486" s="108" t="s">
        <v>3856</v>
      </c>
      <c r="C486" s="21">
        <f>VLOOKUP(A486,[1]spot_prices!$A:$F,3,FALSE)</f>
        <v>302.8</v>
      </c>
      <c r="D486" s="21">
        <f>VLOOKUP(A486,[1]spot_prices!$A:$F,4,FALSE)</f>
        <v>410.5</v>
      </c>
      <c r="E486" s="107">
        <f>C486/D486</f>
        <v>0.737637028014616</v>
      </c>
      <c r="F486" s="20">
        <f>VLOOKUP(A486,[1]spot_prices!$A:$F,5,FALSE)</f>
        <v>6.09</v>
      </c>
      <c r="G486" s="103">
        <f>VLOOKUP(A486,[1]spot_prices!$A:$F,6,FALSE)</f>
        <v>0.33</v>
      </c>
      <c r="H486" s="109" t="s">
        <v>2106</v>
      </c>
      <c r="I486" s="109"/>
      <c r="J486" s="108" t="s">
        <v>2322</v>
      </c>
      <c r="K486" s="112">
        <f>VLOOKUP(H486,行业总结!D:F,2,FALSE)</f>
        <v>6.7</v>
      </c>
      <c r="L486" s="109" t="s">
        <v>3857</v>
      </c>
      <c r="M486" s="109" t="s">
        <v>3858</v>
      </c>
    </row>
    <row r="487" s="95" customFormat="1" ht="33" spans="1:13">
      <c r="A487" s="108" t="s">
        <v>3859</v>
      </c>
      <c r="B487" s="108" t="s">
        <v>3860</v>
      </c>
      <c r="C487" s="21">
        <f>VLOOKUP(A487,[1]spot_prices!$A:$F,3,FALSE)</f>
        <v>152.1</v>
      </c>
      <c r="D487" s="21">
        <f>VLOOKUP(A487,[1]spot_prices!$A:$F,4,FALSE)</f>
        <v>180</v>
      </c>
      <c r="E487" s="107">
        <f>C487/D487</f>
        <v>0.845</v>
      </c>
      <c r="F487" s="20">
        <f>VLOOKUP(A487,[1]spot_prices!$A:$F,5,FALSE)</f>
        <v>35.7</v>
      </c>
      <c r="G487" s="103">
        <f>VLOOKUP(A487,[1]spot_prices!$A:$F,6,FALSE)</f>
        <v>3</v>
      </c>
      <c r="H487" s="109" t="s">
        <v>2106</v>
      </c>
      <c r="I487" s="109"/>
      <c r="J487" s="108" t="s">
        <v>2352</v>
      </c>
      <c r="K487" s="112">
        <f>VLOOKUP(H487,行业总结!D:F,2,FALSE)</f>
        <v>6.7</v>
      </c>
      <c r="L487" s="109" t="s">
        <v>3861</v>
      </c>
      <c r="M487" s="109" t="s">
        <v>3862</v>
      </c>
    </row>
    <row r="488" s="95" customFormat="1" ht="33" spans="1:13">
      <c r="A488" s="108" t="s">
        <v>3863</v>
      </c>
      <c r="B488" s="108" t="s">
        <v>3864</v>
      </c>
      <c r="C488" s="21">
        <f>VLOOKUP(A488,[1]spot_prices!$A:$F,3,FALSE)</f>
        <v>141</v>
      </c>
      <c r="D488" s="21">
        <f>VLOOKUP(A488,[1]spot_prices!$A:$F,4,FALSE)</f>
        <v>161.5</v>
      </c>
      <c r="E488" s="107">
        <f>C488/D488</f>
        <v>0.873065015479876</v>
      </c>
      <c r="F488" s="20">
        <f>VLOOKUP(A488,[1]spot_prices!$A:$F,5,FALSE)</f>
        <v>22.05</v>
      </c>
      <c r="G488" s="103">
        <f>VLOOKUP(A488,[1]spot_prices!$A:$F,6,FALSE)</f>
        <v>2.46</v>
      </c>
      <c r="H488" s="109" t="s">
        <v>2106</v>
      </c>
      <c r="I488" s="109"/>
      <c r="J488" s="108" t="s">
        <v>2135</v>
      </c>
      <c r="K488" s="112">
        <f>VLOOKUP(H488,行业总结!D:F,2,FALSE)</f>
        <v>6.7</v>
      </c>
      <c r="L488" s="109" t="s">
        <v>3865</v>
      </c>
      <c r="M488" s="109" t="s">
        <v>3866</v>
      </c>
    </row>
    <row r="489" s="95" customFormat="1" spans="1:13">
      <c r="A489" s="20" t="s">
        <v>3867</v>
      </c>
      <c r="B489" s="20" t="s">
        <v>3868</v>
      </c>
      <c r="C489" s="21">
        <f>VLOOKUP(A489,[1]spot_prices!$A:$F,3,FALSE)</f>
        <v>67.4</v>
      </c>
      <c r="D489" s="21">
        <f>VLOOKUP(A489,[1]spot_prices!$A:$F,4,FALSE)</f>
        <v>67.4</v>
      </c>
      <c r="E489" s="107">
        <f>C489/D489</f>
        <v>1</v>
      </c>
      <c r="F489" s="20">
        <f>VLOOKUP(A489,[1]spot_prices!$A:$F,5,FALSE)</f>
        <v>29.72</v>
      </c>
      <c r="G489" s="103">
        <f>VLOOKUP(A489,[1]spot_prices!$A:$F,6,FALSE)</f>
        <v>3.84</v>
      </c>
      <c r="H489" s="23" t="s">
        <v>2106</v>
      </c>
      <c r="I489" s="23"/>
      <c r="J489" s="113"/>
      <c r="K489" s="112">
        <f>VLOOKUP(H489,行业总结!D:F,2,FALSE)</f>
        <v>6.7</v>
      </c>
      <c r="L489" s="23" t="s">
        <v>3869</v>
      </c>
      <c r="M489" s="23" t="s">
        <v>3870</v>
      </c>
    </row>
    <row r="490" s="95" customFormat="1" ht="33" spans="1:13">
      <c r="A490" s="24" t="s">
        <v>3871</v>
      </c>
      <c r="B490" s="24" t="s">
        <v>3872</v>
      </c>
      <c r="C490" s="21">
        <f>VLOOKUP(A490,[1]spot_prices!$A:$F,3,FALSE)</f>
        <v>10.4</v>
      </c>
      <c r="D490" s="21">
        <f>VLOOKUP(A490,[1]spot_prices!$A:$F,4,FALSE)</f>
        <v>26.3</v>
      </c>
      <c r="E490" s="107">
        <f>C490/D490</f>
        <v>0.395437262357414</v>
      </c>
      <c r="F490" s="20">
        <f>VLOOKUP(A490,[1]spot_prices!$A:$F,5,FALSE)</f>
        <v>24.3</v>
      </c>
      <c r="G490" s="103">
        <f>VLOOKUP(A490,[1]spot_prices!$A:$F,6,FALSE)</f>
        <v>3.36</v>
      </c>
      <c r="H490" s="27" t="s">
        <v>2106</v>
      </c>
      <c r="I490" s="27"/>
      <c r="J490" s="114"/>
      <c r="K490" s="112">
        <f>VLOOKUP(H490,行业总结!D:F,2,FALSE)</f>
        <v>6.7</v>
      </c>
      <c r="L490" s="27" t="s">
        <v>3873</v>
      </c>
      <c r="M490" s="27" t="s">
        <v>3874</v>
      </c>
    </row>
    <row r="491" s="95" customFormat="1" ht="33" spans="1:13">
      <c r="A491" s="110" t="s">
        <v>862</v>
      </c>
      <c r="B491" s="110" t="s">
        <v>863</v>
      </c>
      <c r="C491" s="21">
        <f>VLOOKUP(A491,[1]spot_prices!$A:$F,3,FALSE)</f>
        <v>682.9</v>
      </c>
      <c r="D491" s="21">
        <f>VLOOKUP(A491,[1]spot_prices!$A:$F,4,FALSE)</f>
        <v>687.5</v>
      </c>
      <c r="E491" s="107">
        <f>C491/D491</f>
        <v>0.993309090909091</v>
      </c>
      <c r="F491" s="20">
        <f>VLOOKUP(A491,[1]spot_prices!$A:$F,5,FALSE)</f>
        <v>169.87</v>
      </c>
      <c r="G491" s="103">
        <f>VLOOKUP(A491,[1]spot_prices!$A:$F,6,FALSE)</f>
        <v>7.75</v>
      </c>
      <c r="H491" s="111" t="s">
        <v>864</v>
      </c>
      <c r="I491" s="111"/>
      <c r="J491" s="110" t="s">
        <v>2309</v>
      </c>
      <c r="K491" s="112">
        <f>VLOOKUP(H491,行业总结!D:F,2,FALSE)</f>
        <v>6.7</v>
      </c>
      <c r="L491" s="111" t="s">
        <v>865</v>
      </c>
      <c r="M491" s="111" t="s">
        <v>866</v>
      </c>
    </row>
    <row r="492" s="95" customFormat="1" spans="1:13">
      <c r="A492" s="108" t="s">
        <v>3875</v>
      </c>
      <c r="B492" s="108" t="s">
        <v>3876</v>
      </c>
      <c r="C492" s="21">
        <f>VLOOKUP(A492,[1]spot_prices!$A:$F,3,FALSE)</f>
        <v>238.9</v>
      </c>
      <c r="D492" s="21">
        <f>VLOOKUP(A492,[1]spot_prices!$A:$F,4,FALSE)</f>
        <v>265.5</v>
      </c>
      <c r="E492" s="107">
        <f>C492/D492</f>
        <v>0.899811676082862</v>
      </c>
      <c r="F492" s="20">
        <f>VLOOKUP(A492,[1]spot_prices!$A:$F,5,FALSE)</f>
        <v>50.7</v>
      </c>
      <c r="G492" s="103">
        <f>VLOOKUP(A492,[1]spot_prices!$A:$F,6,FALSE)</f>
        <v>0.32</v>
      </c>
      <c r="H492" s="109" t="s">
        <v>864</v>
      </c>
      <c r="I492" s="109"/>
      <c r="J492" s="108" t="s">
        <v>3509</v>
      </c>
      <c r="K492" s="112">
        <f>VLOOKUP(H492,行业总结!D:F,2,FALSE)</f>
        <v>6.7</v>
      </c>
      <c r="L492" s="109" t="s">
        <v>3877</v>
      </c>
      <c r="M492" s="109" t="s">
        <v>3878</v>
      </c>
    </row>
    <row r="493" s="95" customFormat="1" spans="1:13">
      <c r="A493" s="108" t="s">
        <v>3879</v>
      </c>
      <c r="B493" s="108" t="s">
        <v>3880</v>
      </c>
      <c r="C493" s="21">
        <f>VLOOKUP(A493,[1]spot_prices!$A:$F,3,FALSE)</f>
        <v>226</v>
      </c>
      <c r="D493" s="21">
        <f>VLOOKUP(A493,[1]spot_prices!$A:$F,4,FALSE)</f>
        <v>226.5</v>
      </c>
      <c r="E493" s="107">
        <f>C493/D493</f>
        <v>0.997792494481236</v>
      </c>
      <c r="F493" s="20">
        <f>VLOOKUP(A493,[1]spot_prices!$A:$F,5,FALSE)</f>
        <v>11.36</v>
      </c>
      <c r="G493" s="103">
        <f>VLOOKUP(A493,[1]spot_prices!$A:$F,6,FALSE)</f>
        <v>3.93</v>
      </c>
      <c r="H493" s="109" t="s">
        <v>864</v>
      </c>
      <c r="I493" s="109"/>
      <c r="J493" s="108" t="s">
        <v>2226</v>
      </c>
      <c r="K493" s="112">
        <f>VLOOKUP(H493,行业总结!D:F,2,FALSE)</f>
        <v>6.7</v>
      </c>
      <c r="L493" s="109" t="s">
        <v>3881</v>
      </c>
      <c r="M493" s="109" t="s">
        <v>3882</v>
      </c>
    </row>
    <row r="494" s="95" customFormat="1" spans="1:13">
      <c r="A494" s="108" t="s">
        <v>3883</v>
      </c>
      <c r="B494" s="108" t="s">
        <v>3884</v>
      </c>
      <c r="C494" s="21">
        <f>VLOOKUP(A494,[1]spot_prices!$A:$F,3,FALSE)</f>
        <v>217.3</v>
      </c>
      <c r="D494" s="21">
        <f>VLOOKUP(A494,[1]spot_prices!$A:$F,4,FALSE)</f>
        <v>495</v>
      </c>
      <c r="E494" s="107">
        <f>C494/D494</f>
        <v>0.438989898989899</v>
      </c>
      <c r="F494" s="20">
        <f>VLOOKUP(A494,[1]spot_prices!$A:$F,5,FALSE)</f>
        <v>50.22</v>
      </c>
      <c r="G494" s="103">
        <f>VLOOKUP(A494,[1]spot_prices!$A:$F,6,FALSE)</f>
        <v>1.01</v>
      </c>
      <c r="H494" s="109" t="s">
        <v>864</v>
      </c>
      <c r="I494" s="109"/>
      <c r="J494" s="108" t="s">
        <v>3885</v>
      </c>
      <c r="K494" s="112">
        <f>VLOOKUP(H494,行业总结!D:F,2,FALSE)</f>
        <v>6.7</v>
      </c>
      <c r="L494" s="109" t="s">
        <v>3886</v>
      </c>
      <c r="M494" s="109" t="s">
        <v>3887</v>
      </c>
    </row>
    <row r="495" s="95" customFormat="1" ht="33" spans="1:13">
      <c r="A495" s="108" t="s">
        <v>3888</v>
      </c>
      <c r="B495" s="108" t="s">
        <v>3889</v>
      </c>
      <c r="C495" s="21">
        <f>VLOOKUP(A495,[1]spot_prices!$A:$F,3,FALSE)</f>
        <v>176.1</v>
      </c>
      <c r="D495" s="21">
        <f>VLOOKUP(A495,[1]spot_prices!$A:$F,4,FALSE)</f>
        <v>176.1</v>
      </c>
      <c r="E495" s="107">
        <f>C495/D495</f>
        <v>1</v>
      </c>
      <c r="F495" s="20">
        <f>VLOOKUP(A495,[1]spot_prices!$A:$F,5,FALSE)</f>
        <v>43.3</v>
      </c>
      <c r="G495" s="103">
        <f>VLOOKUP(A495,[1]spot_prices!$A:$F,6,FALSE)</f>
        <v>5.4</v>
      </c>
      <c r="H495" s="109" t="s">
        <v>864</v>
      </c>
      <c r="I495" s="109"/>
      <c r="J495" s="108" t="s">
        <v>2113</v>
      </c>
      <c r="K495" s="112">
        <f>VLOOKUP(H495,行业总结!D:F,2,FALSE)</f>
        <v>6.7</v>
      </c>
      <c r="L495" s="109" t="s">
        <v>3890</v>
      </c>
      <c r="M495" s="109" t="s">
        <v>3891</v>
      </c>
    </row>
    <row r="496" s="95" customFormat="1" spans="1:13">
      <c r="A496" s="108" t="s">
        <v>3892</v>
      </c>
      <c r="B496" s="108" t="s">
        <v>3893</v>
      </c>
      <c r="C496" s="21">
        <f>VLOOKUP(A496,[1]spot_prices!$A:$F,3,FALSE)</f>
        <v>156.8</v>
      </c>
      <c r="D496" s="21">
        <f>VLOOKUP(A496,[1]spot_prices!$A:$F,4,FALSE)</f>
        <v>1925.9</v>
      </c>
      <c r="E496" s="107">
        <f>C496/D496</f>
        <v>0.0814164806064697</v>
      </c>
      <c r="F496" s="20">
        <f>VLOOKUP(A496,[1]spot_prices!$A:$F,5,FALSE)</f>
        <v>141.92</v>
      </c>
      <c r="G496" s="103">
        <f>VLOOKUP(A496,[1]spot_prices!$A:$F,6,FALSE)</f>
        <v>3.99</v>
      </c>
      <c r="H496" s="109" t="s">
        <v>864</v>
      </c>
      <c r="I496" s="109"/>
      <c r="J496" s="116"/>
      <c r="K496" s="112">
        <f>VLOOKUP(H496,行业总结!D:F,2,FALSE)</f>
        <v>6.7</v>
      </c>
      <c r="L496" s="109" t="s">
        <v>3894</v>
      </c>
      <c r="M496" s="109" t="s">
        <v>3895</v>
      </c>
    </row>
    <row r="497" s="95" customFormat="1" ht="33" spans="1:13">
      <c r="A497" s="108" t="s">
        <v>3896</v>
      </c>
      <c r="B497" s="108" t="s">
        <v>3897</v>
      </c>
      <c r="C497" s="21">
        <f>VLOOKUP(A497,[1]spot_prices!$A:$F,3,FALSE)</f>
        <v>131.8</v>
      </c>
      <c r="D497" s="21">
        <f>VLOOKUP(A497,[1]spot_prices!$A:$F,4,FALSE)</f>
        <v>188.2</v>
      </c>
      <c r="E497" s="107">
        <f>C497/D497</f>
        <v>0.700318809776833</v>
      </c>
      <c r="F497" s="20">
        <f>VLOOKUP(A497,[1]spot_prices!$A:$F,5,FALSE)</f>
        <v>11.25</v>
      </c>
      <c r="G497" s="103">
        <f>VLOOKUP(A497,[1]spot_prices!$A:$F,6,FALSE)</f>
        <v>3.59</v>
      </c>
      <c r="H497" s="109" t="s">
        <v>864</v>
      </c>
      <c r="I497" s="109"/>
      <c r="J497" s="108" t="s">
        <v>2839</v>
      </c>
      <c r="K497" s="112">
        <f>VLOOKUP(H497,行业总结!D:F,2,FALSE)</f>
        <v>6.7</v>
      </c>
      <c r="L497" s="109" t="s">
        <v>3898</v>
      </c>
      <c r="M497" s="109" t="s">
        <v>3899</v>
      </c>
    </row>
    <row r="498" s="95" customFormat="1" ht="33" spans="1:13">
      <c r="A498" s="108" t="s">
        <v>3900</v>
      </c>
      <c r="B498" s="108" t="s">
        <v>3901</v>
      </c>
      <c r="C498" s="21">
        <f>VLOOKUP(A498,[1]spot_prices!$A:$F,3,FALSE)</f>
        <v>108.3</v>
      </c>
      <c r="D498" s="21">
        <f>VLOOKUP(A498,[1]spot_prices!$A:$F,4,FALSE)</f>
        <v>206.4</v>
      </c>
      <c r="E498" s="107">
        <f>C498/D498</f>
        <v>0.524709302325581</v>
      </c>
      <c r="F498" s="20">
        <f>VLOOKUP(A498,[1]spot_prices!$A:$F,5,FALSE)</f>
        <v>36.49</v>
      </c>
      <c r="G498" s="103">
        <f>VLOOKUP(A498,[1]spot_prices!$A:$F,6,FALSE)</f>
        <v>5.28</v>
      </c>
      <c r="H498" s="109" t="s">
        <v>864</v>
      </c>
      <c r="I498" s="109"/>
      <c r="J498" s="116"/>
      <c r="K498" s="112">
        <f>VLOOKUP(H498,行业总结!D:F,2,FALSE)</f>
        <v>6.7</v>
      </c>
      <c r="L498" s="109" t="s">
        <v>3902</v>
      </c>
      <c r="M498" s="109" t="s">
        <v>3903</v>
      </c>
    </row>
    <row r="499" s="95" customFormat="1" ht="33" spans="1:13">
      <c r="A499" s="108" t="s">
        <v>3904</v>
      </c>
      <c r="B499" s="108" t="s">
        <v>3905</v>
      </c>
      <c r="C499" s="21">
        <f>VLOOKUP(A499,[1]spot_prices!$A:$F,3,FALSE)</f>
        <v>105.8</v>
      </c>
      <c r="D499" s="21">
        <f>VLOOKUP(A499,[1]spot_prices!$A:$F,4,FALSE)</f>
        <v>122.2</v>
      </c>
      <c r="E499" s="107">
        <f>C499/D499</f>
        <v>0.865793780687398</v>
      </c>
      <c r="F499" s="20">
        <f>VLOOKUP(A499,[1]spot_prices!$A:$F,5,FALSE)</f>
        <v>9.08</v>
      </c>
      <c r="G499" s="103">
        <f>VLOOKUP(A499,[1]spot_prices!$A:$F,6,FALSE)</f>
        <v>1.57</v>
      </c>
      <c r="H499" s="109" t="s">
        <v>864</v>
      </c>
      <c r="I499" s="109"/>
      <c r="J499" s="108" t="s">
        <v>2113</v>
      </c>
      <c r="K499" s="112">
        <f>VLOOKUP(H499,行业总结!D:F,2,FALSE)</f>
        <v>6.7</v>
      </c>
      <c r="L499" s="109" t="s">
        <v>3906</v>
      </c>
      <c r="M499" s="109" t="s">
        <v>3907</v>
      </c>
    </row>
    <row r="500" s="95" customFormat="1" spans="1:13">
      <c r="A500" s="108" t="s">
        <v>3908</v>
      </c>
      <c r="B500" s="108" t="s">
        <v>3909</v>
      </c>
      <c r="C500" s="21">
        <f>VLOOKUP(A500,[1]spot_prices!$A:$F,3,FALSE)</f>
        <v>104.2</v>
      </c>
      <c r="D500" s="21">
        <f>VLOOKUP(A500,[1]spot_prices!$A:$F,4,FALSE)</f>
        <v>104.2</v>
      </c>
      <c r="E500" s="107">
        <f>C500/D500</f>
        <v>1</v>
      </c>
      <c r="F500" s="20">
        <f>VLOOKUP(A500,[1]spot_prices!$A:$F,5,FALSE)</f>
        <v>25.16</v>
      </c>
      <c r="G500" s="103">
        <f>VLOOKUP(A500,[1]spot_prices!$A:$F,6,FALSE)</f>
        <v>2.48</v>
      </c>
      <c r="H500" s="109" t="s">
        <v>864</v>
      </c>
      <c r="I500" s="109"/>
      <c r="J500" s="116"/>
      <c r="K500" s="112">
        <f>VLOOKUP(H500,行业总结!D:F,2,FALSE)</f>
        <v>6.7</v>
      </c>
      <c r="L500" s="109" t="s">
        <v>3910</v>
      </c>
      <c r="M500" s="109" t="s">
        <v>3911</v>
      </c>
    </row>
    <row r="501" s="96" customFormat="1" spans="1:13">
      <c r="A501" s="118" t="s">
        <v>3912</v>
      </c>
      <c r="B501" s="118" t="s">
        <v>3913</v>
      </c>
      <c r="C501" s="21">
        <f>VLOOKUP(A501,[1]spot_prices!$A:$F,3,FALSE)</f>
        <v>83.2</v>
      </c>
      <c r="D501" s="21">
        <f>VLOOKUP(A501,[1]spot_prices!$A:$F,4,FALSE)</f>
        <v>84.5</v>
      </c>
      <c r="E501" s="107">
        <f>C501/D501</f>
        <v>0.984615384615385</v>
      </c>
      <c r="F501" s="20">
        <f>VLOOKUP(A501,[1]spot_prices!$A:$F,5,FALSE)</f>
        <v>16.88</v>
      </c>
      <c r="G501" s="103">
        <f>VLOOKUP(A501,[1]spot_prices!$A:$F,6,FALSE)</f>
        <v>1.56</v>
      </c>
      <c r="H501" s="119" t="s">
        <v>864</v>
      </c>
      <c r="I501" s="119"/>
      <c r="J501" s="113"/>
      <c r="K501" s="112">
        <f>VLOOKUP(H501,行业总结!D:F,2,FALSE)</f>
        <v>6.7</v>
      </c>
      <c r="L501" s="119" t="s">
        <v>3914</v>
      </c>
      <c r="M501" s="119" t="s">
        <v>3915</v>
      </c>
    </row>
    <row r="502" s="95" customFormat="1" ht="49.5" spans="1:13">
      <c r="A502" s="20" t="s">
        <v>3916</v>
      </c>
      <c r="B502" s="20" t="s">
        <v>3917</v>
      </c>
      <c r="C502" s="21">
        <f>VLOOKUP(A502,[1]spot_prices!$A:$F,3,FALSE)</f>
        <v>75.5</v>
      </c>
      <c r="D502" s="21">
        <f>VLOOKUP(A502,[1]spot_prices!$A:$F,4,FALSE)</f>
        <v>91.1</v>
      </c>
      <c r="E502" s="107">
        <f>C502/D502</f>
        <v>0.828759604829857</v>
      </c>
      <c r="F502" s="20">
        <f>VLOOKUP(A502,[1]spot_prices!$A:$F,5,FALSE)</f>
        <v>8.87</v>
      </c>
      <c r="G502" s="103">
        <f>VLOOKUP(A502,[1]spot_prices!$A:$F,6,FALSE)</f>
        <v>0.57</v>
      </c>
      <c r="H502" s="23" t="s">
        <v>864</v>
      </c>
      <c r="I502" s="23"/>
      <c r="J502" s="20" t="s">
        <v>2135</v>
      </c>
      <c r="K502" s="112">
        <f>VLOOKUP(H502,行业总结!D:F,2,FALSE)</f>
        <v>6.7</v>
      </c>
      <c r="L502" s="23" t="s">
        <v>3918</v>
      </c>
      <c r="M502" s="23" t="s">
        <v>3919</v>
      </c>
    </row>
    <row r="503" s="95" customFormat="1" ht="33" spans="1:13">
      <c r="A503" s="20" t="s">
        <v>3920</v>
      </c>
      <c r="B503" s="20" t="s">
        <v>3921</v>
      </c>
      <c r="C503" s="21">
        <f>VLOOKUP(A503,[1]spot_prices!$A:$F,3,FALSE)</f>
        <v>71.1</v>
      </c>
      <c r="D503" s="21">
        <f>VLOOKUP(A503,[1]spot_prices!$A:$F,4,FALSE)</f>
        <v>170.7</v>
      </c>
      <c r="E503" s="107">
        <f>C503/D503</f>
        <v>0.416520210896309</v>
      </c>
      <c r="F503" s="20">
        <f>VLOOKUP(A503,[1]spot_prices!$A:$F,5,FALSE)</f>
        <v>42.68</v>
      </c>
      <c r="G503" s="103">
        <f>VLOOKUP(A503,[1]spot_prices!$A:$F,6,FALSE)</f>
        <v>-1.7</v>
      </c>
      <c r="H503" s="23" t="s">
        <v>864</v>
      </c>
      <c r="I503" s="23"/>
      <c r="J503" s="20" t="s">
        <v>3232</v>
      </c>
      <c r="K503" s="112">
        <f>VLOOKUP(H503,行业总结!D:F,2,FALSE)</f>
        <v>6.7</v>
      </c>
      <c r="L503" s="23" t="s">
        <v>3922</v>
      </c>
      <c r="M503" s="23" t="s">
        <v>3923</v>
      </c>
    </row>
    <row r="504" s="95" customFormat="1" spans="1:13">
      <c r="A504" s="20" t="s">
        <v>3924</v>
      </c>
      <c r="B504" s="20" t="s">
        <v>3925</v>
      </c>
      <c r="C504" s="21">
        <f>VLOOKUP(A504,[1]spot_prices!$A:$F,3,FALSE)</f>
        <v>60.9</v>
      </c>
      <c r="D504" s="21">
        <f>VLOOKUP(A504,[1]spot_prices!$A:$F,4,FALSE)</f>
        <v>134.5</v>
      </c>
      <c r="E504" s="107">
        <f>C504/D504</f>
        <v>0.452788104089219</v>
      </c>
      <c r="F504" s="20">
        <f>VLOOKUP(A504,[1]spot_prices!$A:$F,5,FALSE)</f>
        <v>104.1</v>
      </c>
      <c r="G504" s="103">
        <f>VLOOKUP(A504,[1]spot_prices!$A:$F,6,FALSE)</f>
        <v>0.97</v>
      </c>
      <c r="H504" s="23" t="s">
        <v>864</v>
      </c>
      <c r="I504" s="23"/>
      <c r="J504" s="20" t="s">
        <v>2352</v>
      </c>
      <c r="K504" s="112">
        <f>VLOOKUP(H504,行业总结!D:F,2,FALSE)</f>
        <v>6.7</v>
      </c>
      <c r="L504" s="23" t="s">
        <v>3926</v>
      </c>
      <c r="M504" s="23" t="s">
        <v>3927</v>
      </c>
    </row>
    <row r="505" s="95" customFormat="1" ht="33" spans="1:13">
      <c r="A505" s="20" t="s">
        <v>3928</v>
      </c>
      <c r="B505" s="20" t="s">
        <v>3929</v>
      </c>
      <c r="C505" s="21">
        <f>VLOOKUP(A505,[1]spot_prices!$A:$F,3,FALSE)</f>
        <v>56.9</v>
      </c>
      <c r="D505" s="21">
        <f>VLOOKUP(A505,[1]spot_prices!$A:$F,4,FALSE)</f>
        <v>277.3</v>
      </c>
      <c r="E505" s="107">
        <f>C505/D505</f>
        <v>0.20519293184277</v>
      </c>
      <c r="F505" s="20">
        <f>VLOOKUP(A505,[1]spot_prices!$A:$F,5,FALSE)</f>
        <v>62.27</v>
      </c>
      <c r="G505" s="103">
        <f>VLOOKUP(A505,[1]spot_prices!$A:$F,6,FALSE)</f>
        <v>-0.21</v>
      </c>
      <c r="H505" s="23" t="s">
        <v>864</v>
      </c>
      <c r="I505" s="23"/>
      <c r="J505" s="20" t="s">
        <v>2113</v>
      </c>
      <c r="K505" s="112">
        <f>VLOOKUP(H505,行业总结!D:F,2,FALSE)</f>
        <v>6.7</v>
      </c>
      <c r="L505" s="23" t="s">
        <v>3930</v>
      </c>
      <c r="M505" s="23" t="s">
        <v>3931</v>
      </c>
    </row>
    <row r="506" s="95" customFormat="1" ht="33" spans="1:13">
      <c r="A506" s="20" t="s">
        <v>3932</v>
      </c>
      <c r="B506" s="20" t="s">
        <v>3933</v>
      </c>
      <c r="C506" s="21">
        <f>VLOOKUP(A506,[1]spot_prices!$A:$F,3,FALSE)</f>
        <v>55.8</v>
      </c>
      <c r="D506" s="21">
        <f>VLOOKUP(A506,[1]spot_prices!$A:$F,4,FALSE)</f>
        <v>91.8</v>
      </c>
      <c r="E506" s="107">
        <f>C506/D506</f>
        <v>0.607843137254902</v>
      </c>
      <c r="F506" s="20">
        <f>VLOOKUP(A506,[1]spot_prices!$A:$F,5,FALSE)</f>
        <v>13.92</v>
      </c>
      <c r="G506" s="103">
        <f>VLOOKUP(A506,[1]spot_prices!$A:$F,6,FALSE)</f>
        <v>0.22</v>
      </c>
      <c r="H506" s="23" t="s">
        <v>864</v>
      </c>
      <c r="I506" s="23"/>
      <c r="J506" s="20" t="s">
        <v>2113</v>
      </c>
      <c r="K506" s="112">
        <f>VLOOKUP(H506,行业总结!D:F,2,FALSE)</f>
        <v>6.7</v>
      </c>
      <c r="L506" s="23" t="s">
        <v>3934</v>
      </c>
      <c r="M506" s="23" t="s">
        <v>3935</v>
      </c>
    </row>
    <row r="507" s="95" customFormat="1" spans="1:13">
      <c r="A507" s="24" t="s">
        <v>3936</v>
      </c>
      <c r="B507" s="24" t="s">
        <v>3937</v>
      </c>
      <c r="C507" s="21">
        <f>VLOOKUP(A507,[1]spot_prices!$A:$F,3,FALSE)</f>
        <v>51.3</v>
      </c>
      <c r="D507" s="21">
        <f>VLOOKUP(A507,[1]spot_prices!$A:$F,4,FALSE)</f>
        <v>51.3</v>
      </c>
      <c r="E507" s="107">
        <f>C507/D507</f>
        <v>1</v>
      </c>
      <c r="F507" s="20">
        <f>VLOOKUP(A507,[1]spot_prices!$A:$F,5,FALSE)</f>
        <v>32.05</v>
      </c>
      <c r="G507" s="103">
        <f>VLOOKUP(A507,[1]spot_prices!$A:$F,6,FALSE)</f>
        <v>4.91</v>
      </c>
      <c r="H507" s="27" t="s">
        <v>864</v>
      </c>
      <c r="I507" s="27"/>
      <c r="J507" s="114"/>
      <c r="K507" s="112">
        <f>VLOOKUP(H507,行业总结!D:F,2,FALSE)</f>
        <v>6.7</v>
      </c>
      <c r="L507" s="27" t="s">
        <v>3938</v>
      </c>
      <c r="M507" s="27" t="s">
        <v>3939</v>
      </c>
    </row>
    <row r="508" s="95" customFormat="1" ht="33" spans="1:13">
      <c r="A508" s="20" t="s">
        <v>3940</v>
      </c>
      <c r="B508" s="20" t="s">
        <v>3941</v>
      </c>
      <c r="C508" s="21">
        <f>VLOOKUP(A508,[1]spot_prices!$A:$F,3,FALSE)</f>
        <v>47.8</v>
      </c>
      <c r="D508" s="21">
        <f>VLOOKUP(A508,[1]spot_prices!$A:$F,4,FALSE)</f>
        <v>93.3</v>
      </c>
      <c r="E508" s="107">
        <f>C508/D508</f>
        <v>0.512325830653805</v>
      </c>
      <c r="F508" s="20">
        <f>VLOOKUP(A508,[1]spot_prices!$A:$F,5,FALSE)</f>
        <v>116.61</v>
      </c>
      <c r="G508" s="103">
        <f>VLOOKUP(A508,[1]spot_prices!$A:$F,6,FALSE)</f>
        <v>1.81</v>
      </c>
      <c r="H508" s="23" t="s">
        <v>864</v>
      </c>
      <c r="I508" s="23"/>
      <c r="J508" s="20" t="s">
        <v>2352</v>
      </c>
      <c r="K508" s="112">
        <f>VLOOKUP(H508,行业总结!D:F,2,FALSE)</f>
        <v>6.7</v>
      </c>
      <c r="L508" s="23" t="s">
        <v>3942</v>
      </c>
      <c r="M508" s="23" t="s">
        <v>3943</v>
      </c>
    </row>
    <row r="509" s="95" customFormat="1" ht="33" spans="1:13">
      <c r="A509" s="24" t="s">
        <v>3944</v>
      </c>
      <c r="B509" s="24" t="s">
        <v>3945</v>
      </c>
      <c r="C509" s="21">
        <f>VLOOKUP(A509,[1]spot_prices!$A:$F,3,FALSE)</f>
        <v>41.8</v>
      </c>
      <c r="D509" s="21">
        <f>VLOOKUP(A509,[1]spot_prices!$A:$F,4,FALSE)</f>
        <v>48.6</v>
      </c>
      <c r="E509" s="107">
        <f>C509/D509</f>
        <v>0.860082304526749</v>
      </c>
      <c r="F509" s="20">
        <f>VLOOKUP(A509,[1]spot_prices!$A:$F,5,FALSE)</f>
        <v>37.13</v>
      </c>
      <c r="G509" s="103">
        <f>VLOOKUP(A509,[1]spot_prices!$A:$F,6,FALSE)</f>
        <v>1.56</v>
      </c>
      <c r="H509" s="27" t="s">
        <v>864</v>
      </c>
      <c r="I509" s="27"/>
      <c r="J509" s="114"/>
      <c r="K509" s="112">
        <f>VLOOKUP(H509,行业总结!D:F,2,FALSE)</f>
        <v>6.7</v>
      </c>
      <c r="L509" s="27" t="s">
        <v>3946</v>
      </c>
      <c r="M509" s="27" t="s">
        <v>3947</v>
      </c>
    </row>
    <row r="510" s="95" customFormat="1" spans="1:13">
      <c r="A510" s="24" t="s">
        <v>3948</v>
      </c>
      <c r="B510" s="24" t="s">
        <v>3949</v>
      </c>
      <c r="C510" s="21">
        <f>VLOOKUP(A510,[1]spot_prices!$A:$F,3,FALSE)</f>
        <v>38.7</v>
      </c>
      <c r="D510" s="21">
        <f>VLOOKUP(A510,[1]spot_prices!$A:$F,4,FALSE)</f>
        <v>76.9</v>
      </c>
      <c r="E510" s="107">
        <f>C510/D510</f>
        <v>0.503250975292588</v>
      </c>
      <c r="F510" s="20">
        <f>VLOOKUP(A510,[1]spot_prices!$A:$F,5,FALSE)</f>
        <v>19.25</v>
      </c>
      <c r="G510" s="103">
        <f>VLOOKUP(A510,[1]spot_prices!$A:$F,6,FALSE)</f>
        <v>1.74</v>
      </c>
      <c r="H510" s="27" t="s">
        <v>864</v>
      </c>
      <c r="I510" s="27"/>
      <c r="J510" s="114"/>
      <c r="K510" s="112">
        <f>VLOOKUP(H510,行业总结!D:F,2,FALSE)</f>
        <v>6.7</v>
      </c>
      <c r="L510" s="27" t="s">
        <v>3950</v>
      </c>
      <c r="M510" s="27" t="s">
        <v>3951</v>
      </c>
    </row>
    <row r="511" s="95" customFormat="1" spans="1:13">
      <c r="A511" s="24" t="s">
        <v>3952</v>
      </c>
      <c r="B511" s="24" t="s">
        <v>3953</v>
      </c>
      <c r="C511" s="21">
        <f>VLOOKUP(A511,[1]spot_prices!$A:$F,3,FALSE)</f>
        <v>35.3</v>
      </c>
      <c r="D511" s="21">
        <f>VLOOKUP(A511,[1]spot_prices!$A:$F,4,FALSE)</f>
        <v>40.8</v>
      </c>
      <c r="E511" s="107">
        <f>C511/D511</f>
        <v>0.865196078431373</v>
      </c>
      <c r="F511" s="20">
        <f>VLOOKUP(A511,[1]spot_prices!$A:$F,5,FALSE)</f>
        <v>6.87</v>
      </c>
      <c r="G511" s="103">
        <f>VLOOKUP(A511,[1]spot_prices!$A:$F,6,FALSE)</f>
        <v>1.18</v>
      </c>
      <c r="H511" s="27" t="s">
        <v>864</v>
      </c>
      <c r="I511" s="27"/>
      <c r="J511" s="114"/>
      <c r="K511" s="112">
        <f>VLOOKUP(H511,行业总结!D:F,2,FALSE)</f>
        <v>6.7</v>
      </c>
      <c r="L511" s="27" t="s">
        <v>3954</v>
      </c>
      <c r="M511" s="27" t="s">
        <v>3955</v>
      </c>
    </row>
    <row r="512" s="95" customFormat="1" ht="33" spans="1:13">
      <c r="A512" s="24" t="s">
        <v>3956</v>
      </c>
      <c r="B512" s="24" t="s">
        <v>3957</v>
      </c>
      <c r="C512" s="21">
        <f>VLOOKUP(A512,[1]spot_prices!$A:$F,3,FALSE)</f>
        <v>33.9</v>
      </c>
      <c r="D512" s="21">
        <f>VLOOKUP(A512,[1]spot_prices!$A:$F,4,FALSE)</f>
        <v>60.4</v>
      </c>
      <c r="E512" s="107">
        <f>C512/D512</f>
        <v>0.561258278145695</v>
      </c>
      <c r="F512" s="20">
        <f>VLOOKUP(A512,[1]spot_prices!$A:$F,5,FALSE)</f>
        <v>12.54</v>
      </c>
      <c r="G512" s="103">
        <f>VLOOKUP(A512,[1]spot_prices!$A:$F,6,FALSE)</f>
        <v>1.54</v>
      </c>
      <c r="H512" s="27" t="s">
        <v>864</v>
      </c>
      <c r="I512" s="27"/>
      <c r="J512" s="24" t="s">
        <v>2352</v>
      </c>
      <c r="K512" s="112">
        <f>VLOOKUP(H512,行业总结!D:F,2,FALSE)</f>
        <v>6.7</v>
      </c>
      <c r="L512" s="27" t="s">
        <v>3958</v>
      </c>
      <c r="M512" s="27" t="s">
        <v>3959</v>
      </c>
    </row>
    <row r="513" s="95" customFormat="1" ht="33" spans="1:13">
      <c r="A513" s="24" t="s">
        <v>3960</v>
      </c>
      <c r="B513" s="24" t="s">
        <v>3961</v>
      </c>
      <c r="C513" s="21">
        <f>VLOOKUP(A513,[1]spot_prices!$A:$F,3,FALSE)</f>
        <v>32.3</v>
      </c>
      <c r="D513" s="21">
        <f>VLOOKUP(A513,[1]spot_prices!$A:$F,4,FALSE)</f>
        <v>46.7</v>
      </c>
      <c r="E513" s="107">
        <f>C513/D513</f>
        <v>0.691648822269807</v>
      </c>
      <c r="F513" s="20">
        <f>VLOOKUP(A513,[1]spot_prices!$A:$F,5,FALSE)</f>
        <v>27.3</v>
      </c>
      <c r="G513" s="103">
        <f>VLOOKUP(A513,[1]spot_prices!$A:$F,6,FALSE)</f>
        <v>0.85</v>
      </c>
      <c r="H513" s="27" t="s">
        <v>864</v>
      </c>
      <c r="I513" s="27"/>
      <c r="J513" s="114"/>
      <c r="K513" s="112">
        <f>VLOOKUP(H513,行业总结!D:F,2,FALSE)</f>
        <v>6.7</v>
      </c>
      <c r="L513" s="27" t="s">
        <v>3962</v>
      </c>
      <c r="M513" s="27" t="s">
        <v>3963</v>
      </c>
    </row>
    <row r="514" s="95" customFormat="1" ht="33" spans="1:13">
      <c r="A514" s="24" t="s">
        <v>3964</v>
      </c>
      <c r="B514" s="24" t="s">
        <v>3965</v>
      </c>
      <c r="C514" s="21">
        <f>VLOOKUP(A514,[1]spot_prices!$A:$F,3,FALSE)</f>
        <v>31.3</v>
      </c>
      <c r="D514" s="21">
        <f>VLOOKUP(A514,[1]spot_prices!$A:$F,4,FALSE)</f>
        <v>31.3</v>
      </c>
      <c r="E514" s="107">
        <f>C514/D514</f>
        <v>1</v>
      </c>
      <c r="F514" s="20">
        <f>VLOOKUP(A514,[1]spot_prices!$A:$F,5,FALSE)</f>
        <v>3.04</v>
      </c>
      <c r="G514" s="103">
        <f>VLOOKUP(A514,[1]spot_prices!$A:$F,6,FALSE)</f>
        <v>0.66</v>
      </c>
      <c r="H514" s="27" t="s">
        <v>864</v>
      </c>
      <c r="I514" s="27"/>
      <c r="J514" s="114"/>
      <c r="K514" s="112">
        <f>VLOOKUP(H514,行业总结!D:F,2,FALSE)</f>
        <v>6.7</v>
      </c>
      <c r="L514" s="27" t="s">
        <v>3966</v>
      </c>
      <c r="M514" s="27" t="s">
        <v>3967</v>
      </c>
    </row>
    <row r="515" s="95" customFormat="1" ht="33" spans="1:13">
      <c r="A515" s="24" t="s">
        <v>3968</v>
      </c>
      <c r="B515" s="24" t="s">
        <v>3969</v>
      </c>
      <c r="C515" s="21">
        <f>VLOOKUP(A515,[1]spot_prices!$A:$F,3,FALSE)</f>
        <v>27.5</v>
      </c>
      <c r="D515" s="21">
        <f>VLOOKUP(A515,[1]spot_prices!$A:$F,4,FALSE)</f>
        <v>28</v>
      </c>
      <c r="E515" s="107">
        <f>C515/D515</f>
        <v>0.982142857142857</v>
      </c>
      <c r="F515" s="20">
        <f>VLOOKUP(A515,[1]spot_prices!$A:$F,5,FALSE)</f>
        <v>6.75</v>
      </c>
      <c r="G515" s="103">
        <f>VLOOKUP(A515,[1]spot_prices!$A:$F,6,FALSE)</f>
        <v>1.96</v>
      </c>
      <c r="H515" s="27" t="s">
        <v>864</v>
      </c>
      <c r="I515" s="27"/>
      <c r="J515" s="114"/>
      <c r="K515" s="112">
        <f>VLOOKUP(H515,行业总结!D:F,2,FALSE)</f>
        <v>6.7</v>
      </c>
      <c r="L515" s="27" t="s">
        <v>3970</v>
      </c>
      <c r="M515" s="27" t="s">
        <v>3971</v>
      </c>
    </row>
    <row r="516" s="95" customFormat="1" spans="1:13">
      <c r="A516" s="24" t="s">
        <v>3972</v>
      </c>
      <c r="B516" s="24" t="s">
        <v>3973</v>
      </c>
      <c r="C516" s="21">
        <f>VLOOKUP(A516,[1]spot_prices!$A:$F,3,FALSE)</f>
        <v>24.2</v>
      </c>
      <c r="D516" s="21">
        <f>VLOOKUP(A516,[1]spot_prices!$A:$F,4,FALSE)</f>
        <v>33.6</v>
      </c>
      <c r="E516" s="107">
        <f>C516/D516</f>
        <v>0.720238095238095</v>
      </c>
      <c r="F516" s="20">
        <f>VLOOKUP(A516,[1]spot_prices!$A:$F,5,FALSE)</f>
        <v>13.04</v>
      </c>
      <c r="G516" s="103">
        <f>VLOOKUP(A516,[1]spot_prices!$A:$F,6,FALSE)</f>
        <v>-0.23</v>
      </c>
      <c r="H516" s="27" t="s">
        <v>864</v>
      </c>
      <c r="I516" s="27"/>
      <c r="J516" s="114"/>
      <c r="K516" s="112">
        <f>VLOOKUP(H516,行业总结!D:F,2,FALSE)</f>
        <v>6.7</v>
      </c>
      <c r="L516" s="27" t="s">
        <v>3950</v>
      </c>
      <c r="M516" s="27" t="s">
        <v>3974</v>
      </c>
    </row>
    <row r="517" s="95" customFormat="1" spans="1:13">
      <c r="A517" s="24" t="s">
        <v>3975</v>
      </c>
      <c r="B517" s="24" t="s">
        <v>3976</v>
      </c>
      <c r="C517" s="21">
        <f>VLOOKUP(A517,[1]spot_prices!$A:$F,3,FALSE)</f>
        <v>23.7</v>
      </c>
      <c r="D517" s="21">
        <f>VLOOKUP(A517,[1]spot_prices!$A:$F,4,FALSE)</f>
        <v>46.1</v>
      </c>
      <c r="E517" s="107">
        <f>C517/D517</f>
        <v>0.51409978308026</v>
      </c>
      <c r="F517" s="20">
        <f>VLOOKUP(A517,[1]spot_prices!$A:$F,5,FALSE)</f>
        <v>10.98</v>
      </c>
      <c r="G517" s="103">
        <f>VLOOKUP(A517,[1]spot_prices!$A:$F,6,FALSE)</f>
        <v>3.58</v>
      </c>
      <c r="H517" s="27" t="s">
        <v>864</v>
      </c>
      <c r="I517" s="27"/>
      <c r="J517" s="114"/>
      <c r="K517" s="112">
        <f>VLOOKUP(H517,行业总结!D:F,2,FALSE)</f>
        <v>6.7</v>
      </c>
      <c r="L517" s="27" t="s">
        <v>3977</v>
      </c>
      <c r="M517" s="27" t="s">
        <v>3978</v>
      </c>
    </row>
    <row r="518" s="95" customFormat="1" spans="1:13">
      <c r="A518" s="24" t="s">
        <v>3979</v>
      </c>
      <c r="B518" s="24" t="s">
        <v>3980</v>
      </c>
      <c r="C518" s="21">
        <f>VLOOKUP(A518,[1]spot_prices!$A:$F,3,FALSE)</f>
        <v>20.3</v>
      </c>
      <c r="D518" s="21">
        <f>VLOOKUP(A518,[1]spot_prices!$A:$F,4,FALSE)</f>
        <v>42.5</v>
      </c>
      <c r="E518" s="107">
        <f>C518/D518</f>
        <v>0.477647058823529</v>
      </c>
      <c r="F518" s="20">
        <f>VLOOKUP(A518,[1]spot_prices!$A:$F,5,FALSE)</f>
        <v>49.08</v>
      </c>
      <c r="G518" s="103">
        <f>VLOOKUP(A518,[1]spot_prices!$A:$F,6,FALSE)</f>
        <v>3.11</v>
      </c>
      <c r="H518" s="27" t="s">
        <v>864</v>
      </c>
      <c r="I518" s="27"/>
      <c r="J518" s="114"/>
      <c r="K518" s="112">
        <f>VLOOKUP(H518,行业总结!D:F,2,FALSE)</f>
        <v>6.7</v>
      </c>
      <c r="L518" s="27" t="s">
        <v>3981</v>
      </c>
      <c r="M518" s="27" t="s">
        <v>3982</v>
      </c>
    </row>
    <row r="519" s="95" customFormat="1" ht="33" spans="1:13">
      <c r="A519" s="24" t="s">
        <v>3983</v>
      </c>
      <c r="B519" s="24" t="s">
        <v>3984</v>
      </c>
      <c r="C519" s="21">
        <f>VLOOKUP(A519,[1]spot_prices!$A:$F,3,FALSE)</f>
        <v>17.6</v>
      </c>
      <c r="D519" s="21">
        <f>VLOOKUP(A519,[1]spot_prices!$A:$F,4,FALSE)</f>
        <v>18.9</v>
      </c>
      <c r="E519" s="107">
        <f>C519/D519</f>
        <v>0.931216931216931</v>
      </c>
      <c r="F519" s="20">
        <f>VLOOKUP(A519,[1]spot_prices!$A:$F,5,FALSE)</f>
        <v>15.51</v>
      </c>
      <c r="G519" s="103">
        <f>VLOOKUP(A519,[1]spot_prices!$A:$F,6,FALSE)</f>
        <v>0</v>
      </c>
      <c r="H519" s="27" t="s">
        <v>864</v>
      </c>
      <c r="I519" s="27"/>
      <c r="J519" s="114"/>
      <c r="K519" s="112">
        <f>VLOOKUP(H519,行业总结!D:F,2,FALSE)</f>
        <v>6.7</v>
      </c>
      <c r="L519" s="27" t="s">
        <v>3985</v>
      </c>
      <c r="M519" s="27" t="s">
        <v>3874</v>
      </c>
    </row>
    <row r="520" s="95" customFormat="1" ht="33" spans="1:13">
      <c r="A520" s="24" t="s">
        <v>3986</v>
      </c>
      <c r="B520" s="24" t="s">
        <v>3987</v>
      </c>
      <c r="C520" s="21">
        <f>VLOOKUP(A520,[1]spot_prices!$A:$F,3,FALSE)</f>
        <v>14.3</v>
      </c>
      <c r="D520" s="21">
        <f>VLOOKUP(A520,[1]spot_prices!$A:$F,4,FALSE)</f>
        <v>95</v>
      </c>
      <c r="E520" s="107">
        <f>C520/D520</f>
        <v>0.150526315789474</v>
      </c>
      <c r="F520" s="20">
        <f>VLOOKUP(A520,[1]spot_prices!$A:$F,5,FALSE)</f>
        <v>15.4</v>
      </c>
      <c r="G520" s="103">
        <f>VLOOKUP(A520,[1]spot_prices!$A:$F,6,FALSE)</f>
        <v>-0.39</v>
      </c>
      <c r="H520" s="27" t="s">
        <v>864</v>
      </c>
      <c r="I520" s="27"/>
      <c r="J520" s="114"/>
      <c r="K520" s="112">
        <f>VLOOKUP(H520,行业总结!D:F,2,FALSE)</f>
        <v>6.7</v>
      </c>
      <c r="L520" s="27" t="s">
        <v>3988</v>
      </c>
      <c r="M520" s="27" t="s">
        <v>3989</v>
      </c>
    </row>
    <row r="521" s="95" customFormat="1" spans="1:13">
      <c r="A521" s="24" t="s">
        <v>3990</v>
      </c>
      <c r="B521" s="24" t="s">
        <v>3991</v>
      </c>
      <c r="C521" s="21">
        <f>VLOOKUP(A521,[1]spot_prices!$A:$F,3,FALSE)</f>
        <v>14.1</v>
      </c>
      <c r="D521" s="21">
        <f>VLOOKUP(A521,[1]spot_prices!$A:$F,4,FALSE)</f>
        <v>42</v>
      </c>
      <c r="E521" s="107">
        <f>C521/D521</f>
        <v>0.335714285714286</v>
      </c>
      <c r="F521" s="20">
        <f>VLOOKUP(A521,[1]spot_prices!$A:$F,5,FALSE)</f>
        <v>21.12</v>
      </c>
      <c r="G521" s="103">
        <f>VLOOKUP(A521,[1]spot_prices!$A:$F,6,FALSE)</f>
        <v>3.99</v>
      </c>
      <c r="H521" s="27" t="s">
        <v>864</v>
      </c>
      <c r="I521" s="27"/>
      <c r="J521" s="114"/>
      <c r="K521" s="112">
        <f>VLOOKUP(H521,行业总结!D:F,2,FALSE)</f>
        <v>6.7</v>
      </c>
      <c r="L521" s="27" t="s">
        <v>3992</v>
      </c>
      <c r="M521" s="27" t="s">
        <v>3993</v>
      </c>
    </row>
    <row r="522" s="95" customFormat="1" ht="33" spans="1:13">
      <c r="A522" s="24" t="s">
        <v>3994</v>
      </c>
      <c r="B522" s="24" t="s">
        <v>3995</v>
      </c>
      <c r="C522" s="21">
        <f>VLOOKUP(A522,[1]spot_prices!$A:$F,3,FALSE)</f>
        <v>12.7</v>
      </c>
      <c r="D522" s="21">
        <f>VLOOKUP(A522,[1]spot_prices!$A:$F,4,FALSE)</f>
        <v>54.9</v>
      </c>
      <c r="E522" s="107">
        <f>C522/D522</f>
        <v>0.231329690346084</v>
      </c>
      <c r="F522" s="20">
        <f>VLOOKUP(A522,[1]spot_prices!$A:$F,5,FALSE)</f>
        <v>78.27</v>
      </c>
      <c r="G522" s="103">
        <f>VLOOKUP(A522,[1]spot_prices!$A:$F,6,FALSE)</f>
        <v>5.2</v>
      </c>
      <c r="H522" s="27" t="s">
        <v>864</v>
      </c>
      <c r="I522" s="27"/>
      <c r="J522" s="114"/>
      <c r="K522" s="112">
        <f>VLOOKUP(H522,行业总结!D:F,2,FALSE)</f>
        <v>6.7</v>
      </c>
      <c r="L522" s="27" t="s">
        <v>3996</v>
      </c>
      <c r="M522" s="27" t="s">
        <v>3997</v>
      </c>
    </row>
    <row r="523" s="95" customFormat="1" ht="33" spans="1:13">
      <c r="A523" s="110" t="s">
        <v>884</v>
      </c>
      <c r="B523" s="110" t="s">
        <v>885</v>
      </c>
      <c r="C523" s="21">
        <f>VLOOKUP(A523,[1]spot_prices!$A:$F,3,FALSE)</f>
        <v>550.4</v>
      </c>
      <c r="D523" s="21">
        <f>VLOOKUP(A523,[1]spot_prices!$A:$F,4,FALSE)</f>
        <v>557</v>
      </c>
      <c r="E523" s="107">
        <f>C523/D523</f>
        <v>0.988150807899461</v>
      </c>
      <c r="F523" s="20">
        <f>VLOOKUP(A523,[1]spot_prices!$A:$F,5,FALSE)</f>
        <v>18.02</v>
      </c>
      <c r="G523" s="103">
        <f>VLOOKUP(A523,[1]spot_prices!$A:$F,6,FALSE)</f>
        <v>1.92</v>
      </c>
      <c r="H523" s="111" t="s">
        <v>74</v>
      </c>
      <c r="I523" s="111"/>
      <c r="J523" s="110" t="s">
        <v>2309</v>
      </c>
      <c r="K523" s="112">
        <f>VLOOKUP(H523,行业总结!D:F,2,FALSE)</f>
        <v>6.8</v>
      </c>
      <c r="L523" s="111" t="s">
        <v>886</v>
      </c>
      <c r="M523" s="111" t="s">
        <v>887</v>
      </c>
    </row>
    <row r="524" s="95" customFormat="1" ht="33" spans="1:13">
      <c r="A524" s="108" t="s">
        <v>3998</v>
      </c>
      <c r="B524" s="108" t="s">
        <v>3999</v>
      </c>
      <c r="C524" s="21">
        <f>VLOOKUP(A524,[1]spot_prices!$A:$F,3,FALSE)</f>
        <v>314.9</v>
      </c>
      <c r="D524" s="21">
        <f>VLOOKUP(A524,[1]spot_prices!$A:$F,4,FALSE)</f>
        <v>340.7</v>
      </c>
      <c r="E524" s="107">
        <f>C524/D524</f>
        <v>0.924273554446727</v>
      </c>
      <c r="F524" s="20">
        <f>VLOOKUP(A524,[1]spot_prices!$A:$F,5,FALSE)</f>
        <v>37.88</v>
      </c>
      <c r="G524" s="103">
        <f>VLOOKUP(A524,[1]spot_prices!$A:$F,6,FALSE)</f>
        <v>7.64</v>
      </c>
      <c r="H524" s="109" t="s">
        <v>74</v>
      </c>
      <c r="I524" s="109"/>
      <c r="J524" s="108" t="s">
        <v>3067</v>
      </c>
      <c r="K524" s="112">
        <f>VLOOKUP(H524,行业总结!D:F,2,FALSE)</f>
        <v>6.8</v>
      </c>
      <c r="L524" s="109" t="s">
        <v>4000</v>
      </c>
      <c r="M524" s="109" t="s">
        <v>4001</v>
      </c>
    </row>
    <row r="525" s="95" customFormat="1" ht="33" spans="1:13">
      <c r="A525" s="108" t="s">
        <v>4002</v>
      </c>
      <c r="B525" s="108" t="s">
        <v>4003</v>
      </c>
      <c r="C525" s="21">
        <f>VLOOKUP(A525,[1]spot_prices!$A:$F,3,FALSE)</f>
        <v>258.6</v>
      </c>
      <c r="D525" s="21">
        <f>VLOOKUP(A525,[1]spot_prices!$A:$F,4,FALSE)</f>
        <v>258.7</v>
      </c>
      <c r="E525" s="107">
        <f>C525/D525</f>
        <v>0.999613451874759</v>
      </c>
      <c r="F525" s="20">
        <f>VLOOKUP(A525,[1]spot_prices!$A:$F,5,FALSE)</f>
        <v>21.95</v>
      </c>
      <c r="G525" s="103">
        <f>VLOOKUP(A525,[1]spot_prices!$A:$F,6,FALSE)</f>
        <v>2.67</v>
      </c>
      <c r="H525" s="109" t="s">
        <v>74</v>
      </c>
      <c r="I525" s="109"/>
      <c r="J525" s="108" t="s">
        <v>2211</v>
      </c>
      <c r="K525" s="112">
        <f>VLOOKUP(H525,行业总结!D:F,2,FALSE)</f>
        <v>6.8</v>
      </c>
      <c r="L525" s="109" t="s">
        <v>4004</v>
      </c>
      <c r="M525" s="109" t="s">
        <v>4005</v>
      </c>
    </row>
    <row r="526" s="95" customFormat="1" spans="1:13">
      <c r="A526" s="108" t="s">
        <v>4006</v>
      </c>
      <c r="B526" s="108" t="s">
        <v>4007</v>
      </c>
      <c r="C526" s="21">
        <f>VLOOKUP(A526,[1]spot_prices!$A:$F,3,FALSE)</f>
        <v>172.5</v>
      </c>
      <c r="D526" s="21">
        <f>VLOOKUP(A526,[1]spot_prices!$A:$F,4,FALSE)</f>
        <v>202.9</v>
      </c>
      <c r="E526" s="107">
        <f>C526/D526</f>
        <v>0.850172498767866</v>
      </c>
      <c r="F526" s="20">
        <f>VLOOKUP(A526,[1]spot_prices!$A:$F,5,FALSE)</f>
        <v>13.83</v>
      </c>
      <c r="G526" s="103">
        <f>VLOOKUP(A526,[1]spot_prices!$A:$F,6,FALSE)</f>
        <v>0.58</v>
      </c>
      <c r="H526" s="109" t="s">
        <v>74</v>
      </c>
      <c r="I526" s="109"/>
      <c r="J526" s="108" t="s">
        <v>2211</v>
      </c>
      <c r="K526" s="112">
        <f>VLOOKUP(H526,行业总结!D:F,2,FALSE)</f>
        <v>6.8</v>
      </c>
      <c r="L526" s="109" t="s">
        <v>4008</v>
      </c>
      <c r="M526" s="109" t="s">
        <v>4009</v>
      </c>
    </row>
    <row r="527" s="95" customFormat="1" ht="33" spans="1:13">
      <c r="A527" s="108" t="s">
        <v>4010</v>
      </c>
      <c r="B527" s="108" t="s">
        <v>4011</v>
      </c>
      <c r="C527" s="21">
        <f>VLOOKUP(A527,[1]spot_prices!$A:$F,3,FALSE)</f>
        <v>118.4</v>
      </c>
      <c r="D527" s="21">
        <f>VLOOKUP(A527,[1]spot_prices!$A:$F,4,FALSE)</f>
        <v>119.3</v>
      </c>
      <c r="E527" s="107">
        <f>C527/D527</f>
        <v>0.992455993294216</v>
      </c>
      <c r="F527" s="20">
        <f>VLOOKUP(A527,[1]spot_prices!$A:$F,5,FALSE)</f>
        <v>12.36</v>
      </c>
      <c r="G527" s="103">
        <f>VLOOKUP(A527,[1]spot_prices!$A:$F,6,FALSE)</f>
        <v>2.23</v>
      </c>
      <c r="H527" s="109" t="s">
        <v>74</v>
      </c>
      <c r="I527" s="109"/>
      <c r="J527" s="108" t="s">
        <v>2216</v>
      </c>
      <c r="K527" s="112">
        <f>VLOOKUP(H527,行业总结!D:F,2,FALSE)</f>
        <v>6.8</v>
      </c>
      <c r="L527" s="109" t="s">
        <v>4012</v>
      </c>
      <c r="M527" s="109" t="s">
        <v>4013</v>
      </c>
    </row>
    <row r="528" s="95" customFormat="1" spans="1:13">
      <c r="A528" s="108" t="s">
        <v>4014</v>
      </c>
      <c r="B528" s="108" t="s">
        <v>4015</v>
      </c>
      <c r="C528" s="21">
        <f>VLOOKUP(A528,[1]spot_prices!$A:$F,3,FALSE)</f>
        <v>115.1</v>
      </c>
      <c r="D528" s="21">
        <f>VLOOKUP(A528,[1]spot_prices!$A:$F,4,FALSE)</f>
        <v>115.7</v>
      </c>
      <c r="E528" s="107">
        <f>C528/D528</f>
        <v>0.994814174589455</v>
      </c>
      <c r="F528" s="20">
        <f>VLOOKUP(A528,[1]spot_prices!$A:$F,5,FALSE)</f>
        <v>7.15</v>
      </c>
      <c r="G528" s="103">
        <f>VLOOKUP(A528,[1]spot_prices!$A:$F,6,FALSE)</f>
        <v>1.85</v>
      </c>
      <c r="H528" s="109" t="s">
        <v>74</v>
      </c>
      <c r="I528" s="109"/>
      <c r="J528" s="108" t="s">
        <v>2135</v>
      </c>
      <c r="K528" s="112">
        <f>VLOOKUP(H528,行业总结!D:F,2,FALSE)</f>
        <v>6.8</v>
      </c>
      <c r="L528" s="109" t="s">
        <v>4016</v>
      </c>
      <c r="M528" s="109" t="s">
        <v>4017</v>
      </c>
    </row>
    <row r="529" s="95" customFormat="1" ht="49.5" spans="1:13">
      <c r="A529" s="108" t="s">
        <v>4018</v>
      </c>
      <c r="B529" s="108" t="s">
        <v>4019</v>
      </c>
      <c r="C529" s="21">
        <f>VLOOKUP(A529,[1]spot_prices!$A:$F,3,FALSE)</f>
        <v>114.3</v>
      </c>
      <c r="D529" s="21">
        <f>VLOOKUP(A529,[1]spot_prices!$A:$F,4,FALSE)</f>
        <v>174.8</v>
      </c>
      <c r="E529" s="107">
        <f>C529/D529</f>
        <v>0.653890160183066</v>
      </c>
      <c r="F529" s="20">
        <f>VLOOKUP(A529,[1]spot_prices!$A:$F,5,FALSE)</f>
        <v>25.94</v>
      </c>
      <c r="G529" s="103">
        <f>VLOOKUP(A529,[1]spot_prices!$A:$F,6,FALSE)</f>
        <v>1.17</v>
      </c>
      <c r="H529" s="109" t="s">
        <v>74</v>
      </c>
      <c r="I529" s="109"/>
      <c r="J529" s="108" t="s">
        <v>2122</v>
      </c>
      <c r="K529" s="112">
        <f>VLOOKUP(H529,行业总结!D:F,2,FALSE)</f>
        <v>6.8</v>
      </c>
      <c r="L529" s="109" t="s">
        <v>4020</v>
      </c>
      <c r="M529" s="109" t="s">
        <v>4021</v>
      </c>
    </row>
    <row r="530" s="95" customFormat="1" spans="1:13">
      <c r="A530" s="108" t="s">
        <v>4022</v>
      </c>
      <c r="B530" s="108" t="s">
        <v>4023</v>
      </c>
      <c r="C530" s="21">
        <f>VLOOKUP(A530,[1]spot_prices!$A:$F,3,FALSE)</f>
        <v>109.6</v>
      </c>
      <c r="D530" s="21">
        <f>VLOOKUP(A530,[1]spot_prices!$A:$F,4,FALSE)</f>
        <v>219.1</v>
      </c>
      <c r="E530" s="107">
        <f>C530/D530</f>
        <v>0.500228206298494</v>
      </c>
      <c r="F530" s="20">
        <f>VLOOKUP(A530,[1]spot_prices!$A:$F,5,FALSE)</f>
        <v>54.35</v>
      </c>
      <c r="G530" s="103">
        <f>VLOOKUP(A530,[1]spot_prices!$A:$F,6,FALSE)</f>
        <v>2.33</v>
      </c>
      <c r="H530" s="109" t="s">
        <v>74</v>
      </c>
      <c r="I530" s="109"/>
      <c r="J530" s="108" t="s">
        <v>3206</v>
      </c>
      <c r="K530" s="112">
        <f>VLOOKUP(H530,行业总结!D:F,2,FALSE)</f>
        <v>6.8</v>
      </c>
      <c r="L530" s="109" t="s">
        <v>4024</v>
      </c>
      <c r="M530" s="109" t="s">
        <v>4025</v>
      </c>
    </row>
    <row r="531" s="95" customFormat="1" ht="33" spans="1:13">
      <c r="A531" s="20" t="s">
        <v>4026</v>
      </c>
      <c r="B531" s="20" t="s">
        <v>4027</v>
      </c>
      <c r="C531" s="21">
        <f>VLOOKUP(A531,[1]spot_prices!$A:$F,3,FALSE)</f>
        <v>101.3</v>
      </c>
      <c r="D531" s="21">
        <f>VLOOKUP(A531,[1]spot_prices!$A:$F,4,FALSE)</f>
        <v>120.7</v>
      </c>
      <c r="E531" s="107">
        <f>C531/D531</f>
        <v>0.83927091963546</v>
      </c>
      <c r="F531" s="20">
        <f>VLOOKUP(A531,[1]spot_prices!$A:$F,5,FALSE)</f>
        <v>18.56</v>
      </c>
      <c r="G531" s="103">
        <f>VLOOKUP(A531,[1]spot_prices!$A:$F,6,FALSE)</f>
        <v>4.98</v>
      </c>
      <c r="H531" s="23" t="s">
        <v>74</v>
      </c>
      <c r="I531" s="23"/>
      <c r="J531" s="20" t="s">
        <v>2352</v>
      </c>
      <c r="K531" s="112">
        <f>VLOOKUP(H531,行业总结!D:F,2,FALSE)</f>
        <v>6.8</v>
      </c>
      <c r="L531" s="23" t="s">
        <v>4028</v>
      </c>
      <c r="M531" s="23" t="s">
        <v>4029</v>
      </c>
    </row>
    <row r="532" s="95" customFormat="1" spans="1:13">
      <c r="A532" s="108" t="s">
        <v>4030</v>
      </c>
      <c r="B532" s="108" t="s">
        <v>4031</v>
      </c>
      <c r="C532" s="21">
        <f>VLOOKUP(A532,[1]spot_prices!$A:$F,3,FALSE)</f>
        <v>96.6</v>
      </c>
      <c r="D532" s="21">
        <f>VLOOKUP(A532,[1]spot_prices!$A:$F,4,FALSE)</f>
        <v>101.8</v>
      </c>
      <c r="E532" s="107">
        <f>C532/D532</f>
        <v>0.948919449901768</v>
      </c>
      <c r="F532" s="20">
        <f>VLOOKUP(A532,[1]spot_prices!$A:$F,5,FALSE)</f>
        <v>24.03</v>
      </c>
      <c r="G532" s="103">
        <f>VLOOKUP(A532,[1]spot_prices!$A:$F,6,FALSE)</f>
        <v>1.39</v>
      </c>
      <c r="H532" s="109" t="s">
        <v>74</v>
      </c>
      <c r="I532" s="109"/>
      <c r="J532" s="108" t="s">
        <v>2253</v>
      </c>
      <c r="K532" s="112">
        <f>VLOOKUP(H532,行业总结!D:F,2,FALSE)</f>
        <v>6.8</v>
      </c>
      <c r="L532" s="109" t="s">
        <v>4032</v>
      </c>
      <c r="M532" s="109" t="s">
        <v>4033</v>
      </c>
    </row>
    <row r="533" s="95" customFormat="1" ht="33" spans="1:13">
      <c r="A533" s="20" t="s">
        <v>4034</v>
      </c>
      <c r="B533" s="20" t="s">
        <v>4035</v>
      </c>
      <c r="C533" s="21">
        <f>VLOOKUP(A533,[1]spot_prices!$A:$F,3,FALSE)</f>
        <v>93.9</v>
      </c>
      <c r="D533" s="21">
        <f>VLOOKUP(A533,[1]spot_prices!$A:$F,4,FALSE)</f>
        <v>96.8</v>
      </c>
      <c r="E533" s="107">
        <f>C533/D533</f>
        <v>0.97004132231405</v>
      </c>
      <c r="F533" s="20">
        <f>VLOOKUP(A533,[1]spot_prices!$A:$F,5,FALSE)</f>
        <v>22.91</v>
      </c>
      <c r="G533" s="103">
        <f>VLOOKUP(A533,[1]spot_prices!$A:$F,6,FALSE)</f>
        <v>1.19</v>
      </c>
      <c r="H533" s="23" t="s">
        <v>74</v>
      </c>
      <c r="I533" s="23"/>
      <c r="J533" s="20" t="s">
        <v>2253</v>
      </c>
      <c r="K533" s="112">
        <f>VLOOKUP(H533,行业总结!D:F,2,FALSE)</f>
        <v>6.8</v>
      </c>
      <c r="L533" s="23" t="s">
        <v>4036</v>
      </c>
      <c r="M533" s="23" t="s">
        <v>4037</v>
      </c>
    </row>
    <row r="534" s="95" customFormat="1" ht="33" spans="1:13">
      <c r="A534" s="20" t="s">
        <v>4038</v>
      </c>
      <c r="B534" s="20" t="s">
        <v>4039</v>
      </c>
      <c r="C534" s="21">
        <f>VLOOKUP(A534,[1]spot_prices!$A:$F,3,FALSE)</f>
        <v>77.1</v>
      </c>
      <c r="D534" s="21">
        <f>VLOOKUP(A534,[1]spot_prices!$A:$F,4,FALSE)</f>
        <v>78.4</v>
      </c>
      <c r="E534" s="107">
        <f>C534/D534</f>
        <v>0.983418367346939</v>
      </c>
      <c r="F534" s="20">
        <f>VLOOKUP(A534,[1]spot_prices!$A:$F,5,FALSE)</f>
        <v>14.22</v>
      </c>
      <c r="G534" s="103">
        <f>VLOOKUP(A534,[1]spot_prices!$A:$F,6,FALSE)</f>
        <v>1.57</v>
      </c>
      <c r="H534" s="23" t="s">
        <v>74</v>
      </c>
      <c r="I534" s="23"/>
      <c r="J534" s="20" t="s">
        <v>2352</v>
      </c>
      <c r="K534" s="112">
        <f>VLOOKUP(H534,行业总结!D:F,2,FALSE)</f>
        <v>6.8</v>
      </c>
      <c r="L534" s="23" t="s">
        <v>4040</v>
      </c>
      <c r="M534" s="23" t="s">
        <v>4041</v>
      </c>
    </row>
    <row r="535" s="95" customFormat="1" ht="33" spans="1:13">
      <c r="A535" s="20" t="s">
        <v>4042</v>
      </c>
      <c r="B535" s="20" t="s">
        <v>4043</v>
      </c>
      <c r="C535" s="21">
        <f>VLOOKUP(A535,[1]spot_prices!$A:$F,3,FALSE)</f>
        <v>72.8</v>
      </c>
      <c r="D535" s="21">
        <f>VLOOKUP(A535,[1]spot_prices!$A:$F,4,FALSE)</f>
        <v>134.8</v>
      </c>
      <c r="E535" s="107">
        <f>C535/D535</f>
        <v>0.540059347181009</v>
      </c>
      <c r="F535" s="20">
        <f>VLOOKUP(A535,[1]spot_prices!$A:$F,5,FALSE)</f>
        <v>24.12</v>
      </c>
      <c r="G535" s="103">
        <f>VLOOKUP(A535,[1]spot_prices!$A:$F,6,FALSE)</f>
        <v>2.51</v>
      </c>
      <c r="H535" s="23" t="s">
        <v>74</v>
      </c>
      <c r="I535" s="23"/>
      <c r="J535" s="20" t="s">
        <v>2113</v>
      </c>
      <c r="K535" s="112">
        <f>VLOOKUP(H535,行业总结!D:F,2,FALSE)</f>
        <v>6.8</v>
      </c>
      <c r="L535" s="23" t="s">
        <v>4044</v>
      </c>
      <c r="M535" s="23" t="s">
        <v>4045</v>
      </c>
    </row>
    <row r="536" s="95" customFormat="1" ht="33" spans="1:13">
      <c r="A536" s="20" t="s">
        <v>4046</v>
      </c>
      <c r="B536" s="20" t="s">
        <v>4047</v>
      </c>
      <c r="C536" s="21">
        <f>VLOOKUP(A536,[1]spot_prices!$A:$F,3,FALSE)</f>
        <v>66.2</v>
      </c>
      <c r="D536" s="21">
        <f>VLOOKUP(A536,[1]spot_prices!$A:$F,4,FALSE)</f>
        <v>66.3</v>
      </c>
      <c r="E536" s="107">
        <f>C536/D536</f>
        <v>0.998491704374057</v>
      </c>
      <c r="F536" s="20">
        <f>VLOOKUP(A536,[1]spot_prices!$A:$F,5,FALSE)</f>
        <v>19.33</v>
      </c>
      <c r="G536" s="103">
        <f>VLOOKUP(A536,[1]spot_prices!$A:$F,6,FALSE)</f>
        <v>3.26</v>
      </c>
      <c r="H536" s="23" t="s">
        <v>74</v>
      </c>
      <c r="I536" s="23"/>
      <c r="J536" s="20" t="s">
        <v>2253</v>
      </c>
      <c r="K536" s="112">
        <f>VLOOKUP(H536,行业总结!D:F,2,FALSE)</f>
        <v>6.8</v>
      </c>
      <c r="L536" s="23" t="s">
        <v>4048</v>
      </c>
      <c r="M536" s="23" t="s">
        <v>4049</v>
      </c>
    </row>
    <row r="537" s="95" customFormat="1" spans="1:13">
      <c r="A537" s="20" t="s">
        <v>4050</v>
      </c>
      <c r="B537" s="20" t="s">
        <v>4051</v>
      </c>
      <c r="C537" s="21">
        <f>VLOOKUP(A537,[1]spot_prices!$A:$F,3,FALSE)</f>
        <v>58.4</v>
      </c>
      <c r="D537" s="21">
        <f>VLOOKUP(A537,[1]spot_prices!$A:$F,4,FALSE)</f>
        <v>97.1</v>
      </c>
      <c r="E537" s="107">
        <f>C537/D537</f>
        <v>0.601441812564367</v>
      </c>
      <c r="F537" s="20">
        <f>VLOOKUP(A537,[1]spot_prices!$A:$F,5,FALSE)</f>
        <v>161.03</v>
      </c>
      <c r="G537" s="103">
        <f>VLOOKUP(A537,[1]spot_prices!$A:$F,6,FALSE)</f>
        <v>-0.29</v>
      </c>
      <c r="H537" s="23" t="s">
        <v>74</v>
      </c>
      <c r="I537" s="23"/>
      <c r="J537" s="20" t="s">
        <v>2253</v>
      </c>
      <c r="K537" s="112">
        <f>VLOOKUP(H537,行业总结!D:F,2,FALSE)</f>
        <v>6.8</v>
      </c>
      <c r="L537" s="23" t="s">
        <v>4052</v>
      </c>
      <c r="M537" s="23" t="s">
        <v>1708</v>
      </c>
    </row>
    <row r="538" s="95" customFormat="1" ht="33" spans="1:13">
      <c r="A538" s="20" t="s">
        <v>4053</v>
      </c>
      <c r="B538" s="20" t="s">
        <v>4054</v>
      </c>
      <c r="C538" s="21">
        <f>VLOOKUP(A538,[1]spot_prices!$A:$F,3,FALSE)</f>
        <v>57.6</v>
      </c>
      <c r="D538" s="21">
        <f>VLOOKUP(A538,[1]spot_prices!$A:$F,4,FALSE)</f>
        <v>71</v>
      </c>
      <c r="E538" s="107">
        <f>C538/D538</f>
        <v>0.811267605633803</v>
      </c>
      <c r="F538" s="20">
        <f>VLOOKUP(A538,[1]spot_prices!$A:$F,5,FALSE)</f>
        <v>12.9</v>
      </c>
      <c r="G538" s="103">
        <f>VLOOKUP(A538,[1]spot_prices!$A:$F,6,FALSE)</f>
        <v>0.16</v>
      </c>
      <c r="H538" s="23" t="s">
        <v>74</v>
      </c>
      <c r="I538" s="23"/>
      <c r="J538" s="20" t="s">
        <v>2352</v>
      </c>
      <c r="K538" s="112">
        <f>VLOOKUP(H538,行业总结!D:F,2,FALSE)</f>
        <v>6.8</v>
      </c>
      <c r="L538" s="23" t="s">
        <v>4055</v>
      </c>
      <c r="M538" s="23" t="s">
        <v>4056</v>
      </c>
    </row>
    <row r="539" s="95" customFormat="1" spans="1:13">
      <c r="A539" s="20" t="s">
        <v>4057</v>
      </c>
      <c r="B539" s="20" t="s">
        <v>4058</v>
      </c>
      <c r="C539" s="21">
        <f>VLOOKUP(A539,[1]spot_prices!$A:$F,3,FALSE)</f>
        <v>54.5</v>
      </c>
      <c r="D539" s="21">
        <f>VLOOKUP(A539,[1]spot_prices!$A:$F,4,FALSE)</f>
        <v>55.1</v>
      </c>
      <c r="E539" s="107">
        <f>C539/D539</f>
        <v>0.989110707803993</v>
      </c>
      <c r="F539" s="20">
        <f>VLOOKUP(A539,[1]spot_prices!$A:$F,5,FALSE)</f>
        <v>25.82</v>
      </c>
      <c r="G539" s="103">
        <f>VLOOKUP(A539,[1]spot_prices!$A:$F,6,FALSE)</f>
        <v>3.4</v>
      </c>
      <c r="H539" s="23" t="s">
        <v>74</v>
      </c>
      <c r="I539" s="23"/>
      <c r="J539" s="20" t="s">
        <v>2286</v>
      </c>
      <c r="K539" s="112">
        <f>VLOOKUP(H539,行业总结!D:F,2,FALSE)</f>
        <v>6.8</v>
      </c>
      <c r="L539" s="23" t="s">
        <v>4059</v>
      </c>
      <c r="M539" s="23" t="s">
        <v>4060</v>
      </c>
    </row>
    <row r="540" s="95" customFormat="1" ht="33" spans="1:13">
      <c r="A540" s="20" t="s">
        <v>4061</v>
      </c>
      <c r="B540" s="20" t="s">
        <v>4062</v>
      </c>
      <c r="C540" s="21">
        <f>VLOOKUP(A540,[1]spot_prices!$A:$F,3,FALSE)</f>
        <v>50.4</v>
      </c>
      <c r="D540" s="21">
        <f>VLOOKUP(A540,[1]spot_prices!$A:$F,4,FALSE)</f>
        <v>83.8</v>
      </c>
      <c r="E540" s="107">
        <f>C540/D540</f>
        <v>0.601431980906921</v>
      </c>
      <c r="F540" s="20">
        <f>VLOOKUP(A540,[1]spot_prices!$A:$F,5,FALSE)</f>
        <v>24.08</v>
      </c>
      <c r="G540" s="103">
        <f>VLOOKUP(A540,[1]spot_prices!$A:$F,6,FALSE)</f>
        <v>0.75</v>
      </c>
      <c r="H540" s="23" t="s">
        <v>74</v>
      </c>
      <c r="I540" s="23"/>
      <c r="J540" s="20" t="s">
        <v>2352</v>
      </c>
      <c r="K540" s="112">
        <f>VLOOKUP(H540,行业总结!D:F,2,FALSE)</f>
        <v>6.8</v>
      </c>
      <c r="L540" s="23" t="s">
        <v>4063</v>
      </c>
      <c r="M540" s="23" t="s">
        <v>4064</v>
      </c>
    </row>
    <row r="541" s="95" customFormat="1" ht="33" spans="1:13">
      <c r="A541" s="24" t="s">
        <v>4065</v>
      </c>
      <c r="B541" s="24" t="s">
        <v>4066</v>
      </c>
      <c r="C541" s="21">
        <f>VLOOKUP(A541,[1]spot_prices!$A:$F,3,FALSE)</f>
        <v>48.9</v>
      </c>
      <c r="D541" s="21">
        <f>VLOOKUP(A541,[1]spot_prices!$A:$F,4,FALSE)</f>
        <v>71</v>
      </c>
      <c r="E541" s="107">
        <f>C541/D541</f>
        <v>0.688732394366197</v>
      </c>
      <c r="F541" s="20">
        <f>VLOOKUP(A541,[1]spot_prices!$A:$F,5,FALSE)</f>
        <v>3.44</v>
      </c>
      <c r="G541" s="103">
        <f>VLOOKUP(A541,[1]spot_prices!$A:$F,6,FALSE)</f>
        <v>0.88</v>
      </c>
      <c r="H541" s="27" t="s">
        <v>74</v>
      </c>
      <c r="I541" s="27"/>
      <c r="J541" s="24" t="s">
        <v>2352</v>
      </c>
      <c r="K541" s="112">
        <f>VLOOKUP(H541,行业总结!D:F,2,FALSE)</f>
        <v>6.8</v>
      </c>
      <c r="L541" s="27" t="s">
        <v>4067</v>
      </c>
      <c r="M541" s="27" t="s">
        <v>4068</v>
      </c>
    </row>
    <row r="542" s="95" customFormat="1" ht="33" spans="1:13">
      <c r="A542" s="24" t="s">
        <v>4069</v>
      </c>
      <c r="B542" s="24" t="s">
        <v>4070</v>
      </c>
      <c r="C542" s="21">
        <f>VLOOKUP(A542,[1]spot_prices!$A:$F,3,FALSE)</f>
        <v>44.9</v>
      </c>
      <c r="D542" s="21">
        <f>VLOOKUP(A542,[1]spot_prices!$A:$F,4,FALSE)</f>
        <v>73.5</v>
      </c>
      <c r="E542" s="107">
        <f>C542/D542</f>
        <v>0.610884353741497</v>
      </c>
      <c r="F542" s="20">
        <f>VLOOKUP(A542,[1]spot_prices!$A:$F,5,FALSE)</f>
        <v>58.31</v>
      </c>
      <c r="G542" s="103">
        <f>VLOOKUP(A542,[1]spot_prices!$A:$F,6,FALSE)</f>
        <v>-0.46</v>
      </c>
      <c r="H542" s="27" t="s">
        <v>74</v>
      </c>
      <c r="I542" s="27"/>
      <c r="J542" s="24" t="s">
        <v>2352</v>
      </c>
      <c r="K542" s="112">
        <f>VLOOKUP(H542,行业总结!D:F,2,FALSE)</f>
        <v>6.8</v>
      </c>
      <c r="L542" s="27" t="s">
        <v>4071</v>
      </c>
      <c r="M542" s="27" t="s">
        <v>4072</v>
      </c>
    </row>
    <row r="543" s="95" customFormat="1" ht="33" spans="1:13">
      <c r="A543" s="24" t="s">
        <v>4073</v>
      </c>
      <c r="B543" s="24" t="s">
        <v>4074</v>
      </c>
      <c r="C543" s="21">
        <f>VLOOKUP(A543,[1]spot_prices!$A:$F,3,FALSE)</f>
        <v>40.9</v>
      </c>
      <c r="D543" s="21">
        <f>VLOOKUP(A543,[1]spot_prices!$A:$F,4,FALSE)</f>
        <v>42.1</v>
      </c>
      <c r="E543" s="107">
        <f>C543/D543</f>
        <v>0.971496437054632</v>
      </c>
      <c r="F543" s="20">
        <f>VLOOKUP(A543,[1]spot_prices!$A:$F,5,FALSE)</f>
        <v>8.59</v>
      </c>
      <c r="G543" s="103">
        <f>VLOOKUP(A543,[1]spot_prices!$A:$F,6,FALSE)</f>
        <v>0.23</v>
      </c>
      <c r="H543" s="27" t="s">
        <v>74</v>
      </c>
      <c r="I543" s="27"/>
      <c r="J543" s="114"/>
      <c r="K543" s="112">
        <f>VLOOKUP(H543,行业总结!D:F,2,FALSE)</f>
        <v>6.8</v>
      </c>
      <c r="L543" s="27" t="s">
        <v>4075</v>
      </c>
      <c r="M543" s="27" t="s">
        <v>4076</v>
      </c>
    </row>
    <row r="544" s="95" customFormat="1" ht="33" spans="1:13">
      <c r="A544" s="24" t="s">
        <v>4077</v>
      </c>
      <c r="B544" s="24" t="s">
        <v>4078</v>
      </c>
      <c r="C544" s="21">
        <f>VLOOKUP(A544,[1]spot_prices!$A:$F,3,FALSE)</f>
        <v>40.7</v>
      </c>
      <c r="D544" s="21">
        <f>VLOOKUP(A544,[1]spot_prices!$A:$F,4,FALSE)</f>
        <v>49.2</v>
      </c>
      <c r="E544" s="107">
        <f>C544/D544</f>
        <v>0.827235772357724</v>
      </c>
      <c r="F544" s="20">
        <f>VLOOKUP(A544,[1]spot_prices!$A:$F,5,FALSE)</f>
        <v>14.04</v>
      </c>
      <c r="G544" s="103">
        <f>VLOOKUP(A544,[1]spot_prices!$A:$F,6,FALSE)</f>
        <v>2.86</v>
      </c>
      <c r="H544" s="27" t="s">
        <v>74</v>
      </c>
      <c r="I544" s="27"/>
      <c r="J544" s="114"/>
      <c r="K544" s="112">
        <f>VLOOKUP(H544,行业总结!D:F,2,FALSE)</f>
        <v>6.8</v>
      </c>
      <c r="L544" s="27" t="s">
        <v>4079</v>
      </c>
      <c r="M544" s="114"/>
    </row>
    <row r="545" s="95" customFormat="1" spans="1:13">
      <c r="A545" s="24" t="s">
        <v>4080</v>
      </c>
      <c r="B545" s="24" t="s">
        <v>4081</v>
      </c>
      <c r="C545" s="21">
        <f>VLOOKUP(A545,[1]spot_prices!$A:$F,3,FALSE)</f>
        <v>35.8</v>
      </c>
      <c r="D545" s="21">
        <f>VLOOKUP(A545,[1]spot_prices!$A:$F,4,FALSE)</f>
        <v>35.8</v>
      </c>
      <c r="E545" s="107">
        <f>C545/D545</f>
        <v>1</v>
      </c>
      <c r="F545" s="20">
        <f>VLOOKUP(A545,[1]spot_prices!$A:$F,5,FALSE)</f>
        <v>8.38</v>
      </c>
      <c r="G545" s="103">
        <f>VLOOKUP(A545,[1]spot_prices!$A:$F,6,FALSE)</f>
        <v>1.09</v>
      </c>
      <c r="H545" s="27" t="s">
        <v>74</v>
      </c>
      <c r="I545" s="27"/>
      <c r="J545" s="114"/>
      <c r="K545" s="112">
        <f>VLOOKUP(H545,行业总结!D:F,2,FALSE)</f>
        <v>6.8</v>
      </c>
      <c r="L545" s="27" t="s">
        <v>4082</v>
      </c>
      <c r="M545" s="27" t="s">
        <v>4083</v>
      </c>
    </row>
    <row r="546" s="95" customFormat="1" spans="1:13">
      <c r="A546" s="24" t="s">
        <v>4084</v>
      </c>
      <c r="B546" s="24" t="s">
        <v>4085</v>
      </c>
      <c r="C546" s="21">
        <f>VLOOKUP(A546,[1]spot_prices!$A:$F,3,FALSE)</f>
        <v>33</v>
      </c>
      <c r="D546" s="21">
        <f>VLOOKUP(A546,[1]spot_prices!$A:$F,4,FALSE)</f>
        <v>33.8</v>
      </c>
      <c r="E546" s="107">
        <f>C546/D546</f>
        <v>0.976331360946746</v>
      </c>
      <c r="F546" s="20">
        <f>VLOOKUP(A546,[1]spot_prices!$A:$F,5,FALSE)</f>
        <v>24.92</v>
      </c>
      <c r="G546" s="103">
        <f>VLOOKUP(A546,[1]spot_prices!$A:$F,6,FALSE)</f>
        <v>1.47</v>
      </c>
      <c r="H546" s="27" t="s">
        <v>74</v>
      </c>
      <c r="I546" s="27"/>
      <c r="J546" s="114"/>
      <c r="K546" s="112">
        <f>VLOOKUP(H546,行业总结!D:F,2,FALSE)</f>
        <v>6.8</v>
      </c>
      <c r="L546" s="27" t="s">
        <v>4086</v>
      </c>
      <c r="M546" s="114"/>
    </row>
    <row r="547" s="95" customFormat="1" spans="1:13">
      <c r="A547" s="24" t="s">
        <v>4087</v>
      </c>
      <c r="B547" s="24" t="s">
        <v>4088</v>
      </c>
      <c r="C547" s="21">
        <f>VLOOKUP(A547,[1]spot_prices!$A:$F,3,FALSE)</f>
        <v>32.2</v>
      </c>
      <c r="D547" s="21">
        <f>VLOOKUP(A547,[1]spot_prices!$A:$F,4,FALSE)</f>
        <v>40.5</v>
      </c>
      <c r="E547" s="107">
        <f>C547/D547</f>
        <v>0.795061728395062</v>
      </c>
      <c r="F547" s="20">
        <f>VLOOKUP(A547,[1]spot_prices!$A:$F,5,FALSE)</f>
        <v>17.27</v>
      </c>
      <c r="G547" s="103">
        <f>VLOOKUP(A547,[1]spot_prices!$A:$F,6,FALSE)</f>
        <v>1.89</v>
      </c>
      <c r="H547" s="27" t="s">
        <v>74</v>
      </c>
      <c r="I547" s="27"/>
      <c r="J547" s="114"/>
      <c r="K547" s="112">
        <f>VLOOKUP(H547,行业总结!D:F,2,FALSE)</f>
        <v>6.8</v>
      </c>
      <c r="L547" s="27" t="s">
        <v>4089</v>
      </c>
      <c r="M547" s="27" t="s">
        <v>4090</v>
      </c>
    </row>
    <row r="548" s="95" customFormat="1" ht="33" spans="1:13">
      <c r="A548" s="24" t="s">
        <v>4091</v>
      </c>
      <c r="B548" s="24" t="s">
        <v>4092</v>
      </c>
      <c r="C548" s="21">
        <f>VLOOKUP(A548,[1]spot_prices!$A:$F,3,FALSE)</f>
        <v>27.6</v>
      </c>
      <c r="D548" s="21">
        <f>VLOOKUP(A548,[1]spot_prices!$A:$F,4,FALSE)</f>
        <v>33.3</v>
      </c>
      <c r="E548" s="107">
        <f>C548/D548</f>
        <v>0.828828828828829</v>
      </c>
      <c r="F548" s="20">
        <f>VLOOKUP(A548,[1]spot_prices!$A:$F,5,FALSE)</f>
        <v>11.29</v>
      </c>
      <c r="G548" s="103">
        <f>VLOOKUP(A548,[1]spot_prices!$A:$F,6,FALSE)</f>
        <v>1.35</v>
      </c>
      <c r="H548" s="27" t="s">
        <v>74</v>
      </c>
      <c r="I548" s="27"/>
      <c r="J548" s="114"/>
      <c r="K548" s="112">
        <f>VLOOKUP(H548,行业总结!D:F,2,FALSE)</f>
        <v>6.8</v>
      </c>
      <c r="L548" s="27" t="s">
        <v>4093</v>
      </c>
      <c r="M548" s="27" t="s">
        <v>4094</v>
      </c>
    </row>
    <row r="549" s="95" customFormat="1" ht="33" spans="1:13">
      <c r="A549" s="24" t="s">
        <v>4095</v>
      </c>
      <c r="B549" s="24" t="s">
        <v>4096</v>
      </c>
      <c r="C549" s="21">
        <f>VLOOKUP(A549,[1]spot_prices!$A:$F,3,FALSE)</f>
        <v>26.2</v>
      </c>
      <c r="D549" s="21">
        <f>VLOOKUP(A549,[1]spot_prices!$A:$F,4,FALSE)</f>
        <v>26.8</v>
      </c>
      <c r="E549" s="107">
        <f>C549/D549</f>
        <v>0.977611940298507</v>
      </c>
      <c r="F549" s="20">
        <f>VLOOKUP(A549,[1]spot_prices!$A:$F,5,FALSE)</f>
        <v>25.1</v>
      </c>
      <c r="G549" s="103">
        <f>VLOOKUP(A549,[1]spot_prices!$A:$F,6,FALSE)</f>
        <v>1.58</v>
      </c>
      <c r="H549" s="27" t="s">
        <v>74</v>
      </c>
      <c r="I549" s="27"/>
      <c r="J549" s="114"/>
      <c r="K549" s="112">
        <f>VLOOKUP(H549,行业总结!D:F,2,FALSE)</f>
        <v>6.8</v>
      </c>
      <c r="L549" s="27" t="s">
        <v>4097</v>
      </c>
      <c r="M549" s="27" t="s">
        <v>4098</v>
      </c>
    </row>
    <row r="550" s="95" customFormat="1" ht="33" spans="1:13">
      <c r="A550" s="24" t="s">
        <v>4099</v>
      </c>
      <c r="B550" s="24" t="s">
        <v>4100</v>
      </c>
      <c r="C550" s="21">
        <f>VLOOKUP(A550,[1]spot_prices!$A:$F,3,FALSE)</f>
        <v>23.5</v>
      </c>
      <c r="D550" s="21">
        <f>VLOOKUP(A550,[1]spot_prices!$A:$F,4,FALSE)</f>
        <v>27.1</v>
      </c>
      <c r="E550" s="107">
        <f>C550/D550</f>
        <v>0.867158671586716</v>
      </c>
      <c r="F550" s="20">
        <f>VLOOKUP(A550,[1]spot_prices!$A:$F,5,FALSE)</f>
        <v>7.67</v>
      </c>
      <c r="G550" s="103">
        <f>VLOOKUP(A550,[1]spot_prices!$A:$F,6,FALSE)</f>
        <v>1.19</v>
      </c>
      <c r="H550" s="27" t="s">
        <v>74</v>
      </c>
      <c r="I550" s="27"/>
      <c r="J550" s="114"/>
      <c r="K550" s="112">
        <f>VLOOKUP(H550,行业总结!D:F,2,FALSE)</f>
        <v>6.8</v>
      </c>
      <c r="L550" s="27" t="s">
        <v>4101</v>
      </c>
      <c r="M550" s="27" t="s">
        <v>4102</v>
      </c>
    </row>
    <row r="551" s="95" customFormat="1" ht="33" spans="1:13">
      <c r="A551" s="24" t="s">
        <v>4103</v>
      </c>
      <c r="B551" s="24" t="s">
        <v>4104</v>
      </c>
      <c r="C551" s="21">
        <f>VLOOKUP(A551,[1]spot_prices!$A:$F,3,FALSE)</f>
        <v>21.9</v>
      </c>
      <c r="D551" s="21">
        <f>VLOOKUP(A551,[1]spot_prices!$A:$F,4,FALSE)</f>
        <v>21.9</v>
      </c>
      <c r="E551" s="107">
        <f>C551/D551</f>
        <v>1</v>
      </c>
      <c r="F551" s="20">
        <f>VLOOKUP(A551,[1]spot_prices!$A:$F,5,FALSE)</f>
        <v>5.99</v>
      </c>
      <c r="G551" s="103">
        <f>VLOOKUP(A551,[1]spot_prices!$A:$F,6,FALSE)</f>
        <v>1.7</v>
      </c>
      <c r="H551" s="27" t="s">
        <v>74</v>
      </c>
      <c r="I551" s="27"/>
      <c r="J551" s="114"/>
      <c r="K551" s="112">
        <f>VLOOKUP(H551,行业总结!D:F,2,FALSE)</f>
        <v>6.8</v>
      </c>
      <c r="L551" s="27" t="s">
        <v>4105</v>
      </c>
      <c r="M551" s="27" t="s">
        <v>4106</v>
      </c>
    </row>
    <row r="552" s="95" customFormat="1" spans="1:13">
      <c r="A552" s="24" t="s">
        <v>4107</v>
      </c>
      <c r="B552" s="24" t="s">
        <v>4108</v>
      </c>
      <c r="C552" s="21">
        <f>VLOOKUP(A552,[1]spot_prices!$A:$F,3,FALSE)</f>
        <v>20.3</v>
      </c>
      <c r="D552" s="21">
        <f>VLOOKUP(A552,[1]spot_prices!$A:$F,4,FALSE)</f>
        <v>106.5</v>
      </c>
      <c r="E552" s="107">
        <f>C552/D552</f>
        <v>0.190610328638498</v>
      </c>
      <c r="F552" s="20">
        <f>VLOOKUP(A552,[1]spot_prices!$A:$F,5,FALSE)</f>
        <v>26.23</v>
      </c>
      <c r="G552" s="103">
        <f>VLOOKUP(A552,[1]spot_prices!$A:$F,6,FALSE)</f>
        <v>-0.23</v>
      </c>
      <c r="H552" s="27" t="s">
        <v>74</v>
      </c>
      <c r="I552" s="27"/>
      <c r="J552" s="114"/>
      <c r="K552" s="112">
        <f>VLOOKUP(H552,行业总结!D:F,2,FALSE)</f>
        <v>6.8</v>
      </c>
      <c r="L552" s="27" t="s">
        <v>4109</v>
      </c>
      <c r="M552" s="27" t="s">
        <v>4110</v>
      </c>
    </row>
    <row r="553" s="95" customFormat="1" ht="33" spans="1:13">
      <c r="A553" s="24" t="s">
        <v>4111</v>
      </c>
      <c r="B553" s="24" t="s">
        <v>4112</v>
      </c>
      <c r="C553" s="21">
        <f>VLOOKUP(A553,[1]spot_prices!$A:$F,3,FALSE)</f>
        <v>17.1</v>
      </c>
      <c r="D553" s="21">
        <f>VLOOKUP(A553,[1]spot_prices!$A:$F,4,FALSE)</f>
        <v>70.4</v>
      </c>
      <c r="E553" s="107">
        <f>C553/D553</f>
        <v>0.242897727272727</v>
      </c>
      <c r="F553" s="20">
        <f>VLOOKUP(A553,[1]spot_prices!$A:$F,5,FALSE)</f>
        <v>29.35</v>
      </c>
      <c r="G553" s="103">
        <f>VLOOKUP(A553,[1]spot_prices!$A:$F,6,FALSE)</f>
        <v>0.69</v>
      </c>
      <c r="H553" s="27" t="s">
        <v>74</v>
      </c>
      <c r="I553" s="27"/>
      <c r="J553" s="114"/>
      <c r="K553" s="112">
        <f>VLOOKUP(H553,行业总结!D:F,2,FALSE)</f>
        <v>6.8</v>
      </c>
      <c r="L553" s="27" t="s">
        <v>4113</v>
      </c>
      <c r="M553" s="27" t="s">
        <v>4114</v>
      </c>
    </row>
    <row r="554" s="95" customFormat="1" ht="33" spans="1:13">
      <c r="A554" s="24" t="s">
        <v>4115</v>
      </c>
      <c r="B554" s="24" t="s">
        <v>4116</v>
      </c>
      <c r="C554" s="21">
        <f>VLOOKUP(A554,[1]spot_prices!$A:$F,3,FALSE)</f>
        <v>15.4</v>
      </c>
      <c r="D554" s="21">
        <f>VLOOKUP(A554,[1]spot_prices!$A:$F,4,FALSE)</f>
        <v>29.9</v>
      </c>
      <c r="E554" s="107">
        <f>C554/D554</f>
        <v>0.51505016722408</v>
      </c>
      <c r="F554" s="20">
        <f>VLOOKUP(A554,[1]spot_prices!$A:$F,5,FALSE)</f>
        <v>25.98</v>
      </c>
      <c r="G554" s="103">
        <f>VLOOKUP(A554,[1]spot_prices!$A:$F,6,FALSE)</f>
        <v>1.25</v>
      </c>
      <c r="H554" s="27" t="s">
        <v>74</v>
      </c>
      <c r="I554" s="27"/>
      <c r="J554" s="114"/>
      <c r="K554" s="112">
        <f>VLOOKUP(H554,行业总结!D:F,2,FALSE)</f>
        <v>6.8</v>
      </c>
      <c r="L554" s="27" t="s">
        <v>4117</v>
      </c>
      <c r="M554" s="27" t="s">
        <v>4118</v>
      </c>
    </row>
    <row r="555" s="95" customFormat="1" ht="33" spans="1:13">
      <c r="A555" s="24" t="s">
        <v>4119</v>
      </c>
      <c r="B555" s="24" t="s">
        <v>4120</v>
      </c>
      <c r="C555" s="21">
        <f>VLOOKUP(A555,[1]spot_prices!$A:$F,3,FALSE)</f>
        <v>13.5</v>
      </c>
      <c r="D555" s="21">
        <f>VLOOKUP(A555,[1]spot_prices!$A:$F,4,FALSE)</f>
        <v>134.6</v>
      </c>
      <c r="E555" s="107">
        <f>C555/D555</f>
        <v>0.100297176820208</v>
      </c>
      <c r="F555" s="20">
        <f>VLOOKUP(A555,[1]spot_prices!$A:$F,5,FALSE)</f>
        <v>30.75</v>
      </c>
      <c r="G555" s="103">
        <f>VLOOKUP(A555,[1]spot_prices!$A:$F,6,FALSE)</f>
        <v>1.65</v>
      </c>
      <c r="H555" s="27" t="s">
        <v>74</v>
      </c>
      <c r="I555" s="27"/>
      <c r="J555" s="24" t="s">
        <v>2113</v>
      </c>
      <c r="K555" s="112">
        <f>VLOOKUP(H555,行业总结!D:F,2,FALSE)</f>
        <v>6.8</v>
      </c>
      <c r="L555" s="27" t="s">
        <v>4121</v>
      </c>
      <c r="M555" s="27" t="s">
        <v>4122</v>
      </c>
    </row>
    <row r="556" s="95" customFormat="1" ht="33" spans="1:13">
      <c r="A556" s="24" t="s">
        <v>4123</v>
      </c>
      <c r="B556" s="24" t="s">
        <v>4124</v>
      </c>
      <c r="C556" s="21">
        <f>VLOOKUP(A556,[1]spot_prices!$A:$F,3,FALSE)</f>
        <v>13.4</v>
      </c>
      <c r="D556" s="21">
        <f>VLOOKUP(A556,[1]spot_prices!$A:$F,4,FALSE)</f>
        <v>27.2</v>
      </c>
      <c r="E556" s="107">
        <f>C556/D556</f>
        <v>0.492647058823529</v>
      </c>
      <c r="F556" s="20">
        <f>VLOOKUP(A556,[1]spot_prices!$A:$F,5,FALSE)</f>
        <v>23.92</v>
      </c>
      <c r="G556" s="103">
        <f>VLOOKUP(A556,[1]spot_prices!$A:$F,6,FALSE)</f>
        <v>2.44</v>
      </c>
      <c r="H556" s="27" t="s">
        <v>74</v>
      </c>
      <c r="I556" s="27"/>
      <c r="J556" s="114"/>
      <c r="K556" s="112">
        <f>VLOOKUP(H556,行业总结!D:F,2,FALSE)</f>
        <v>6.8</v>
      </c>
      <c r="L556" s="27" t="s">
        <v>4125</v>
      </c>
      <c r="M556" s="27" t="s">
        <v>4126</v>
      </c>
    </row>
    <row r="557" s="95" customFormat="1" ht="33" spans="1:13">
      <c r="A557" s="24" t="s">
        <v>4127</v>
      </c>
      <c r="B557" s="24" t="s">
        <v>4128</v>
      </c>
      <c r="C557" s="21">
        <f>VLOOKUP(A557,[1]spot_prices!$A:$F,3,FALSE)</f>
        <v>10.2</v>
      </c>
      <c r="D557" s="21">
        <f>VLOOKUP(A557,[1]spot_prices!$A:$F,4,FALSE)</f>
        <v>23.8</v>
      </c>
      <c r="E557" s="107">
        <f>C557/D557</f>
        <v>0.428571428571429</v>
      </c>
      <c r="F557" s="20">
        <f>VLOOKUP(A557,[1]spot_prices!$A:$F,5,FALSE)</f>
        <v>33.66</v>
      </c>
      <c r="G557" s="103">
        <f>VLOOKUP(A557,[1]spot_prices!$A:$F,6,FALSE)</f>
        <v>2.34</v>
      </c>
      <c r="H557" s="27" t="s">
        <v>74</v>
      </c>
      <c r="I557" s="27"/>
      <c r="J557" s="114"/>
      <c r="K557" s="112">
        <f>VLOOKUP(H557,行业总结!D:F,2,FALSE)</f>
        <v>6.8</v>
      </c>
      <c r="L557" s="27" t="s">
        <v>4129</v>
      </c>
      <c r="M557" s="27" t="s">
        <v>4130</v>
      </c>
    </row>
    <row r="558" s="95" customFormat="1" ht="33" spans="1:13">
      <c r="A558" s="24" t="s">
        <v>4131</v>
      </c>
      <c r="B558" s="24" t="s">
        <v>4132</v>
      </c>
      <c r="C558" s="21">
        <f>VLOOKUP(A558,[1]spot_prices!$A:$F,3,FALSE)</f>
        <v>9.6</v>
      </c>
      <c r="D558" s="21">
        <f>VLOOKUP(A558,[1]spot_prices!$A:$F,4,FALSE)</f>
        <v>38.4</v>
      </c>
      <c r="E558" s="107">
        <f>C558/D558</f>
        <v>0.25</v>
      </c>
      <c r="F558" s="20">
        <f>VLOOKUP(A558,[1]spot_prices!$A:$F,5,FALSE)</f>
        <v>41.89</v>
      </c>
      <c r="G558" s="103">
        <f>VLOOKUP(A558,[1]spot_prices!$A:$F,6,FALSE)</f>
        <v>1.92</v>
      </c>
      <c r="H558" s="27" t="s">
        <v>74</v>
      </c>
      <c r="I558" s="27"/>
      <c r="J558" s="114"/>
      <c r="K558" s="112">
        <f>VLOOKUP(H558,行业总结!D:F,2,FALSE)</f>
        <v>6.8</v>
      </c>
      <c r="L558" s="27" t="s">
        <v>4133</v>
      </c>
      <c r="M558" s="27" t="s">
        <v>4134</v>
      </c>
    </row>
    <row r="559" s="95" customFormat="1" ht="33" spans="1:13">
      <c r="A559" s="24" t="s">
        <v>4135</v>
      </c>
      <c r="B559" s="24" t="s">
        <v>4136</v>
      </c>
      <c r="C559" s="21">
        <f>VLOOKUP(A559,[1]spot_prices!$A:$F,3,FALSE)</f>
        <v>9.1</v>
      </c>
      <c r="D559" s="21">
        <f>VLOOKUP(A559,[1]spot_prices!$A:$F,4,FALSE)</f>
        <v>38.4</v>
      </c>
      <c r="E559" s="107">
        <f>C559/D559</f>
        <v>0.236979166666667</v>
      </c>
      <c r="F559" s="20">
        <f>VLOOKUP(A559,[1]spot_prices!$A:$F,5,FALSE)</f>
        <v>28.79</v>
      </c>
      <c r="G559" s="103">
        <f>VLOOKUP(A559,[1]spot_prices!$A:$F,6,FALSE)</f>
        <v>1.27</v>
      </c>
      <c r="H559" s="27" t="s">
        <v>74</v>
      </c>
      <c r="I559" s="27"/>
      <c r="J559" s="114"/>
      <c r="K559" s="112">
        <f>VLOOKUP(H559,行业总结!D:F,2,FALSE)</f>
        <v>6.8</v>
      </c>
      <c r="L559" s="27" t="s">
        <v>4137</v>
      </c>
      <c r="M559" s="27" t="s">
        <v>4138</v>
      </c>
    </row>
    <row r="560" s="95" customFormat="1" spans="1:13">
      <c r="A560" s="24" t="s">
        <v>4139</v>
      </c>
      <c r="B560" s="24" t="s">
        <v>4140</v>
      </c>
      <c r="C560" s="21">
        <f>VLOOKUP(A560,[1]spot_prices!$A:$F,3,FALSE)</f>
        <v>3.6</v>
      </c>
      <c r="D560" s="21">
        <f>VLOOKUP(A560,[1]spot_prices!$A:$F,4,FALSE)</f>
        <v>7.9</v>
      </c>
      <c r="E560" s="107">
        <f>C560/D560</f>
        <v>0.455696202531646</v>
      </c>
      <c r="F560" s="20">
        <f>VLOOKUP(A560,[1]spot_prices!$A:$F,5,FALSE)</f>
        <v>20.37</v>
      </c>
      <c r="G560" s="103">
        <f>VLOOKUP(A560,[1]spot_prices!$A:$F,6,FALSE)</f>
        <v>0.89</v>
      </c>
      <c r="H560" s="27" t="s">
        <v>74</v>
      </c>
      <c r="I560" s="27"/>
      <c r="J560" s="114"/>
      <c r="K560" s="112">
        <f>VLOOKUP(H560,行业总结!D:F,2,FALSE)</f>
        <v>6.8</v>
      </c>
      <c r="L560" s="27" t="s">
        <v>4141</v>
      </c>
      <c r="M560" s="114"/>
    </row>
    <row r="561" s="95" customFormat="1" ht="33" spans="1:13">
      <c r="A561" s="24" t="s">
        <v>4142</v>
      </c>
      <c r="B561" s="24" t="s">
        <v>4143</v>
      </c>
      <c r="C561" s="21">
        <f>VLOOKUP(A561,[1]spot_prices!$A:$F,3,FALSE)</f>
        <v>1.6</v>
      </c>
      <c r="D561" s="21">
        <f>VLOOKUP(A561,[1]spot_prices!$A:$F,4,FALSE)</f>
        <v>7.7</v>
      </c>
      <c r="E561" s="107">
        <f>C561/D561</f>
        <v>0.207792207792208</v>
      </c>
      <c r="F561" s="20">
        <f>VLOOKUP(A561,[1]spot_prices!$A:$F,5,FALSE)</f>
        <v>10.13</v>
      </c>
      <c r="G561" s="103">
        <f>VLOOKUP(A561,[1]spot_prices!$A:$F,6,FALSE)</f>
        <v>0.6</v>
      </c>
      <c r="H561" s="27" t="s">
        <v>74</v>
      </c>
      <c r="I561" s="27"/>
      <c r="J561" s="114"/>
      <c r="K561" s="112">
        <f>VLOOKUP(H561,行业总结!D:F,2,FALSE)</f>
        <v>6.8</v>
      </c>
      <c r="L561" s="27" t="s">
        <v>4144</v>
      </c>
      <c r="M561" s="114"/>
    </row>
    <row r="562" s="95" customFormat="1" spans="1:13">
      <c r="A562" s="24" t="s">
        <v>4145</v>
      </c>
      <c r="B562" s="24" t="s">
        <v>4146</v>
      </c>
      <c r="C562" s="21">
        <f>VLOOKUP(A562,[1]spot_prices!$A:$F,3,FALSE)</f>
        <v>1.6</v>
      </c>
      <c r="D562" s="21">
        <f>VLOOKUP(A562,[1]spot_prices!$A:$F,4,FALSE)</f>
        <v>6.8</v>
      </c>
      <c r="E562" s="107">
        <f>C562/D562</f>
        <v>0.235294117647059</v>
      </c>
      <c r="F562" s="20">
        <f>VLOOKUP(A562,[1]spot_prices!$A:$F,5,FALSE)</f>
        <v>9.66</v>
      </c>
      <c r="G562" s="103">
        <f>VLOOKUP(A562,[1]spot_prices!$A:$F,6,FALSE)</f>
        <v>2.33</v>
      </c>
      <c r="H562" s="27" t="s">
        <v>74</v>
      </c>
      <c r="I562" s="27"/>
      <c r="J562" s="114"/>
      <c r="K562" s="112">
        <f>VLOOKUP(H562,行业总结!D:F,2,FALSE)</f>
        <v>6.8</v>
      </c>
      <c r="L562" s="27" t="s">
        <v>4147</v>
      </c>
      <c r="M562" s="114"/>
    </row>
    <row r="563" s="95" customFormat="1" ht="45" spans="1:13">
      <c r="A563" s="28" t="s">
        <v>1511</v>
      </c>
      <c r="B563" s="28" t="s">
        <v>1512</v>
      </c>
      <c r="C563" s="21">
        <f>VLOOKUP(A563,[1]spot_prices!$A:$F,3,FALSE)</f>
        <v>2653.7</v>
      </c>
      <c r="D563" s="21">
        <f>VLOOKUP(A563,[1]spot_prices!$A:$F,4,FALSE)</f>
        <v>2653.7</v>
      </c>
      <c r="E563" s="107">
        <f>C563/D563</f>
        <v>1</v>
      </c>
      <c r="F563" s="20">
        <f>VLOOKUP(A563,[1]spot_prices!$A:$F,5,FALSE)</f>
        <v>41.6</v>
      </c>
      <c r="G563" s="103">
        <f>VLOOKUP(A563,[1]spot_prices!$A:$F,6,FALSE)</f>
        <v>2.97</v>
      </c>
      <c r="H563" s="30" t="s">
        <v>44</v>
      </c>
      <c r="I563" s="30"/>
      <c r="J563" s="28" t="s">
        <v>2207</v>
      </c>
      <c r="K563" s="112">
        <f>VLOOKUP(H563,行业总结!D:F,2,FALSE)</f>
        <v>6.8</v>
      </c>
      <c r="L563" s="30" t="s">
        <v>1513</v>
      </c>
      <c r="M563" s="30" t="s">
        <v>4148</v>
      </c>
    </row>
    <row r="564" s="95" customFormat="1" ht="33" spans="1:13">
      <c r="A564" s="110" t="s">
        <v>853</v>
      </c>
      <c r="B564" s="110" t="s">
        <v>854</v>
      </c>
      <c r="C564" s="21">
        <f>VLOOKUP(A564,[1]spot_prices!$A:$F,3,FALSE)</f>
        <v>782.1</v>
      </c>
      <c r="D564" s="21">
        <f>VLOOKUP(A564,[1]spot_prices!$A:$F,4,FALSE)</f>
        <v>784</v>
      </c>
      <c r="E564" s="107">
        <f>C564/D564</f>
        <v>0.997576530612245</v>
      </c>
      <c r="F564" s="20">
        <f>VLOOKUP(A564,[1]spot_prices!$A:$F,5,FALSE)</f>
        <v>44.7</v>
      </c>
      <c r="G564" s="103">
        <f>VLOOKUP(A564,[1]spot_prices!$A:$F,6,FALSE)</f>
        <v>2.66</v>
      </c>
      <c r="H564" s="111" t="s">
        <v>44</v>
      </c>
      <c r="I564" s="111"/>
      <c r="J564" s="110" t="s">
        <v>2309</v>
      </c>
      <c r="K564" s="112">
        <f>VLOOKUP(H564,行业总结!D:F,2,FALSE)</f>
        <v>6.8</v>
      </c>
      <c r="L564" s="111" t="s">
        <v>855</v>
      </c>
      <c r="M564" s="111" t="s">
        <v>856</v>
      </c>
    </row>
    <row r="565" s="95" customFormat="1" ht="66" spans="1:13">
      <c r="A565" s="110" t="s">
        <v>867</v>
      </c>
      <c r="B565" s="110" t="s">
        <v>868</v>
      </c>
      <c r="C565" s="21">
        <f>VLOOKUP(A565,[1]spot_prices!$A:$F,3,FALSE)</f>
        <v>679.6</v>
      </c>
      <c r="D565" s="21">
        <f>VLOOKUP(A565,[1]spot_prices!$A:$F,4,FALSE)</f>
        <v>857.5</v>
      </c>
      <c r="E565" s="107">
        <f>C565/D565</f>
        <v>0.792536443148688</v>
      </c>
      <c r="F565" s="20">
        <f>VLOOKUP(A565,[1]spot_prices!$A:$F,5,FALSE)</f>
        <v>32.09</v>
      </c>
      <c r="G565" s="103">
        <f>VLOOKUP(A565,[1]spot_prices!$A:$F,6,FALSE)</f>
        <v>2.1</v>
      </c>
      <c r="H565" s="111" t="s">
        <v>44</v>
      </c>
      <c r="I565" s="111"/>
      <c r="J565" s="110" t="s">
        <v>2207</v>
      </c>
      <c r="K565" s="112">
        <f>VLOOKUP(H565,行业总结!D:F,2,FALSE)</f>
        <v>6.8</v>
      </c>
      <c r="L565" s="111" t="s">
        <v>869</v>
      </c>
      <c r="M565" s="111" t="s">
        <v>870</v>
      </c>
    </row>
    <row r="566" s="95" customFormat="1" ht="33" spans="1:13">
      <c r="A566" s="108" t="s">
        <v>4149</v>
      </c>
      <c r="B566" s="108" t="s">
        <v>4150</v>
      </c>
      <c r="C566" s="21">
        <f>VLOOKUP(A566,[1]spot_prices!$A:$F,3,FALSE)</f>
        <v>400.8</v>
      </c>
      <c r="D566" s="21">
        <f>VLOOKUP(A566,[1]spot_prices!$A:$F,4,FALSE)</f>
        <v>400.9</v>
      </c>
      <c r="E566" s="107">
        <f>C566/D566</f>
        <v>0.999750561237216</v>
      </c>
      <c r="F566" s="20">
        <f>VLOOKUP(A566,[1]spot_prices!$A:$F,5,FALSE)</f>
        <v>35.96</v>
      </c>
      <c r="G566" s="103">
        <f>VLOOKUP(A566,[1]spot_prices!$A:$F,6,FALSE)</f>
        <v>2.16</v>
      </c>
      <c r="H566" s="109" t="s">
        <v>44</v>
      </c>
      <c r="I566" s="109"/>
      <c r="J566" s="108" t="s">
        <v>2211</v>
      </c>
      <c r="K566" s="112">
        <f>VLOOKUP(H566,行业总结!D:F,2,FALSE)</f>
        <v>6.8</v>
      </c>
      <c r="L566" s="109" t="s">
        <v>4151</v>
      </c>
      <c r="M566" s="109" t="s">
        <v>4152</v>
      </c>
    </row>
    <row r="567" s="95" customFormat="1" ht="33" spans="1:13">
      <c r="A567" s="108" t="s">
        <v>4153</v>
      </c>
      <c r="B567" s="108" t="s">
        <v>4154</v>
      </c>
      <c r="C567" s="21">
        <f>VLOOKUP(A567,[1]spot_prices!$A:$F,3,FALSE)</f>
        <v>373.8</v>
      </c>
      <c r="D567" s="21">
        <f>VLOOKUP(A567,[1]spot_prices!$A:$F,4,FALSE)</f>
        <v>418.8</v>
      </c>
      <c r="E567" s="107">
        <f>C567/D567</f>
        <v>0.892550143266476</v>
      </c>
      <c r="F567" s="20">
        <f>VLOOKUP(A567,[1]spot_prices!$A:$F,5,FALSE)</f>
        <v>25.65</v>
      </c>
      <c r="G567" s="103">
        <f>VLOOKUP(A567,[1]spot_prices!$A:$F,6,FALSE)</f>
        <v>0.39</v>
      </c>
      <c r="H567" s="109" t="s">
        <v>44</v>
      </c>
      <c r="I567" s="109"/>
      <c r="J567" s="108" t="s">
        <v>2216</v>
      </c>
      <c r="K567" s="112">
        <f>VLOOKUP(H567,行业总结!D:F,2,FALSE)</f>
        <v>6.8</v>
      </c>
      <c r="L567" s="109" t="s">
        <v>4155</v>
      </c>
      <c r="M567" s="109" t="s">
        <v>4156</v>
      </c>
    </row>
    <row r="568" s="95" customFormat="1" ht="49.5" spans="1:13">
      <c r="A568" s="108" t="s">
        <v>4157</v>
      </c>
      <c r="B568" s="108" t="s">
        <v>4158</v>
      </c>
      <c r="C568" s="21">
        <f>VLOOKUP(A568,[1]spot_prices!$A:$F,3,FALSE)</f>
        <v>327.7</v>
      </c>
      <c r="D568" s="21">
        <f>VLOOKUP(A568,[1]spot_prices!$A:$F,4,FALSE)</f>
        <v>410.8</v>
      </c>
      <c r="E568" s="107">
        <f>C568/D568</f>
        <v>0.797711781888997</v>
      </c>
      <c r="F568" s="20">
        <f>VLOOKUP(A568,[1]spot_prices!$A:$F,5,FALSE)</f>
        <v>27.97</v>
      </c>
      <c r="G568" s="103">
        <f>VLOOKUP(A568,[1]spot_prices!$A:$F,6,FALSE)</f>
        <v>4.56</v>
      </c>
      <c r="H568" s="109" t="s">
        <v>44</v>
      </c>
      <c r="I568" s="109"/>
      <c r="J568" s="108" t="s">
        <v>2211</v>
      </c>
      <c r="K568" s="112">
        <f>VLOOKUP(H568,行业总结!D:F,2,FALSE)</f>
        <v>6.8</v>
      </c>
      <c r="L568" s="109" t="s">
        <v>4159</v>
      </c>
      <c r="M568" s="109" t="s">
        <v>4160</v>
      </c>
    </row>
    <row r="569" s="95" customFormat="1" ht="33" spans="1:13">
      <c r="A569" s="108" t="s">
        <v>4161</v>
      </c>
      <c r="B569" s="108" t="s">
        <v>4162</v>
      </c>
      <c r="C569" s="21">
        <f>VLOOKUP(A569,[1]spot_prices!$A:$F,3,FALSE)</f>
        <v>291.5</v>
      </c>
      <c r="D569" s="21">
        <f>VLOOKUP(A569,[1]spot_prices!$A:$F,4,FALSE)</f>
        <v>297.3</v>
      </c>
      <c r="E569" s="107">
        <f>C569/D569</f>
        <v>0.980491086444669</v>
      </c>
      <c r="F569" s="20">
        <f>VLOOKUP(A569,[1]spot_prices!$A:$F,5,FALSE)</f>
        <v>20.04</v>
      </c>
      <c r="G569" s="103">
        <f>VLOOKUP(A569,[1]spot_prices!$A:$F,6,FALSE)</f>
        <v>3.19</v>
      </c>
      <c r="H569" s="109" t="s">
        <v>44</v>
      </c>
      <c r="I569" s="109"/>
      <c r="J569" s="108" t="s">
        <v>3067</v>
      </c>
      <c r="K569" s="112">
        <f>VLOOKUP(H569,行业总结!D:F,2,FALSE)</f>
        <v>6.8</v>
      </c>
      <c r="L569" s="109" t="s">
        <v>4163</v>
      </c>
      <c r="M569" s="109" t="s">
        <v>4164</v>
      </c>
    </row>
    <row r="570" s="95" customFormat="1" ht="33" spans="1:13">
      <c r="A570" s="108" t="s">
        <v>4165</v>
      </c>
      <c r="B570" s="108" t="s">
        <v>4166</v>
      </c>
      <c r="C570" s="21">
        <f>VLOOKUP(A570,[1]spot_prices!$A:$F,3,FALSE)</f>
        <v>258.8</v>
      </c>
      <c r="D570" s="21">
        <f>VLOOKUP(A570,[1]spot_prices!$A:$F,4,FALSE)</f>
        <v>259.2</v>
      </c>
      <c r="E570" s="107">
        <f>C570/D570</f>
        <v>0.998456790123457</v>
      </c>
      <c r="F570" s="20">
        <f>VLOOKUP(A570,[1]spot_prices!$A:$F,5,FALSE)</f>
        <v>16.03</v>
      </c>
      <c r="G570" s="103">
        <f>VLOOKUP(A570,[1]spot_prices!$A:$F,6,FALSE)</f>
        <v>1.71</v>
      </c>
      <c r="H570" s="109" t="s">
        <v>44</v>
      </c>
      <c r="I570" s="109"/>
      <c r="J570" s="108" t="s">
        <v>2216</v>
      </c>
      <c r="K570" s="112">
        <f>VLOOKUP(H570,行业总结!D:F,2,FALSE)</f>
        <v>6.8</v>
      </c>
      <c r="L570" s="109" t="s">
        <v>4167</v>
      </c>
      <c r="M570" s="109" t="s">
        <v>4168</v>
      </c>
    </row>
    <row r="571" s="95" customFormat="1" ht="33" spans="1:13">
      <c r="A571" s="108" t="s">
        <v>4169</v>
      </c>
      <c r="B571" s="108" t="s">
        <v>4170</v>
      </c>
      <c r="C571" s="21">
        <f>VLOOKUP(A571,[1]spot_prices!$A:$F,3,FALSE)</f>
        <v>247.3</v>
      </c>
      <c r="D571" s="21">
        <f>VLOOKUP(A571,[1]spot_prices!$A:$F,4,FALSE)</f>
        <v>247.3</v>
      </c>
      <c r="E571" s="107">
        <f>C571/D571</f>
        <v>1</v>
      </c>
      <c r="F571" s="20">
        <f>VLOOKUP(A571,[1]spot_prices!$A:$F,5,FALSE)</f>
        <v>12.82</v>
      </c>
      <c r="G571" s="103">
        <f>VLOOKUP(A571,[1]spot_prices!$A:$F,6,FALSE)</f>
        <v>1.34</v>
      </c>
      <c r="H571" s="109" t="s">
        <v>44</v>
      </c>
      <c r="I571" s="109"/>
      <c r="J571" s="108" t="s">
        <v>2216</v>
      </c>
      <c r="K571" s="112">
        <f>VLOOKUP(H571,行业总结!D:F,2,FALSE)</f>
        <v>6.8</v>
      </c>
      <c r="L571" s="109" t="s">
        <v>4171</v>
      </c>
      <c r="M571" s="109" t="s">
        <v>4172</v>
      </c>
    </row>
    <row r="572" s="95" customFormat="1" ht="33" spans="1:13">
      <c r="A572" s="108" t="s">
        <v>4173</v>
      </c>
      <c r="B572" s="108" t="s">
        <v>4174</v>
      </c>
      <c r="C572" s="21">
        <f>VLOOKUP(A572,[1]spot_prices!$A:$F,3,FALSE)</f>
        <v>218.9</v>
      </c>
      <c r="D572" s="21">
        <f>VLOOKUP(A572,[1]spot_prices!$A:$F,4,FALSE)</f>
        <v>219.6</v>
      </c>
      <c r="E572" s="107">
        <f>C572/D572</f>
        <v>0.996812386156648</v>
      </c>
      <c r="F572" s="20">
        <f>VLOOKUP(A572,[1]spot_prices!$A:$F,5,FALSE)</f>
        <v>52.6</v>
      </c>
      <c r="G572" s="103">
        <f>VLOOKUP(A572,[1]spot_prices!$A:$F,6,FALSE)</f>
        <v>1.17</v>
      </c>
      <c r="H572" s="109" t="s">
        <v>44</v>
      </c>
      <c r="I572" s="109"/>
      <c r="J572" s="108" t="s">
        <v>3509</v>
      </c>
      <c r="K572" s="112">
        <f>VLOOKUP(H572,行业总结!D:F,2,FALSE)</f>
        <v>6.8</v>
      </c>
      <c r="L572" s="109" t="s">
        <v>4175</v>
      </c>
      <c r="M572" s="109" t="s">
        <v>4176</v>
      </c>
    </row>
    <row r="573" s="95" customFormat="1" ht="33" spans="1:13">
      <c r="A573" s="108" t="s">
        <v>4177</v>
      </c>
      <c r="B573" s="108" t="s">
        <v>4178</v>
      </c>
      <c r="C573" s="21">
        <f>VLOOKUP(A573,[1]spot_prices!$A:$F,3,FALSE)</f>
        <v>211.9</v>
      </c>
      <c r="D573" s="21">
        <f>VLOOKUP(A573,[1]spot_prices!$A:$F,4,FALSE)</f>
        <v>327.2</v>
      </c>
      <c r="E573" s="107">
        <f>C573/D573</f>
        <v>0.647616136919315</v>
      </c>
      <c r="F573" s="20">
        <f>VLOOKUP(A573,[1]spot_prices!$A:$F,5,FALSE)</f>
        <v>34.97</v>
      </c>
      <c r="G573" s="103">
        <f>VLOOKUP(A573,[1]spot_prices!$A:$F,6,FALSE)</f>
        <v>3.03</v>
      </c>
      <c r="H573" s="109" t="s">
        <v>44</v>
      </c>
      <c r="I573" s="109"/>
      <c r="J573" s="108" t="s">
        <v>2211</v>
      </c>
      <c r="K573" s="112">
        <f>VLOOKUP(H573,行业总结!D:F,2,FALSE)</f>
        <v>6.8</v>
      </c>
      <c r="L573" s="109" t="s">
        <v>4179</v>
      </c>
      <c r="M573" s="109" t="s">
        <v>4180</v>
      </c>
    </row>
    <row r="574" s="95" customFormat="1" ht="33" spans="1:13">
      <c r="A574" s="108" t="s">
        <v>4181</v>
      </c>
      <c r="B574" s="108" t="s">
        <v>4182</v>
      </c>
      <c r="C574" s="21">
        <f>VLOOKUP(A574,[1]spot_prices!$A:$F,3,FALSE)</f>
        <v>209.5</v>
      </c>
      <c r="D574" s="21">
        <f>VLOOKUP(A574,[1]spot_prices!$A:$F,4,FALSE)</f>
        <v>239.4</v>
      </c>
      <c r="E574" s="107">
        <f>C574/D574</f>
        <v>0.875104427736007</v>
      </c>
      <c r="F574" s="20">
        <f>VLOOKUP(A574,[1]spot_prices!$A:$F,5,FALSE)</f>
        <v>23.76</v>
      </c>
      <c r="G574" s="103">
        <f>VLOOKUP(A574,[1]spot_prices!$A:$F,6,FALSE)</f>
        <v>-1.21</v>
      </c>
      <c r="H574" s="109" t="s">
        <v>44</v>
      </c>
      <c r="I574" s="109"/>
      <c r="J574" s="108" t="s">
        <v>2135</v>
      </c>
      <c r="K574" s="112">
        <f>VLOOKUP(H574,行业总结!D:F,2,FALSE)</f>
        <v>6.8</v>
      </c>
      <c r="L574" s="109" t="s">
        <v>4183</v>
      </c>
      <c r="M574" s="109" t="s">
        <v>4184</v>
      </c>
    </row>
    <row r="575" s="95" customFormat="1" ht="49.5" spans="1:13">
      <c r="A575" s="108" t="s">
        <v>4185</v>
      </c>
      <c r="B575" s="108" t="s">
        <v>4186</v>
      </c>
      <c r="C575" s="21">
        <f>VLOOKUP(A575,[1]spot_prices!$A:$F,3,FALSE)</f>
        <v>178.2</v>
      </c>
      <c r="D575" s="21">
        <f>VLOOKUP(A575,[1]spot_prices!$A:$F,4,FALSE)</f>
        <v>181.4</v>
      </c>
      <c r="E575" s="107">
        <f>C575/D575</f>
        <v>0.982359426681367</v>
      </c>
      <c r="F575" s="20">
        <f>VLOOKUP(A575,[1]spot_prices!$A:$F,5,FALSE)</f>
        <v>17.39</v>
      </c>
      <c r="G575" s="103">
        <f>VLOOKUP(A575,[1]spot_prices!$A:$F,6,FALSE)</f>
        <v>1.28</v>
      </c>
      <c r="H575" s="109" t="s">
        <v>44</v>
      </c>
      <c r="I575" s="109"/>
      <c r="J575" s="108" t="s">
        <v>2216</v>
      </c>
      <c r="K575" s="112">
        <f>VLOOKUP(H575,行业总结!D:F,2,FALSE)</f>
        <v>6.8</v>
      </c>
      <c r="L575" s="109" t="s">
        <v>4187</v>
      </c>
      <c r="M575" s="109" t="s">
        <v>4188</v>
      </c>
    </row>
    <row r="576" s="95" customFormat="1" ht="33" spans="1:13">
      <c r="A576" s="108" t="s">
        <v>4189</v>
      </c>
      <c r="B576" s="108" t="s">
        <v>4190</v>
      </c>
      <c r="C576" s="21">
        <f>VLOOKUP(A576,[1]spot_prices!$A:$F,3,FALSE)</f>
        <v>132.1</v>
      </c>
      <c r="D576" s="21">
        <f>VLOOKUP(A576,[1]spot_prices!$A:$F,4,FALSE)</f>
        <v>147.6</v>
      </c>
      <c r="E576" s="107">
        <f>C576/D576</f>
        <v>0.894986449864499</v>
      </c>
      <c r="F576" s="20">
        <f>VLOOKUP(A576,[1]spot_prices!$A:$F,5,FALSE)</f>
        <v>17.9</v>
      </c>
      <c r="G576" s="103">
        <f>VLOOKUP(A576,[1]spot_prices!$A:$F,6,FALSE)</f>
        <v>5.29</v>
      </c>
      <c r="H576" s="109" t="s">
        <v>44</v>
      </c>
      <c r="I576" s="109"/>
      <c r="J576" s="108" t="s">
        <v>2135</v>
      </c>
      <c r="K576" s="112">
        <f>VLOOKUP(H576,行业总结!D:F,2,FALSE)</f>
        <v>6.8</v>
      </c>
      <c r="L576" s="109" t="s">
        <v>4191</v>
      </c>
      <c r="M576" s="109" t="s">
        <v>4192</v>
      </c>
    </row>
    <row r="577" s="95" customFormat="1" ht="33" spans="1:13">
      <c r="A577" s="108" t="s">
        <v>4193</v>
      </c>
      <c r="B577" s="108" t="s">
        <v>4194</v>
      </c>
      <c r="C577" s="21">
        <f>VLOOKUP(A577,[1]spot_prices!$A:$F,3,FALSE)</f>
        <v>129.6</v>
      </c>
      <c r="D577" s="21">
        <f>VLOOKUP(A577,[1]spot_prices!$A:$F,4,FALSE)</f>
        <v>172.6</v>
      </c>
      <c r="E577" s="107">
        <f>C577/D577</f>
        <v>0.750869061413673</v>
      </c>
      <c r="F577" s="20">
        <f>VLOOKUP(A577,[1]spot_prices!$A:$F,5,FALSE)</f>
        <v>18.77</v>
      </c>
      <c r="G577" s="103">
        <f>VLOOKUP(A577,[1]spot_prices!$A:$F,6,FALSE)</f>
        <v>0.37</v>
      </c>
      <c r="H577" s="109" t="s">
        <v>44</v>
      </c>
      <c r="I577" s="109"/>
      <c r="J577" s="108" t="s">
        <v>2135</v>
      </c>
      <c r="K577" s="112">
        <f>VLOOKUP(H577,行业总结!D:F,2,FALSE)</f>
        <v>6.8</v>
      </c>
      <c r="L577" s="109" t="s">
        <v>4195</v>
      </c>
      <c r="M577" s="109" t="s">
        <v>4196</v>
      </c>
    </row>
    <row r="578" s="95" customFormat="1" ht="33" spans="1:13">
      <c r="A578" s="108" t="s">
        <v>4197</v>
      </c>
      <c r="B578" s="108" t="s">
        <v>4198</v>
      </c>
      <c r="C578" s="21">
        <f>VLOOKUP(A578,[1]spot_prices!$A:$F,3,FALSE)</f>
        <v>123.4</v>
      </c>
      <c r="D578" s="21">
        <f>VLOOKUP(A578,[1]spot_prices!$A:$F,4,FALSE)</f>
        <v>124.8</v>
      </c>
      <c r="E578" s="107">
        <f>C578/D578</f>
        <v>0.988782051282051</v>
      </c>
      <c r="F578" s="20">
        <f>VLOOKUP(A578,[1]spot_prices!$A:$F,5,FALSE)</f>
        <v>12.62</v>
      </c>
      <c r="G578" s="103">
        <f>VLOOKUP(A578,[1]spot_prices!$A:$F,6,FALSE)</f>
        <v>1.94</v>
      </c>
      <c r="H578" s="109" t="s">
        <v>44</v>
      </c>
      <c r="I578" s="109"/>
      <c r="J578" s="108" t="s">
        <v>2135</v>
      </c>
      <c r="K578" s="112">
        <f>VLOOKUP(H578,行业总结!D:F,2,FALSE)</f>
        <v>6.8</v>
      </c>
      <c r="L578" s="109" t="s">
        <v>4199</v>
      </c>
      <c r="M578" s="109" t="s">
        <v>4200</v>
      </c>
    </row>
    <row r="579" s="95" customFormat="1" ht="33" spans="1:13">
      <c r="A579" s="20" t="s">
        <v>4201</v>
      </c>
      <c r="B579" s="20" t="s">
        <v>4202</v>
      </c>
      <c r="C579" s="21">
        <f>VLOOKUP(A579,[1]spot_prices!$A:$F,3,FALSE)</f>
        <v>118.2</v>
      </c>
      <c r="D579" s="21">
        <f>VLOOKUP(A579,[1]spot_prices!$A:$F,4,FALSE)</f>
        <v>118.2</v>
      </c>
      <c r="E579" s="107">
        <f>C579/D579</f>
        <v>1</v>
      </c>
      <c r="F579" s="20">
        <f>VLOOKUP(A579,[1]spot_prices!$A:$F,5,FALSE)</f>
        <v>28.75</v>
      </c>
      <c r="G579" s="103">
        <f>VLOOKUP(A579,[1]spot_prices!$A:$F,6,FALSE)</f>
        <v>1.77</v>
      </c>
      <c r="H579" s="23" t="s">
        <v>44</v>
      </c>
      <c r="I579" s="23"/>
      <c r="J579" s="20" t="s">
        <v>2826</v>
      </c>
      <c r="K579" s="112">
        <f>VLOOKUP(H579,行业总结!D:F,2,FALSE)</f>
        <v>6.8</v>
      </c>
      <c r="L579" s="23" t="s">
        <v>4203</v>
      </c>
      <c r="M579" s="23" t="s">
        <v>4204</v>
      </c>
    </row>
    <row r="580" s="95" customFormat="1" ht="49.5" spans="1:13">
      <c r="A580" s="108" t="s">
        <v>4205</v>
      </c>
      <c r="B580" s="108" t="s">
        <v>4206</v>
      </c>
      <c r="C580" s="21">
        <f>VLOOKUP(A580,[1]spot_prices!$A:$F,3,FALSE)</f>
        <v>116.8</v>
      </c>
      <c r="D580" s="21">
        <f>VLOOKUP(A580,[1]spot_prices!$A:$F,4,FALSE)</f>
        <v>126.2</v>
      </c>
      <c r="E580" s="107">
        <f>C580/D580</f>
        <v>0.925515055467512</v>
      </c>
      <c r="F580" s="20">
        <f>VLOOKUP(A580,[1]spot_prices!$A:$F,5,FALSE)</f>
        <v>10.69</v>
      </c>
      <c r="G580" s="103">
        <f>VLOOKUP(A580,[1]spot_prices!$A:$F,6,FALSE)</f>
        <v>1.23</v>
      </c>
      <c r="H580" s="109" t="s">
        <v>44</v>
      </c>
      <c r="I580" s="109"/>
      <c r="J580" s="108" t="s">
        <v>2113</v>
      </c>
      <c r="K580" s="112">
        <f>VLOOKUP(H580,行业总结!D:F,2,FALSE)</f>
        <v>6.8</v>
      </c>
      <c r="L580" s="109" t="s">
        <v>4207</v>
      </c>
      <c r="M580" s="109" t="s">
        <v>4208</v>
      </c>
    </row>
    <row r="581" s="95" customFormat="1" ht="33" spans="1:13">
      <c r="A581" s="108" t="s">
        <v>4209</v>
      </c>
      <c r="B581" s="108" t="s">
        <v>4210</v>
      </c>
      <c r="C581" s="21">
        <f>VLOOKUP(A581,[1]spot_prices!$A:$F,3,FALSE)</f>
        <v>115.7</v>
      </c>
      <c r="D581" s="21">
        <f>VLOOKUP(A581,[1]spot_prices!$A:$F,4,FALSE)</f>
        <v>270.9</v>
      </c>
      <c r="E581" s="107">
        <f>C581/D581</f>
        <v>0.427094868955334</v>
      </c>
      <c r="F581" s="20">
        <f>VLOOKUP(A581,[1]spot_prices!$A:$F,5,FALSE)</f>
        <v>24.28</v>
      </c>
      <c r="G581" s="103">
        <f>VLOOKUP(A581,[1]spot_prices!$A:$F,6,FALSE)</f>
        <v>2.15</v>
      </c>
      <c r="H581" s="109" t="s">
        <v>44</v>
      </c>
      <c r="I581" s="109"/>
      <c r="J581" s="108" t="s">
        <v>2211</v>
      </c>
      <c r="K581" s="112">
        <f>VLOOKUP(H581,行业总结!D:F,2,FALSE)</f>
        <v>6.8</v>
      </c>
      <c r="L581" s="109" t="s">
        <v>4211</v>
      </c>
      <c r="M581" s="109" t="s">
        <v>4212</v>
      </c>
    </row>
    <row r="582" s="95" customFormat="1" ht="33" spans="1:13">
      <c r="A582" s="108" t="s">
        <v>4213</v>
      </c>
      <c r="B582" s="108" t="s">
        <v>4214</v>
      </c>
      <c r="C582" s="21">
        <f>VLOOKUP(A582,[1]spot_prices!$A:$F,3,FALSE)</f>
        <v>114.9</v>
      </c>
      <c r="D582" s="21">
        <f>VLOOKUP(A582,[1]spot_prices!$A:$F,4,FALSE)</f>
        <v>165.4</v>
      </c>
      <c r="E582" s="107">
        <f>C582/D582</f>
        <v>0.694679564691657</v>
      </c>
      <c r="F582" s="20">
        <f>VLOOKUP(A582,[1]spot_prices!$A:$F,5,FALSE)</f>
        <v>13.49</v>
      </c>
      <c r="G582" s="103">
        <f>VLOOKUP(A582,[1]spot_prices!$A:$F,6,FALSE)</f>
        <v>2.12</v>
      </c>
      <c r="H582" s="109" t="s">
        <v>44</v>
      </c>
      <c r="I582" s="109"/>
      <c r="J582" s="108" t="s">
        <v>2421</v>
      </c>
      <c r="K582" s="112">
        <f>VLOOKUP(H582,行业总结!D:F,2,FALSE)</f>
        <v>6.8</v>
      </c>
      <c r="L582" s="109" t="s">
        <v>4215</v>
      </c>
      <c r="M582" s="109" t="s">
        <v>4216</v>
      </c>
    </row>
    <row r="583" s="95" customFormat="1" ht="49.5" spans="1:13">
      <c r="A583" s="108" t="s">
        <v>4217</v>
      </c>
      <c r="B583" s="108" t="s">
        <v>4218</v>
      </c>
      <c r="C583" s="21">
        <f>VLOOKUP(A583,[1]spot_prices!$A:$F,3,FALSE)</f>
        <v>107.6</v>
      </c>
      <c r="D583" s="21">
        <f>VLOOKUP(A583,[1]spot_prices!$A:$F,4,FALSE)</f>
        <v>122.8</v>
      </c>
      <c r="E583" s="107">
        <f>C583/D583</f>
        <v>0.876221498371335</v>
      </c>
      <c r="F583" s="20">
        <f>VLOOKUP(A583,[1]spot_prices!$A:$F,5,FALSE)</f>
        <v>10.48</v>
      </c>
      <c r="G583" s="103">
        <f>VLOOKUP(A583,[1]spot_prices!$A:$F,6,FALSE)</f>
        <v>0.67</v>
      </c>
      <c r="H583" s="109" t="s">
        <v>44</v>
      </c>
      <c r="I583" s="109"/>
      <c r="J583" s="108" t="s">
        <v>2113</v>
      </c>
      <c r="K583" s="112">
        <f>VLOOKUP(H583,行业总结!D:F,2,FALSE)</f>
        <v>6.8</v>
      </c>
      <c r="L583" s="109" t="s">
        <v>4219</v>
      </c>
      <c r="M583" s="109" t="s">
        <v>4220</v>
      </c>
    </row>
    <row r="584" s="95" customFormat="1" ht="49.5" spans="1:13">
      <c r="A584" s="108" t="s">
        <v>4221</v>
      </c>
      <c r="B584" s="108" t="s">
        <v>4222</v>
      </c>
      <c r="C584" s="21">
        <f>VLOOKUP(A584,[1]spot_prices!$A:$F,3,FALSE)</f>
        <v>101.5</v>
      </c>
      <c r="D584" s="21">
        <f>VLOOKUP(A584,[1]spot_prices!$A:$F,4,FALSE)</f>
        <v>106.9</v>
      </c>
      <c r="E584" s="107">
        <f>C584/D584</f>
        <v>0.949485500467727</v>
      </c>
      <c r="F584" s="20">
        <f>VLOOKUP(A584,[1]spot_prices!$A:$F,5,FALSE)</f>
        <v>5.4</v>
      </c>
      <c r="G584" s="103">
        <f>VLOOKUP(A584,[1]spot_prices!$A:$F,6,FALSE)</f>
        <v>1.5</v>
      </c>
      <c r="H584" s="109" t="s">
        <v>44</v>
      </c>
      <c r="I584" s="109"/>
      <c r="J584" s="108" t="s">
        <v>2135</v>
      </c>
      <c r="K584" s="112">
        <f>VLOOKUP(H584,行业总结!D:F,2,FALSE)</f>
        <v>6.8</v>
      </c>
      <c r="L584" s="109" t="s">
        <v>4223</v>
      </c>
      <c r="M584" s="109" t="s">
        <v>4224</v>
      </c>
    </row>
    <row r="585" s="95" customFormat="1" ht="49.5" spans="1:13">
      <c r="A585" s="108" t="s">
        <v>4225</v>
      </c>
      <c r="B585" s="108" t="s">
        <v>4226</v>
      </c>
      <c r="C585" s="21">
        <f>VLOOKUP(A585,[1]spot_prices!$A:$F,3,FALSE)</f>
        <v>100.3</v>
      </c>
      <c r="D585" s="21">
        <f>VLOOKUP(A585,[1]spot_prices!$A:$F,4,FALSE)</f>
        <v>105.5</v>
      </c>
      <c r="E585" s="107">
        <f>C585/D585</f>
        <v>0.950710900473934</v>
      </c>
      <c r="F585" s="20">
        <f>VLOOKUP(A585,[1]spot_prices!$A:$F,5,FALSE)</f>
        <v>6.15</v>
      </c>
      <c r="G585" s="103">
        <f>VLOOKUP(A585,[1]spot_prices!$A:$F,6,FALSE)</f>
        <v>0.33</v>
      </c>
      <c r="H585" s="109" t="s">
        <v>44</v>
      </c>
      <c r="I585" s="109"/>
      <c r="J585" s="108" t="s">
        <v>2113</v>
      </c>
      <c r="K585" s="112">
        <f>VLOOKUP(H585,行业总结!D:F,2,FALSE)</f>
        <v>6.8</v>
      </c>
      <c r="L585" s="109" t="s">
        <v>4227</v>
      </c>
      <c r="M585" s="109" t="s">
        <v>4228</v>
      </c>
    </row>
    <row r="586" s="95" customFormat="1" spans="1:13">
      <c r="A586" s="20" t="s">
        <v>4229</v>
      </c>
      <c r="B586" s="20" t="s">
        <v>4230</v>
      </c>
      <c r="C586" s="21">
        <f>VLOOKUP(A586,[1]spot_prices!$A:$F,3,FALSE)</f>
        <v>96.2</v>
      </c>
      <c r="D586" s="21">
        <f>VLOOKUP(A586,[1]spot_prices!$A:$F,4,FALSE)</f>
        <v>131.4</v>
      </c>
      <c r="E586" s="107">
        <f>C586/D586</f>
        <v>0.732115677321157</v>
      </c>
      <c r="F586" s="20">
        <f>VLOOKUP(A586,[1]spot_prices!$A:$F,5,FALSE)</f>
        <v>91.31</v>
      </c>
      <c r="G586" s="103">
        <f>VLOOKUP(A586,[1]spot_prices!$A:$F,6,FALSE)</f>
        <v>4.35</v>
      </c>
      <c r="H586" s="23" t="s">
        <v>44</v>
      </c>
      <c r="I586" s="23"/>
      <c r="J586" s="20" t="s">
        <v>2286</v>
      </c>
      <c r="K586" s="112">
        <f>VLOOKUP(H586,行业总结!D:F,2,FALSE)</f>
        <v>6.8</v>
      </c>
      <c r="L586" s="23" t="s">
        <v>4231</v>
      </c>
      <c r="M586" s="23" t="s">
        <v>4232</v>
      </c>
    </row>
    <row r="587" s="95" customFormat="1" ht="33" spans="1:13">
      <c r="A587" s="20" t="s">
        <v>4233</v>
      </c>
      <c r="B587" s="20" t="s">
        <v>4234</v>
      </c>
      <c r="C587" s="21">
        <f>VLOOKUP(A587,[1]spot_prices!$A:$F,3,FALSE)</f>
        <v>89.3</v>
      </c>
      <c r="D587" s="21">
        <f>VLOOKUP(A587,[1]spot_prices!$A:$F,4,FALSE)</f>
        <v>89.4</v>
      </c>
      <c r="E587" s="107">
        <f>C587/D587</f>
        <v>0.998881431767338</v>
      </c>
      <c r="F587" s="20">
        <f>VLOOKUP(A587,[1]spot_prices!$A:$F,5,FALSE)</f>
        <v>38.14</v>
      </c>
      <c r="G587" s="103">
        <f>VLOOKUP(A587,[1]spot_prices!$A:$F,6,FALSE)</f>
        <v>2.55</v>
      </c>
      <c r="H587" s="23" t="s">
        <v>44</v>
      </c>
      <c r="I587" s="23"/>
      <c r="J587" s="20" t="s">
        <v>2135</v>
      </c>
      <c r="K587" s="112">
        <f>VLOOKUP(H587,行业总结!D:F,2,FALSE)</f>
        <v>6.8</v>
      </c>
      <c r="L587" s="23" t="s">
        <v>4235</v>
      </c>
      <c r="M587" s="23" t="s">
        <v>4236</v>
      </c>
    </row>
    <row r="588" s="95" customFormat="1" ht="33" spans="1:13">
      <c r="A588" s="20" t="s">
        <v>4237</v>
      </c>
      <c r="B588" s="20" t="s">
        <v>4238</v>
      </c>
      <c r="C588" s="21">
        <f>VLOOKUP(A588,[1]spot_prices!$A:$F,3,FALSE)</f>
        <v>87.7</v>
      </c>
      <c r="D588" s="21">
        <f>VLOOKUP(A588,[1]spot_prices!$A:$F,4,FALSE)</f>
        <v>114.2</v>
      </c>
      <c r="E588" s="107">
        <f>C588/D588</f>
        <v>0.767950963222417</v>
      </c>
      <c r="F588" s="20">
        <f>VLOOKUP(A588,[1]spot_prices!$A:$F,5,FALSE)</f>
        <v>128.91</v>
      </c>
      <c r="G588" s="103">
        <f>VLOOKUP(A588,[1]spot_prices!$A:$F,6,FALSE)</f>
        <v>0.66</v>
      </c>
      <c r="H588" s="23" t="s">
        <v>44</v>
      </c>
      <c r="I588" s="23"/>
      <c r="J588" s="20" t="s">
        <v>2352</v>
      </c>
      <c r="K588" s="112">
        <f>VLOOKUP(H588,行业总结!D:F,2,FALSE)</f>
        <v>6.8</v>
      </c>
      <c r="L588" s="23" t="s">
        <v>4239</v>
      </c>
      <c r="M588" s="23" t="s">
        <v>4240</v>
      </c>
    </row>
    <row r="589" s="95" customFormat="1" ht="33" spans="1:13">
      <c r="A589" s="20" t="s">
        <v>4241</v>
      </c>
      <c r="B589" s="20" t="s">
        <v>4242</v>
      </c>
      <c r="C589" s="21">
        <f>VLOOKUP(A589,[1]spot_prices!$A:$F,3,FALSE)</f>
        <v>87.7</v>
      </c>
      <c r="D589" s="21">
        <f>VLOOKUP(A589,[1]spot_prices!$A:$F,4,FALSE)</f>
        <v>87.7</v>
      </c>
      <c r="E589" s="107">
        <f>C589/D589</f>
        <v>1</v>
      </c>
      <c r="F589" s="20">
        <f>VLOOKUP(A589,[1]spot_prices!$A:$F,5,FALSE)</f>
        <v>9.45</v>
      </c>
      <c r="G589" s="103">
        <f>VLOOKUP(A589,[1]spot_prices!$A:$F,6,FALSE)</f>
        <v>2.94</v>
      </c>
      <c r="H589" s="23" t="s">
        <v>44</v>
      </c>
      <c r="I589" s="23"/>
      <c r="J589" s="113"/>
      <c r="K589" s="112">
        <f>VLOOKUP(H589,行业总结!D:F,2,FALSE)</f>
        <v>6.8</v>
      </c>
      <c r="L589" s="23" t="s">
        <v>4243</v>
      </c>
      <c r="M589" s="23" t="s">
        <v>4244</v>
      </c>
    </row>
    <row r="590" s="95" customFormat="1" ht="33" spans="1:13">
      <c r="A590" s="20" t="s">
        <v>4245</v>
      </c>
      <c r="B590" s="20" t="s">
        <v>4246</v>
      </c>
      <c r="C590" s="21">
        <f>VLOOKUP(A590,[1]spot_prices!$A:$F,3,FALSE)</f>
        <v>86.2</v>
      </c>
      <c r="D590" s="21">
        <f>VLOOKUP(A590,[1]spot_prices!$A:$F,4,FALSE)</f>
        <v>116.8</v>
      </c>
      <c r="E590" s="107">
        <f>C590/D590</f>
        <v>0.738013698630137</v>
      </c>
      <c r="F590" s="20">
        <f>VLOOKUP(A590,[1]spot_prices!$A:$F,5,FALSE)</f>
        <v>26.76</v>
      </c>
      <c r="G590" s="103">
        <f>VLOOKUP(A590,[1]spot_prices!$A:$F,6,FALSE)</f>
        <v>2.22</v>
      </c>
      <c r="H590" s="23" t="s">
        <v>44</v>
      </c>
      <c r="I590" s="23"/>
      <c r="J590" s="20" t="s">
        <v>2839</v>
      </c>
      <c r="K590" s="112">
        <f>VLOOKUP(H590,行业总结!D:F,2,FALSE)</f>
        <v>6.8</v>
      </c>
      <c r="L590" s="23" t="s">
        <v>4247</v>
      </c>
      <c r="M590" s="23" t="s">
        <v>4248</v>
      </c>
    </row>
    <row r="591" s="95" customFormat="1" ht="33" spans="1:13">
      <c r="A591" s="20" t="s">
        <v>4249</v>
      </c>
      <c r="B591" s="20" t="s">
        <v>4250</v>
      </c>
      <c r="C591" s="21">
        <f>VLOOKUP(A591,[1]spot_prices!$A:$F,3,FALSE)</f>
        <v>84</v>
      </c>
      <c r="D591" s="21">
        <f>VLOOKUP(A591,[1]spot_prices!$A:$F,4,FALSE)</f>
        <v>110.1</v>
      </c>
      <c r="E591" s="107">
        <f>C591/D591</f>
        <v>0.762942779291553</v>
      </c>
      <c r="F591" s="20">
        <f>VLOOKUP(A591,[1]spot_prices!$A:$F,5,FALSE)</f>
        <v>12.79</v>
      </c>
      <c r="G591" s="103">
        <f>VLOOKUP(A591,[1]spot_prices!$A:$F,6,FALSE)</f>
        <v>3.73</v>
      </c>
      <c r="H591" s="23" t="s">
        <v>44</v>
      </c>
      <c r="I591" s="23"/>
      <c r="J591" s="20" t="s">
        <v>2135</v>
      </c>
      <c r="K591" s="112">
        <f>VLOOKUP(H591,行业总结!D:F,2,FALSE)</f>
        <v>6.8</v>
      </c>
      <c r="L591" s="23" t="s">
        <v>4251</v>
      </c>
      <c r="M591" s="23" t="s">
        <v>4252</v>
      </c>
    </row>
    <row r="592" s="95" customFormat="1" ht="33" spans="1:13">
      <c r="A592" s="20" t="s">
        <v>4253</v>
      </c>
      <c r="B592" s="20" t="s">
        <v>4254</v>
      </c>
      <c r="C592" s="21">
        <f>VLOOKUP(A592,[1]spot_prices!$A:$F,3,FALSE)</f>
        <v>82.2</v>
      </c>
      <c r="D592" s="21">
        <f>VLOOKUP(A592,[1]spot_prices!$A:$F,4,FALSE)</f>
        <v>88.1</v>
      </c>
      <c r="E592" s="107">
        <f>C592/D592</f>
        <v>0.933030646992055</v>
      </c>
      <c r="F592" s="20">
        <f>VLOOKUP(A592,[1]spot_prices!$A:$F,5,FALSE)</f>
        <v>22.75</v>
      </c>
      <c r="G592" s="103">
        <f>VLOOKUP(A592,[1]spot_prices!$A:$F,6,FALSE)</f>
        <v>0.62</v>
      </c>
      <c r="H592" s="23" t="s">
        <v>44</v>
      </c>
      <c r="I592" s="23"/>
      <c r="J592" s="20" t="s">
        <v>2352</v>
      </c>
      <c r="K592" s="112">
        <f>VLOOKUP(H592,行业总结!D:F,2,FALSE)</f>
        <v>6.8</v>
      </c>
      <c r="L592" s="23" t="s">
        <v>4255</v>
      </c>
      <c r="M592" s="23" t="s">
        <v>4256</v>
      </c>
    </row>
    <row r="593" s="95" customFormat="1" ht="33" spans="1:13">
      <c r="A593" s="20" t="s">
        <v>4257</v>
      </c>
      <c r="B593" s="20" t="s">
        <v>4258</v>
      </c>
      <c r="C593" s="21">
        <f>VLOOKUP(A593,[1]spot_prices!$A:$F,3,FALSE)</f>
        <v>78.3</v>
      </c>
      <c r="D593" s="21">
        <f>VLOOKUP(A593,[1]spot_prices!$A:$F,4,FALSE)</f>
        <v>78.6</v>
      </c>
      <c r="E593" s="107">
        <f>C593/D593</f>
        <v>0.99618320610687</v>
      </c>
      <c r="F593" s="20">
        <f>VLOOKUP(A593,[1]spot_prices!$A:$F,5,FALSE)</f>
        <v>3.11</v>
      </c>
      <c r="G593" s="103">
        <f>VLOOKUP(A593,[1]spot_prices!$A:$F,6,FALSE)</f>
        <v>0.65</v>
      </c>
      <c r="H593" s="23" t="s">
        <v>44</v>
      </c>
      <c r="I593" s="23"/>
      <c r="J593" s="113"/>
      <c r="K593" s="112">
        <f>VLOOKUP(H593,行业总结!D:F,2,FALSE)</f>
        <v>6.8</v>
      </c>
      <c r="L593" s="23" t="s">
        <v>4259</v>
      </c>
      <c r="M593" s="23" t="s">
        <v>4260</v>
      </c>
    </row>
    <row r="594" s="95" customFormat="1" ht="33" spans="1:13">
      <c r="A594" s="20" t="s">
        <v>4261</v>
      </c>
      <c r="B594" s="20" t="s">
        <v>4262</v>
      </c>
      <c r="C594" s="21">
        <f>VLOOKUP(A594,[1]spot_prices!$A:$F,3,FALSE)</f>
        <v>78.1</v>
      </c>
      <c r="D594" s="21">
        <f>VLOOKUP(A594,[1]spot_prices!$A:$F,4,FALSE)</f>
        <v>83.8</v>
      </c>
      <c r="E594" s="107">
        <f>C594/D594</f>
        <v>0.931980906921241</v>
      </c>
      <c r="F594" s="20">
        <f>VLOOKUP(A594,[1]spot_prices!$A:$F,5,FALSE)</f>
        <v>5.84</v>
      </c>
      <c r="G594" s="103">
        <f>VLOOKUP(A594,[1]spot_prices!$A:$F,6,FALSE)</f>
        <v>1.04</v>
      </c>
      <c r="H594" s="23" t="s">
        <v>44</v>
      </c>
      <c r="I594" s="23"/>
      <c r="J594" s="20" t="s">
        <v>2113</v>
      </c>
      <c r="K594" s="112">
        <f>VLOOKUP(H594,行业总结!D:F,2,FALSE)</f>
        <v>6.8</v>
      </c>
      <c r="L594" s="23" t="s">
        <v>4263</v>
      </c>
      <c r="M594" s="23" t="s">
        <v>4264</v>
      </c>
    </row>
    <row r="595" s="95" customFormat="1" ht="49.5" spans="1:13">
      <c r="A595" s="20" t="s">
        <v>4265</v>
      </c>
      <c r="B595" s="20" t="s">
        <v>4266</v>
      </c>
      <c r="C595" s="21">
        <f>VLOOKUP(A595,[1]spot_prices!$A:$F,3,FALSE)</f>
        <v>77.8</v>
      </c>
      <c r="D595" s="21">
        <f>VLOOKUP(A595,[1]spot_prices!$A:$F,4,FALSE)</f>
        <v>103.2</v>
      </c>
      <c r="E595" s="107">
        <f>C595/D595</f>
        <v>0.753875968992248</v>
      </c>
      <c r="F595" s="20">
        <f>VLOOKUP(A595,[1]spot_prices!$A:$F,5,FALSE)</f>
        <v>11.68</v>
      </c>
      <c r="G595" s="103">
        <f>VLOOKUP(A595,[1]spot_prices!$A:$F,6,FALSE)</f>
        <v>2.55</v>
      </c>
      <c r="H595" s="23" t="s">
        <v>44</v>
      </c>
      <c r="I595" s="23"/>
      <c r="J595" s="20" t="s">
        <v>2442</v>
      </c>
      <c r="K595" s="112">
        <f>VLOOKUP(H595,行业总结!D:F,2,FALSE)</f>
        <v>6.8</v>
      </c>
      <c r="L595" s="23" t="s">
        <v>4267</v>
      </c>
      <c r="M595" s="23" t="s">
        <v>4268</v>
      </c>
    </row>
    <row r="596" s="95" customFormat="1" ht="33" spans="1:13">
      <c r="A596" s="20" t="s">
        <v>4269</v>
      </c>
      <c r="B596" s="20" t="s">
        <v>4270</v>
      </c>
      <c r="C596" s="21">
        <f>VLOOKUP(A596,[1]spot_prices!$A:$F,3,FALSE)</f>
        <v>77.6</v>
      </c>
      <c r="D596" s="21">
        <f>VLOOKUP(A596,[1]spot_prices!$A:$F,4,FALSE)</f>
        <v>77.9</v>
      </c>
      <c r="E596" s="107">
        <f>C596/D596</f>
        <v>0.99614890885751</v>
      </c>
      <c r="F596" s="20">
        <f>VLOOKUP(A596,[1]spot_prices!$A:$F,5,FALSE)</f>
        <v>3.5</v>
      </c>
      <c r="G596" s="103">
        <f>VLOOKUP(A596,[1]spot_prices!$A:$F,6,FALSE)</f>
        <v>2.34</v>
      </c>
      <c r="H596" s="23" t="s">
        <v>44</v>
      </c>
      <c r="I596" s="23"/>
      <c r="J596" s="20" t="s">
        <v>2113</v>
      </c>
      <c r="K596" s="112">
        <f>VLOOKUP(H596,行业总结!D:F,2,FALSE)</f>
        <v>6.8</v>
      </c>
      <c r="L596" s="23" t="s">
        <v>4271</v>
      </c>
      <c r="M596" s="23" t="s">
        <v>4272</v>
      </c>
    </row>
    <row r="597" s="95" customFormat="1" ht="33" spans="1:13">
      <c r="A597" s="20" t="s">
        <v>4273</v>
      </c>
      <c r="B597" s="20" t="s">
        <v>4274</v>
      </c>
      <c r="C597" s="21">
        <f>VLOOKUP(A597,[1]spot_prices!$A:$F,3,FALSE)</f>
        <v>72.8</v>
      </c>
      <c r="D597" s="21">
        <f>VLOOKUP(A597,[1]spot_prices!$A:$F,4,FALSE)</f>
        <v>121.9</v>
      </c>
      <c r="E597" s="107">
        <f>C597/D597</f>
        <v>0.59721082854799</v>
      </c>
      <c r="F597" s="20">
        <f>VLOOKUP(A597,[1]spot_prices!$A:$F,5,FALSE)</f>
        <v>50.78</v>
      </c>
      <c r="G597" s="103">
        <f>VLOOKUP(A597,[1]spot_prices!$A:$F,6,FALSE)</f>
        <v>4.77</v>
      </c>
      <c r="H597" s="23" t="s">
        <v>44</v>
      </c>
      <c r="I597" s="23"/>
      <c r="J597" s="20" t="s">
        <v>2113</v>
      </c>
      <c r="K597" s="112">
        <f>VLOOKUP(H597,行业总结!D:F,2,FALSE)</f>
        <v>6.8</v>
      </c>
      <c r="L597" s="23" t="s">
        <v>4275</v>
      </c>
      <c r="M597" s="23" t="s">
        <v>4276</v>
      </c>
    </row>
    <row r="598" s="95" customFormat="1" ht="33" spans="1:13">
      <c r="A598" s="20" t="s">
        <v>4277</v>
      </c>
      <c r="B598" s="20" t="s">
        <v>4278</v>
      </c>
      <c r="C598" s="21">
        <f>VLOOKUP(A598,[1]spot_prices!$A:$F,3,FALSE)</f>
        <v>68.6</v>
      </c>
      <c r="D598" s="21">
        <f>VLOOKUP(A598,[1]spot_prices!$A:$F,4,FALSE)</f>
        <v>68.8</v>
      </c>
      <c r="E598" s="107">
        <f>C598/D598</f>
        <v>0.997093023255814</v>
      </c>
      <c r="F598" s="20">
        <f>VLOOKUP(A598,[1]spot_prices!$A:$F,5,FALSE)</f>
        <v>6.7</v>
      </c>
      <c r="G598" s="103">
        <f>VLOOKUP(A598,[1]spot_prices!$A:$F,6,FALSE)</f>
        <v>0.6</v>
      </c>
      <c r="H598" s="23" t="s">
        <v>44</v>
      </c>
      <c r="I598" s="23"/>
      <c r="J598" s="20" t="s">
        <v>2352</v>
      </c>
      <c r="K598" s="112">
        <f>VLOOKUP(H598,行业总结!D:F,2,FALSE)</f>
        <v>6.8</v>
      </c>
      <c r="L598" s="23" t="s">
        <v>4279</v>
      </c>
      <c r="M598" s="23" t="s">
        <v>4280</v>
      </c>
    </row>
    <row r="599" s="95" customFormat="1" spans="1:13">
      <c r="A599" s="20" t="s">
        <v>4281</v>
      </c>
      <c r="B599" s="20" t="s">
        <v>4282</v>
      </c>
      <c r="C599" s="21">
        <f>VLOOKUP(A599,[1]spot_prices!$A:$F,3,FALSE)</f>
        <v>66.9</v>
      </c>
      <c r="D599" s="21">
        <f>VLOOKUP(A599,[1]spot_prices!$A:$F,4,FALSE)</f>
        <v>67.3</v>
      </c>
      <c r="E599" s="107">
        <f>C599/D599</f>
        <v>0.99405646359584</v>
      </c>
      <c r="F599" s="20">
        <f>VLOOKUP(A599,[1]spot_prices!$A:$F,5,FALSE)</f>
        <v>14.85</v>
      </c>
      <c r="G599" s="103">
        <f>VLOOKUP(A599,[1]spot_prices!$A:$F,6,FALSE)</f>
        <v>1.78</v>
      </c>
      <c r="H599" s="23" t="s">
        <v>44</v>
      </c>
      <c r="I599" s="23"/>
      <c r="J599" s="113"/>
      <c r="K599" s="112">
        <f>VLOOKUP(H599,行业总结!D:F,2,FALSE)</f>
        <v>6.8</v>
      </c>
      <c r="L599" s="23" t="s">
        <v>4283</v>
      </c>
      <c r="M599" s="23" t="s">
        <v>4284</v>
      </c>
    </row>
    <row r="600" s="95" customFormat="1" ht="49.5" spans="1:13">
      <c r="A600" s="20" t="s">
        <v>4285</v>
      </c>
      <c r="B600" s="20" t="s">
        <v>4286</v>
      </c>
      <c r="C600" s="21">
        <f>VLOOKUP(A600,[1]spot_prices!$A:$F,3,FALSE)</f>
        <v>61.1</v>
      </c>
      <c r="D600" s="21">
        <f>VLOOKUP(A600,[1]spot_prices!$A:$F,4,FALSE)</f>
        <v>61.1</v>
      </c>
      <c r="E600" s="107">
        <f>C600/D600</f>
        <v>1</v>
      </c>
      <c r="F600" s="20">
        <f>VLOOKUP(A600,[1]spot_prices!$A:$F,5,FALSE)</f>
        <v>6.89</v>
      </c>
      <c r="G600" s="103">
        <f>VLOOKUP(A600,[1]spot_prices!$A:$F,6,FALSE)</f>
        <v>1.03</v>
      </c>
      <c r="H600" s="23" t="s">
        <v>44</v>
      </c>
      <c r="I600" s="23"/>
      <c r="J600" s="20" t="s">
        <v>2826</v>
      </c>
      <c r="K600" s="112">
        <f>VLOOKUP(H600,行业总结!D:F,2,FALSE)</f>
        <v>6.8</v>
      </c>
      <c r="L600" s="23" t="s">
        <v>4287</v>
      </c>
      <c r="M600" s="23" t="s">
        <v>4288</v>
      </c>
    </row>
    <row r="601" s="95" customFormat="1" spans="1:13">
      <c r="A601" s="20" t="s">
        <v>4289</v>
      </c>
      <c r="B601" s="20" t="s">
        <v>4290</v>
      </c>
      <c r="C601" s="21">
        <f>VLOOKUP(A601,[1]spot_prices!$A:$F,3,FALSE)</f>
        <v>59.8</v>
      </c>
      <c r="D601" s="21">
        <f>VLOOKUP(A601,[1]spot_prices!$A:$F,4,FALSE)</f>
        <v>130.4</v>
      </c>
      <c r="E601" s="107">
        <f>C601/D601</f>
        <v>0.458588957055215</v>
      </c>
      <c r="F601" s="20">
        <f>VLOOKUP(A601,[1]spot_prices!$A:$F,5,FALSE)</f>
        <v>45.2</v>
      </c>
      <c r="G601" s="103">
        <f>VLOOKUP(A601,[1]spot_prices!$A:$F,6,FALSE)</f>
        <v>-3.29</v>
      </c>
      <c r="H601" s="23" t="s">
        <v>44</v>
      </c>
      <c r="I601" s="23"/>
      <c r="J601" s="20" t="s">
        <v>2352</v>
      </c>
      <c r="K601" s="112">
        <f>VLOOKUP(H601,行业总结!D:F,2,FALSE)</f>
        <v>6.8</v>
      </c>
      <c r="L601" s="23" t="s">
        <v>4291</v>
      </c>
      <c r="M601" s="23" t="s">
        <v>4292</v>
      </c>
    </row>
    <row r="602" s="95" customFormat="1" ht="33" spans="1:13">
      <c r="A602" s="20" t="s">
        <v>4293</v>
      </c>
      <c r="B602" s="20" t="s">
        <v>4294</v>
      </c>
      <c r="C602" s="21">
        <f>VLOOKUP(A602,[1]spot_prices!$A:$F,3,FALSE)</f>
        <v>59.4</v>
      </c>
      <c r="D602" s="21">
        <f>VLOOKUP(A602,[1]spot_prices!$A:$F,4,FALSE)</f>
        <v>61.1</v>
      </c>
      <c r="E602" s="107">
        <f>C602/D602</f>
        <v>0.972176759410802</v>
      </c>
      <c r="F602" s="20">
        <f>VLOOKUP(A602,[1]spot_prices!$A:$F,5,FALSE)</f>
        <v>4.94</v>
      </c>
      <c r="G602" s="103">
        <f>VLOOKUP(A602,[1]spot_prices!$A:$F,6,FALSE)</f>
        <v>0.61</v>
      </c>
      <c r="H602" s="23" t="s">
        <v>44</v>
      </c>
      <c r="I602" s="23"/>
      <c r="J602" s="20" t="s">
        <v>2113</v>
      </c>
      <c r="K602" s="112">
        <f>VLOOKUP(H602,行业总结!D:F,2,FALSE)</f>
        <v>6.8</v>
      </c>
      <c r="L602" s="23" t="s">
        <v>4295</v>
      </c>
      <c r="M602" s="23" t="s">
        <v>4296</v>
      </c>
    </row>
    <row r="603" s="95" customFormat="1" spans="1:13">
      <c r="A603" s="20" t="s">
        <v>4297</v>
      </c>
      <c r="B603" s="20" t="s">
        <v>4298</v>
      </c>
      <c r="C603" s="21">
        <f>VLOOKUP(A603,[1]spot_prices!$A:$F,3,FALSE)</f>
        <v>59.4</v>
      </c>
      <c r="D603" s="21">
        <f>VLOOKUP(A603,[1]spot_prices!$A:$F,4,FALSE)</f>
        <v>60.3</v>
      </c>
      <c r="E603" s="107">
        <f>C603/D603</f>
        <v>0.985074626865672</v>
      </c>
      <c r="F603" s="20">
        <f>VLOOKUP(A603,[1]spot_prices!$A:$F,5,FALSE)</f>
        <v>13.85</v>
      </c>
      <c r="G603" s="103">
        <f>VLOOKUP(A603,[1]spot_prices!$A:$F,6,FALSE)</f>
        <v>2.74</v>
      </c>
      <c r="H603" s="23" t="s">
        <v>44</v>
      </c>
      <c r="I603" s="23"/>
      <c r="J603" s="20" t="s">
        <v>2286</v>
      </c>
      <c r="K603" s="112">
        <f>VLOOKUP(H603,行业总结!D:F,2,FALSE)</f>
        <v>6.8</v>
      </c>
      <c r="L603" s="23" t="s">
        <v>4299</v>
      </c>
      <c r="M603" s="23" t="s">
        <v>4300</v>
      </c>
    </row>
    <row r="604" s="95" customFormat="1" ht="33" spans="1:13">
      <c r="A604" s="20" t="s">
        <v>4301</v>
      </c>
      <c r="B604" s="20" t="s">
        <v>4302</v>
      </c>
      <c r="C604" s="21">
        <f>VLOOKUP(A604,[1]spot_prices!$A:$F,3,FALSE)</f>
        <v>57.9</v>
      </c>
      <c r="D604" s="21">
        <f>VLOOKUP(A604,[1]spot_prices!$A:$F,4,FALSE)</f>
        <v>58.3</v>
      </c>
      <c r="E604" s="107">
        <f>C604/D604</f>
        <v>0.993138936535163</v>
      </c>
      <c r="F604" s="20">
        <f>VLOOKUP(A604,[1]spot_prices!$A:$F,5,FALSE)</f>
        <v>8.18</v>
      </c>
      <c r="G604" s="103">
        <f>VLOOKUP(A604,[1]spot_prices!$A:$F,6,FALSE)</f>
        <v>2.25</v>
      </c>
      <c r="H604" s="23" t="s">
        <v>44</v>
      </c>
      <c r="I604" s="23"/>
      <c r="J604" s="113"/>
      <c r="K604" s="112">
        <f>VLOOKUP(H604,行业总结!D:F,2,FALSE)</f>
        <v>6.8</v>
      </c>
      <c r="L604" s="23" t="s">
        <v>4303</v>
      </c>
      <c r="M604" s="23" t="s">
        <v>4304</v>
      </c>
    </row>
    <row r="605" s="95" customFormat="1" ht="33" spans="1:13">
      <c r="A605" s="20" t="s">
        <v>4305</v>
      </c>
      <c r="B605" s="20" t="s">
        <v>4306</v>
      </c>
      <c r="C605" s="21">
        <f>VLOOKUP(A605,[1]spot_prices!$A:$F,3,FALSE)</f>
        <v>57.8</v>
      </c>
      <c r="D605" s="21">
        <f>VLOOKUP(A605,[1]spot_prices!$A:$F,4,FALSE)</f>
        <v>92.9</v>
      </c>
      <c r="E605" s="107">
        <f>C605/D605</f>
        <v>0.622174381054898</v>
      </c>
      <c r="F605" s="20">
        <f>VLOOKUP(A605,[1]spot_prices!$A:$F,5,FALSE)</f>
        <v>27.1</v>
      </c>
      <c r="G605" s="103">
        <f>VLOOKUP(A605,[1]spot_prices!$A:$F,6,FALSE)</f>
        <v>0.44</v>
      </c>
      <c r="H605" s="23" t="s">
        <v>44</v>
      </c>
      <c r="I605" s="23"/>
      <c r="J605" s="113"/>
      <c r="K605" s="112">
        <f>VLOOKUP(H605,行业总结!D:F,2,FALSE)</f>
        <v>6.8</v>
      </c>
      <c r="L605" s="23" t="s">
        <v>4307</v>
      </c>
      <c r="M605" s="23" t="s">
        <v>4308</v>
      </c>
    </row>
    <row r="606" s="95" customFormat="1" ht="33" spans="1:13">
      <c r="A606" s="20" t="s">
        <v>4309</v>
      </c>
      <c r="B606" s="20" t="s">
        <v>4310</v>
      </c>
      <c r="C606" s="21">
        <f>VLOOKUP(A606,[1]spot_prices!$A:$F,3,FALSE)</f>
        <v>56</v>
      </c>
      <c r="D606" s="21">
        <f>VLOOKUP(A606,[1]spot_prices!$A:$F,4,FALSE)</f>
        <v>77.8</v>
      </c>
      <c r="E606" s="107">
        <f>C606/D606</f>
        <v>0.719794344473008</v>
      </c>
      <c r="F606" s="20">
        <f>VLOOKUP(A606,[1]spot_prices!$A:$F,5,FALSE)</f>
        <v>6.08</v>
      </c>
      <c r="G606" s="103">
        <f>VLOOKUP(A606,[1]spot_prices!$A:$F,6,FALSE)</f>
        <v>0.33</v>
      </c>
      <c r="H606" s="23" t="s">
        <v>44</v>
      </c>
      <c r="I606" s="23"/>
      <c r="J606" s="20" t="s">
        <v>2113</v>
      </c>
      <c r="K606" s="112">
        <f>VLOOKUP(H606,行业总结!D:F,2,FALSE)</f>
        <v>6.8</v>
      </c>
      <c r="L606" s="23" t="s">
        <v>4311</v>
      </c>
      <c r="M606" s="23" t="s">
        <v>4312</v>
      </c>
    </row>
    <row r="607" s="95" customFormat="1" ht="33" spans="1:13">
      <c r="A607" s="20" t="s">
        <v>4313</v>
      </c>
      <c r="B607" s="20" t="s">
        <v>4314</v>
      </c>
      <c r="C607" s="21">
        <f>VLOOKUP(A607,[1]spot_prices!$A:$F,3,FALSE)</f>
        <v>53.8</v>
      </c>
      <c r="D607" s="21">
        <f>VLOOKUP(A607,[1]spot_prices!$A:$F,4,FALSE)</f>
        <v>59.9</v>
      </c>
      <c r="E607" s="107">
        <f>C607/D607</f>
        <v>0.898163606010017</v>
      </c>
      <c r="F607" s="20">
        <f>VLOOKUP(A607,[1]spot_prices!$A:$F,5,FALSE)</f>
        <v>4.62</v>
      </c>
      <c r="G607" s="103">
        <f>VLOOKUP(A607,[1]spot_prices!$A:$F,6,FALSE)</f>
        <v>1.09</v>
      </c>
      <c r="H607" s="23" t="s">
        <v>44</v>
      </c>
      <c r="I607" s="23"/>
      <c r="J607" s="20" t="s">
        <v>2113</v>
      </c>
      <c r="K607" s="112">
        <f>VLOOKUP(H607,行业总结!D:F,2,FALSE)</f>
        <v>6.8</v>
      </c>
      <c r="L607" s="23" t="s">
        <v>4315</v>
      </c>
      <c r="M607" s="23" t="s">
        <v>4316</v>
      </c>
    </row>
    <row r="608" s="95" customFormat="1" ht="33" spans="1:13">
      <c r="A608" s="20" t="s">
        <v>4317</v>
      </c>
      <c r="B608" s="20" t="s">
        <v>4318</v>
      </c>
      <c r="C608" s="21">
        <f>VLOOKUP(A608,[1]spot_prices!$A:$F,3,FALSE)</f>
        <v>53.7</v>
      </c>
      <c r="D608" s="21">
        <f>VLOOKUP(A608,[1]spot_prices!$A:$F,4,FALSE)</f>
        <v>53.9</v>
      </c>
      <c r="E608" s="107">
        <f>C608/D608</f>
        <v>0.996289424860853</v>
      </c>
      <c r="F608" s="20">
        <f>VLOOKUP(A608,[1]spot_prices!$A:$F,5,FALSE)</f>
        <v>2.45</v>
      </c>
      <c r="G608" s="103">
        <f>VLOOKUP(A608,[1]spot_prices!$A:$F,6,FALSE)</f>
        <v>1.66</v>
      </c>
      <c r="H608" s="23" t="s">
        <v>44</v>
      </c>
      <c r="I608" s="23"/>
      <c r="J608" s="20" t="s">
        <v>2135</v>
      </c>
      <c r="K608" s="112">
        <f>VLOOKUP(H608,行业总结!D:F,2,FALSE)</f>
        <v>6.8</v>
      </c>
      <c r="L608" s="23" t="s">
        <v>4319</v>
      </c>
      <c r="M608" s="23" t="s">
        <v>4320</v>
      </c>
    </row>
    <row r="609" s="95" customFormat="1" ht="33" spans="1:13">
      <c r="A609" s="20" t="s">
        <v>4321</v>
      </c>
      <c r="B609" s="20" t="s">
        <v>4322</v>
      </c>
      <c r="C609" s="21">
        <f>VLOOKUP(A609,[1]spot_prices!$A:$F,3,FALSE)</f>
        <v>51.7</v>
      </c>
      <c r="D609" s="21">
        <f>VLOOKUP(A609,[1]spot_prices!$A:$F,4,FALSE)</f>
        <v>52.3</v>
      </c>
      <c r="E609" s="107">
        <f>C609/D609</f>
        <v>0.988527724665392</v>
      </c>
      <c r="F609" s="20">
        <f>VLOOKUP(A609,[1]spot_prices!$A:$F,5,FALSE)</f>
        <v>11.01</v>
      </c>
      <c r="G609" s="103">
        <f>VLOOKUP(A609,[1]spot_prices!$A:$F,6,FALSE)</f>
        <v>2.61</v>
      </c>
      <c r="H609" s="23" t="s">
        <v>44</v>
      </c>
      <c r="I609" s="23"/>
      <c r="J609" s="20" t="s">
        <v>2113</v>
      </c>
      <c r="K609" s="112">
        <f>VLOOKUP(H609,行业总结!D:F,2,FALSE)</f>
        <v>6.8</v>
      </c>
      <c r="L609" s="23" t="s">
        <v>4323</v>
      </c>
      <c r="M609" s="23" t="s">
        <v>4324</v>
      </c>
    </row>
    <row r="610" s="95" customFormat="1" ht="33" spans="1:13">
      <c r="A610" s="20" t="s">
        <v>4325</v>
      </c>
      <c r="B610" s="20" t="s">
        <v>4326</v>
      </c>
      <c r="C610" s="21">
        <f>VLOOKUP(A610,[1]spot_prices!$A:$F,3,FALSE)</f>
        <v>51</v>
      </c>
      <c r="D610" s="21">
        <f>VLOOKUP(A610,[1]spot_prices!$A:$F,4,FALSE)</f>
        <v>51.1</v>
      </c>
      <c r="E610" s="107">
        <f>C610/D610</f>
        <v>0.998043052837573</v>
      </c>
      <c r="F610" s="20">
        <f>VLOOKUP(A610,[1]spot_prices!$A:$F,5,FALSE)</f>
        <v>5.47</v>
      </c>
      <c r="G610" s="103">
        <f>VLOOKUP(A610,[1]spot_prices!$A:$F,6,FALSE)</f>
        <v>1.48</v>
      </c>
      <c r="H610" s="23" t="s">
        <v>44</v>
      </c>
      <c r="I610" s="23"/>
      <c r="J610" s="20" t="s">
        <v>2352</v>
      </c>
      <c r="K610" s="112">
        <f>VLOOKUP(H610,行业总结!D:F,2,FALSE)</f>
        <v>6.8</v>
      </c>
      <c r="L610" s="23" t="s">
        <v>4327</v>
      </c>
      <c r="M610" s="23" t="s">
        <v>4328</v>
      </c>
    </row>
    <row r="611" s="95" customFormat="1" ht="33" spans="1:13">
      <c r="A611" s="20" t="s">
        <v>4329</v>
      </c>
      <c r="B611" s="20" t="s">
        <v>4330</v>
      </c>
      <c r="C611" s="21">
        <f>VLOOKUP(A611,[1]spot_prices!$A:$F,3,FALSE)</f>
        <v>50.9</v>
      </c>
      <c r="D611" s="21">
        <f>VLOOKUP(A611,[1]spot_prices!$A:$F,4,FALSE)</f>
        <v>51</v>
      </c>
      <c r="E611" s="107">
        <f>C611/D611</f>
        <v>0.998039215686275</v>
      </c>
      <c r="F611" s="20">
        <f>VLOOKUP(A611,[1]spot_prices!$A:$F,5,FALSE)</f>
        <v>4.31</v>
      </c>
      <c r="G611" s="103">
        <f>VLOOKUP(A611,[1]spot_prices!$A:$F,6,FALSE)</f>
        <v>0.7</v>
      </c>
      <c r="H611" s="23" t="s">
        <v>44</v>
      </c>
      <c r="I611" s="23"/>
      <c r="J611" s="20" t="s">
        <v>2122</v>
      </c>
      <c r="K611" s="112">
        <f>VLOOKUP(H611,行业总结!D:F,2,FALSE)</f>
        <v>6.8</v>
      </c>
      <c r="L611" s="23" t="s">
        <v>4331</v>
      </c>
      <c r="M611" s="23" t="s">
        <v>4332</v>
      </c>
    </row>
    <row r="612" s="95" customFormat="1" ht="33" spans="1:13">
      <c r="A612" s="24" t="s">
        <v>4333</v>
      </c>
      <c r="B612" s="24" t="s">
        <v>4334</v>
      </c>
      <c r="C612" s="21">
        <f>VLOOKUP(A612,[1]spot_prices!$A:$F,3,FALSE)</f>
        <v>49.7</v>
      </c>
      <c r="D612" s="21">
        <f>VLOOKUP(A612,[1]spot_prices!$A:$F,4,FALSE)</f>
        <v>72.8</v>
      </c>
      <c r="E612" s="107">
        <f>C612/D612</f>
        <v>0.682692307692308</v>
      </c>
      <c r="F612" s="20">
        <f>VLOOKUP(A612,[1]spot_prices!$A:$F,5,FALSE)</f>
        <v>17.18</v>
      </c>
      <c r="G612" s="103">
        <f>VLOOKUP(A612,[1]spot_prices!$A:$F,6,FALSE)</f>
        <v>2.94</v>
      </c>
      <c r="H612" s="27" t="s">
        <v>44</v>
      </c>
      <c r="I612" s="27"/>
      <c r="J612" s="114"/>
      <c r="K612" s="112">
        <f>VLOOKUP(H612,行业总结!D:F,2,FALSE)</f>
        <v>6.8</v>
      </c>
      <c r="L612" s="27" t="s">
        <v>4335</v>
      </c>
      <c r="M612" s="27" t="s">
        <v>4336</v>
      </c>
    </row>
    <row r="613" s="95" customFormat="1" spans="1:13">
      <c r="A613" s="20" t="s">
        <v>4337</v>
      </c>
      <c r="B613" s="20" t="s">
        <v>4338</v>
      </c>
      <c r="C613" s="21">
        <f>VLOOKUP(A613,[1]spot_prices!$A:$F,3,FALSE)</f>
        <v>49.5</v>
      </c>
      <c r="D613" s="21">
        <f>VLOOKUP(A613,[1]spot_prices!$A:$F,4,FALSE)</f>
        <v>107.8</v>
      </c>
      <c r="E613" s="107">
        <f>C613/D613</f>
        <v>0.459183673469388</v>
      </c>
      <c r="F613" s="20">
        <f>VLOOKUP(A613,[1]spot_prices!$A:$F,5,FALSE)</f>
        <v>23.95</v>
      </c>
      <c r="G613" s="103">
        <f>VLOOKUP(A613,[1]spot_prices!$A:$F,6,FALSE)</f>
        <v>2.92</v>
      </c>
      <c r="H613" s="23" t="s">
        <v>44</v>
      </c>
      <c r="I613" s="23"/>
      <c r="J613" s="20" t="s">
        <v>2113</v>
      </c>
      <c r="K613" s="112">
        <f>VLOOKUP(H613,行业总结!D:F,2,FALSE)</f>
        <v>6.8</v>
      </c>
      <c r="L613" s="23" t="s">
        <v>4339</v>
      </c>
      <c r="M613" s="23" t="s">
        <v>4340</v>
      </c>
    </row>
    <row r="614" s="95" customFormat="1" ht="33" spans="1:13">
      <c r="A614" s="24" t="s">
        <v>4341</v>
      </c>
      <c r="B614" s="24" t="s">
        <v>4342</v>
      </c>
      <c r="C614" s="21">
        <f>VLOOKUP(A614,[1]spot_prices!$A:$F,3,FALSE)</f>
        <v>48.7</v>
      </c>
      <c r="D614" s="21">
        <f>VLOOKUP(A614,[1]spot_prices!$A:$F,4,FALSE)</f>
        <v>48.9</v>
      </c>
      <c r="E614" s="107">
        <f>C614/D614</f>
        <v>0.995910020449898</v>
      </c>
      <c r="F614" s="20">
        <f>VLOOKUP(A614,[1]spot_prices!$A:$F,5,FALSE)</f>
        <v>4.46</v>
      </c>
      <c r="G614" s="103">
        <f>VLOOKUP(A614,[1]spot_prices!$A:$F,6,FALSE)</f>
        <v>1.83</v>
      </c>
      <c r="H614" s="27" t="s">
        <v>44</v>
      </c>
      <c r="I614" s="27"/>
      <c r="J614" s="114"/>
      <c r="K614" s="112">
        <f>VLOOKUP(H614,行业总结!D:F,2,FALSE)</f>
        <v>6.8</v>
      </c>
      <c r="L614" s="27" t="s">
        <v>4343</v>
      </c>
      <c r="M614" s="27" t="s">
        <v>4344</v>
      </c>
    </row>
    <row r="615" s="95" customFormat="1" ht="33" spans="1:13">
      <c r="A615" s="24" t="s">
        <v>4345</v>
      </c>
      <c r="B615" s="24" t="s">
        <v>4346</v>
      </c>
      <c r="C615" s="21">
        <f>VLOOKUP(A615,[1]spot_prices!$A:$F,3,FALSE)</f>
        <v>47.2</v>
      </c>
      <c r="D615" s="21">
        <f>VLOOKUP(A615,[1]spot_prices!$A:$F,4,FALSE)</f>
        <v>47.7</v>
      </c>
      <c r="E615" s="107">
        <f>C615/D615</f>
        <v>0.989517819706499</v>
      </c>
      <c r="F615" s="20">
        <f>VLOOKUP(A615,[1]spot_prices!$A:$F,5,FALSE)</f>
        <v>6.33</v>
      </c>
      <c r="G615" s="103">
        <f>VLOOKUP(A615,[1]spot_prices!$A:$F,6,FALSE)</f>
        <v>0</v>
      </c>
      <c r="H615" s="27" t="s">
        <v>44</v>
      </c>
      <c r="I615" s="27"/>
      <c r="J615" s="24" t="s">
        <v>2122</v>
      </c>
      <c r="K615" s="112">
        <f>VLOOKUP(H615,行业总结!D:F,2,FALSE)</f>
        <v>6.8</v>
      </c>
      <c r="L615" s="27" t="s">
        <v>4347</v>
      </c>
      <c r="M615" s="27" t="s">
        <v>4348</v>
      </c>
    </row>
    <row r="616" s="95" customFormat="1" ht="33" spans="1:13">
      <c r="A616" s="24" t="s">
        <v>4349</v>
      </c>
      <c r="B616" s="24" t="s">
        <v>4350</v>
      </c>
      <c r="C616" s="21">
        <f>VLOOKUP(A616,[1]spot_prices!$A:$F,3,FALSE)</f>
        <v>46.2</v>
      </c>
      <c r="D616" s="21">
        <f>VLOOKUP(A616,[1]spot_prices!$A:$F,4,FALSE)</f>
        <v>50.3</v>
      </c>
      <c r="E616" s="107">
        <f>C616/D616</f>
        <v>0.918489065606362</v>
      </c>
      <c r="F616" s="20">
        <f>VLOOKUP(A616,[1]spot_prices!$A:$F,5,FALSE)</f>
        <v>36.12</v>
      </c>
      <c r="G616" s="103">
        <f>VLOOKUP(A616,[1]spot_prices!$A:$F,6,FALSE)</f>
        <v>2.03</v>
      </c>
      <c r="H616" s="27" t="s">
        <v>44</v>
      </c>
      <c r="I616" s="27"/>
      <c r="J616" s="114"/>
      <c r="K616" s="112">
        <f>VLOOKUP(H616,行业总结!D:F,2,FALSE)</f>
        <v>6.8</v>
      </c>
      <c r="L616" s="27" t="s">
        <v>4351</v>
      </c>
      <c r="M616" s="27" t="s">
        <v>4352</v>
      </c>
    </row>
    <row r="617" s="95" customFormat="1" ht="33" spans="1:13">
      <c r="A617" s="24" t="s">
        <v>4353</v>
      </c>
      <c r="B617" s="24" t="s">
        <v>4354</v>
      </c>
      <c r="C617" s="21">
        <f>VLOOKUP(A617,[1]spot_prices!$A:$F,3,FALSE)</f>
        <v>44.8</v>
      </c>
      <c r="D617" s="21">
        <f>VLOOKUP(A617,[1]spot_prices!$A:$F,4,FALSE)</f>
        <v>53.6</v>
      </c>
      <c r="E617" s="107">
        <f>C617/D617</f>
        <v>0.835820895522388</v>
      </c>
      <c r="F617" s="20">
        <f>VLOOKUP(A617,[1]spot_prices!$A:$F,5,FALSE)</f>
        <v>33.65</v>
      </c>
      <c r="G617" s="103">
        <f>VLOOKUP(A617,[1]spot_prices!$A:$F,6,FALSE)</f>
        <v>1.66</v>
      </c>
      <c r="H617" s="27" t="s">
        <v>44</v>
      </c>
      <c r="I617" s="27"/>
      <c r="J617" s="114"/>
      <c r="K617" s="112">
        <f>VLOOKUP(H617,行业总结!D:F,2,FALSE)</f>
        <v>6.8</v>
      </c>
      <c r="L617" s="27" t="s">
        <v>4355</v>
      </c>
      <c r="M617" s="27" t="s">
        <v>4356</v>
      </c>
    </row>
    <row r="618" s="95" customFormat="1" ht="33" spans="1:13">
      <c r="A618" s="24" t="s">
        <v>4357</v>
      </c>
      <c r="B618" s="24" t="s">
        <v>4358</v>
      </c>
      <c r="C618" s="21">
        <f>VLOOKUP(A618,[1]spot_prices!$A:$F,3,FALSE)</f>
        <v>44.7</v>
      </c>
      <c r="D618" s="21">
        <f>VLOOKUP(A618,[1]spot_prices!$A:$F,4,FALSE)</f>
        <v>73.1</v>
      </c>
      <c r="E618" s="107">
        <f>C618/D618</f>
        <v>0.611491108071135</v>
      </c>
      <c r="F618" s="20">
        <f>VLOOKUP(A618,[1]spot_prices!$A:$F,5,FALSE)</f>
        <v>6.06</v>
      </c>
      <c r="G618" s="103">
        <f>VLOOKUP(A618,[1]spot_prices!$A:$F,6,FALSE)</f>
        <v>1.34</v>
      </c>
      <c r="H618" s="27" t="s">
        <v>44</v>
      </c>
      <c r="I618" s="27"/>
      <c r="J618" s="114"/>
      <c r="K618" s="112">
        <f>VLOOKUP(H618,行业总结!D:F,2,FALSE)</f>
        <v>6.8</v>
      </c>
      <c r="L618" s="27" t="s">
        <v>4359</v>
      </c>
      <c r="M618" s="27" t="s">
        <v>4360</v>
      </c>
    </row>
    <row r="619" s="95" customFormat="1" ht="33" spans="1:13">
      <c r="A619" s="24" t="s">
        <v>4361</v>
      </c>
      <c r="B619" s="24" t="s">
        <v>4362</v>
      </c>
      <c r="C619" s="21">
        <f>VLOOKUP(A619,[1]spot_prices!$A:$F,3,FALSE)</f>
        <v>44.6</v>
      </c>
      <c r="D619" s="21">
        <f>VLOOKUP(A619,[1]spot_prices!$A:$F,4,FALSE)</f>
        <v>81.4</v>
      </c>
      <c r="E619" s="107">
        <f>C619/D619</f>
        <v>0.547911547911548</v>
      </c>
      <c r="F619" s="20">
        <f>VLOOKUP(A619,[1]spot_prices!$A:$F,5,FALSE)</f>
        <v>7.48</v>
      </c>
      <c r="G619" s="103">
        <f>VLOOKUP(A619,[1]spot_prices!$A:$F,6,FALSE)</f>
        <v>1.36</v>
      </c>
      <c r="H619" s="27" t="s">
        <v>44</v>
      </c>
      <c r="I619" s="27"/>
      <c r="J619" s="24" t="s">
        <v>2122</v>
      </c>
      <c r="K619" s="112">
        <f>VLOOKUP(H619,行业总结!D:F,2,FALSE)</f>
        <v>6.8</v>
      </c>
      <c r="L619" s="27" t="s">
        <v>4363</v>
      </c>
      <c r="M619" s="27" t="s">
        <v>4364</v>
      </c>
    </row>
    <row r="620" s="95" customFormat="1" ht="33" spans="1:13">
      <c r="A620" s="24" t="s">
        <v>4365</v>
      </c>
      <c r="B620" s="24" t="s">
        <v>4366</v>
      </c>
      <c r="C620" s="21">
        <f>VLOOKUP(A620,[1]spot_prices!$A:$F,3,FALSE)</f>
        <v>44.6</v>
      </c>
      <c r="D620" s="21">
        <f>VLOOKUP(A620,[1]spot_prices!$A:$F,4,FALSE)</f>
        <v>51.2</v>
      </c>
      <c r="E620" s="107">
        <f>C620/D620</f>
        <v>0.87109375</v>
      </c>
      <c r="F620" s="20">
        <f>VLOOKUP(A620,[1]spot_prices!$A:$F,5,FALSE)</f>
        <v>3.98</v>
      </c>
      <c r="G620" s="103">
        <f>VLOOKUP(A620,[1]spot_prices!$A:$F,6,FALSE)</f>
        <v>1.27</v>
      </c>
      <c r="H620" s="27" t="s">
        <v>44</v>
      </c>
      <c r="I620" s="27"/>
      <c r="J620" s="114"/>
      <c r="K620" s="112">
        <f>VLOOKUP(H620,行业总结!D:F,2,FALSE)</f>
        <v>6.8</v>
      </c>
      <c r="L620" s="27" t="s">
        <v>4367</v>
      </c>
      <c r="M620" s="27" t="s">
        <v>4368</v>
      </c>
    </row>
    <row r="621" s="95" customFormat="1" spans="1:13">
      <c r="A621" s="24" t="s">
        <v>4369</v>
      </c>
      <c r="B621" s="24" t="s">
        <v>4370</v>
      </c>
      <c r="C621" s="21">
        <f>VLOOKUP(A621,[1]spot_prices!$A:$F,3,FALSE)</f>
        <v>44.2</v>
      </c>
      <c r="D621" s="21">
        <f>VLOOKUP(A621,[1]spot_prices!$A:$F,4,FALSE)</f>
        <v>44.2</v>
      </c>
      <c r="E621" s="107">
        <f>C621/D621</f>
        <v>1</v>
      </c>
      <c r="F621" s="20">
        <f>VLOOKUP(A621,[1]spot_prices!$A:$F,5,FALSE)</f>
        <v>18.92</v>
      </c>
      <c r="G621" s="103">
        <f>VLOOKUP(A621,[1]spot_prices!$A:$F,6,FALSE)</f>
        <v>0.85</v>
      </c>
      <c r="H621" s="27" t="s">
        <v>44</v>
      </c>
      <c r="I621" s="27"/>
      <c r="J621" s="114"/>
      <c r="K621" s="112">
        <f>VLOOKUP(H621,行业总结!D:F,2,FALSE)</f>
        <v>6.8</v>
      </c>
      <c r="L621" s="27" t="s">
        <v>4371</v>
      </c>
      <c r="M621" s="27" t="s">
        <v>4372</v>
      </c>
    </row>
    <row r="622" s="95" customFormat="1" ht="33" spans="1:13">
      <c r="A622" s="24" t="s">
        <v>4373</v>
      </c>
      <c r="B622" s="24" t="s">
        <v>4374</v>
      </c>
      <c r="C622" s="21">
        <f>VLOOKUP(A622,[1]spot_prices!$A:$F,3,FALSE)</f>
        <v>43.7</v>
      </c>
      <c r="D622" s="21">
        <f>VLOOKUP(A622,[1]spot_prices!$A:$F,4,FALSE)</f>
        <v>49.8</v>
      </c>
      <c r="E622" s="107">
        <f>C622/D622</f>
        <v>0.877510040160643</v>
      </c>
      <c r="F622" s="20">
        <f>VLOOKUP(A622,[1]spot_prices!$A:$F,5,FALSE)</f>
        <v>5.15</v>
      </c>
      <c r="G622" s="103">
        <f>VLOOKUP(A622,[1]spot_prices!$A:$F,6,FALSE)</f>
        <v>1.58</v>
      </c>
      <c r="H622" s="27" t="s">
        <v>44</v>
      </c>
      <c r="I622" s="27"/>
      <c r="J622" s="114"/>
      <c r="K622" s="112">
        <f>VLOOKUP(H622,行业总结!D:F,2,FALSE)</f>
        <v>6.8</v>
      </c>
      <c r="L622" s="27" t="s">
        <v>4375</v>
      </c>
      <c r="M622" s="27" t="s">
        <v>4376</v>
      </c>
    </row>
    <row r="623" s="95" customFormat="1" ht="33" spans="1:13">
      <c r="A623" s="24" t="s">
        <v>4377</v>
      </c>
      <c r="B623" s="24" t="s">
        <v>4378</v>
      </c>
      <c r="C623" s="21">
        <f>VLOOKUP(A623,[1]spot_prices!$A:$F,3,FALSE)</f>
        <v>43.3</v>
      </c>
      <c r="D623" s="21">
        <f>VLOOKUP(A623,[1]spot_prices!$A:$F,4,FALSE)</f>
        <v>43.3</v>
      </c>
      <c r="E623" s="107">
        <f>C623/D623</f>
        <v>1</v>
      </c>
      <c r="F623" s="20">
        <f>VLOOKUP(A623,[1]spot_prices!$A:$F,5,FALSE)</f>
        <v>7.26</v>
      </c>
      <c r="G623" s="103">
        <f>VLOOKUP(A623,[1]spot_prices!$A:$F,6,FALSE)</f>
        <v>0.97</v>
      </c>
      <c r="H623" s="27" t="s">
        <v>44</v>
      </c>
      <c r="I623" s="27"/>
      <c r="J623" s="114"/>
      <c r="K623" s="112">
        <f>VLOOKUP(H623,行业总结!D:F,2,FALSE)</f>
        <v>6.8</v>
      </c>
      <c r="L623" s="27" t="s">
        <v>4379</v>
      </c>
      <c r="M623" s="27" t="s">
        <v>4380</v>
      </c>
    </row>
    <row r="624" s="95" customFormat="1" ht="33" spans="1:13">
      <c r="A624" s="24" t="s">
        <v>4381</v>
      </c>
      <c r="B624" s="24" t="s">
        <v>4382</v>
      </c>
      <c r="C624" s="21">
        <f>VLOOKUP(A624,[1]spot_prices!$A:$F,3,FALSE)</f>
        <v>42.8</v>
      </c>
      <c r="D624" s="21">
        <f>VLOOKUP(A624,[1]spot_prices!$A:$F,4,FALSE)</f>
        <v>43.1</v>
      </c>
      <c r="E624" s="107">
        <f>C624/D624</f>
        <v>0.993039443155452</v>
      </c>
      <c r="F624" s="20">
        <f>VLOOKUP(A624,[1]spot_prices!$A:$F,5,FALSE)</f>
        <v>23.44</v>
      </c>
      <c r="G624" s="103">
        <f>VLOOKUP(A624,[1]spot_prices!$A:$F,6,FALSE)</f>
        <v>1.25</v>
      </c>
      <c r="H624" s="27" t="s">
        <v>44</v>
      </c>
      <c r="I624" s="27"/>
      <c r="J624" s="114"/>
      <c r="K624" s="112">
        <f>VLOOKUP(H624,行业总结!D:F,2,FALSE)</f>
        <v>6.8</v>
      </c>
      <c r="L624" s="27" t="s">
        <v>4383</v>
      </c>
      <c r="M624" s="27" t="s">
        <v>4384</v>
      </c>
    </row>
    <row r="625" s="95" customFormat="1" ht="33" spans="1:13">
      <c r="A625" s="24" t="s">
        <v>4385</v>
      </c>
      <c r="B625" s="24" t="s">
        <v>4386</v>
      </c>
      <c r="C625" s="21">
        <f>VLOOKUP(A625,[1]spot_prices!$A:$F,3,FALSE)</f>
        <v>42.5</v>
      </c>
      <c r="D625" s="21">
        <f>VLOOKUP(A625,[1]spot_prices!$A:$F,4,FALSE)</f>
        <v>42.5</v>
      </c>
      <c r="E625" s="107">
        <f>C625/D625</f>
        <v>1</v>
      </c>
      <c r="F625" s="20">
        <f>VLOOKUP(A625,[1]spot_prices!$A:$F,5,FALSE)</f>
        <v>6.2</v>
      </c>
      <c r="G625" s="103">
        <f>VLOOKUP(A625,[1]spot_prices!$A:$F,6,FALSE)</f>
        <v>0.65</v>
      </c>
      <c r="H625" s="27" t="s">
        <v>44</v>
      </c>
      <c r="I625" s="27"/>
      <c r="J625" s="114"/>
      <c r="K625" s="112">
        <f>VLOOKUP(H625,行业总结!D:F,2,FALSE)</f>
        <v>6.8</v>
      </c>
      <c r="L625" s="27" t="s">
        <v>4387</v>
      </c>
      <c r="M625" s="27" t="s">
        <v>4388</v>
      </c>
    </row>
    <row r="626" s="95" customFormat="1" ht="49.5" spans="1:13">
      <c r="A626" s="24" t="s">
        <v>4389</v>
      </c>
      <c r="B626" s="24" t="s">
        <v>4390</v>
      </c>
      <c r="C626" s="21">
        <f>VLOOKUP(A626,[1]spot_prices!$A:$F,3,FALSE)</f>
        <v>41.9</v>
      </c>
      <c r="D626" s="21">
        <f>VLOOKUP(A626,[1]spot_prices!$A:$F,4,FALSE)</f>
        <v>42.5</v>
      </c>
      <c r="E626" s="107">
        <f>C626/D626</f>
        <v>0.985882352941176</v>
      </c>
      <c r="F626" s="20">
        <f>VLOOKUP(A626,[1]spot_prices!$A:$F,5,FALSE)</f>
        <v>8.32</v>
      </c>
      <c r="G626" s="103">
        <f>VLOOKUP(A626,[1]spot_prices!$A:$F,6,FALSE)</f>
        <v>0.85</v>
      </c>
      <c r="H626" s="27" t="s">
        <v>44</v>
      </c>
      <c r="I626" s="27"/>
      <c r="J626" s="114"/>
      <c r="K626" s="112">
        <f>VLOOKUP(H626,行业总结!D:F,2,FALSE)</f>
        <v>6.8</v>
      </c>
      <c r="L626" s="27" t="s">
        <v>4391</v>
      </c>
      <c r="M626" s="27" t="s">
        <v>4392</v>
      </c>
    </row>
    <row r="627" s="95" customFormat="1" ht="33" spans="1:13">
      <c r="A627" s="24" t="s">
        <v>4393</v>
      </c>
      <c r="B627" s="24" t="s">
        <v>4394</v>
      </c>
      <c r="C627" s="21">
        <f>VLOOKUP(A627,[1]spot_prices!$A:$F,3,FALSE)</f>
        <v>40.2</v>
      </c>
      <c r="D627" s="21">
        <f>VLOOKUP(A627,[1]spot_prices!$A:$F,4,FALSE)</f>
        <v>40.7</v>
      </c>
      <c r="E627" s="107">
        <f>C627/D627</f>
        <v>0.987714987714988</v>
      </c>
      <c r="F627" s="20">
        <f>VLOOKUP(A627,[1]spot_prices!$A:$F,5,FALSE)</f>
        <v>5.65</v>
      </c>
      <c r="G627" s="103">
        <f>VLOOKUP(A627,[1]spot_prices!$A:$F,6,FALSE)</f>
        <v>1.25</v>
      </c>
      <c r="H627" s="27" t="s">
        <v>44</v>
      </c>
      <c r="I627" s="27"/>
      <c r="J627" s="114"/>
      <c r="K627" s="112">
        <f>VLOOKUP(H627,行业总结!D:F,2,FALSE)</f>
        <v>6.8</v>
      </c>
      <c r="L627" s="27" t="s">
        <v>4395</v>
      </c>
      <c r="M627" s="27" t="s">
        <v>4396</v>
      </c>
    </row>
    <row r="628" s="95" customFormat="1" spans="1:13">
      <c r="A628" s="24" t="s">
        <v>4397</v>
      </c>
      <c r="B628" s="24" t="s">
        <v>4398</v>
      </c>
      <c r="C628" s="21">
        <f>VLOOKUP(A628,[1]spot_prices!$A:$F,3,FALSE)</f>
        <v>39.2</v>
      </c>
      <c r="D628" s="21">
        <f>VLOOKUP(A628,[1]spot_prices!$A:$F,4,FALSE)</f>
        <v>86.2</v>
      </c>
      <c r="E628" s="107">
        <f>C628/D628</f>
        <v>0.454756380510441</v>
      </c>
      <c r="F628" s="20">
        <f>VLOOKUP(A628,[1]spot_prices!$A:$F,5,FALSE)</f>
        <v>19.15</v>
      </c>
      <c r="G628" s="103">
        <f>VLOOKUP(A628,[1]spot_prices!$A:$F,6,FALSE)</f>
        <v>-0.16</v>
      </c>
      <c r="H628" s="27" t="s">
        <v>44</v>
      </c>
      <c r="I628" s="27"/>
      <c r="J628" s="114"/>
      <c r="K628" s="112">
        <f>VLOOKUP(H628,行业总结!D:F,2,FALSE)</f>
        <v>6.8</v>
      </c>
      <c r="L628" s="27" t="s">
        <v>4399</v>
      </c>
      <c r="M628" s="27" t="s">
        <v>4400</v>
      </c>
    </row>
    <row r="629" s="95" customFormat="1" ht="33" spans="1:13">
      <c r="A629" s="24" t="s">
        <v>4401</v>
      </c>
      <c r="B629" s="24" t="s">
        <v>4402</v>
      </c>
      <c r="C629" s="21">
        <f>VLOOKUP(A629,[1]spot_prices!$A:$F,3,FALSE)</f>
        <v>38.1</v>
      </c>
      <c r="D629" s="21">
        <f>VLOOKUP(A629,[1]spot_prices!$A:$F,4,FALSE)</f>
        <v>46</v>
      </c>
      <c r="E629" s="107">
        <f>C629/D629</f>
        <v>0.828260869565217</v>
      </c>
      <c r="F629" s="20">
        <f>VLOOKUP(A629,[1]spot_prices!$A:$F,5,FALSE)</f>
        <v>11.46</v>
      </c>
      <c r="G629" s="103">
        <f>VLOOKUP(A629,[1]spot_prices!$A:$F,6,FALSE)</f>
        <v>1.24</v>
      </c>
      <c r="H629" s="27" t="s">
        <v>44</v>
      </c>
      <c r="I629" s="27"/>
      <c r="J629" s="114"/>
      <c r="K629" s="112">
        <f>VLOOKUP(H629,行业总结!D:F,2,FALSE)</f>
        <v>6.8</v>
      </c>
      <c r="L629" s="27" t="s">
        <v>4403</v>
      </c>
      <c r="M629" s="27" t="s">
        <v>4404</v>
      </c>
    </row>
    <row r="630" s="95" customFormat="1" ht="33" spans="1:13">
      <c r="A630" s="24" t="s">
        <v>4405</v>
      </c>
      <c r="B630" s="24" t="s">
        <v>4406</v>
      </c>
      <c r="C630" s="21">
        <f>VLOOKUP(A630,[1]spot_prices!$A:$F,3,FALSE)</f>
        <v>38</v>
      </c>
      <c r="D630" s="21">
        <f>VLOOKUP(A630,[1]spot_prices!$A:$F,4,FALSE)</f>
        <v>46.8</v>
      </c>
      <c r="E630" s="107">
        <f>C630/D630</f>
        <v>0.811965811965812</v>
      </c>
      <c r="F630" s="20">
        <f>VLOOKUP(A630,[1]spot_prices!$A:$F,5,FALSE)</f>
        <v>3.93</v>
      </c>
      <c r="G630" s="103">
        <f>VLOOKUP(A630,[1]spot_prices!$A:$F,6,FALSE)</f>
        <v>1.03</v>
      </c>
      <c r="H630" s="27" t="s">
        <v>44</v>
      </c>
      <c r="I630" s="27"/>
      <c r="J630" s="114"/>
      <c r="K630" s="112">
        <f>VLOOKUP(H630,行业总结!D:F,2,FALSE)</f>
        <v>6.8</v>
      </c>
      <c r="L630" s="27" t="s">
        <v>4407</v>
      </c>
      <c r="M630" s="27" t="s">
        <v>4408</v>
      </c>
    </row>
    <row r="631" s="95" customFormat="1" ht="33" spans="1:13">
      <c r="A631" s="24" t="s">
        <v>4409</v>
      </c>
      <c r="B631" s="24" t="s">
        <v>4410</v>
      </c>
      <c r="C631" s="21">
        <f>VLOOKUP(A631,[1]spot_prices!$A:$F,3,FALSE)</f>
        <v>37.5</v>
      </c>
      <c r="D631" s="21">
        <f>VLOOKUP(A631,[1]spot_prices!$A:$F,4,FALSE)</f>
        <v>41.8</v>
      </c>
      <c r="E631" s="107">
        <f>C631/D631</f>
        <v>0.897129186602871</v>
      </c>
      <c r="F631" s="20">
        <f>VLOOKUP(A631,[1]spot_prices!$A:$F,5,FALSE)</f>
        <v>7.83</v>
      </c>
      <c r="G631" s="103">
        <f>VLOOKUP(A631,[1]spot_prices!$A:$F,6,FALSE)</f>
        <v>1.95</v>
      </c>
      <c r="H631" s="27" t="s">
        <v>44</v>
      </c>
      <c r="I631" s="27"/>
      <c r="J631" s="114"/>
      <c r="K631" s="112">
        <f>VLOOKUP(H631,行业总结!D:F,2,FALSE)</f>
        <v>6.8</v>
      </c>
      <c r="L631" s="27" t="s">
        <v>4411</v>
      </c>
      <c r="M631" s="27" t="s">
        <v>4412</v>
      </c>
    </row>
    <row r="632" s="95" customFormat="1" ht="33" spans="1:13">
      <c r="A632" s="24" t="s">
        <v>4413</v>
      </c>
      <c r="B632" s="24" t="s">
        <v>4414</v>
      </c>
      <c r="C632" s="21">
        <f>VLOOKUP(A632,[1]spot_prices!$A:$F,3,FALSE)</f>
        <v>35.5</v>
      </c>
      <c r="D632" s="21">
        <f>VLOOKUP(A632,[1]spot_prices!$A:$F,4,FALSE)</f>
        <v>86.6</v>
      </c>
      <c r="E632" s="107">
        <f>C632/D632</f>
        <v>0.409930715935335</v>
      </c>
      <c r="F632" s="20">
        <f>VLOOKUP(A632,[1]spot_prices!$A:$F,5,FALSE)</f>
        <v>15.2</v>
      </c>
      <c r="G632" s="103">
        <f>VLOOKUP(A632,[1]spot_prices!$A:$F,6,FALSE)</f>
        <v>3.47</v>
      </c>
      <c r="H632" s="27" t="s">
        <v>44</v>
      </c>
      <c r="I632" s="27"/>
      <c r="J632" s="114"/>
      <c r="K632" s="112">
        <f>VLOOKUP(H632,行业总结!D:F,2,FALSE)</f>
        <v>6.8</v>
      </c>
      <c r="L632" s="27" t="s">
        <v>4415</v>
      </c>
      <c r="M632" s="27" t="s">
        <v>4416</v>
      </c>
    </row>
    <row r="633" s="95" customFormat="1" ht="33" spans="1:13">
      <c r="A633" s="24" t="s">
        <v>4417</v>
      </c>
      <c r="B633" s="24" t="s">
        <v>4418</v>
      </c>
      <c r="C633" s="21">
        <f>VLOOKUP(A633,[1]spot_prices!$A:$F,3,FALSE)</f>
        <v>35.3</v>
      </c>
      <c r="D633" s="21">
        <f>VLOOKUP(A633,[1]spot_prices!$A:$F,4,FALSE)</f>
        <v>35.3</v>
      </c>
      <c r="E633" s="107">
        <f>C633/D633</f>
        <v>1</v>
      </c>
      <c r="F633" s="20">
        <f>VLOOKUP(A633,[1]spot_prices!$A:$F,5,FALSE)</f>
        <v>11.98</v>
      </c>
      <c r="G633" s="103">
        <f>VLOOKUP(A633,[1]spot_prices!$A:$F,6,FALSE)</f>
        <v>2.22</v>
      </c>
      <c r="H633" s="27" t="s">
        <v>44</v>
      </c>
      <c r="I633" s="27"/>
      <c r="J633" s="114"/>
      <c r="K633" s="112">
        <f>VLOOKUP(H633,行业总结!D:F,2,FALSE)</f>
        <v>6.8</v>
      </c>
      <c r="L633" s="27" t="s">
        <v>4419</v>
      </c>
      <c r="M633" s="27" t="s">
        <v>4420</v>
      </c>
    </row>
    <row r="634" s="95" customFormat="1" ht="33" spans="1:13">
      <c r="A634" s="24" t="s">
        <v>4421</v>
      </c>
      <c r="B634" s="24" t="s">
        <v>4422</v>
      </c>
      <c r="C634" s="21">
        <f>VLOOKUP(A634,[1]spot_prices!$A:$F,3,FALSE)</f>
        <v>33.6</v>
      </c>
      <c r="D634" s="21">
        <f>VLOOKUP(A634,[1]spot_prices!$A:$F,4,FALSE)</f>
        <v>43.7</v>
      </c>
      <c r="E634" s="107">
        <f>C634/D634</f>
        <v>0.768878718535469</v>
      </c>
      <c r="F634" s="20">
        <f>VLOOKUP(A634,[1]spot_prices!$A:$F,5,FALSE)</f>
        <v>18.27</v>
      </c>
      <c r="G634" s="103">
        <f>VLOOKUP(A634,[1]spot_prices!$A:$F,6,FALSE)</f>
        <v>2.41</v>
      </c>
      <c r="H634" s="27" t="s">
        <v>44</v>
      </c>
      <c r="I634" s="27"/>
      <c r="J634" s="114"/>
      <c r="K634" s="112">
        <f>VLOOKUP(H634,行业总结!D:F,2,FALSE)</f>
        <v>6.8</v>
      </c>
      <c r="L634" s="27" t="s">
        <v>4423</v>
      </c>
      <c r="M634" s="27" t="s">
        <v>4424</v>
      </c>
    </row>
    <row r="635" s="95" customFormat="1" ht="33" spans="1:13">
      <c r="A635" s="24" t="s">
        <v>4425</v>
      </c>
      <c r="B635" s="24" t="s">
        <v>4426</v>
      </c>
      <c r="C635" s="21">
        <f>VLOOKUP(A635,[1]spot_prices!$A:$F,3,FALSE)</f>
        <v>33.3</v>
      </c>
      <c r="D635" s="21">
        <f>VLOOKUP(A635,[1]spot_prices!$A:$F,4,FALSE)</f>
        <v>410.9</v>
      </c>
      <c r="E635" s="107">
        <f>C635/D635</f>
        <v>0.081041615964955</v>
      </c>
      <c r="F635" s="20">
        <f>VLOOKUP(A635,[1]spot_prices!$A:$F,5,FALSE)</f>
        <v>75.49</v>
      </c>
      <c r="G635" s="103">
        <f>VLOOKUP(A635,[1]spot_prices!$A:$F,6,FALSE)</f>
        <v>3.65</v>
      </c>
      <c r="H635" s="27" t="s">
        <v>44</v>
      </c>
      <c r="I635" s="27"/>
      <c r="J635" s="114"/>
      <c r="K635" s="112">
        <f>VLOOKUP(H635,行业总结!D:F,2,FALSE)</f>
        <v>6.8</v>
      </c>
      <c r="L635" s="27" t="s">
        <v>4427</v>
      </c>
      <c r="M635" s="27" t="s">
        <v>1952</v>
      </c>
    </row>
    <row r="636" s="95" customFormat="1" spans="1:13">
      <c r="A636" s="24" t="s">
        <v>4428</v>
      </c>
      <c r="B636" s="24" t="s">
        <v>4429</v>
      </c>
      <c r="C636" s="21">
        <f>VLOOKUP(A636,[1]spot_prices!$A:$F,3,FALSE)</f>
        <v>32.7</v>
      </c>
      <c r="D636" s="21">
        <f>VLOOKUP(A636,[1]spot_prices!$A:$F,4,FALSE)</f>
        <v>64.6</v>
      </c>
      <c r="E636" s="107">
        <f>C636/D636</f>
        <v>0.506191950464396</v>
      </c>
      <c r="F636" s="20">
        <f>VLOOKUP(A636,[1]spot_prices!$A:$F,5,FALSE)</f>
        <v>53.78</v>
      </c>
      <c r="G636" s="103">
        <f>VLOOKUP(A636,[1]spot_prices!$A:$F,6,FALSE)</f>
        <v>-0.02</v>
      </c>
      <c r="H636" s="27" t="s">
        <v>44</v>
      </c>
      <c r="I636" s="27"/>
      <c r="J636" s="114"/>
      <c r="K636" s="112">
        <f>VLOOKUP(H636,行业总结!D:F,2,FALSE)</f>
        <v>6.8</v>
      </c>
      <c r="L636" s="27" t="s">
        <v>4430</v>
      </c>
      <c r="M636" s="27" t="s">
        <v>1952</v>
      </c>
    </row>
    <row r="637" s="95" customFormat="1" ht="33" spans="1:13">
      <c r="A637" s="24" t="s">
        <v>4431</v>
      </c>
      <c r="B637" s="24" t="s">
        <v>4432</v>
      </c>
      <c r="C637" s="21">
        <f>VLOOKUP(A637,[1]spot_prices!$A:$F,3,FALSE)</f>
        <v>32.7</v>
      </c>
      <c r="D637" s="21">
        <f>VLOOKUP(A637,[1]spot_prices!$A:$F,4,FALSE)</f>
        <v>32.8</v>
      </c>
      <c r="E637" s="107">
        <f>C637/D637</f>
        <v>0.996951219512195</v>
      </c>
      <c r="F637" s="20">
        <f>VLOOKUP(A637,[1]spot_prices!$A:$F,5,FALSE)</f>
        <v>6.66</v>
      </c>
      <c r="G637" s="103">
        <f>VLOOKUP(A637,[1]spot_prices!$A:$F,6,FALSE)</f>
        <v>2.15</v>
      </c>
      <c r="H637" s="27" t="s">
        <v>44</v>
      </c>
      <c r="I637" s="27"/>
      <c r="J637" s="114"/>
      <c r="K637" s="112">
        <f>VLOOKUP(H637,行业总结!D:F,2,FALSE)</f>
        <v>6.8</v>
      </c>
      <c r="L637" s="27" t="s">
        <v>4433</v>
      </c>
      <c r="M637" s="27" t="s">
        <v>4434</v>
      </c>
    </row>
    <row r="638" s="95" customFormat="1" ht="33" spans="1:13">
      <c r="A638" s="24" t="s">
        <v>4435</v>
      </c>
      <c r="B638" s="24" t="s">
        <v>4436</v>
      </c>
      <c r="C638" s="21">
        <f>VLOOKUP(A638,[1]spot_prices!$A:$F,3,FALSE)</f>
        <v>32.1</v>
      </c>
      <c r="D638" s="21">
        <f>VLOOKUP(A638,[1]spot_prices!$A:$F,4,FALSE)</f>
        <v>41.7</v>
      </c>
      <c r="E638" s="107">
        <f>C638/D638</f>
        <v>0.76978417266187</v>
      </c>
      <c r="F638" s="20">
        <f>VLOOKUP(A638,[1]spot_prices!$A:$F,5,FALSE)</f>
        <v>3.95</v>
      </c>
      <c r="G638" s="103">
        <f>VLOOKUP(A638,[1]spot_prices!$A:$F,6,FALSE)</f>
        <v>1.28</v>
      </c>
      <c r="H638" s="27" t="s">
        <v>44</v>
      </c>
      <c r="I638" s="27"/>
      <c r="J638" s="114"/>
      <c r="K638" s="112">
        <f>VLOOKUP(H638,行业总结!D:F,2,FALSE)</f>
        <v>6.8</v>
      </c>
      <c r="L638" s="27" t="s">
        <v>4437</v>
      </c>
      <c r="M638" s="27" t="s">
        <v>4438</v>
      </c>
    </row>
    <row r="639" s="95" customFormat="1" ht="33" spans="1:13">
      <c r="A639" s="24" t="s">
        <v>4439</v>
      </c>
      <c r="B639" s="24" t="s">
        <v>4440</v>
      </c>
      <c r="C639" s="21">
        <f>VLOOKUP(A639,[1]spot_prices!$A:$F,3,FALSE)</f>
        <v>31.5</v>
      </c>
      <c r="D639" s="21">
        <f>VLOOKUP(A639,[1]spot_prices!$A:$F,4,FALSE)</f>
        <v>31.7</v>
      </c>
      <c r="E639" s="107">
        <f>C639/D639</f>
        <v>0.993690851735016</v>
      </c>
      <c r="F639" s="20">
        <f>VLOOKUP(A639,[1]spot_prices!$A:$F,5,FALSE)</f>
        <v>11.05</v>
      </c>
      <c r="G639" s="103">
        <f>VLOOKUP(A639,[1]spot_prices!$A:$F,6,FALSE)</f>
        <v>3.27</v>
      </c>
      <c r="H639" s="27" t="s">
        <v>44</v>
      </c>
      <c r="I639" s="27"/>
      <c r="J639" s="24" t="s">
        <v>2286</v>
      </c>
      <c r="K639" s="112">
        <f>VLOOKUP(H639,行业总结!D:F,2,FALSE)</f>
        <v>6.8</v>
      </c>
      <c r="L639" s="27" t="s">
        <v>4441</v>
      </c>
      <c r="M639" s="27" t="s">
        <v>4442</v>
      </c>
    </row>
    <row r="640" s="95" customFormat="1" ht="33" spans="1:13">
      <c r="A640" s="24" t="s">
        <v>4443</v>
      </c>
      <c r="B640" s="24" t="s">
        <v>4444</v>
      </c>
      <c r="C640" s="21">
        <f>VLOOKUP(A640,[1]spot_prices!$A:$F,3,FALSE)</f>
        <v>30.1</v>
      </c>
      <c r="D640" s="21">
        <f>VLOOKUP(A640,[1]spot_prices!$A:$F,4,FALSE)</f>
        <v>32</v>
      </c>
      <c r="E640" s="107">
        <f>C640/D640</f>
        <v>0.940625</v>
      </c>
      <c r="F640" s="20">
        <f>VLOOKUP(A640,[1]spot_prices!$A:$F,5,FALSE)</f>
        <v>9.65</v>
      </c>
      <c r="G640" s="103">
        <f>VLOOKUP(A640,[1]spot_prices!$A:$F,6,FALSE)</f>
        <v>1.79</v>
      </c>
      <c r="H640" s="27" t="s">
        <v>44</v>
      </c>
      <c r="I640" s="27"/>
      <c r="J640" s="114"/>
      <c r="K640" s="112">
        <f>VLOOKUP(H640,行业总结!D:F,2,FALSE)</f>
        <v>6.8</v>
      </c>
      <c r="L640" s="27" t="s">
        <v>4445</v>
      </c>
      <c r="M640" s="27" t="s">
        <v>4446</v>
      </c>
    </row>
    <row r="641" s="95" customFormat="1" ht="49.5" spans="1:13">
      <c r="A641" s="24" t="s">
        <v>4447</v>
      </c>
      <c r="B641" s="24" t="s">
        <v>4448</v>
      </c>
      <c r="C641" s="21">
        <f>VLOOKUP(A641,[1]spot_prices!$A:$F,3,FALSE)</f>
        <v>27.9</v>
      </c>
      <c r="D641" s="21">
        <f>VLOOKUP(A641,[1]spot_prices!$A:$F,4,FALSE)</f>
        <v>203.1</v>
      </c>
      <c r="E641" s="107">
        <f>C641/D641</f>
        <v>0.137370753323486</v>
      </c>
      <c r="F641" s="20">
        <f>VLOOKUP(A641,[1]spot_prices!$A:$F,5,FALSE)</f>
        <v>11.51</v>
      </c>
      <c r="G641" s="103">
        <f>VLOOKUP(A641,[1]spot_prices!$A:$F,6,FALSE)</f>
        <v>0.7</v>
      </c>
      <c r="H641" s="27" t="s">
        <v>44</v>
      </c>
      <c r="I641" s="27"/>
      <c r="J641" s="114"/>
      <c r="K641" s="112">
        <f>VLOOKUP(H641,行业总结!D:F,2,FALSE)</f>
        <v>6.8</v>
      </c>
      <c r="L641" s="27" t="s">
        <v>4449</v>
      </c>
      <c r="M641" s="27" t="s">
        <v>1952</v>
      </c>
    </row>
    <row r="642" s="95" customFormat="1" ht="33" spans="1:13">
      <c r="A642" s="24" t="s">
        <v>4450</v>
      </c>
      <c r="B642" s="24" t="s">
        <v>4451</v>
      </c>
      <c r="C642" s="21">
        <f>VLOOKUP(A642,[1]spot_prices!$A:$F,3,FALSE)</f>
        <v>27.9</v>
      </c>
      <c r="D642" s="21">
        <f>VLOOKUP(A642,[1]spot_prices!$A:$F,4,FALSE)</f>
        <v>50.8</v>
      </c>
      <c r="E642" s="107">
        <f>C642/D642</f>
        <v>0.549212598425197</v>
      </c>
      <c r="F642" s="20">
        <f>VLOOKUP(A642,[1]spot_prices!$A:$F,5,FALSE)</f>
        <v>13.56</v>
      </c>
      <c r="G642" s="103">
        <f>VLOOKUP(A642,[1]spot_prices!$A:$F,6,FALSE)</f>
        <v>2.96</v>
      </c>
      <c r="H642" s="27" t="s">
        <v>44</v>
      </c>
      <c r="I642" s="27"/>
      <c r="J642" s="24" t="s">
        <v>2286</v>
      </c>
      <c r="K642" s="112">
        <f>VLOOKUP(H642,行业总结!D:F,2,FALSE)</f>
        <v>6.8</v>
      </c>
      <c r="L642" s="27" t="s">
        <v>4452</v>
      </c>
      <c r="M642" s="27" t="s">
        <v>4453</v>
      </c>
    </row>
    <row r="643" s="95" customFormat="1" ht="33" spans="1:13">
      <c r="A643" s="24" t="s">
        <v>4454</v>
      </c>
      <c r="B643" s="24" t="s">
        <v>4455</v>
      </c>
      <c r="C643" s="21">
        <f>VLOOKUP(A643,[1]spot_prices!$A:$F,3,FALSE)</f>
        <v>27.7</v>
      </c>
      <c r="D643" s="21">
        <f>VLOOKUP(A643,[1]spot_prices!$A:$F,4,FALSE)</f>
        <v>28.6</v>
      </c>
      <c r="E643" s="107">
        <f>C643/D643</f>
        <v>0.968531468531468</v>
      </c>
      <c r="F643" s="20">
        <f>VLOOKUP(A643,[1]spot_prices!$A:$F,5,FALSE)</f>
        <v>6.35</v>
      </c>
      <c r="G643" s="103">
        <f>VLOOKUP(A643,[1]spot_prices!$A:$F,6,FALSE)</f>
        <v>2.58</v>
      </c>
      <c r="H643" s="27" t="s">
        <v>44</v>
      </c>
      <c r="I643" s="27"/>
      <c r="J643" s="114"/>
      <c r="K643" s="112">
        <f>VLOOKUP(H643,行业总结!D:F,2,FALSE)</f>
        <v>6.8</v>
      </c>
      <c r="L643" s="27" t="s">
        <v>4456</v>
      </c>
      <c r="M643" s="27" t="s">
        <v>4457</v>
      </c>
    </row>
    <row r="644" s="95" customFormat="1" ht="33" spans="1:13">
      <c r="A644" s="24" t="s">
        <v>4458</v>
      </c>
      <c r="B644" s="24" t="s">
        <v>4459</v>
      </c>
      <c r="C644" s="21">
        <f>VLOOKUP(A644,[1]spot_prices!$A:$F,3,FALSE)</f>
        <v>27.2</v>
      </c>
      <c r="D644" s="21">
        <f>VLOOKUP(A644,[1]spot_prices!$A:$F,4,FALSE)</f>
        <v>104.1</v>
      </c>
      <c r="E644" s="107">
        <f>C644/D644</f>
        <v>0.261287223823247</v>
      </c>
      <c r="F644" s="20">
        <f>VLOOKUP(A644,[1]spot_prices!$A:$F,5,FALSE)</f>
        <v>10.12</v>
      </c>
      <c r="G644" s="103">
        <f>VLOOKUP(A644,[1]spot_prices!$A:$F,6,FALSE)</f>
        <v>5.31</v>
      </c>
      <c r="H644" s="27" t="s">
        <v>44</v>
      </c>
      <c r="I644" s="27"/>
      <c r="J644" s="114"/>
      <c r="K644" s="112">
        <f>VLOOKUP(H644,行业总结!D:F,2,FALSE)</f>
        <v>6.8</v>
      </c>
      <c r="L644" s="27" t="s">
        <v>4460</v>
      </c>
      <c r="M644" s="27" t="s">
        <v>1952</v>
      </c>
    </row>
    <row r="645" s="95" customFormat="1" ht="33" spans="1:13">
      <c r="A645" s="24" t="s">
        <v>4461</v>
      </c>
      <c r="B645" s="24" t="s">
        <v>4462</v>
      </c>
      <c r="C645" s="21">
        <f>VLOOKUP(A645,[1]spot_prices!$A:$F,3,FALSE)</f>
        <v>25.5</v>
      </c>
      <c r="D645" s="21">
        <f>VLOOKUP(A645,[1]spot_prices!$A:$F,4,FALSE)</f>
        <v>29.5</v>
      </c>
      <c r="E645" s="107">
        <f>C645/D645</f>
        <v>0.864406779661017</v>
      </c>
      <c r="F645" s="20">
        <f>VLOOKUP(A645,[1]spot_prices!$A:$F,5,FALSE)</f>
        <v>7.92</v>
      </c>
      <c r="G645" s="103">
        <f>VLOOKUP(A645,[1]spot_prices!$A:$F,6,FALSE)</f>
        <v>2.19</v>
      </c>
      <c r="H645" s="27" t="s">
        <v>44</v>
      </c>
      <c r="I645" s="27"/>
      <c r="J645" s="114"/>
      <c r="K645" s="112">
        <f>VLOOKUP(H645,行业总结!D:F,2,FALSE)</f>
        <v>6.8</v>
      </c>
      <c r="L645" s="27" t="s">
        <v>4463</v>
      </c>
      <c r="M645" s="27" t="s">
        <v>4464</v>
      </c>
    </row>
    <row r="646" s="95" customFormat="1" ht="33" spans="1:13">
      <c r="A646" s="24" t="s">
        <v>4465</v>
      </c>
      <c r="B646" s="24" t="s">
        <v>4466</v>
      </c>
      <c r="C646" s="21">
        <f>VLOOKUP(A646,[1]spot_prices!$A:$F,3,FALSE)</f>
        <v>25</v>
      </c>
      <c r="D646" s="21">
        <f>VLOOKUP(A646,[1]spot_prices!$A:$F,4,FALSE)</f>
        <v>302.8</v>
      </c>
      <c r="E646" s="107">
        <f>C646/D646</f>
        <v>0.0825627476882431</v>
      </c>
      <c r="F646" s="20">
        <f>VLOOKUP(A646,[1]spot_prices!$A:$F,5,FALSE)</f>
        <v>75.5</v>
      </c>
      <c r="G646" s="103">
        <f>VLOOKUP(A646,[1]spot_prices!$A:$F,6,FALSE)</f>
        <v>-1.96</v>
      </c>
      <c r="H646" s="27" t="s">
        <v>44</v>
      </c>
      <c r="I646" s="27"/>
      <c r="J646" s="114"/>
      <c r="K646" s="112">
        <f>VLOOKUP(H646,行业总结!D:F,2,FALSE)</f>
        <v>6.8</v>
      </c>
      <c r="L646" s="27" t="s">
        <v>4467</v>
      </c>
      <c r="M646" s="27" t="s">
        <v>4468</v>
      </c>
    </row>
    <row r="647" s="95" customFormat="1" ht="33" spans="1:13">
      <c r="A647" s="24" t="s">
        <v>4469</v>
      </c>
      <c r="B647" s="24" t="s">
        <v>4470</v>
      </c>
      <c r="C647" s="21">
        <f>VLOOKUP(A647,[1]spot_prices!$A:$F,3,FALSE)</f>
        <v>25</v>
      </c>
      <c r="D647" s="21">
        <f>VLOOKUP(A647,[1]spot_prices!$A:$F,4,FALSE)</f>
        <v>25</v>
      </c>
      <c r="E647" s="107">
        <f>C647/D647</f>
        <v>1</v>
      </c>
      <c r="F647" s="20">
        <f>VLOOKUP(A647,[1]spot_prices!$A:$F,5,FALSE)</f>
        <v>4.65</v>
      </c>
      <c r="G647" s="103">
        <f>VLOOKUP(A647,[1]spot_prices!$A:$F,6,FALSE)</f>
        <v>0.87</v>
      </c>
      <c r="H647" s="27" t="s">
        <v>44</v>
      </c>
      <c r="I647" s="27"/>
      <c r="J647" s="114"/>
      <c r="K647" s="112">
        <f>VLOOKUP(H647,行业总结!D:F,2,FALSE)</f>
        <v>6.8</v>
      </c>
      <c r="L647" s="27" t="s">
        <v>4471</v>
      </c>
      <c r="M647" s="27" t="s">
        <v>4472</v>
      </c>
    </row>
    <row r="648" s="95" customFormat="1" ht="49.5" spans="1:13">
      <c r="A648" s="24" t="s">
        <v>4473</v>
      </c>
      <c r="B648" s="24" t="s">
        <v>4474</v>
      </c>
      <c r="C648" s="21">
        <f>VLOOKUP(A648,[1]spot_prices!$A:$F,3,FALSE)</f>
        <v>24.2</v>
      </c>
      <c r="D648" s="21">
        <f>VLOOKUP(A648,[1]spot_prices!$A:$F,4,FALSE)</f>
        <v>27.3</v>
      </c>
      <c r="E648" s="107">
        <f>C648/D648</f>
        <v>0.886446886446886</v>
      </c>
      <c r="F648" s="20">
        <f>VLOOKUP(A648,[1]spot_prices!$A:$F,5,FALSE)</f>
        <v>3.1</v>
      </c>
      <c r="G648" s="103">
        <f>VLOOKUP(A648,[1]spot_prices!$A:$F,6,FALSE)</f>
        <v>1.64</v>
      </c>
      <c r="H648" s="27" t="s">
        <v>44</v>
      </c>
      <c r="I648" s="27"/>
      <c r="J648" s="114"/>
      <c r="K648" s="112">
        <f>VLOOKUP(H648,行业总结!D:F,2,FALSE)</f>
        <v>6.8</v>
      </c>
      <c r="L648" s="27" t="s">
        <v>4475</v>
      </c>
      <c r="M648" s="27" t="s">
        <v>4476</v>
      </c>
    </row>
    <row r="649" s="95" customFormat="1" ht="33" spans="1:13">
      <c r="A649" s="24" t="s">
        <v>4477</v>
      </c>
      <c r="B649" s="24" t="s">
        <v>4478</v>
      </c>
      <c r="C649" s="21">
        <f>VLOOKUP(A649,[1]spot_prices!$A:$F,3,FALSE)</f>
        <v>23.7</v>
      </c>
      <c r="D649" s="21">
        <f>VLOOKUP(A649,[1]spot_prices!$A:$F,4,FALSE)</f>
        <v>54.9</v>
      </c>
      <c r="E649" s="107">
        <f>C649/D649</f>
        <v>0.431693989071038</v>
      </c>
      <c r="F649" s="20">
        <f>VLOOKUP(A649,[1]spot_prices!$A:$F,5,FALSE)</f>
        <v>29.39</v>
      </c>
      <c r="G649" s="103">
        <f>VLOOKUP(A649,[1]spot_prices!$A:$F,6,FALSE)</f>
        <v>0.82</v>
      </c>
      <c r="H649" s="27" t="s">
        <v>44</v>
      </c>
      <c r="I649" s="27"/>
      <c r="J649" s="114"/>
      <c r="K649" s="112">
        <f>VLOOKUP(H649,行业总结!D:F,2,FALSE)</f>
        <v>6.8</v>
      </c>
      <c r="L649" s="27" t="s">
        <v>4479</v>
      </c>
      <c r="M649" s="27" t="s">
        <v>4480</v>
      </c>
    </row>
    <row r="650" s="95" customFormat="1" spans="1:13">
      <c r="A650" s="24" t="s">
        <v>4481</v>
      </c>
      <c r="B650" s="24" t="s">
        <v>4482</v>
      </c>
      <c r="C650" s="21">
        <f>VLOOKUP(A650,[1]spot_prices!$A:$F,3,FALSE)</f>
        <v>22.7</v>
      </c>
      <c r="D650" s="21">
        <f>VLOOKUP(A650,[1]spot_prices!$A:$F,4,FALSE)</f>
        <v>54.6</v>
      </c>
      <c r="E650" s="107">
        <f>C650/D650</f>
        <v>0.415750915750916</v>
      </c>
      <c r="F650" s="20">
        <f>VLOOKUP(A650,[1]spot_prices!$A:$F,5,FALSE)</f>
        <v>44.61</v>
      </c>
      <c r="G650" s="103">
        <f>VLOOKUP(A650,[1]spot_prices!$A:$F,6,FALSE)</f>
        <v>3.05</v>
      </c>
      <c r="H650" s="27" t="s">
        <v>44</v>
      </c>
      <c r="I650" s="27"/>
      <c r="J650" s="114"/>
      <c r="K650" s="112">
        <f>VLOOKUP(H650,行业总结!D:F,2,FALSE)</f>
        <v>6.8</v>
      </c>
      <c r="L650" s="27" t="s">
        <v>4483</v>
      </c>
      <c r="M650" s="27" t="s">
        <v>4484</v>
      </c>
    </row>
    <row r="651" s="95" customFormat="1" spans="1:13">
      <c r="A651" s="24" t="s">
        <v>4485</v>
      </c>
      <c r="B651" s="24" t="s">
        <v>4486</v>
      </c>
      <c r="C651" s="21">
        <f>VLOOKUP(A651,[1]spot_prices!$A:$F,3,FALSE)</f>
        <v>21.8</v>
      </c>
      <c r="D651" s="21">
        <f>VLOOKUP(A651,[1]spot_prices!$A:$F,4,FALSE)</f>
        <v>30.5</v>
      </c>
      <c r="E651" s="107">
        <f>C651/D651</f>
        <v>0.714754098360656</v>
      </c>
      <c r="F651" s="20">
        <f>VLOOKUP(A651,[1]spot_prices!$A:$F,5,FALSE)</f>
        <v>15.55</v>
      </c>
      <c r="G651" s="103">
        <f>VLOOKUP(A651,[1]spot_prices!$A:$F,6,FALSE)</f>
        <v>1.97</v>
      </c>
      <c r="H651" s="27" t="s">
        <v>44</v>
      </c>
      <c r="I651" s="27"/>
      <c r="J651" s="114"/>
      <c r="K651" s="112">
        <f>VLOOKUP(H651,行业总结!D:F,2,FALSE)</f>
        <v>6.8</v>
      </c>
      <c r="L651" s="27" t="s">
        <v>4487</v>
      </c>
      <c r="M651" s="27" t="s">
        <v>4488</v>
      </c>
    </row>
    <row r="652" s="95" customFormat="1" ht="33" spans="1:13">
      <c r="A652" s="24" t="s">
        <v>4489</v>
      </c>
      <c r="B652" s="24" t="s">
        <v>4490</v>
      </c>
      <c r="C652" s="21">
        <f>VLOOKUP(A652,[1]spot_prices!$A:$F,3,FALSE)</f>
        <v>21.1</v>
      </c>
      <c r="D652" s="21">
        <f>VLOOKUP(A652,[1]spot_prices!$A:$F,4,FALSE)</f>
        <v>40.4</v>
      </c>
      <c r="E652" s="107">
        <f>C652/D652</f>
        <v>0.522277227722772</v>
      </c>
      <c r="F652" s="20">
        <f>VLOOKUP(A652,[1]spot_prices!$A:$F,5,FALSE)</f>
        <v>12.76</v>
      </c>
      <c r="G652" s="103">
        <f>VLOOKUP(A652,[1]spot_prices!$A:$F,6,FALSE)</f>
        <v>1.59</v>
      </c>
      <c r="H652" s="27" t="s">
        <v>44</v>
      </c>
      <c r="I652" s="27"/>
      <c r="J652" s="114"/>
      <c r="K652" s="112">
        <f>VLOOKUP(H652,行业总结!D:F,2,FALSE)</f>
        <v>6.8</v>
      </c>
      <c r="L652" s="27" t="s">
        <v>4491</v>
      </c>
      <c r="M652" s="27" t="s">
        <v>4492</v>
      </c>
    </row>
    <row r="653" s="95" customFormat="1" spans="1:13">
      <c r="A653" s="24" t="s">
        <v>4493</v>
      </c>
      <c r="B653" s="24" t="s">
        <v>4494</v>
      </c>
      <c r="C653" s="21">
        <f>VLOOKUP(A653,[1]spot_prices!$A:$F,3,FALSE)</f>
        <v>19.9</v>
      </c>
      <c r="D653" s="21">
        <f>VLOOKUP(A653,[1]spot_prices!$A:$F,4,FALSE)</f>
        <v>33.8</v>
      </c>
      <c r="E653" s="107">
        <f>C653/D653</f>
        <v>0.588757396449704</v>
      </c>
      <c r="F653" s="20">
        <f>VLOOKUP(A653,[1]spot_prices!$A:$F,5,FALSE)</f>
        <v>36.01</v>
      </c>
      <c r="G653" s="103">
        <f>VLOOKUP(A653,[1]spot_prices!$A:$F,6,FALSE)</f>
        <v>1.29</v>
      </c>
      <c r="H653" s="27" t="s">
        <v>44</v>
      </c>
      <c r="I653" s="27"/>
      <c r="J653" s="114"/>
      <c r="K653" s="112">
        <f>VLOOKUP(H653,行业总结!D:F,2,FALSE)</f>
        <v>6.8</v>
      </c>
      <c r="L653" s="27" t="s">
        <v>4495</v>
      </c>
      <c r="M653" s="27" t="s">
        <v>4496</v>
      </c>
    </row>
    <row r="654" s="95" customFormat="1" ht="33" spans="1:13">
      <c r="A654" s="24" t="s">
        <v>4497</v>
      </c>
      <c r="B654" s="24" t="s">
        <v>4498</v>
      </c>
      <c r="C654" s="21">
        <f>VLOOKUP(A654,[1]spot_prices!$A:$F,3,FALSE)</f>
        <v>19.6</v>
      </c>
      <c r="D654" s="21">
        <f>VLOOKUP(A654,[1]spot_prices!$A:$F,4,FALSE)</f>
        <v>78.2</v>
      </c>
      <c r="E654" s="107">
        <f>C654/D654</f>
        <v>0.250639386189258</v>
      </c>
      <c r="F654" s="20">
        <f>VLOOKUP(A654,[1]spot_prices!$A:$F,5,FALSE)</f>
        <v>16.3</v>
      </c>
      <c r="G654" s="103">
        <f>VLOOKUP(A654,[1]spot_prices!$A:$F,6,FALSE)</f>
        <v>1.24</v>
      </c>
      <c r="H654" s="27" t="s">
        <v>44</v>
      </c>
      <c r="I654" s="27"/>
      <c r="J654" s="114"/>
      <c r="K654" s="112">
        <f>VLOOKUP(H654,行业总结!D:F,2,FALSE)</f>
        <v>6.8</v>
      </c>
      <c r="L654" s="27" t="s">
        <v>4499</v>
      </c>
      <c r="M654" s="27" t="s">
        <v>4500</v>
      </c>
    </row>
    <row r="655" s="95" customFormat="1" spans="1:13">
      <c r="A655" s="24" t="s">
        <v>4501</v>
      </c>
      <c r="B655" s="24" t="s">
        <v>4502</v>
      </c>
      <c r="C655" s="21">
        <f>VLOOKUP(A655,[1]spot_prices!$A:$F,3,FALSE)</f>
        <v>19.4</v>
      </c>
      <c r="D655" s="21">
        <f>VLOOKUP(A655,[1]spot_prices!$A:$F,4,FALSE)</f>
        <v>205.8</v>
      </c>
      <c r="E655" s="107">
        <f>C655/D655</f>
        <v>0.0942662779397473</v>
      </c>
      <c r="F655" s="20">
        <f>VLOOKUP(A655,[1]spot_prices!$A:$F,5,FALSE)</f>
        <v>9.26</v>
      </c>
      <c r="G655" s="103">
        <f>VLOOKUP(A655,[1]spot_prices!$A:$F,6,FALSE)</f>
        <v>1.76</v>
      </c>
      <c r="H655" s="27" t="s">
        <v>44</v>
      </c>
      <c r="I655" s="27"/>
      <c r="J655" s="114"/>
      <c r="K655" s="112">
        <f>VLOOKUP(H655,行业总结!D:F,2,FALSE)</f>
        <v>6.8</v>
      </c>
      <c r="L655" s="27" t="s">
        <v>4503</v>
      </c>
      <c r="M655" s="27" t="s">
        <v>4504</v>
      </c>
    </row>
    <row r="656" s="95" customFormat="1" ht="33" spans="1:13">
      <c r="A656" s="24" t="s">
        <v>4505</v>
      </c>
      <c r="B656" s="24" t="s">
        <v>4506</v>
      </c>
      <c r="C656" s="21">
        <f>VLOOKUP(A656,[1]spot_prices!$A:$F,3,FALSE)</f>
        <v>19.2</v>
      </c>
      <c r="D656" s="21">
        <f>VLOOKUP(A656,[1]spot_prices!$A:$F,4,FALSE)</f>
        <v>20.8</v>
      </c>
      <c r="E656" s="107">
        <f>C656/D656</f>
        <v>0.923076923076923</v>
      </c>
      <c r="F656" s="20">
        <f>VLOOKUP(A656,[1]spot_prices!$A:$F,5,FALSE)</f>
        <v>10.91</v>
      </c>
      <c r="G656" s="103">
        <f>VLOOKUP(A656,[1]spot_prices!$A:$F,6,FALSE)</f>
        <v>2.35</v>
      </c>
      <c r="H656" s="27" t="s">
        <v>44</v>
      </c>
      <c r="I656" s="27"/>
      <c r="J656" s="114"/>
      <c r="K656" s="112">
        <f>VLOOKUP(H656,行业总结!D:F,2,FALSE)</f>
        <v>6.8</v>
      </c>
      <c r="L656" s="27" t="s">
        <v>4507</v>
      </c>
      <c r="M656" s="27" t="s">
        <v>4508</v>
      </c>
    </row>
    <row r="657" s="95" customFormat="1" ht="33" spans="1:13">
      <c r="A657" s="24" t="s">
        <v>4509</v>
      </c>
      <c r="B657" s="24" t="s">
        <v>4510</v>
      </c>
      <c r="C657" s="21">
        <f>VLOOKUP(A657,[1]spot_prices!$A:$F,3,FALSE)</f>
        <v>19</v>
      </c>
      <c r="D657" s="21">
        <f>VLOOKUP(A657,[1]spot_prices!$A:$F,4,FALSE)</f>
        <v>104.1</v>
      </c>
      <c r="E657" s="107">
        <f>C657/D657</f>
        <v>0.182516810758886</v>
      </c>
      <c r="F657" s="20">
        <f>VLOOKUP(A657,[1]spot_prices!$A:$F,5,FALSE)</f>
        <v>18.1</v>
      </c>
      <c r="G657" s="103">
        <f>VLOOKUP(A657,[1]spot_prices!$A:$F,6,FALSE)</f>
        <v>7.16</v>
      </c>
      <c r="H657" s="27" t="s">
        <v>44</v>
      </c>
      <c r="I657" s="27"/>
      <c r="J657" s="114"/>
      <c r="K657" s="112">
        <f>VLOOKUP(H657,行业总结!D:F,2,FALSE)</f>
        <v>6.8</v>
      </c>
      <c r="L657" s="27" t="s">
        <v>4511</v>
      </c>
      <c r="M657" s="114"/>
    </row>
    <row r="658" s="95" customFormat="1" ht="33" spans="1:13">
      <c r="A658" s="24" t="s">
        <v>4512</v>
      </c>
      <c r="B658" s="24" t="s">
        <v>4513</v>
      </c>
      <c r="C658" s="21">
        <f>VLOOKUP(A658,[1]spot_prices!$A:$F,3,FALSE)</f>
        <v>18.9</v>
      </c>
      <c r="D658" s="21">
        <f>VLOOKUP(A658,[1]spot_prices!$A:$F,4,FALSE)</f>
        <v>83.4</v>
      </c>
      <c r="E658" s="107">
        <f>C658/D658</f>
        <v>0.226618705035971</v>
      </c>
      <c r="F658" s="20">
        <f>VLOOKUP(A658,[1]spot_prices!$A:$F,5,FALSE)</f>
        <v>35.29</v>
      </c>
      <c r="G658" s="103">
        <f>VLOOKUP(A658,[1]spot_prices!$A:$F,6,FALSE)</f>
        <v>-1.29</v>
      </c>
      <c r="H658" s="27" t="s">
        <v>44</v>
      </c>
      <c r="I658" s="27"/>
      <c r="J658" s="114"/>
      <c r="K658" s="112">
        <f>VLOOKUP(H658,行业总结!D:F,2,FALSE)</f>
        <v>6.8</v>
      </c>
      <c r="L658" s="27" t="s">
        <v>4514</v>
      </c>
      <c r="M658" s="27" t="s">
        <v>4515</v>
      </c>
    </row>
    <row r="659" s="95" customFormat="1" spans="1:13">
      <c r="A659" s="24" t="s">
        <v>4516</v>
      </c>
      <c r="B659" s="24" t="s">
        <v>4517</v>
      </c>
      <c r="C659" s="21">
        <f>VLOOKUP(A659,[1]spot_prices!$A:$F,3,FALSE)</f>
        <v>18.6</v>
      </c>
      <c r="D659" s="21">
        <f>VLOOKUP(A659,[1]spot_prices!$A:$F,4,FALSE)</f>
        <v>195.3</v>
      </c>
      <c r="E659" s="107">
        <f>C659/D659</f>
        <v>0.0952380952380952</v>
      </c>
      <c r="F659" s="20">
        <f>VLOOKUP(A659,[1]spot_prices!$A:$F,5,FALSE)</f>
        <v>47.85</v>
      </c>
      <c r="G659" s="103">
        <f>VLOOKUP(A659,[1]spot_prices!$A:$F,6,FALSE)</f>
        <v>2.55</v>
      </c>
      <c r="H659" s="27" t="s">
        <v>44</v>
      </c>
      <c r="I659" s="27"/>
      <c r="J659" s="114"/>
      <c r="K659" s="112">
        <f>VLOOKUP(H659,行业总结!D:F,2,FALSE)</f>
        <v>6.8</v>
      </c>
      <c r="L659" s="27" t="s">
        <v>4518</v>
      </c>
      <c r="M659" s="27" t="s">
        <v>4519</v>
      </c>
    </row>
    <row r="660" s="95" customFormat="1" spans="1:13">
      <c r="A660" s="24" t="s">
        <v>4520</v>
      </c>
      <c r="B660" s="24" t="s">
        <v>4521</v>
      </c>
      <c r="C660" s="21">
        <f>VLOOKUP(A660,[1]spot_prices!$A:$F,3,FALSE)</f>
        <v>17.8</v>
      </c>
      <c r="D660" s="21">
        <f>VLOOKUP(A660,[1]spot_prices!$A:$F,4,FALSE)</f>
        <v>23.5</v>
      </c>
      <c r="E660" s="107">
        <f>C660/D660</f>
        <v>0.757446808510638</v>
      </c>
      <c r="F660" s="20">
        <f>VLOOKUP(A660,[1]spot_prices!$A:$F,5,FALSE)</f>
        <v>29.05</v>
      </c>
      <c r="G660" s="103">
        <f>VLOOKUP(A660,[1]spot_prices!$A:$F,6,FALSE)</f>
        <v>1.57</v>
      </c>
      <c r="H660" s="27" t="s">
        <v>44</v>
      </c>
      <c r="I660" s="27"/>
      <c r="J660" s="114"/>
      <c r="K660" s="112">
        <f>VLOOKUP(H660,行业总结!D:F,2,FALSE)</f>
        <v>6.8</v>
      </c>
      <c r="L660" s="27" t="s">
        <v>4522</v>
      </c>
      <c r="M660" s="27" t="s">
        <v>4523</v>
      </c>
    </row>
    <row r="661" s="95" customFormat="1" ht="33" spans="1:13">
      <c r="A661" s="24" t="s">
        <v>4524</v>
      </c>
      <c r="B661" s="24" t="s">
        <v>4525</v>
      </c>
      <c r="C661" s="21">
        <f>VLOOKUP(A661,[1]spot_prices!$A:$F,3,FALSE)</f>
        <v>16.4</v>
      </c>
      <c r="D661" s="21">
        <f>VLOOKUP(A661,[1]spot_prices!$A:$F,4,FALSE)</f>
        <v>30.8</v>
      </c>
      <c r="E661" s="107">
        <f>C661/D661</f>
        <v>0.532467532467532</v>
      </c>
      <c r="F661" s="20">
        <f>VLOOKUP(A661,[1]spot_prices!$A:$F,5,FALSE)</f>
        <v>25.67</v>
      </c>
      <c r="G661" s="103">
        <f>VLOOKUP(A661,[1]spot_prices!$A:$F,6,FALSE)</f>
        <v>1.66</v>
      </c>
      <c r="H661" s="27" t="s">
        <v>44</v>
      </c>
      <c r="I661" s="27"/>
      <c r="J661" s="114"/>
      <c r="K661" s="112">
        <f>VLOOKUP(H661,行业总结!D:F,2,FALSE)</f>
        <v>6.8</v>
      </c>
      <c r="L661" s="27" t="s">
        <v>4526</v>
      </c>
      <c r="M661" s="27" t="s">
        <v>4527</v>
      </c>
    </row>
    <row r="662" s="95" customFormat="1" ht="33" spans="1:13">
      <c r="A662" s="24" t="s">
        <v>4528</v>
      </c>
      <c r="B662" s="24" t="s">
        <v>4529</v>
      </c>
      <c r="C662" s="21">
        <f>VLOOKUP(A662,[1]spot_prices!$A:$F,3,FALSE)</f>
        <v>16.2</v>
      </c>
      <c r="D662" s="21">
        <f>VLOOKUP(A662,[1]spot_prices!$A:$F,4,FALSE)</f>
        <v>66.5</v>
      </c>
      <c r="E662" s="107">
        <f>C662/D662</f>
        <v>0.243609022556391</v>
      </c>
      <c r="F662" s="20">
        <f>VLOOKUP(A662,[1]spot_prices!$A:$F,5,FALSE)</f>
        <v>44.69</v>
      </c>
      <c r="G662" s="103">
        <f>VLOOKUP(A662,[1]spot_prices!$A:$F,6,FALSE)</f>
        <v>1.64</v>
      </c>
      <c r="H662" s="27" t="s">
        <v>44</v>
      </c>
      <c r="I662" s="27"/>
      <c r="J662" s="114"/>
      <c r="K662" s="112">
        <f>VLOOKUP(H662,行业总结!D:F,2,FALSE)</f>
        <v>6.8</v>
      </c>
      <c r="L662" s="27" t="s">
        <v>4530</v>
      </c>
      <c r="M662" s="27" t="s">
        <v>4232</v>
      </c>
    </row>
    <row r="663" s="95" customFormat="1" ht="33" spans="1:13">
      <c r="A663" s="24" t="s">
        <v>4531</v>
      </c>
      <c r="B663" s="24" t="s">
        <v>4532</v>
      </c>
      <c r="C663" s="21">
        <f>VLOOKUP(A663,[1]spot_prices!$A:$F,3,FALSE)</f>
        <v>16.2</v>
      </c>
      <c r="D663" s="21">
        <f>VLOOKUP(A663,[1]spot_prices!$A:$F,4,FALSE)</f>
        <v>27.4</v>
      </c>
      <c r="E663" s="107">
        <f>C663/D663</f>
        <v>0.591240875912409</v>
      </c>
      <c r="F663" s="20">
        <f>VLOOKUP(A663,[1]spot_prices!$A:$F,5,FALSE)</f>
        <v>34.24</v>
      </c>
      <c r="G663" s="103">
        <f>VLOOKUP(A663,[1]spot_prices!$A:$F,6,FALSE)</f>
        <v>0.41</v>
      </c>
      <c r="H663" s="27" t="s">
        <v>44</v>
      </c>
      <c r="I663" s="27"/>
      <c r="J663" s="114"/>
      <c r="K663" s="112">
        <f>VLOOKUP(H663,行业总结!D:F,2,FALSE)</f>
        <v>6.8</v>
      </c>
      <c r="L663" s="27" t="s">
        <v>4533</v>
      </c>
      <c r="M663" s="27" t="s">
        <v>4534</v>
      </c>
    </row>
    <row r="664" s="95" customFormat="1" ht="33" spans="1:13">
      <c r="A664" s="24" t="s">
        <v>4535</v>
      </c>
      <c r="B664" s="24" t="s">
        <v>4536</v>
      </c>
      <c r="C664" s="21">
        <f>VLOOKUP(A664,[1]spot_prices!$A:$F,3,FALSE)</f>
        <v>15.7</v>
      </c>
      <c r="D664" s="21">
        <f>VLOOKUP(A664,[1]spot_prices!$A:$F,4,FALSE)</f>
        <v>22.8</v>
      </c>
      <c r="E664" s="107">
        <f>C664/D664</f>
        <v>0.68859649122807</v>
      </c>
      <c r="F664" s="20">
        <f>VLOOKUP(A664,[1]spot_prices!$A:$F,5,FALSE)</f>
        <v>35</v>
      </c>
      <c r="G664" s="103">
        <f>VLOOKUP(A664,[1]spot_prices!$A:$F,6,FALSE)</f>
        <v>-6.17</v>
      </c>
      <c r="H664" s="27" t="s">
        <v>44</v>
      </c>
      <c r="I664" s="27"/>
      <c r="J664" s="114"/>
      <c r="K664" s="112">
        <f>VLOOKUP(H664,行业总结!D:F,2,FALSE)</f>
        <v>6.8</v>
      </c>
      <c r="L664" s="27" t="s">
        <v>4537</v>
      </c>
      <c r="M664" s="114"/>
    </row>
    <row r="665" s="95" customFormat="1" ht="33" spans="1:13">
      <c r="A665" s="24" t="s">
        <v>4538</v>
      </c>
      <c r="B665" s="24" t="s">
        <v>4539</v>
      </c>
      <c r="C665" s="21">
        <f>VLOOKUP(A665,[1]spot_prices!$A:$F,3,FALSE)</f>
        <v>15</v>
      </c>
      <c r="D665" s="21">
        <f>VLOOKUP(A665,[1]spot_prices!$A:$F,4,FALSE)</f>
        <v>16.2</v>
      </c>
      <c r="E665" s="107">
        <f>C665/D665</f>
        <v>0.925925925925926</v>
      </c>
      <c r="F665" s="20">
        <f>VLOOKUP(A665,[1]spot_prices!$A:$F,5,FALSE)</f>
        <v>6.69</v>
      </c>
      <c r="G665" s="103">
        <f>VLOOKUP(A665,[1]spot_prices!$A:$F,6,FALSE)</f>
        <v>2.92</v>
      </c>
      <c r="H665" s="27" t="s">
        <v>44</v>
      </c>
      <c r="I665" s="27"/>
      <c r="J665" s="114"/>
      <c r="K665" s="112">
        <f>VLOOKUP(H665,行业总结!D:F,2,FALSE)</f>
        <v>6.8</v>
      </c>
      <c r="L665" s="27" t="s">
        <v>4540</v>
      </c>
      <c r="M665" s="27" t="s">
        <v>4541</v>
      </c>
    </row>
    <row r="666" s="95" customFormat="1" ht="33" spans="1:13">
      <c r="A666" s="24" t="s">
        <v>4542</v>
      </c>
      <c r="B666" s="24" t="s">
        <v>4543</v>
      </c>
      <c r="C666" s="21">
        <f>VLOOKUP(A666,[1]spot_prices!$A:$F,3,FALSE)</f>
        <v>13.9</v>
      </c>
      <c r="D666" s="21">
        <f>VLOOKUP(A666,[1]spot_prices!$A:$F,4,FALSE)</f>
        <v>58.1</v>
      </c>
      <c r="E666" s="107">
        <f>C666/D666</f>
        <v>0.239242685025818</v>
      </c>
      <c r="F666" s="20">
        <f>VLOOKUP(A666,[1]spot_prices!$A:$F,5,FALSE)</f>
        <v>58.66</v>
      </c>
      <c r="G666" s="103">
        <f>VLOOKUP(A666,[1]spot_prices!$A:$F,6,FALSE)</f>
        <v>-0.07</v>
      </c>
      <c r="H666" s="27" t="s">
        <v>44</v>
      </c>
      <c r="I666" s="27"/>
      <c r="J666" s="114"/>
      <c r="K666" s="112">
        <f>VLOOKUP(H666,行业总结!D:F,2,FALSE)</f>
        <v>6.8</v>
      </c>
      <c r="L666" s="27" t="s">
        <v>4544</v>
      </c>
      <c r="M666" s="27" t="s">
        <v>4545</v>
      </c>
    </row>
    <row r="667" s="95" customFormat="1" ht="33" spans="1:13">
      <c r="A667" s="24" t="s">
        <v>4546</v>
      </c>
      <c r="B667" s="24" t="s">
        <v>4547</v>
      </c>
      <c r="C667" s="21">
        <f>VLOOKUP(A667,[1]spot_prices!$A:$F,3,FALSE)</f>
        <v>12.2</v>
      </c>
      <c r="D667" s="21">
        <f>VLOOKUP(A667,[1]spot_prices!$A:$F,4,FALSE)</f>
        <v>64.2</v>
      </c>
      <c r="E667" s="107">
        <f>C667/D667</f>
        <v>0.190031152647975</v>
      </c>
      <c r="F667" s="20">
        <f>VLOOKUP(A667,[1]spot_prices!$A:$F,5,FALSE)</f>
        <v>9.8</v>
      </c>
      <c r="G667" s="103">
        <f>VLOOKUP(A667,[1]spot_prices!$A:$F,6,FALSE)</f>
        <v>1.87</v>
      </c>
      <c r="H667" s="27" t="s">
        <v>44</v>
      </c>
      <c r="I667" s="27"/>
      <c r="J667" s="114"/>
      <c r="K667" s="112">
        <f>VLOOKUP(H667,行业总结!D:F,2,FALSE)</f>
        <v>6.8</v>
      </c>
      <c r="L667" s="27" t="s">
        <v>4548</v>
      </c>
      <c r="M667" s="27" t="s">
        <v>4519</v>
      </c>
    </row>
    <row r="668" s="95" customFormat="1" ht="33" spans="1:13">
      <c r="A668" s="24" t="s">
        <v>4549</v>
      </c>
      <c r="B668" s="24" t="s">
        <v>4550</v>
      </c>
      <c r="C668" s="21">
        <f>VLOOKUP(A668,[1]spot_prices!$A:$F,3,FALSE)</f>
        <v>11.4</v>
      </c>
      <c r="D668" s="21">
        <f>VLOOKUP(A668,[1]spot_prices!$A:$F,4,FALSE)</f>
        <v>19.8</v>
      </c>
      <c r="E668" s="107">
        <f>C668/D668</f>
        <v>0.575757575757576</v>
      </c>
      <c r="F668" s="20">
        <f>VLOOKUP(A668,[1]spot_prices!$A:$F,5,FALSE)</f>
        <v>11.26</v>
      </c>
      <c r="G668" s="103">
        <f>VLOOKUP(A668,[1]spot_prices!$A:$F,6,FALSE)</f>
        <v>3.4</v>
      </c>
      <c r="H668" s="27" t="s">
        <v>44</v>
      </c>
      <c r="I668" s="27"/>
      <c r="J668" s="114"/>
      <c r="K668" s="112">
        <f>VLOOKUP(H668,行业总结!D:F,2,FALSE)</f>
        <v>6.8</v>
      </c>
      <c r="L668" s="27" t="s">
        <v>4551</v>
      </c>
      <c r="M668" s="27" t="s">
        <v>4552</v>
      </c>
    </row>
    <row r="669" s="95" customFormat="1" spans="1:13">
      <c r="A669" s="24" t="s">
        <v>4553</v>
      </c>
      <c r="B669" s="24" t="s">
        <v>4554</v>
      </c>
      <c r="C669" s="21">
        <f>VLOOKUP(A669,[1]spot_prices!$A:$F,3,FALSE)</f>
        <v>7.8</v>
      </c>
      <c r="D669" s="21">
        <f>VLOOKUP(A669,[1]spot_prices!$A:$F,4,FALSE)</f>
        <v>9.9</v>
      </c>
      <c r="E669" s="107">
        <f>C669/D669</f>
        <v>0.787878787878788</v>
      </c>
      <c r="F669" s="20">
        <f>VLOOKUP(A669,[1]spot_prices!$A:$F,5,FALSE)</f>
        <v>6.75</v>
      </c>
      <c r="G669" s="103">
        <f>VLOOKUP(A669,[1]spot_prices!$A:$F,6,FALSE)</f>
        <v>0.15</v>
      </c>
      <c r="H669" s="27" t="s">
        <v>44</v>
      </c>
      <c r="I669" s="27"/>
      <c r="J669" s="114"/>
      <c r="K669" s="112">
        <f>VLOOKUP(H669,行业总结!D:F,2,FALSE)</f>
        <v>6.8</v>
      </c>
      <c r="L669" s="27" t="s">
        <v>4555</v>
      </c>
      <c r="M669" s="27" t="s">
        <v>4556</v>
      </c>
    </row>
    <row r="670" s="95" customFormat="1" ht="33" spans="1:13">
      <c r="A670" s="24" t="s">
        <v>4557</v>
      </c>
      <c r="B670" s="24" t="s">
        <v>4558</v>
      </c>
      <c r="C670" s="21">
        <f>VLOOKUP(A670,[1]spot_prices!$A:$F,3,FALSE)</f>
        <v>7.3</v>
      </c>
      <c r="D670" s="21">
        <f>VLOOKUP(A670,[1]spot_prices!$A:$F,4,FALSE)</f>
        <v>21.4</v>
      </c>
      <c r="E670" s="107">
        <f>C670/D670</f>
        <v>0.341121495327103</v>
      </c>
      <c r="F670" s="20">
        <f>VLOOKUP(A670,[1]spot_prices!$A:$F,5,FALSE)</f>
        <v>26.71</v>
      </c>
      <c r="G670" s="103">
        <f>VLOOKUP(A670,[1]spot_prices!$A:$F,6,FALSE)</f>
        <v>1.75</v>
      </c>
      <c r="H670" s="27" t="s">
        <v>44</v>
      </c>
      <c r="I670" s="27"/>
      <c r="J670" s="114"/>
      <c r="K670" s="112">
        <f>VLOOKUP(H670,行业总结!D:F,2,FALSE)</f>
        <v>6.8</v>
      </c>
      <c r="L670" s="27" t="s">
        <v>4559</v>
      </c>
      <c r="M670" s="27" t="s">
        <v>4560</v>
      </c>
    </row>
    <row r="671" s="95" customFormat="1" spans="1:13">
      <c r="A671" s="24" t="s">
        <v>4561</v>
      </c>
      <c r="B671" s="24" t="s">
        <v>4562</v>
      </c>
      <c r="C671" s="21">
        <f>VLOOKUP(A671,[1]spot_prices!$A:$F,3,FALSE)</f>
        <v>6.2</v>
      </c>
      <c r="D671" s="21">
        <f>VLOOKUP(A671,[1]spot_prices!$A:$F,4,FALSE)</f>
        <v>65.4</v>
      </c>
      <c r="E671" s="107">
        <f>C671/D671</f>
        <v>0.0948012232415902</v>
      </c>
      <c r="F671" s="20">
        <f>VLOOKUP(A671,[1]spot_prices!$A:$F,5,FALSE)</f>
        <v>14.42</v>
      </c>
      <c r="G671" s="103">
        <f>VLOOKUP(A671,[1]spot_prices!$A:$F,6,FALSE)</f>
        <v>1.41</v>
      </c>
      <c r="H671" s="27" t="s">
        <v>44</v>
      </c>
      <c r="I671" s="27"/>
      <c r="J671" s="114"/>
      <c r="K671" s="112">
        <f>VLOOKUP(H671,行业总结!D:F,2,FALSE)</f>
        <v>6.8</v>
      </c>
      <c r="L671" s="27" t="s">
        <v>4563</v>
      </c>
      <c r="M671" s="27" t="s">
        <v>4564</v>
      </c>
    </row>
    <row r="672" s="95" customFormat="1" spans="1:13">
      <c r="A672" s="108" t="s">
        <v>4565</v>
      </c>
      <c r="B672" s="108" t="s">
        <v>4566</v>
      </c>
      <c r="C672" s="21">
        <f>VLOOKUP(A672,[1]spot_prices!$A:$F,3,FALSE)</f>
        <v>407.2</v>
      </c>
      <c r="D672" s="21">
        <f>VLOOKUP(A672,[1]spot_prices!$A:$F,4,FALSE)</f>
        <v>712.3</v>
      </c>
      <c r="E672" s="107">
        <f>C672/D672</f>
        <v>0.571669240488558</v>
      </c>
      <c r="F672" s="20">
        <f>VLOOKUP(A672,[1]spot_prices!$A:$F,5,FALSE)</f>
        <v>79</v>
      </c>
      <c r="G672" s="103">
        <f>VLOOKUP(A672,[1]spot_prices!$A:$F,6,FALSE)</f>
        <v>-2.47</v>
      </c>
      <c r="H672" s="109" t="s">
        <v>59</v>
      </c>
      <c r="I672" s="109"/>
      <c r="J672" s="108" t="s">
        <v>4567</v>
      </c>
      <c r="K672" s="112">
        <f>VLOOKUP(H672,行业总结!D:F,2,FALSE)</f>
        <v>3.1</v>
      </c>
      <c r="L672" s="109" t="s">
        <v>4568</v>
      </c>
      <c r="M672" s="109" t="s">
        <v>4569</v>
      </c>
    </row>
    <row r="673" s="95" customFormat="1" ht="33" spans="1:13">
      <c r="A673" s="108" t="s">
        <v>4570</v>
      </c>
      <c r="B673" s="108" t="s">
        <v>4571</v>
      </c>
      <c r="C673" s="21">
        <f>VLOOKUP(A673,[1]spot_prices!$A:$F,3,FALSE)</f>
        <v>201.5</v>
      </c>
      <c r="D673" s="21">
        <f>VLOOKUP(A673,[1]spot_prices!$A:$F,4,FALSE)</f>
        <v>201.5</v>
      </c>
      <c r="E673" s="107">
        <f>C673/D673</f>
        <v>1</v>
      </c>
      <c r="F673" s="20">
        <f>VLOOKUP(A673,[1]spot_prices!$A:$F,5,FALSE)</f>
        <v>106.6</v>
      </c>
      <c r="G673" s="103">
        <f>VLOOKUP(A673,[1]spot_prices!$A:$F,6,FALSE)</f>
        <v>-0.6</v>
      </c>
      <c r="H673" s="109" t="s">
        <v>59</v>
      </c>
      <c r="I673" s="109"/>
      <c r="J673" s="108" t="s">
        <v>2253</v>
      </c>
      <c r="K673" s="112">
        <f>VLOOKUP(H673,行业总结!D:F,2,FALSE)</f>
        <v>3.1</v>
      </c>
      <c r="L673" s="109" t="s">
        <v>4572</v>
      </c>
      <c r="M673" s="109" t="s">
        <v>4573</v>
      </c>
    </row>
    <row r="674" s="95" customFormat="1" ht="33" spans="1:13">
      <c r="A674" s="108" t="s">
        <v>4574</v>
      </c>
      <c r="B674" s="108" t="s">
        <v>4575</v>
      </c>
      <c r="C674" s="21">
        <f>VLOOKUP(A674,[1]spot_prices!$A:$F,3,FALSE)</f>
        <v>147.8</v>
      </c>
      <c r="D674" s="21">
        <f>VLOOKUP(A674,[1]spot_prices!$A:$F,4,FALSE)</f>
        <v>147.8</v>
      </c>
      <c r="E674" s="107">
        <f>C674/D674</f>
        <v>1</v>
      </c>
      <c r="F674" s="20">
        <f>VLOOKUP(A674,[1]spot_prices!$A:$F,5,FALSE)</f>
        <v>29.57</v>
      </c>
      <c r="G674" s="103">
        <f>VLOOKUP(A674,[1]spot_prices!$A:$F,6,FALSE)</f>
        <v>-0.67</v>
      </c>
      <c r="H674" s="109" t="s">
        <v>59</v>
      </c>
      <c r="I674" s="109"/>
      <c r="J674" s="108" t="s">
        <v>2113</v>
      </c>
      <c r="K674" s="112">
        <f>VLOOKUP(H674,行业总结!D:F,2,FALSE)</f>
        <v>3.1</v>
      </c>
      <c r="L674" s="109" t="s">
        <v>4576</v>
      </c>
      <c r="M674" s="109" t="s">
        <v>4577</v>
      </c>
    </row>
    <row r="675" s="95" customFormat="1" spans="1:13">
      <c r="A675" s="108" t="s">
        <v>4578</v>
      </c>
      <c r="B675" s="108" t="s">
        <v>4579</v>
      </c>
      <c r="C675" s="21">
        <f>VLOOKUP(A675,[1]spot_prices!$A:$F,3,FALSE)</f>
        <v>124.2</v>
      </c>
      <c r="D675" s="21">
        <f>VLOOKUP(A675,[1]spot_prices!$A:$F,4,FALSE)</f>
        <v>157.3</v>
      </c>
      <c r="E675" s="107">
        <f>C675/D675</f>
        <v>0.789574062301335</v>
      </c>
      <c r="F675" s="20">
        <f>VLOOKUP(A675,[1]spot_prices!$A:$F,5,FALSE)</f>
        <v>29.38</v>
      </c>
      <c r="G675" s="103">
        <f>VLOOKUP(A675,[1]spot_prices!$A:$F,6,FALSE)</f>
        <v>1.45</v>
      </c>
      <c r="H675" s="109" t="s">
        <v>59</v>
      </c>
      <c r="I675" s="109"/>
      <c r="J675" s="108" t="s">
        <v>2352</v>
      </c>
      <c r="K675" s="112">
        <f>VLOOKUP(H675,行业总结!D:F,2,FALSE)</f>
        <v>3.1</v>
      </c>
      <c r="L675" s="109" t="s">
        <v>4580</v>
      </c>
      <c r="M675" s="109" t="s">
        <v>4581</v>
      </c>
    </row>
    <row r="676" s="95" customFormat="1" ht="33" spans="1:13">
      <c r="A676" s="20" t="s">
        <v>4582</v>
      </c>
      <c r="B676" s="20" t="s">
        <v>4583</v>
      </c>
      <c r="C676" s="21">
        <f>VLOOKUP(A676,[1]spot_prices!$A:$F,3,FALSE)</f>
        <v>85.6</v>
      </c>
      <c r="D676" s="21">
        <f>VLOOKUP(A676,[1]spot_prices!$A:$F,4,FALSE)</f>
        <v>132.7</v>
      </c>
      <c r="E676" s="107">
        <f>C676/D676</f>
        <v>0.645064054257724</v>
      </c>
      <c r="F676" s="20">
        <f>VLOOKUP(A676,[1]spot_prices!$A:$F,5,FALSE)</f>
        <v>21.01</v>
      </c>
      <c r="G676" s="103">
        <f>VLOOKUP(A676,[1]spot_prices!$A:$F,6,FALSE)</f>
        <v>1.74</v>
      </c>
      <c r="H676" s="23" t="s">
        <v>59</v>
      </c>
      <c r="I676" s="23"/>
      <c r="J676" s="20" t="s">
        <v>2352</v>
      </c>
      <c r="K676" s="112">
        <f>VLOOKUP(H676,行业总结!D:F,2,FALSE)</f>
        <v>3.1</v>
      </c>
      <c r="L676" s="23" t="s">
        <v>4584</v>
      </c>
      <c r="M676" s="23" t="s">
        <v>4585</v>
      </c>
    </row>
    <row r="677" s="95" customFormat="1" ht="33" spans="1:13">
      <c r="A677" s="20" t="s">
        <v>4586</v>
      </c>
      <c r="B677" s="20" t="s">
        <v>4587</v>
      </c>
      <c r="C677" s="21">
        <f>VLOOKUP(A677,[1]spot_prices!$A:$F,3,FALSE)</f>
        <v>78</v>
      </c>
      <c r="D677" s="21">
        <f>VLOOKUP(A677,[1]spot_prices!$A:$F,4,FALSE)</f>
        <v>79</v>
      </c>
      <c r="E677" s="107">
        <f>C677/D677</f>
        <v>0.987341772151899</v>
      </c>
      <c r="F677" s="20">
        <f>VLOOKUP(A677,[1]spot_prices!$A:$F,5,FALSE)</f>
        <v>9.98</v>
      </c>
      <c r="G677" s="103">
        <f>VLOOKUP(A677,[1]spot_prices!$A:$F,6,FALSE)</f>
        <v>0.91</v>
      </c>
      <c r="H677" s="23" t="s">
        <v>59</v>
      </c>
      <c r="I677" s="23"/>
      <c r="J677" s="20" t="s">
        <v>2253</v>
      </c>
      <c r="K677" s="112">
        <f>VLOOKUP(H677,行业总结!D:F,2,FALSE)</f>
        <v>3.1</v>
      </c>
      <c r="L677" s="23" t="s">
        <v>4588</v>
      </c>
      <c r="M677" s="23" t="s">
        <v>4589</v>
      </c>
    </row>
    <row r="678" s="95" customFormat="1" ht="33" spans="1:13">
      <c r="A678" s="20" t="s">
        <v>4590</v>
      </c>
      <c r="B678" s="20" t="s">
        <v>4591</v>
      </c>
      <c r="C678" s="21">
        <f>VLOOKUP(A678,[1]spot_prices!$A:$F,3,FALSE)</f>
        <v>74</v>
      </c>
      <c r="D678" s="21">
        <f>VLOOKUP(A678,[1]spot_prices!$A:$F,4,FALSE)</f>
        <v>100.7</v>
      </c>
      <c r="E678" s="107">
        <f>C678/D678</f>
        <v>0.734856007944389</v>
      </c>
      <c r="F678" s="20">
        <f>VLOOKUP(A678,[1]spot_prices!$A:$F,5,FALSE)</f>
        <v>11.02</v>
      </c>
      <c r="G678" s="103">
        <f>VLOOKUP(A678,[1]spot_prices!$A:$F,6,FALSE)</f>
        <v>0.73</v>
      </c>
      <c r="H678" s="23" t="s">
        <v>59</v>
      </c>
      <c r="I678" s="23"/>
      <c r="J678" s="20" t="s">
        <v>2113</v>
      </c>
      <c r="K678" s="112">
        <f>VLOOKUP(H678,行业总结!D:F,2,FALSE)</f>
        <v>3.1</v>
      </c>
      <c r="L678" s="23" t="s">
        <v>4592</v>
      </c>
      <c r="M678" s="23" t="s">
        <v>4593</v>
      </c>
    </row>
    <row r="679" s="95" customFormat="1" ht="33" spans="1:13">
      <c r="A679" s="20" t="s">
        <v>4594</v>
      </c>
      <c r="B679" s="20" t="s">
        <v>4595</v>
      </c>
      <c r="C679" s="21">
        <f>VLOOKUP(A679,[1]spot_prices!$A:$F,3,FALSE)</f>
        <v>70</v>
      </c>
      <c r="D679" s="21">
        <f>VLOOKUP(A679,[1]spot_prices!$A:$F,4,FALSE)</f>
        <v>72.2</v>
      </c>
      <c r="E679" s="107">
        <f>C679/D679</f>
        <v>0.969529085872576</v>
      </c>
      <c r="F679" s="20">
        <f>VLOOKUP(A679,[1]spot_prices!$A:$F,5,FALSE)</f>
        <v>27.55</v>
      </c>
      <c r="G679" s="103">
        <f>VLOOKUP(A679,[1]spot_prices!$A:$F,6,FALSE)</f>
        <v>6.17</v>
      </c>
      <c r="H679" s="23" t="s">
        <v>59</v>
      </c>
      <c r="I679" s="23"/>
      <c r="J679" s="20" t="s">
        <v>2286</v>
      </c>
      <c r="K679" s="112">
        <f>VLOOKUP(H679,行业总结!D:F,2,FALSE)</f>
        <v>3.1</v>
      </c>
      <c r="L679" s="23" t="s">
        <v>4596</v>
      </c>
      <c r="M679" s="23" t="s">
        <v>4597</v>
      </c>
    </row>
    <row r="680" s="95" customFormat="1" ht="33" spans="1:13">
      <c r="A680" s="20" t="s">
        <v>4598</v>
      </c>
      <c r="B680" s="20" t="s">
        <v>4599</v>
      </c>
      <c r="C680" s="21">
        <f>VLOOKUP(A680,[1]spot_prices!$A:$F,3,FALSE)</f>
        <v>69.3</v>
      </c>
      <c r="D680" s="21">
        <f>VLOOKUP(A680,[1]spot_prices!$A:$F,4,FALSE)</f>
        <v>118.3</v>
      </c>
      <c r="E680" s="107">
        <f>C680/D680</f>
        <v>0.585798816568047</v>
      </c>
      <c r="F680" s="20">
        <f>VLOOKUP(A680,[1]spot_prices!$A:$F,5,FALSE)</f>
        <v>147.49</v>
      </c>
      <c r="G680" s="103">
        <f>VLOOKUP(A680,[1]spot_prices!$A:$F,6,FALSE)</f>
        <v>3.39</v>
      </c>
      <c r="H680" s="23" t="s">
        <v>59</v>
      </c>
      <c r="I680" s="23"/>
      <c r="J680" s="20" t="s">
        <v>2113</v>
      </c>
      <c r="K680" s="112">
        <f>VLOOKUP(H680,行业总结!D:F,2,FALSE)</f>
        <v>3.1</v>
      </c>
      <c r="L680" s="23" t="s">
        <v>4600</v>
      </c>
      <c r="M680" s="23" t="s">
        <v>4601</v>
      </c>
    </row>
    <row r="681" s="95" customFormat="1" ht="49.5" spans="1:13">
      <c r="A681" s="20" t="s">
        <v>4602</v>
      </c>
      <c r="B681" s="20" t="s">
        <v>4603</v>
      </c>
      <c r="C681" s="21">
        <f>VLOOKUP(A681,[1]spot_prices!$A:$F,3,FALSE)</f>
        <v>68.8</v>
      </c>
      <c r="D681" s="21">
        <f>VLOOKUP(A681,[1]spot_prices!$A:$F,4,FALSE)</f>
        <v>69</v>
      </c>
      <c r="E681" s="107">
        <f>C681/D681</f>
        <v>0.997101449275362</v>
      </c>
      <c r="F681" s="20">
        <f>VLOOKUP(A681,[1]spot_prices!$A:$F,5,FALSE)</f>
        <v>15.46</v>
      </c>
      <c r="G681" s="103">
        <f>VLOOKUP(A681,[1]spot_prices!$A:$F,6,FALSE)</f>
        <v>2.72</v>
      </c>
      <c r="H681" s="23" t="s">
        <v>59</v>
      </c>
      <c r="I681" s="23"/>
      <c r="J681" s="20" t="s">
        <v>2135</v>
      </c>
      <c r="K681" s="112">
        <f>VLOOKUP(H681,行业总结!D:F,2,FALSE)</f>
        <v>3.1</v>
      </c>
      <c r="L681" s="23" t="s">
        <v>4604</v>
      </c>
      <c r="M681" s="23" t="s">
        <v>4605</v>
      </c>
    </row>
    <row r="682" s="95" customFormat="1" ht="66" spans="1:13">
      <c r="A682" s="20" t="s">
        <v>4606</v>
      </c>
      <c r="B682" s="20" t="s">
        <v>4607</v>
      </c>
      <c r="C682" s="21">
        <f>VLOOKUP(A682,[1]spot_prices!$A:$F,3,FALSE)</f>
        <v>65.5</v>
      </c>
      <c r="D682" s="21">
        <f>VLOOKUP(A682,[1]spot_prices!$A:$F,4,FALSE)</f>
        <v>97.7</v>
      </c>
      <c r="E682" s="107">
        <f>C682/D682</f>
        <v>0.670419651995906</v>
      </c>
      <c r="F682" s="20">
        <f>VLOOKUP(A682,[1]spot_prices!$A:$F,5,FALSE)</f>
        <v>7.44</v>
      </c>
      <c r="G682" s="103">
        <f>VLOOKUP(A682,[1]spot_prices!$A:$F,6,FALSE)</f>
        <v>1.22</v>
      </c>
      <c r="H682" s="23" t="s">
        <v>59</v>
      </c>
      <c r="I682" s="23"/>
      <c r="J682" s="113"/>
      <c r="K682" s="112">
        <f>VLOOKUP(H682,行业总结!D:F,2,FALSE)</f>
        <v>3.1</v>
      </c>
      <c r="L682" s="23" t="s">
        <v>4608</v>
      </c>
      <c r="M682" s="23" t="s">
        <v>4609</v>
      </c>
    </row>
    <row r="683" s="95" customFormat="1" ht="33" spans="1:13">
      <c r="A683" s="20" t="s">
        <v>4610</v>
      </c>
      <c r="B683" s="20" t="s">
        <v>4611</v>
      </c>
      <c r="C683" s="21">
        <f>VLOOKUP(A683,[1]spot_prices!$A:$F,3,FALSE)</f>
        <v>64.3</v>
      </c>
      <c r="D683" s="21">
        <f>VLOOKUP(A683,[1]spot_prices!$A:$F,4,FALSE)</f>
        <v>193.6</v>
      </c>
      <c r="E683" s="107">
        <f>C683/D683</f>
        <v>0.332128099173554</v>
      </c>
      <c r="F683" s="20">
        <f>VLOOKUP(A683,[1]spot_prices!$A:$F,5,FALSE)</f>
        <v>92.6</v>
      </c>
      <c r="G683" s="103">
        <f>VLOOKUP(A683,[1]spot_prices!$A:$F,6,FALSE)</f>
        <v>1.87</v>
      </c>
      <c r="H683" s="23" t="s">
        <v>59</v>
      </c>
      <c r="I683" s="23"/>
      <c r="J683" s="20" t="s">
        <v>2135</v>
      </c>
      <c r="K683" s="112">
        <f>VLOOKUP(H683,行业总结!D:F,2,FALSE)</f>
        <v>3.1</v>
      </c>
      <c r="L683" s="23" t="s">
        <v>4612</v>
      </c>
      <c r="M683" s="23" t="s">
        <v>4613</v>
      </c>
    </row>
    <row r="684" s="95" customFormat="1" ht="49.5" spans="1:13">
      <c r="A684" s="20" t="s">
        <v>4614</v>
      </c>
      <c r="B684" s="20" t="s">
        <v>4615</v>
      </c>
      <c r="C684" s="21">
        <f>VLOOKUP(A684,[1]spot_prices!$A:$F,3,FALSE)</f>
        <v>58.7</v>
      </c>
      <c r="D684" s="21">
        <f>VLOOKUP(A684,[1]spot_prices!$A:$F,4,FALSE)</f>
        <v>59.3</v>
      </c>
      <c r="E684" s="107">
        <f>C684/D684</f>
        <v>0.989881956155143</v>
      </c>
      <c r="F684" s="20">
        <f>VLOOKUP(A684,[1]spot_prices!$A:$F,5,FALSE)</f>
        <v>13.78</v>
      </c>
      <c r="G684" s="103">
        <f>VLOOKUP(A684,[1]spot_prices!$A:$F,6,FALSE)</f>
        <v>3.69</v>
      </c>
      <c r="H684" s="23" t="s">
        <v>59</v>
      </c>
      <c r="I684" s="23"/>
      <c r="J684" s="20" t="s">
        <v>2135</v>
      </c>
      <c r="K684" s="112">
        <f>VLOOKUP(H684,行业总结!D:F,2,FALSE)</f>
        <v>3.1</v>
      </c>
      <c r="L684" s="23" t="s">
        <v>4616</v>
      </c>
      <c r="M684" s="23" t="s">
        <v>4617</v>
      </c>
    </row>
    <row r="685" s="95" customFormat="1" ht="49.5" spans="1:13">
      <c r="A685" s="20" t="s">
        <v>4618</v>
      </c>
      <c r="B685" s="20" t="s">
        <v>4619</v>
      </c>
      <c r="C685" s="21">
        <f>VLOOKUP(A685,[1]spot_prices!$A:$F,3,FALSE)</f>
        <v>53.9</v>
      </c>
      <c r="D685" s="21">
        <f>VLOOKUP(A685,[1]spot_prices!$A:$F,4,FALSE)</f>
        <v>63.9</v>
      </c>
      <c r="E685" s="107">
        <f>C685/D685</f>
        <v>0.843505477308294</v>
      </c>
      <c r="F685" s="20">
        <f>VLOOKUP(A685,[1]spot_prices!$A:$F,5,FALSE)</f>
        <v>9.13</v>
      </c>
      <c r="G685" s="103">
        <f>VLOOKUP(A685,[1]spot_prices!$A:$F,6,FALSE)</f>
        <v>2.35</v>
      </c>
      <c r="H685" s="23" t="s">
        <v>59</v>
      </c>
      <c r="I685" s="23"/>
      <c r="J685" s="113"/>
      <c r="K685" s="112">
        <f>VLOOKUP(H685,行业总结!D:F,2,FALSE)</f>
        <v>3.1</v>
      </c>
      <c r="L685" s="23" t="s">
        <v>4620</v>
      </c>
      <c r="M685" s="23" t="s">
        <v>4621</v>
      </c>
    </row>
    <row r="686" s="95" customFormat="1" ht="33" spans="1:13">
      <c r="A686" s="24" t="s">
        <v>4622</v>
      </c>
      <c r="B686" s="24" t="s">
        <v>4623</v>
      </c>
      <c r="C686" s="21">
        <f>VLOOKUP(A686,[1]spot_prices!$A:$F,3,FALSE)</f>
        <v>46.6</v>
      </c>
      <c r="D686" s="21">
        <f>VLOOKUP(A686,[1]spot_prices!$A:$F,4,FALSE)</f>
        <v>99.3</v>
      </c>
      <c r="E686" s="107">
        <f>C686/D686</f>
        <v>0.469284994964753</v>
      </c>
      <c r="F686" s="20">
        <f>VLOOKUP(A686,[1]spot_prices!$A:$F,5,FALSE)</f>
        <v>21.53</v>
      </c>
      <c r="G686" s="103">
        <f>VLOOKUP(A686,[1]spot_prices!$A:$F,6,FALSE)</f>
        <v>1.99</v>
      </c>
      <c r="H686" s="27" t="s">
        <v>59</v>
      </c>
      <c r="I686" s="27"/>
      <c r="J686" s="24" t="s">
        <v>2135</v>
      </c>
      <c r="K686" s="112">
        <f>VLOOKUP(H686,行业总结!D:F,2,FALSE)</f>
        <v>3.1</v>
      </c>
      <c r="L686" s="27" t="s">
        <v>4624</v>
      </c>
      <c r="M686" s="27" t="s">
        <v>4625</v>
      </c>
    </row>
    <row r="687" s="95" customFormat="1" ht="33" spans="1:13">
      <c r="A687" s="24" t="s">
        <v>4626</v>
      </c>
      <c r="B687" s="24" t="s">
        <v>4627</v>
      </c>
      <c r="C687" s="21">
        <f>VLOOKUP(A687,[1]spot_prices!$A:$F,3,FALSE)</f>
        <v>42.9</v>
      </c>
      <c r="D687" s="21">
        <f>VLOOKUP(A687,[1]spot_prices!$A:$F,4,FALSE)</f>
        <v>58.1</v>
      </c>
      <c r="E687" s="107">
        <f>C687/D687</f>
        <v>0.738382099827883</v>
      </c>
      <c r="F687" s="20">
        <f>VLOOKUP(A687,[1]spot_prices!$A:$F,5,FALSE)</f>
        <v>12.69</v>
      </c>
      <c r="G687" s="103">
        <f>VLOOKUP(A687,[1]spot_prices!$A:$F,6,FALSE)</f>
        <v>0.79</v>
      </c>
      <c r="H687" s="27" t="s">
        <v>59</v>
      </c>
      <c r="I687" s="27"/>
      <c r="J687" s="24" t="s">
        <v>2352</v>
      </c>
      <c r="K687" s="112">
        <f>VLOOKUP(H687,行业总结!D:F,2,FALSE)</f>
        <v>3.1</v>
      </c>
      <c r="L687" s="27" t="s">
        <v>4628</v>
      </c>
      <c r="M687" s="27" t="s">
        <v>4629</v>
      </c>
    </row>
    <row r="688" s="95" customFormat="1" ht="33" spans="1:13">
      <c r="A688" s="24" t="s">
        <v>4630</v>
      </c>
      <c r="B688" s="24" t="s">
        <v>4631</v>
      </c>
      <c r="C688" s="21">
        <f>VLOOKUP(A688,[1]spot_prices!$A:$F,3,FALSE)</f>
        <v>40.5</v>
      </c>
      <c r="D688" s="21">
        <f>VLOOKUP(A688,[1]spot_prices!$A:$F,4,FALSE)</f>
        <v>51.7</v>
      </c>
      <c r="E688" s="107">
        <f>C688/D688</f>
        <v>0.783365570599613</v>
      </c>
      <c r="F688" s="20">
        <f>VLOOKUP(A688,[1]spot_prices!$A:$F,5,FALSE)</f>
        <v>18.96</v>
      </c>
      <c r="G688" s="103">
        <f>VLOOKUP(A688,[1]spot_prices!$A:$F,6,FALSE)</f>
        <v>2.05</v>
      </c>
      <c r="H688" s="27" t="s">
        <v>59</v>
      </c>
      <c r="I688" s="27"/>
      <c r="J688" s="114"/>
      <c r="K688" s="112">
        <f>VLOOKUP(H688,行业总结!D:F,2,FALSE)</f>
        <v>3.1</v>
      </c>
      <c r="L688" s="27" t="s">
        <v>4632</v>
      </c>
      <c r="M688" s="27" t="s">
        <v>4633</v>
      </c>
    </row>
    <row r="689" s="95" customFormat="1" ht="49.5" spans="1:13">
      <c r="A689" s="24" t="s">
        <v>4634</v>
      </c>
      <c r="B689" s="24" t="s">
        <v>4635</v>
      </c>
      <c r="C689" s="21">
        <f>VLOOKUP(A689,[1]spot_prices!$A:$F,3,FALSE)</f>
        <v>38.2</v>
      </c>
      <c r="D689" s="21">
        <f>VLOOKUP(A689,[1]spot_prices!$A:$F,4,FALSE)</f>
        <v>55.2</v>
      </c>
      <c r="E689" s="107">
        <f>C689/D689</f>
        <v>0.692028985507246</v>
      </c>
      <c r="F689" s="20">
        <f>VLOOKUP(A689,[1]spot_prices!$A:$F,5,FALSE)</f>
        <v>17.88</v>
      </c>
      <c r="G689" s="103">
        <f>VLOOKUP(A689,[1]spot_prices!$A:$F,6,FALSE)</f>
        <v>1.53</v>
      </c>
      <c r="H689" s="27" t="s">
        <v>59</v>
      </c>
      <c r="I689" s="27"/>
      <c r="J689" s="114"/>
      <c r="K689" s="112">
        <f>VLOOKUP(H689,行业总结!D:F,2,FALSE)</f>
        <v>3.1</v>
      </c>
      <c r="L689" s="27" t="s">
        <v>4636</v>
      </c>
      <c r="M689" s="27" t="s">
        <v>4637</v>
      </c>
    </row>
    <row r="690" s="95" customFormat="1" spans="1:13">
      <c r="A690" s="24" t="s">
        <v>4638</v>
      </c>
      <c r="B690" s="24" t="s">
        <v>4639</v>
      </c>
      <c r="C690" s="21">
        <f>VLOOKUP(A690,[1]spot_prices!$A:$F,3,FALSE)</f>
        <v>36.2</v>
      </c>
      <c r="D690" s="21">
        <f>VLOOKUP(A690,[1]spot_prices!$A:$F,4,FALSE)</f>
        <v>37.3</v>
      </c>
      <c r="E690" s="107">
        <f>C690/D690</f>
        <v>0.970509383378016</v>
      </c>
      <c r="F690" s="20">
        <f>VLOOKUP(A690,[1]spot_prices!$A:$F,5,FALSE)</f>
        <v>8.6</v>
      </c>
      <c r="G690" s="103">
        <f>VLOOKUP(A690,[1]spot_prices!$A:$F,6,FALSE)</f>
        <v>0.82</v>
      </c>
      <c r="H690" s="27" t="s">
        <v>59</v>
      </c>
      <c r="I690" s="27"/>
      <c r="J690" s="114"/>
      <c r="K690" s="112">
        <f>VLOOKUP(H690,行业总结!D:F,2,FALSE)</f>
        <v>3.1</v>
      </c>
      <c r="L690" s="27" t="s">
        <v>4640</v>
      </c>
      <c r="M690" s="27" t="s">
        <v>4641</v>
      </c>
    </row>
    <row r="691" s="95" customFormat="1" ht="33" spans="1:13">
      <c r="A691" s="24" t="s">
        <v>4642</v>
      </c>
      <c r="B691" s="24" t="s">
        <v>4643</v>
      </c>
      <c r="C691" s="21">
        <f>VLOOKUP(A691,[1]spot_prices!$A:$F,3,FALSE)</f>
        <v>20.8</v>
      </c>
      <c r="D691" s="21">
        <f>VLOOKUP(A691,[1]spot_prices!$A:$F,4,FALSE)</f>
        <v>24.4</v>
      </c>
      <c r="E691" s="107">
        <f>C691/D691</f>
        <v>0.852459016393443</v>
      </c>
      <c r="F691" s="20">
        <f>VLOOKUP(A691,[1]spot_prices!$A:$F,5,FALSE)</f>
        <v>21.13</v>
      </c>
      <c r="G691" s="103">
        <f>VLOOKUP(A691,[1]spot_prices!$A:$F,6,FALSE)</f>
        <v>1.39</v>
      </c>
      <c r="H691" s="27" t="s">
        <v>59</v>
      </c>
      <c r="I691" s="27"/>
      <c r="J691" s="114"/>
      <c r="K691" s="112">
        <f>VLOOKUP(H691,行业总结!D:F,2,FALSE)</f>
        <v>3.1</v>
      </c>
      <c r="L691" s="27" t="s">
        <v>4644</v>
      </c>
      <c r="M691" s="27" t="s">
        <v>4645</v>
      </c>
    </row>
    <row r="692" s="95" customFormat="1" ht="33" spans="1:13">
      <c r="A692" s="24" t="s">
        <v>4646</v>
      </c>
      <c r="B692" s="24" t="s">
        <v>4647</v>
      </c>
      <c r="C692" s="21">
        <f>VLOOKUP(A692,[1]spot_prices!$A:$F,3,FALSE)</f>
        <v>18.4</v>
      </c>
      <c r="D692" s="21">
        <f>VLOOKUP(A692,[1]spot_prices!$A:$F,4,FALSE)</f>
        <v>18.4</v>
      </c>
      <c r="E692" s="107">
        <f>C692/D692</f>
        <v>1</v>
      </c>
      <c r="F692" s="20">
        <f>VLOOKUP(A692,[1]spot_prices!$A:$F,5,FALSE)</f>
        <v>20.04</v>
      </c>
      <c r="G692" s="103">
        <f>VLOOKUP(A692,[1]spot_prices!$A:$F,6,FALSE)</f>
        <v>2.61</v>
      </c>
      <c r="H692" s="27" t="s">
        <v>59</v>
      </c>
      <c r="I692" s="27"/>
      <c r="J692" s="114"/>
      <c r="K692" s="112">
        <f>VLOOKUP(H692,行业总结!D:F,2,FALSE)</f>
        <v>3.1</v>
      </c>
      <c r="L692" s="27" t="s">
        <v>4648</v>
      </c>
      <c r="M692" s="27" t="s">
        <v>4649</v>
      </c>
    </row>
    <row r="693" s="95" customFormat="1" ht="49.5" spans="1:13">
      <c r="A693" s="24" t="s">
        <v>4650</v>
      </c>
      <c r="B693" s="24" t="s">
        <v>4651</v>
      </c>
      <c r="C693" s="21">
        <f>VLOOKUP(A693,[1]spot_prices!$A:$F,3,FALSE)</f>
        <v>17.8</v>
      </c>
      <c r="D693" s="21">
        <f>VLOOKUP(A693,[1]spot_prices!$A:$F,4,FALSE)</f>
        <v>17.8</v>
      </c>
      <c r="E693" s="107">
        <f>C693/D693</f>
        <v>1</v>
      </c>
      <c r="F693" s="20">
        <f>VLOOKUP(A693,[1]spot_prices!$A:$F,5,FALSE)</f>
        <v>3.62</v>
      </c>
      <c r="G693" s="103">
        <f>VLOOKUP(A693,[1]spot_prices!$A:$F,6,FALSE)</f>
        <v>2.55</v>
      </c>
      <c r="H693" s="27" t="s">
        <v>59</v>
      </c>
      <c r="I693" s="27"/>
      <c r="J693" s="114"/>
      <c r="K693" s="112">
        <f>VLOOKUP(H693,行业总结!D:F,2,FALSE)</f>
        <v>3.1</v>
      </c>
      <c r="L693" s="27" t="s">
        <v>4652</v>
      </c>
      <c r="M693" s="27" t="s">
        <v>4653</v>
      </c>
    </row>
    <row r="694" s="95" customFormat="1" ht="33" spans="1:13">
      <c r="A694" s="24" t="s">
        <v>4654</v>
      </c>
      <c r="B694" s="24" t="s">
        <v>4655</v>
      </c>
      <c r="C694" s="21">
        <f>VLOOKUP(A694,[1]spot_prices!$A:$F,3,FALSE)</f>
        <v>17.6</v>
      </c>
      <c r="D694" s="21">
        <f>VLOOKUP(A694,[1]spot_prices!$A:$F,4,FALSE)</f>
        <v>26</v>
      </c>
      <c r="E694" s="107">
        <f>C694/D694</f>
        <v>0.676923076923077</v>
      </c>
      <c r="F694" s="20">
        <f>VLOOKUP(A694,[1]spot_prices!$A:$F,5,FALSE)</f>
        <v>13.7</v>
      </c>
      <c r="G694" s="103">
        <f>VLOOKUP(A694,[1]spot_prices!$A:$F,6,FALSE)</f>
        <v>-0.44</v>
      </c>
      <c r="H694" s="27" t="s">
        <v>59</v>
      </c>
      <c r="I694" s="27"/>
      <c r="J694" s="114"/>
      <c r="K694" s="112">
        <f>VLOOKUP(H694,行业总结!D:F,2,FALSE)</f>
        <v>3.1</v>
      </c>
      <c r="L694" s="27" t="s">
        <v>4656</v>
      </c>
      <c r="M694" s="27" t="s">
        <v>4657</v>
      </c>
    </row>
    <row r="695" s="95" customFormat="1" ht="33" spans="1:13">
      <c r="A695" s="24" t="s">
        <v>4658</v>
      </c>
      <c r="B695" s="24" t="s">
        <v>4659</v>
      </c>
      <c r="C695" s="21">
        <f>VLOOKUP(A695,[1]spot_prices!$A:$F,3,FALSE)</f>
        <v>13.4</v>
      </c>
      <c r="D695" s="21">
        <f>VLOOKUP(A695,[1]spot_prices!$A:$F,4,FALSE)</f>
        <v>53.8</v>
      </c>
      <c r="E695" s="107">
        <f>C695/D695</f>
        <v>0.24907063197026</v>
      </c>
      <c r="F695" s="20">
        <f>VLOOKUP(A695,[1]spot_prices!$A:$F,5,FALSE)</f>
        <v>100.79</v>
      </c>
      <c r="G695" s="103">
        <f>VLOOKUP(A695,[1]spot_prices!$A:$F,6,FALSE)</f>
        <v>-1.08</v>
      </c>
      <c r="H695" s="27" t="s">
        <v>59</v>
      </c>
      <c r="I695" s="27"/>
      <c r="J695" s="114"/>
      <c r="K695" s="112">
        <f>VLOOKUP(H695,行业总结!D:F,2,FALSE)</f>
        <v>3.1</v>
      </c>
      <c r="L695" s="27" t="s">
        <v>4660</v>
      </c>
      <c r="M695" s="27" t="s">
        <v>4661</v>
      </c>
    </row>
    <row r="696" s="95" customFormat="1" spans="1:13">
      <c r="A696" s="24" t="s">
        <v>4662</v>
      </c>
      <c r="B696" s="24" t="s">
        <v>4663</v>
      </c>
      <c r="C696" s="21">
        <f>VLOOKUP(A696,[1]spot_prices!$A:$F,3,FALSE)</f>
        <v>5.7</v>
      </c>
      <c r="D696" s="21">
        <f>VLOOKUP(A696,[1]spot_prices!$A:$F,4,FALSE)</f>
        <v>21.8</v>
      </c>
      <c r="E696" s="107">
        <f>C696/D696</f>
        <v>0.261467889908257</v>
      </c>
      <c r="F696" s="20">
        <f>VLOOKUP(A696,[1]spot_prices!$A:$F,5,FALSE)</f>
        <v>5.17</v>
      </c>
      <c r="G696" s="103">
        <f>VLOOKUP(A696,[1]spot_prices!$A:$F,6,FALSE)</f>
        <v>3.19</v>
      </c>
      <c r="H696" s="27" t="s">
        <v>59</v>
      </c>
      <c r="I696" s="27"/>
      <c r="J696" s="114"/>
      <c r="K696" s="112">
        <f>VLOOKUP(H696,行业总结!D:F,2,FALSE)</f>
        <v>3.1</v>
      </c>
      <c r="L696" s="27" t="s">
        <v>4664</v>
      </c>
      <c r="M696" s="27" t="s">
        <v>1791</v>
      </c>
    </row>
    <row r="697" s="95" customFormat="1" ht="49.5" spans="1:13">
      <c r="A697" s="110" t="s">
        <v>1204</v>
      </c>
      <c r="B697" s="110" t="s">
        <v>1205</v>
      </c>
      <c r="C697" s="21">
        <f>VLOOKUP(A697,[1]spot_prices!$A:$F,3,FALSE)</f>
        <v>591.5</v>
      </c>
      <c r="D697" s="21">
        <f>VLOOKUP(A697,[1]spot_prices!$A:$F,4,FALSE)</f>
        <v>591.5</v>
      </c>
      <c r="E697" s="107">
        <f>C697/D697</f>
        <v>1</v>
      </c>
      <c r="F697" s="20">
        <f>VLOOKUP(A697,[1]spot_prices!$A:$F,5,FALSE)</f>
        <v>17.33</v>
      </c>
      <c r="G697" s="103">
        <f>VLOOKUP(A697,[1]spot_prices!$A:$F,6,FALSE)</f>
        <v>3.15</v>
      </c>
      <c r="H697" s="111" t="s">
        <v>1206</v>
      </c>
      <c r="I697" s="111"/>
      <c r="J697" s="110" t="s">
        <v>4665</v>
      </c>
      <c r="K697" s="112">
        <f>VLOOKUP(H697,行业总结!D:F,2,FALSE)</f>
        <v>3.1</v>
      </c>
      <c r="L697" s="111" t="s">
        <v>1207</v>
      </c>
      <c r="M697" s="111" t="s">
        <v>1208</v>
      </c>
    </row>
    <row r="698" s="95" customFormat="1" ht="49.5" spans="1:13">
      <c r="A698" s="108" t="s">
        <v>4666</v>
      </c>
      <c r="B698" s="108" t="s">
        <v>4667</v>
      </c>
      <c r="C698" s="21">
        <f>VLOOKUP(A698,[1]spot_prices!$A:$F,3,FALSE)</f>
        <v>369.3</v>
      </c>
      <c r="D698" s="21">
        <f>VLOOKUP(A698,[1]spot_prices!$A:$F,4,FALSE)</f>
        <v>369.3</v>
      </c>
      <c r="E698" s="107">
        <f>C698/D698</f>
        <v>1</v>
      </c>
      <c r="F698" s="20">
        <f>VLOOKUP(A698,[1]spot_prices!$A:$F,5,FALSE)</f>
        <v>14.97</v>
      </c>
      <c r="G698" s="103">
        <f>VLOOKUP(A698,[1]spot_prices!$A:$F,6,FALSE)</f>
        <v>-0.27</v>
      </c>
      <c r="H698" s="109" t="s">
        <v>1206</v>
      </c>
      <c r="I698" s="109"/>
      <c r="J698" s="108" t="s">
        <v>3067</v>
      </c>
      <c r="K698" s="112">
        <f>VLOOKUP(H698,行业总结!D:F,2,FALSE)</f>
        <v>3.1</v>
      </c>
      <c r="L698" s="109" t="s">
        <v>4668</v>
      </c>
      <c r="M698" s="109" t="s">
        <v>4669</v>
      </c>
    </row>
    <row r="699" s="95" customFormat="1" ht="33" spans="1:13">
      <c r="A699" s="108" t="s">
        <v>4670</v>
      </c>
      <c r="B699" s="108" t="s">
        <v>4671</v>
      </c>
      <c r="C699" s="21">
        <f>VLOOKUP(A699,[1]spot_prices!$A:$F,3,FALSE)</f>
        <v>156.1</v>
      </c>
      <c r="D699" s="21">
        <f>VLOOKUP(A699,[1]spot_prices!$A:$F,4,FALSE)</f>
        <v>291.2</v>
      </c>
      <c r="E699" s="107">
        <f>C699/D699</f>
        <v>0.536057692307692</v>
      </c>
      <c r="F699" s="20">
        <f>VLOOKUP(A699,[1]spot_prices!$A:$F,5,FALSE)</f>
        <v>38.42</v>
      </c>
      <c r="G699" s="103">
        <f>VLOOKUP(A699,[1]spot_prices!$A:$F,6,FALSE)</f>
        <v>1.8</v>
      </c>
      <c r="H699" s="109" t="s">
        <v>1206</v>
      </c>
      <c r="I699" s="109"/>
      <c r="J699" s="108" t="s">
        <v>2216</v>
      </c>
      <c r="K699" s="112">
        <f>VLOOKUP(H699,行业总结!D:F,2,FALSE)</f>
        <v>3.1</v>
      </c>
      <c r="L699" s="109" t="s">
        <v>4672</v>
      </c>
      <c r="M699" s="109" t="s">
        <v>4673</v>
      </c>
    </row>
    <row r="700" s="95" customFormat="1" ht="66" spans="1:13">
      <c r="A700" s="20" t="s">
        <v>4674</v>
      </c>
      <c r="B700" s="20" t="s">
        <v>4675</v>
      </c>
      <c r="C700" s="21">
        <f>VLOOKUP(A700,[1]spot_prices!$A:$F,3,FALSE)</f>
        <v>72.7</v>
      </c>
      <c r="D700" s="21">
        <f>VLOOKUP(A700,[1]spot_prices!$A:$F,4,FALSE)</f>
        <v>73.7</v>
      </c>
      <c r="E700" s="107">
        <f>C700/D700</f>
        <v>0.986431478968792</v>
      </c>
      <c r="F700" s="20">
        <f>VLOOKUP(A700,[1]spot_prices!$A:$F,5,FALSE)</f>
        <v>8.73</v>
      </c>
      <c r="G700" s="103">
        <f>VLOOKUP(A700,[1]spot_prices!$A:$F,6,FALSE)</f>
        <v>0.46</v>
      </c>
      <c r="H700" s="23" t="s">
        <v>1206</v>
      </c>
      <c r="I700" s="23"/>
      <c r="J700" s="20" t="s">
        <v>2122</v>
      </c>
      <c r="K700" s="112">
        <f>VLOOKUP(H700,行业总结!D:F,2,FALSE)</f>
        <v>3.1</v>
      </c>
      <c r="L700" s="23" t="s">
        <v>4676</v>
      </c>
      <c r="M700" s="23" t="s">
        <v>4677</v>
      </c>
    </row>
    <row r="701" s="95" customFormat="1" ht="33" spans="1:13">
      <c r="A701" s="20" t="s">
        <v>4678</v>
      </c>
      <c r="B701" s="20" t="s">
        <v>4679</v>
      </c>
      <c r="C701" s="21">
        <f>VLOOKUP(A701,[1]spot_prices!$A:$F,3,FALSE)</f>
        <v>62.1</v>
      </c>
      <c r="D701" s="21">
        <f>VLOOKUP(A701,[1]spot_prices!$A:$F,4,FALSE)</f>
        <v>64.9</v>
      </c>
      <c r="E701" s="107">
        <f>C701/D701</f>
        <v>0.956856702619414</v>
      </c>
      <c r="F701" s="20">
        <f>VLOOKUP(A701,[1]spot_prices!$A:$F,5,FALSE)</f>
        <v>5.28</v>
      </c>
      <c r="G701" s="103">
        <f>VLOOKUP(A701,[1]spot_prices!$A:$F,6,FALSE)</f>
        <v>1.73</v>
      </c>
      <c r="H701" s="23" t="s">
        <v>1206</v>
      </c>
      <c r="I701" s="23"/>
      <c r="J701" s="20" t="s">
        <v>2122</v>
      </c>
      <c r="K701" s="112">
        <f>VLOOKUP(H701,行业总结!D:F,2,FALSE)</f>
        <v>3.1</v>
      </c>
      <c r="L701" s="23" t="s">
        <v>4680</v>
      </c>
      <c r="M701" s="23" t="s">
        <v>4681</v>
      </c>
    </row>
    <row r="702" s="95" customFormat="1" ht="33" spans="1:13">
      <c r="A702" s="20" t="s">
        <v>4682</v>
      </c>
      <c r="B702" s="20" t="s">
        <v>4683</v>
      </c>
      <c r="C702" s="21">
        <f>VLOOKUP(A702,[1]spot_prices!$A:$F,3,FALSE)</f>
        <v>60.6</v>
      </c>
      <c r="D702" s="21">
        <f>VLOOKUP(A702,[1]spot_prices!$A:$F,4,FALSE)</f>
        <v>61.7</v>
      </c>
      <c r="E702" s="107">
        <f>C702/D702</f>
        <v>0.982171799027553</v>
      </c>
      <c r="F702" s="20">
        <f>VLOOKUP(A702,[1]spot_prices!$A:$F,5,FALSE)</f>
        <v>4.39</v>
      </c>
      <c r="G702" s="103">
        <f>VLOOKUP(A702,[1]spot_prices!$A:$F,6,FALSE)</f>
        <v>1.15</v>
      </c>
      <c r="H702" s="23" t="s">
        <v>1206</v>
      </c>
      <c r="I702" s="23"/>
      <c r="J702" s="20" t="s">
        <v>2113</v>
      </c>
      <c r="K702" s="112">
        <f>VLOOKUP(H702,行业总结!D:F,2,FALSE)</f>
        <v>3.1</v>
      </c>
      <c r="L702" s="23" t="s">
        <v>4684</v>
      </c>
      <c r="M702" s="23" t="s">
        <v>4685</v>
      </c>
    </row>
    <row r="703" s="95" customFormat="1" spans="1:13">
      <c r="A703" s="24" t="s">
        <v>4686</v>
      </c>
      <c r="B703" s="24" t="s">
        <v>4687</v>
      </c>
      <c r="C703" s="21">
        <f>VLOOKUP(A703,[1]spot_prices!$A:$F,3,FALSE)</f>
        <v>40.5</v>
      </c>
      <c r="D703" s="21">
        <f>VLOOKUP(A703,[1]spot_prices!$A:$F,4,FALSE)</f>
        <v>40.5</v>
      </c>
      <c r="E703" s="107">
        <f>C703/D703</f>
        <v>1</v>
      </c>
      <c r="F703" s="20">
        <f>VLOOKUP(A703,[1]spot_prices!$A:$F,5,FALSE)</f>
        <v>3.35</v>
      </c>
      <c r="G703" s="103">
        <f>VLOOKUP(A703,[1]spot_prices!$A:$F,6,FALSE)</f>
        <v>3.72</v>
      </c>
      <c r="H703" s="27" t="s">
        <v>1206</v>
      </c>
      <c r="I703" s="27"/>
      <c r="J703" s="114"/>
      <c r="K703" s="112">
        <f>VLOOKUP(H703,行业总结!D:F,2,FALSE)</f>
        <v>3.1</v>
      </c>
      <c r="L703" s="27" t="s">
        <v>4688</v>
      </c>
      <c r="M703" s="27" t="s">
        <v>4689</v>
      </c>
    </row>
    <row r="704" s="95" customFormat="1" ht="33" spans="1:13">
      <c r="A704" s="24" t="s">
        <v>4690</v>
      </c>
      <c r="B704" s="24" t="s">
        <v>4691</v>
      </c>
      <c r="C704" s="21">
        <f>VLOOKUP(A704,[1]spot_prices!$A:$F,3,FALSE)</f>
        <v>21.1</v>
      </c>
      <c r="D704" s="21">
        <f>VLOOKUP(A704,[1]spot_prices!$A:$F,4,FALSE)</f>
        <v>21.1</v>
      </c>
      <c r="E704" s="107">
        <f>C704/D704</f>
        <v>1</v>
      </c>
      <c r="F704" s="20">
        <f>VLOOKUP(A704,[1]spot_prices!$A:$F,5,FALSE)</f>
        <v>13.16</v>
      </c>
      <c r="G704" s="103">
        <f>VLOOKUP(A704,[1]spot_prices!$A:$F,6,FALSE)</f>
        <v>1.31</v>
      </c>
      <c r="H704" s="27" t="s">
        <v>1206</v>
      </c>
      <c r="I704" s="27"/>
      <c r="J704" s="114"/>
      <c r="K704" s="112">
        <f>VLOOKUP(H704,行业总结!D:F,2,FALSE)</f>
        <v>3.1</v>
      </c>
      <c r="L704" s="27" t="s">
        <v>4692</v>
      </c>
      <c r="M704" s="27" t="s">
        <v>4693</v>
      </c>
    </row>
    <row r="705" s="95" customFormat="1" ht="33" spans="1:13">
      <c r="A705" s="24" t="s">
        <v>4694</v>
      </c>
      <c r="B705" s="24" t="s">
        <v>4695</v>
      </c>
      <c r="C705" s="21">
        <f>VLOOKUP(A705,[1]spot_prices!$A:$F,3,FALSE)</f>
        <v>19.6</v>
      </c>
      <c r="D705" s="21">
        <f>VLOOKUP(A705,[1]spot_prices!$A:$F,4,FALSE)</f>
        <v>19.6</v>
      </c>
      <c r="E705" s="107">
        <f>C705/D705</f>
        <v>1</v>
      </c>
      <c r="F705" s="20">
        <f>VLOOKUP(A705,[1]spot_prices!$A:$F,5,FALSE)</f>
        <v>10.15</v>
      </c>
      <c r="G705" s="103">
        <f>VLOOKUP(A705,[1]spot_prices!$A:$F,6,FALSE)</f>
        <v>0.5</v>
      </c>
      <c r="H705" s="27" t="s">
        <v>1206</v>
      </c>
      <c r="I705" s="27"/>
      <c r="J705" s="114"/>
      <c r="K705" s="112">
        <f>VLOOKUP(H705,行业总结!D:F,2,FALSE)</f>
        <v>3.1</v>
      </c>
      <c r="L705" s="27" t="s">
        <v>4696</v>
      </c>
      <c r="M705" s="27" t="s">
        <v>4697</v>
      </c>
    </row>
    <row r="706" s="95" customFormat="1" ht="33" spans="1:13">
      <c r="A706" s="24" t="s">
        <v>4698</v>
      </c>
      <c r="B706" s="24" t="s">
        <v>4699</v>
      </c>
      <c r="C706" s="21">
        <f>VLOOKUP(A706,[1]spot_prices!$A:$F,3,FALSE)</f>
        <v>17.3</v>
      </c>
      <c r="D706" s="21">
        <f>VLOOKUP(A706,[1]spot_prices!$A:$F,4,FALSE)</f>
        <v>25.2</v>
      </c>
      <c r="E706" s="107">
        <f>C706/D706</f>
        <v>0.686507936507937</v>
      </c>
      <c r="F706" s="20">
        <f>VLOOKUP(A706,[1]spot_prices!$A:$F,5,FALSE)</f>
        <v>14.12</v>
      </c>
      <c r="G706" s="103">
        <f>VLOOKUP(A706,[1]spot_prices!$A:$F,6,FALSE)</f>
        <v>1.8</v>
      </c>
      <c r="H706" s="27" t="s">
        <v>1206</v>
      </c>
      <c r="I706" s="27"/>
      <c r="J706" s="114"/>
      <c r="K706" s="112">
        <f>VLOOKUP(H706,行业总结!D:F,2,FALSE)</f>
        <v>3.1</v>
      </c>
      <c r="L706" s="27" t="s">
        <v>4700</v>
      </c>
      <c r="M706" s="27" t="s">
        <v>4701</v>
      </c>
    </row>
    <row r="707" s="95" customFormat="1" ht="33" spans="1:13">
      <c r="A707" s="24" t="s">
        <v>4702</v>
      </c>
      <c r="B707" s="24" t="s">
        <v>4703</v>
      </c>
      <c r="C707" s="21">
        <f>VLOOKUP(A707,[1]spot_prices!$A:$F,3,FALSE)</f>
        <v>9.6</v>
      </c>
      <c r="D707" s="21">
        <f>VLOOKUP(A707,[1]spot_prices!$A:$F,4,FALSE)</f>
        <v>38.3</v>
      </c>
      <c r="E707" s="107">
        <f>C707/D707</f>
        <v>0.25065274151436</v>
      </c>
      <c r="F707" s="20">
        <f>VLOOKUP(A707,[1]spot_prices!$A:$F,5,FALSE)</f>
        <v>20.87</v>
      </c>
      <c r="G707" s="103">
        <f>VLOOKUP(A707,[1]spot_prices!$A:$F,6,FALSE)</f>
        <v>-1</v>
      </c>
      <c r="H707" s="27" t="s">
        <v>1206</v>
      </c>
      <c r="I707" s="27"/>
      <c r="J707" s="114"/>
      <c r="K707" s="112">
        <f>VLOOKUP(H707,行业总结!D:F,2,FALSE)</f>
        <v>3.1</v>
      </c>
      <c r="L707" s="27" t="s">
        <v>4704</v>
      </c>
      <c r="M707" s="27" t="s">
        <v>4705</v>
      </c>
    </row>
    <row r="708" s="95" customFormat="1" ht="33" spans="1:13">
      <c r="A708" s="24" t="s">
        <v>4706</v>
      </c>
      <c r="B708" s="24" t="s">
        <v>4707</v>
      </c>
      <c r="C708" s="21">
        <f>VLOOKUP(A708,[1]spot_prices!$A:$F,3,FALSE)</f>
        <v>9</v>
      </c>
      <c r="D708" s="21">
        <f>VLOOKUP(A708,[1]spot_prices!$A:$F,4,FALSE)</f>
        <v>44</v>
      </c>
      <c r="E708" s="107">
        <f>C708/D708</f>
        <v>0.204545454545455</v>
      </c>
      <c r="F708" s="20">
        <f>VLOOKUP(A708,[1]spot_prices!$A:$F,5,FALSE)</f>
        <v>46.78</v>
      </c>
      <c r="G708" s="103">
        <f>VLOOKUP(A708,[1]spot_prices!$A:$F,6,FALSE)</f>
        <v>0.52</v>
      </c>
      <c r="H708" s="27" t="s">
        <v>1206</v>
      </c>
      <c r="I708" s="27"/>
      <c r="J708" s="114"/>
      <c r="K708" s="112">
        <f>VLOOKUP(H708,行业总结!D:F,2,FALSE)</f>
        <v>3.1</v>
      </c>
      <c r="L708" s="27" t="s">
        <v>4708</v>
      </c>
      <c r="M708" s="27" t="s">
        <v>4709</v>
      </c>
    </row>
    <row r="709" s="95" customFormat="1" ht="75" spans="1:13">
      <c r="A709" s="28" t="s">
        <v>1641</v>
      </c>
      <c r="B709" s="28" t="s">
        <v>1642</v>
      </c>
      <c r="C709" s="21">
        <f>VLOOKUP(A709,[1]spot_prices!$A:$F,3,FALSE)</f>
        <v>1349.2</v>
      </c>
      <c r="D709" s="21">
        <f>VLOOKUP(A709,[1]spot_prices!$A:$F,4,FALSE)</f>
        <v>1605.5</v>
      </c>
      <c r="E709" s="107">
        <f>C709/D709</f>
        <v>0.840361258175023</v>
      </c>
      <c r="F709" s="20">
        <f>VLOOKUP(A709,[1]spot_prices!$A:$F,5,FALSE)</f>
        <v>33.9</v>
      </c>
      <c r="G709" s="103">
        <f>VLOOKUP(A709,[1]spot_prices!$A:$F,6,FALSE)</f>
        <v>0.59</v>
      </c>
      <c r="H709" s="30" t="s">
        <v>1643</v>
      </c>
      <c r="I709" s="30"/>
      <c r="J709" s="28" t="s">
        <v>2309</v>
      </c>
      <c r="K709" s="112">
        <f>VLOOKUP(H709,行业总结!D:F,2,FALSE)</f>
        <v>3.1</v>
      </c>
      <c r="L709" s="30" t="s">
        <v>1644</v>
      </c>
      <c r="M709" s="30" t="s">
        <v>4710</v>
      </c>
    </row>
    <row r="710" s="95" customFormat="1" ht="33" spans="1:13">
      <c r="A710" s="108" t="s">
        <v>4711</v>
      </c>
      <c r="B710" s="108" t="s">
        <v>4712</v>
      </c>
      <c r="C710" s="21">
        <f>VLOOKUP(A710,[1]spot_prices!$A:$F,3,FALSE)</f>
        <v>275.6</v>
      </c>
      <c r="D710" s="21">
        <f>VLOOKUP(A710,[1]spot_prices!$A:$F,4,FALSE)</f>
        <v>295</v>
      </c>
      <c r="E710" s="107">
        <f>C710/D710</f>
        <v>0.934237288135593</v>
      </c>
      <c r="F710" s="20">
        <f>VLOOKUP(A710,[1]spot_prices!$A:$F,5,FALSE)</f>
        <v>36.83</v>
      </c>
      <c r="G710" s="103">
        <f>VLOOKUP(A710,[1]spot_prices!$A:$F,6,FALSE)</f>
        <v>2.82</v>
      </c>
      <c r="H710" s="109" t="s">
        <v>1643</v>
      </c>
      <c r="I710" s="109"/>
      <c r="J710" s="108" t="s">
        <v>3509</v>
      </c>
      <c r="K710" s="112">
        <f>VLOOKUP(H710,行业总结!D:F,2,FALSE)</f>
        <v>3.1</v>
      </c>
      <c r="L710" s="109" t="s">
        <v>4713</v>
      </c>
      <c r="M710" s="109" t="s">
        <v>4714</v>
      </c>
    </row>
    <row r="711" s="95" customFormat="1" ht="49.5" spans="1:13">
      <c r="A711" s="108" t="s">
        <v>4715</v>
      </c>
      <c r="B711" s="108" t="s">
        <v>4716</v>
      </c>
      <c r="C711" s="21">
        <f>VLOOKUP(A711,[1]spot_prices!$A:$F,3,FALSE)</f>
        <v>197.3</v>
      </c>
      <c r="D711" s="21">
        <f>VLOOKUP(A711,[1]spot_prices!$A:$F,4,FALSE)</f>
        <v>206.9</v>
      </c>
      <c r="E711" s="107">
        <f>C711/D711</f>
        <v>0.953600773320445</v>
      </c>
      <c r="F711" s="20">
        <f>VLOOKUP(A711,[1]spot_prices!$A:$F,5,FALSE)</f>
        <v>17.44</v>
      </c>
      <c r="G711" s="103">
        <f>VLOOKUP(A711,[1]spot_prices!$A:$F,6,FALSE)</f>
        <v>-1.3</v>
      </c>
      <c r="H711" s="109" t="s">
        <v>1643</v>
      </c>
      <c r="I711" s="109"/>
      <c r="J711" s="108" t="s">
        <v>2216</v>
      </c>
      <c r="K711" s="112">
        <f>VLOOKUP(H711,行业总结!D:F,2,FALSE)</f>
        <v>3.1</v>
      </c>
      <c r="L711" s="109" t="s">
        <v>4717</v>
      </c>
      <c r="M711" s="109" t="s">
        <v>4718</v>
      </c>
    </row>
    <row r="712" s="95" customFormat="1" ht="33" spans="1:13">
      <c r="A712" s="108" t="s">
        <v>4719</v>
      </c>
      <c r="B712" s="108" t="s">
        <v>4720</v>
      </c>
      <c r="C712" s="21">
        <f>VLOOKUP(A712,[1]spot_prices!$A:$F,3,FALSE)</f>
        <v>162.7</v>
      </c>
      <c r="D712" s="21">
        <f>VLOOKUP(A712,[1]spot_prices!$A:$F,4,FALSE)</f>
        <v>179.3</v>
      </c>
      <c r="E712" s="107">
        <f>C712/D712</f>
        <v>0.907417735638594</v>
      </c>
      <c r="F712" s="20">
        <f>VLOOKUP(A712,[1]spot_prices!$A:$F,5,FALSE)</f>
        <v>45.5</v>
      </c>
      <c r="G712" s="103">
        <f>VLOOKUP(A712,[1]spot_prices!$A:$F,6,FALSE)</f>
        <v>3.29</v>
      </c>
      <c r="H712" s="109" t="s">
        <v>1643</v>
      </c>
      <c r="I712" s="109"/>
      <c r="J712" s="108" t="s">
        <v>2352</v>
      </c>
      <c r="K712" s="112">
        <f>VLOOKUP(H712,行业总结!D:F,2,FALSE)</f>
        <v>3.1</v>
      </c>
      <c r="L712" s="109" t="s">
        <v>4721</v>
      </c>
      <c r="M712" s="109" t="s">
        <v>4722</v>
      </c>
    </row>
    <row r="713" s="95" customFormat="1" ht="33" spans="1:13">
      <c r="A713" s="108" t="s">
        <v>4723</v>
      </c>
      <c r="B713" s="108" t="s">
        <v>4724</v>
      </c>
      <c r="C713" s="21">
        <f>VLOOKUP(A713,[1]spot_prices!$A:$F,3,FALSE)</f>
        <v>156.6</v>
      </c>
      <c r="D713" s="21">
        <f>VLOOKUP(A713,[1]spot_prices!$A:$F,4,FALSE)</f>
        <v>162.3</v>
      </c>
      <c r="E713" s="107">
        <f>C713/D713</f>
        <v>0.964879852125693</v>
      </c>
      <c r="F713" s="20">
        <f>VLOOKUP(A713,[1]spot_prices!$A:$F,5,FALSE)</f>
        <v>23.24</v>
      </c>
      <c r="G713" s="103">
        <f>VLOOKUP(A713,[1]spot_prices!$A:$F,6,FALSE)</f>
        <v>0.13</v>
      </c>
      <c r="H713" s="109" t="s">
        <v>1643</v>
      </c>
      <c r="I713" s="109"/>
      <c r="J713" s="108" t="s">
        <v>2421</v>
      </c>
      <c r="K713" s="112">
        <f>VLOOKUP(H713,行业总结!D:F,2,FALSE)</f>
        <v>3.1</v>
      </c>
      <c r="L713" s="109" t="s">
        <v>4725</v>
      </c>
      <c r="M713" s="109" t="s">
        <v>4726</v>
      </c>
    </row>
    <row r="714" s="95" customFormat="1" ht="33" spans="1:13">
      <c r="A714" s="108" t="s">
        <v>4727</v>
      </c>
      <c r="B714" s="108" t="s">
        <v>4728</v>
      </c>
      <c r="C714" s="21">
        <f>VLOOKUP(A714,[1]spot_prices!$A:$F,3,FALSE)</f>
        <v>141</v>
      </c>
      <c r="D714" s="21">
        <f>VLOOKUP(A714,[1]spot_prices!$A:$F,4,FALSE)</f>
        <v>162.9</v>
      </c>
      <c r="E714" s="107">
        <f>C714/D714</f>
        <v>0.865561694290976</v>
      </c>
      <c r="F714" s="20">
        <f>VLOOKUP(A714,[1]spot_prices!$A:$F,5,FALSE)</f>
        <v>32.13</v>
      </c>
      <c r="G714" s="103">
        <f>VLOOKUP(A714,[1]spot_prices!$A:$F,6,FALSE)</f>
        <v>0.72</v>
      </c>
      <c r="H714" s="109" t="s">
        <v>1643</v>
      </c>
      <c r="I714" s="109"/>
      <c r="J714" s="108" t="s">
        <v>2352</v>
      </c>
      <c r="K714" s="112">
        <f>VLOOKUP(H714,行业总结!D:F,2,FALSE)</f>
        <v>3.1</v>
      </c>
      <c r="L714" s="109" t="s">
        <v>4729</v>
      </c>
      <c r="M714" s="109" t="s">
        <v>4730</v>
      </c>
    </row>
    <row r="715" s="95" customFormat="1" ht="66" spans="1:13">
      <c r="A715" s="108" t="s">
        <v>4731</v>
      </c>
      <c r="B715" s="108" t="s">
        <v>4732</v>
      </c>
      <c r="C715" s="21">
        <f>VLOOKUP(A715,[1]spot_prices!$A:$F,3,FALSE)</f>
        <v>140.5</v>
      </c>
      <c r="D715" s="21">
        <f>VLOOKUP(A715,[1]spot_prices!$A:$F,4,FALSE)</f>
        <v>142.8</v>
      </c>
      <c r="E715" s="107">
        <f>C715/D715</f>
        <v>0.983893557422969</v>
      </c>
      <c r="F715" s="20">
        <f>VLOOKUP(A715,[1]spot_prices!$A:$F,5,FALSE)</f>
        <v>24.08</v>
      </c>
      <c r="G715" s="103">
        <f>VLOOKUP(A715,[1]spot_prices!$A:$F,6,FALSE)</f>
        <v>0.5</v>
      </c>
      <c r="H715" s="109" t="s">
        <v>1643</v>
      </c>
      <c r="I715" s="109"/>
      <c r="J715" s="108" t="s">
        <v>2421</v>
      </c>
      <c r="K715" s="112">
        <f>VLOOKUP(H715,行业总结!D:F,2,FALSE)</f>
        <v>3.1</v>
      </c>
      <c r="L715" s="109" t="s">
        <v>4733</v>
      </c>
      <c r="M715" s="109" t="s">
        <v>4734</v>
      </c>
    </row>
    <row r="716" s="95" customFormat="1" ht="49.5" spans="1:13">
      <c r="A716" s="20" t="s">
        <v>4735</v>
      </c>
      <c r="B716" s="20" t="s">
        <v>4736</v>
      </c>
      <c r="C716" s="21">
        <f>VLOOKUP(A716,[1]spot_prices!$A:$F,3,FALSE)</f>
        <v>80</v>
      </c>
      <c r="D716" s="21">
        <f>VLOOKUP(A716,[1]spot_prices!$A:$F,4,FALSE)</f>
        <v>118.4</v>
      </c>
      <c r="E716" s="107">
        <f>C716/D716</f>
        <v>0.675675675675676</v>
      </c>
      <c r="F716" s="20">
        <f>VLOOKUP(A716,[1]spot_prices!$A:$F,5,FALSE)</f>
        <v>6.52</v>
      </c>
      <c r="G716" s="103">
        <f>VLOOKUP(A716,[1]spot_prices!$A:$F,6,FALSE)</f>
        <v>2.35</v>
      </c>
      <c r="H716" s="23" t="s">
        <v>1643</v>
      </c>
      <c r="I716" s="23"/>
      <c r="J716" s="20" t="s">
        <v>2122</v>
      </c>
      <c r="K716" s="112">
        <f>VLOOKUP(H716,行业总结!D:F,2,FALSE)</f>
        <v>3.1</v>
      </c>
      <c r="L716" s="23" t="s">
        <v>4737</v>
      </c>
      <c r="M716" s="23" t="s">
        <v>4738</v>
      </c>
    </row>
    <row r="717" s="95" customFormat="1" ht="33" spans="1:13">
      <c r="A717" s="20" t="s">
        <v>4739</v>
      </c>
      <c r="B717" s="20" t="s">
        <v>4740</v>
      </c>
      <c r="C717" s="21">
        <f>VLOOKUP(A717,[1]spot_prices!$A:$F,3,FALSE)</f>
        <v>75.8</v>
      </c>
      <c r="D717" s="21">
        <f>VLOOKUP(A717,[1]spot_prices!$A:$F,4,FALSE)</f>
        <v>81.7</v>
      </c>
      <c r="E717" s="107">
        <f>C717/D717</f>
        <v>0.927784577723378</v>
      </c>
      <c r="F717" s="20">
        <f>VLOOKUP(A717,[1]spot_prices!$A:$F,5,FALSE)</f>
        <v>10.64</v>
      </c>
      <c r="G717" s="103">
        <f>VLOOKUP(A717,[1]spot_prices!$A:$F,6,FALSE)</f>
        <v>1.82</v>
      </c>
      <c r="H717" s="23" t="s">
        <v>1643</v>
      </c>
      <c r="I717" s="23"/>
      <c r="J717" s="20" t="s">
        <v>2352</v>
      </c>
      <c r="K717" s="112">
        <f>VLOOKUP(H717,行业总结!D:F,2,FALSE)</f>
        <v>3.1</v>
      </c>
      <c r="L717" s="23" t="s">
        <v>4741</v>
      </c>
      <c r="M717" s="23" t="s">
        <v>4742</v>
      </c>
    </row>
    <row r="718" s="95" customFormat="1" ht="33" spans="1:13">
      <c r="A718" s="20" t="s">
        <v>4743</v>
      </c>
      <c r="B718" s="20" t="s">
        <v>4744</v>
      </c>
      <c r="C718" s="21">
        <f>VLOOKUP(A718,[1]spot_prices!$A:$F,3,FALSE)</f>
        <v>74.7</v>
      </c>
      <c r="D718" s="21">
        <f>VLOOKUP(A718,[1]spot_prices!$A:$F,4,FALSE)</f>
        <v>80.5</v>
      </c>
      <c r="E718" s="107">
        <f>C718/D718</f>
        <v>0.927950310559006</v>
      </c>
      <c r="F718" s="20">
        <f>VLOOKUP(A718,[1]spot_prices!$A:$F,5,FALSE)</f>
        <v>47.16</v>
      </c>
      <c r="G718" s="103">
        <f>VLOOKUP(A718,[1]spot_prices!$A:$F,6,FALSE)</f>
        <v>1.05</v>
      </c>
      <c r="H718" s="23" t="s">
        <v>1643</v>
      </c>
      <c r="I718" s="23"/>
      <c r="J718" s="20" t="s">
        <v>2122</v>
      </c>
      <c r="K718" s="112">
        <f>VLOOKUP(H718,行业总结!D:F,2,FALSE)</f>
        <v>3.1</v>
      </c>
      <c r="L718" s="23" t="s">
        <v>4745</v>
      </c>
      <c r="M718" s="23" t="s">
        <v>4746</v>
      </c>
    </row>
    <row r="719" s="95" customFormat="1" ht="66" spans="1:13">
      <c r="A719" s="20" t="s">
        <v>4747</v>
      </c>
      <c r="B719" s="20" t="s">
        <v>4748</v>
      </c>
      <c r="C719" s="21">
        <f>VLOOKUP(A719,[1]spot_prices!$A:$F,3,FALSE)</f>
        <v>73.2</v>
      </c>
      <c r="D719" s="21">
        <f>VLOOKUP(A719,[1]spot_prices!$A:$F,4,FALSE)</f>
        <v>74.9</v>
      </c>
      <c r="E719" s="107">
        <f>C719/D719</f>
        <v>0.977303070761015</v>
      </c>
      <c r="F719" s="20">
        <f>VLOOKUP(A719,[1]spot_prices!$A:$F,5,FALSE)</f>
        <v>6.47</v>
      </c>
      <c r="G719" s="103">
        <f>VLOOKUP(A719,[1]spot_prices!$A:$F,6,FALSE)</f>
        <v>4.02</v>
      </c>
      <c r="H719" s="23" t="s">
        <v>1643</v>
      </c>
      <c r="I719" s="23"/>
      <c r="J719" s="20" t="s">
        <v>2135</v>
      </c>
      <c r="K719" s="112">
        <f>VLOOKUP(H719,行业总结!D:F,2,FALSE)</f>
        <v>3.1</v>
      </c>
      <c r="L719" s="23" t="s">
        <v>4749</v>
      </c>
      <c r="M719" s="23" t="s">
        <v>4750</v>
      </c>
    </row>
    <row r="720" s="95" customFormat="1" ht="33" spans="1:13">
      <c r="A720" s="20" t="s">
        <v>4751</v>
      </c>
      <c r="B720" s="20" t="s">
        <v>4752</v>
      </c>
      <c r="C720" s="21">
        <f>VLOOKUP(A720,[1]spot_prices!$A:$F,3,FALSE)</f>
        <v>73.1</v>
      </c>
      <c r="D720" s="21">
        <f>VLOOKUP(A720,[1]spot_prices!$A:$F,4,FALSE)</f>
        <v>73.1</v>
      </c>
      <c r="E720" s="107">
        <f>C720/D720</f>
        <v>1</v>
      </c>
      <c r="F720" s="20">
        <f>VLOOKUP(A720,[1]spot_prices!$A:$F,5,FALSE)</f>
        <v>11.21</v>
      </c>
      <c r="G720" s="103">
        <f>VLOOKUP(A720,[1]spot_prices!$A:$F,6,FALSE)</f>
        <v>7.58</v>
      </c>
      <c r="H720" s="23" t="s">
        <v>1643</v>
      </c>
      <c r="I720" s="23"/>
      <c r="J720" s="113"/>
      <c r="K720" s="112">
        <f>VLOOKUP(H720,行业总结!D:F,2,FALSE)</f>
        <v>3.1</v>
      </c>
      <c r="L720" s="23" t="s">
        <v>4753</v>
      </c>
      <c r="M720" s="23" t="s">
        <v>4754</v>
      </c>
    </row>
    <row r="721" s="95" customFormat="1" ht="33" spans="1:13">
      <c r="A721" s="20" t="s">
        <v>4755</v>
      </c>
      <c r="B721" s="20" t="s">
        <v>4756</v>
      </c>
      <c r="C721" s="21">
        <f>VLOOKUP(A721,[1]spot_prices!$A:$F,3,FALSE)</f>
        <v>67.4</v>
      </c>
      <c r="D721" s="21">
        <f>VLOOKUP(A721,[1]spot_prices!$A:$F,4,FALSE)</f>
        <v>69</v>
      </c>
      <c r="E721" s="107">
        <f>C721/D721</f>
        <v>0.976811594202899</v>
      </c>
      <c r="F721" s="20">
        <f>VLOOKUP(A721,[1]spot_prices!$A:$F,5,FALSE)</f>
        <v>42.06</v>
      </c>
      <c r="G721" s="103">
        <f>VLOOKUP(A721,[1]spot_prices!$A:$F,6,FALSE)</f>
        <v>3.24</v>
      </c>
      <c r="H721" s="23" t="s">
        <v>1643</v>
      </c>
      <c r="I721" s="23"/>
      <c r="J721" s="113"/>
      <c r="K721" s="112">
        <f>VLOOKUP(H721,行业总结!D:F,2,FALSE)</f>
        <v>3.1</v>
      </c>
      <c r="L721" s="23" t="s">
        <v>4757</v>
      </c>
      <c r="M721" s="23" t="s">
        <v>4758</v>
      </c>
    </row>
    <row r="722" s="95" customFormat="1" ht="33" spans="1:13">
      <c r="A722" s="20" t="s">
        <v>4759</v>
      </c>
      <c r="B722" s="20" t="s">
        <v>4760</v>
      </c>
      <c r="C722" s="21">
        <f>VLOOKUP(A722,[1]spot_prices!$A:$F,3,FALSE)</f>
        <v>53.9</v>
      </c>
      <c r="D722" s="21">
        <f>VLOOKUP(A722,[1]spot_prices!$A:$F,4,FALSE)</f>
        <v>72.9</v>
      </c>
      <c r="E722" s="107">
        <f>C722/D722</f>
        <v>0.739368998628258</v>
      </c>
      <c r="F722" s="20">
        <f>VLOOKUP(A722,[1]spot_prices!$A:$F,5,FALSE)</f>
        <v>10.66</v>
      </c>
      <c r="G722" s="103">
        <f>VLOOKUP(A722,[1]spot_prices!$A:$F,6,FALSE)</f>
        <v>1.33</v>
      </c>
      <c r="H722" s="23" t="s">
        <v>1643</v>
      </c>
      <c r="I722" s="23"/>
      <c r="J722" s="20" t="s">
        <v>2135</v>
      </c>
      <c r="K722" s="112">
        <f>VLOOKUP(H722,行业总结!D:F,2,FALSE)</f>
        <v>3.1</v>
      </c>
      <c r="L722" s="23" t="s">
        <v>4761</v>
      </c>
      <c r="M722" s="23" t="s">
        <v>4762</v>
      </c>
    </row>
    <row r="723" s="95" customFormat="1" ht="33" spans="1:13">
      <c r="A723" s="20" t="s">
        <v>4763</v>
      </c>
      <c r="B723" s="20" t="s">
        <v>4764</v>
      </c>
      <c r="C723" s="21">
        <f>VLOOKUP(A723,[1]spot_prices!$A:$F,3,FALSE)</f>
        <v>53.8</v>
      </c>
      <c r="D723" s="21">
        <f>VLOOKUP(A723,[1]spot_prices!$A:$F,4,FALSE)</f>
        <v>65.4</v>
      </c>
      <c r="E723" s="107">
        <f>C723/D723</f>
        <v>0.82262996941896</v>
      </c>
      <c r="F723" s="20">
        <f>VLOOKUP(A723,[1]spot_prices!$A:$F,5,FALSE)</f>
        <v>24.96</v>
      </c>
      <c r="G723" s="103">
        <f>VLOOKUP(A723,[1]spot_prices!$A:$F,6,FALSE)</f>
        <v>-0.87</v>
      </c>
      <c r="H723" s="23" t="s">
        <v>1643</v>
      </c>
      <c r="I723" s="23"/>
      <c r="J723" s="20" t="s">
        <v>2122</v>
      </c>
      <c r="K723" s="112">
        <f>VLOOKUP(H723,行业总结!D:F,2,FALSE)</f>
        <v>3.1</v>
      </c>
      <c r="L723" s="23" t="s">
        <v>4765</v>
      </c>
      <c r="M723" s="23" t="s">
        <v>4766</v>
      </c>
    </row>
    <row r="724" s="95" customFormat="1" ht="33" spans="1:13">
      <c r="A724" s="24" t="s">
        <v>4767</v>
      </c>
      <c r="B724" s="24" t="s">
        <v>4768</v>
      </c>
      <c r="C724" s="21">
        <f>VLOOKUP(A724,[1]spot_prices!$A:$F,3,FALSE)</f>
        <v>42.5</v>
      </c>
      <c r="D724" s="21">
        <f>VLOOKUP(A724,[1]spot_prices!$A:$F,4,FALSE)</f>
        <v>50.4</v>
      </c>
      <c r="E724" s="107">
        <f>C724/D724</f>
        <v>0.843253968253968</v>
      </c>
      <c r="F724" s="20">
        <f>VLOOKUP(A724,[1]spot_prices!$A:$F,5,FALSE)</f>
        <v>21.92</v>
      </c>
      <c r="G724" s="103">
        <f>VLOOKUP(A724,[1]spot_prices!$A:$F,6,FALSE)</f>
        <v>1.62</v>
      </c>
      <c r="H724" s="27" t="s">
        <v>1643</v>
      </c>
      <c r="I724" s="27"/>
      <c r="J724" s="114"/>
      <c r="K724" s="112">
        <f>VLOOKUP(H724,行业总结!D:F,2,FALSE)</f>
        <v>3.1</v>
      </c>
      <c r="L724" s="27" t="s">
        <v>4769</v>
      </c>
      <c r="M724" s="27" t="s">
        <v>4770</v>
      </c>
    </row>
    <row r="725" s="95" customFormat="1" ht="33" spans="1:13">
      <c r="A725" s="24" t="s">
        <v>4771</v>
      </c>
      <c r="B725" s="24" t="s">
        <v>4772</v>
      </c>
      <c r="C725" s="21">
        <f>VLOOKUP(A725,[1]spot_prices!$A:$F,3,FALSE)</f>
        <v>39.7</v>
      </c>
      <c r="D725" s="21">
        <f>VLOOKUP(A725,[1]spot_prices!$A:$F,4,FALSE)</f>
        <v>56.2</v>
      </c>
      <c r="E725" s="107">
        <f>C725/D725</f>
        <v>0.706405693950178</v>
      </c>
      <c r="F725" s="20">
        <f>VLOOKUP(A725,[1]spot_prices!$A:$F,5,FALSE)</f>
        <v>12.24</v>
      </c>
      <c r="G725" s="103">
        <f>VLOOKUP(A725,[1]spot_prices!$A:$F,6,FALSE)</f>
        <v>0.99</v>
      </c>
      <c r="H725" s="27" t="s">
        <v>1643</v>
      </c>
      <c r="I725" s="27"/>
      <c r="J725" s="114"/>
      <c r="K725" s="112">
        <f>VLOOKUP(H725,行业总结!D:F,2,FALSE)</f>
        <v>3.1</v>
      </c>
      <c r="L725" s="27" t="s">
        <v>4773</v>
      </c>
      <c r="M725" s="27" t="s">
        <v>4774</v>
      </c>
    </row>
    <row r="726" s="95" customFormat="1" ht="49.5" spans="1:13">
      <c r="A726" s="24" t="s">
        <v>4775</v>
      </c>
      <c r="B726" s="24" t="s">
        <v>4776</v>
      </c>
      <c r="C726" s="21">
        <f>VLOOKUP(A726,[1]spot_prices!$A:$F,3,FALSE)</f>
        <v>37.8</v>
      </c>
      <c r="D726" s="21">
        <f>VLOOKUP(A726,[1]spot_prices!$A:$F,4,FALSE)</f>
        <v>41.8</v>
      </c>
      <c r="E726" s="107">
        <f>C726/D726</f>
        <v>0.904306220095694</v>
      </c>
      <c r="F726" s="20">
        <f>VLOOKUP(A726,[1]spot_prices!$A:$F,5,FALSE)</f>
        <v>20.08</v>
      </c>
      <c r="G726" s="103">
        <f>VLOOKUP(A726,[1]spot_prices!$A:$F,6,FALSE)</f>
        <v>-0.05</v>
      </c>
      <c r="H726" s="27" t="s">
        <v>1643</v>
      </c>
      <c r="I726" s="27"/>
      <c r="J726" s="114"/>
      <c r="K726" s="112">
        <f>VLOOKUP(H726,行业总结!D:F,2,FALSE)</f>
        <v>3.1</v>
      </c>
      <c r="L726" s="27" t="s">
        <v>4777</v>
      </c>
      <c r="M726" s="27" t="s">
        <v>4778</v>
      </c>
    </row>
    <row r="727" s="95" customFormat="1" ht="33" spans="1:13">
      <c r="A727" s="24" t="s">
        <v>4779</v>
      </c>
      <c r="B727" s="24" t="s">
        <v>4780</v>
      </c>
      <c r="C727" s="21">
        <f>VLOOKUP(A727,[1]spot_prices!$A:$F,3,FALSE)</f>
        <v>36</v>
      </c>
      <c r="D727" s="21">
        <f>VLOOKUP(A727,[1]spot_prices!$A:$F,4,FALSE)</f>
        <v>59.9</v>
      </c>
      <c r="E727" s="107">
        <f>C727/D727</f>
        <v>0.601001669449082</v>
      </c>
      <c r="F727" s="20">
        <f>VLOOKUP(A727,[1]spot_prices!$A:$F,5,FALSE)</f>
        <v>14.89</v>
      </c>
      <c r="G727" s="103">
        <f>VLOOKUP(A727,[1]spot_prices!$A:$F,6,FALSE)</f>
        <v>-0.33</v>
      </c>
      <c r="H727" s="27" t="s">
        <v>1643</v>
      </c>
      <c r="I727" s="27"/>
      <c r="J727" s="114"/>
      <c r="K727" s="112">
        <f>VLOOKUP(H727,行业总结!D:F,2,FALSE)</f>
        <v>3.1</v>
      </c>
      <c r="L727" s="27" t="s">
        <v>4781</v>
      </c>
      <c r="M727" s="27" t="s">
        <v>4782</v>
      </c>
    </row>
    <row r="728" s="95" customFormat="1" ht="33" spans="1:13">
      <c r="A728" s="24" t="s">
        <v>4783</v>
      </c>
      <c r="B728" s="24" t="s">
        <v>4784</v>
      </c>
      <c r="C728" s="21">
        <f>VLOOKUP(A728,[1]spot_prices!$A:$F,3,FALSE)</f>
        <v>32.2</v>
      </c>
      <c r="D728" s="21">
        <f>VLOOKUP(A728,[1]spot_prices!$A:$F,4,FALSE)</f>
        <v>34.9</v>
      </c>
      <c r="E728" s="107">
        <f>C728/D728</f>
        <v>0.922636103151863</v>
      </c>
      <c r="F728" s="20">
        <f>VLOOKUP(A728,[1]spot_prices!$A:$F,5,FALSE)</f>
        <v>26.04</v>
      </c>
      <c r="G728" s="103">
        <f>VLOOKUP(A728,[1]spot_prices!$A:$F,6,FALSE)</f>
        <v>1.72</v>
      </c>
      <c r="H728" s="27" t="s">
        <v>1643</v>
      </c>
      <c r="I728" s="27"/>
      <c r="J728" s="114"/>
      <c r="K728" s="112">
        <f>VLOOKUP(H728,行业总结!D:F,2,FALSE)</f>
        <v>3.1</v>
      </c>
      <c r="L728" s="27" t="s">
        <v>4785</v>
      </c>
      <c r="M728" s="27" t="s">
        <v>4786</v>
      </c>
    </row>
    <row r="729" s="95" customFormat="1" ht="33" spans="1:13">
      <c r="A729" s="24" t="s">
        <v>4787</v>
      </c>
      <c r="B729" s="24" t="s">
        <v>4788</v>
      </c>
      <c r="C729" s="21">
        <f>VLOOKUP(A729,[1]spot_prices!$A:$F,3,FALSE)</f>
        <v>31.2</v>
      </c>
      <c r="D729" s="21">
        <f>VLOOKUP(A729,[1]spot_prices!$A:$F,4,FALSE)</f>
        <v>35.1</v>
      </c>
      <c r="E729" s="107">
        <f>C729/D729</f>
        <v>0.888888888888889</v>
      </c>
      <c r="F729" s="20">
        <f>VLOOKUP(A729,[1]spot_prices!$A:$F,5,FALSE)</f>
        <v>9.02</v>
      </c>
      <c r="G729" s="103">
        <f>VLOOKUP(A729,[1]spot_prices!$A:$F,6,FALSE)</f>
        <v>2.5</v>
      </c>
      <c r="H729" s="27" t="s">
        <v>1643</v>
      </c>
      <c r="I729" s="27"/>
      <c r="J729" s="114"/>
      <c r="K729" s="112">
        <f>VLOOKUP(H729,行业总结!D:F,2,FALSE)</f>
        <v>3.1</v>
      </c>
      <c r="L729" s="27" t="s">
        <v>4789</v>
      </c>
      <c r="M729" s="27" t="s">
        <v>4790</v>
      </c>
    </row>
    <row r="730" s="95" customFormat="1" ht="49.5" spans="1:13">
      <c r="A730" s="24" t="s">
        <v>4791</v>
      </c>
      <c r="B730" s="24" t="s">
        <v>4792</v>
      </c>
      <c r="C730" s="21">
        <f>VLOOKUP(A730,[1]spot_prices!$A:$F,3,FALSE)</f>
        <v>29.5</v>
      </c>
      <c r="D730" s="21">
        <f>VLOOKUP(A730,[1]spot_prices!$A:$F,4,FALSE)</f>
        <v>219.1</v>
      </c>
      <c r="E730" s="107">
        <f>C730/D730</f>
        <v>0.134641716111365</v>
      </c>
      <c r="F730" s="20">
        <f>VLOOKUP(A730,[1]spot_prices!$A:$F,5,FALSE)</f>
        <v>6.41</v>
      </c>
      <c r="G730" s="103">
        <f>VLOOKUP(A730,[1]spot_prices!$A:$F,6,FALSE)</f>
        <v>0.31</v>
      </c>
      <c r="H730" s="27" t="s">
        <v>1643</v>
      </c>
      <c r="I730" s="27"/>
      <c r="J730" s="114"/>
      <c r="K730" s="112">
        <f>VLOOKUP(H730,行业总结!D:F,2,FALSE)</f>
        <v>3.1</v>
      </c>
      <c r="L730" s="27" t="s">
        <v>4793</v>
      </c>
      <c r="M730" s="27" t="s">
        <v>4794</v>
      </c>
    </row>
    <row r="731" s="95" customFormat="1" ht="33" spans="1:13">
      <c r="A731" s="24" t="s">
        <v>4795</v>
      </c>
      <c r="B731" s="24" t="s">
        <v>4796</v>
      </c>
      <c r="C731" s="21">
        <f>VLOOKUP(A731,[1]spot_prices!$A:$F,3,FALSE)</f>
        <v>29.3</v>
      </c>
      <c r="D731" s="21">
        <f>VLOOKUP(A731,[1]spot_prices!$A:$F,4,FALSE)</f>
        <v>31.9</v>
      </c>
      <c r="E731" s="107">
        <f>C731/D731</f>
        <v>0.918495297805643</v>
      </c>
      <c r="F731" s="20">
        <f>VLOOKUP(A731,[1]spot_prices!$A:$F,5,FALSE)</f>
        <v>12.62</v>
      </c>
      <c r="G731" s="103">
        <f>VLOOKUP(A731,[1]spot_prices!$A:$F,6,FALSE)</f>
        <v>2.69</v>
      </c>
      <c r="H731" s="27" t="s">
        <v>1643</v>
      </c>
      <c r="I731" s="27"/>
      <c r="J731" s="114"/>
      <c r="K731" s="112">
        <f>VLOOKUP(H731,行业总结!D:F,2,FALSE)</f>
        <v>3.1</v>
      </c>
      <c r="L731" s="27" t="s">
        <v>4797</v>
      </c>
      <c r="M731" s="27" t="s">
        <v>4798</v>
      </c>
    </row>
    <row r="732" s="95" customFormat="1" ht="33" spans="1:13">
      <c r="A732" s="24" t="s">
        <v>4799</v>
      </c>
      <c r="B732" s="24" t="s">
        <v>4800</v>
      </c>
      <c r="C732" s="21">
        <f>VLOOKUP(A732,[1]spot_prices!$A:$F,3,FALSE)</f>
        <v>27.2</v>
      </c>
      <c r="D732" s="21">
        <f>VLOOKUP(A732,[1]spot_prices!$A:$F,4,FALSE)</f>
        <v>29.1</v>
      </c>
      <c r="E732" s="107">
        <f>C732/D732</f>
        <v>0.934707903780069</v>
      </c>
      <c r="F732" s="20">
        <f>VLOOKUP(A732,[1]spot_prices!$A:$F,5,FALSE)</f>
        <v>15.51</v>
      </c>
      <c r="G732" s="103">
        <f>VLOOKUP(A732,[1]spot_prices!$A:$F,6,FALSE)</f>
        <v>1.44</v>
      </c>
      <c r="H732" s="27" t="s">
        <v>1643</v>
      </c>
      <c r="I732" s="27"/>
      <c r="J732" s="114"/>
      <c r="K732" s="112">
        <f>VLOOKUP(H732,行业总结!D:F,2,FALSE)</f>
        <v>3.1</v>
      </c>
      <c r="L732" s="27" t="s">
        <v>4801</v>
      </c>
      <c r="M732" s="27" t="s">
        <v>4802</v>
      </c>
    </row>
    <row r="733" s="95" customFormat="1" ht="33" spans="1:13">
      <c r="A733" s="24" t="s">
        <v>4803</v>
      </c>
      <c r="B733" s="24" t="s">
        <v>4804</v>
      </c>
      <c r="C733" s="21">
        <f>VLOOKUP(A733,[1]spot_prices!$A:$F,3,FALSE)</f>
        <v>26</v>
      </c>
      <c r="D733" s="21">
        <f>VLOOKUP(A733,[1]spot_prices!$A:$F,4,FALSE)</f>
        <v>256.3</v>
      </c>
      <c r="E733" s="107">
        <f>C733/D733</f>
        <v>0.101443620756925</v>
      </c>
      <c r="F733" s="20">
        <f>VLOOKUP(A733,[1]spot_prices!$A:$F,5,FALSE)</f>
        <v>45.11</v>
      </c>
      <c r="G733" s="103">
        <f>VLOOKUP(A733,[1]spot_prices!$A:$F,6,FALSE)</f>
        <v>-0.42</v>
      </c>
      <c r="H733" s="27" t="s">
        <v>1643</v>
      </c>
      <c r="I733" s="27"/>
      <c r="J733" s="114"/>
      <c r="K733" s="112">
        <f>VLOOKUP(H733,行业总结!D:F,2,FALSE)</f>
        <v>3.1</v>
      </c>
      <c r="L733" s="27" t="s">
        <v>4805</v>
      </c>
      <c r="M733" s="27" t="s">
        <v>4806</v>
      </c>
    </row>
    <row r="734" s="95" customFormat="1" ht="33" spans="1:13">
      <c r="A734" s="24" t="s">
        <v>4807</v>
      </c>
      <c r="B734" s="24" t="s">
        <v>4808</v>
      </c>
      <c r="C734" s="21">
        <f>VLOOKUP(A734,[1]spot_prices!$A:$F,3,FALSE)</f>
        <v>24.4</v>
      </c>
      <c r="D734" s="21">
        <f>VLOOKUP(A734,[1]spot_prices!$A:$F,4,FALSE)</f>
        <v>34.5</v>
      </c>
      <c r="E734" s="107">
        <f>C734/D734</f>
        <v>0.707246376811594</v>
      </c>
      <c r="F734" s="20">
        <f>VLOOKUP(A734,[1]spot_prices!$A:$F,5,FALSE)</f>
        <v>16.35</v>
      </c>
      <c r="G734" s="103">
        <f>VLOOKUP(A734,[1]spot_prices!$A:$F,6,FALSE)</f>
        <v>1.36</v>
      </c>
      <c r="H734" s="27" t="s">
        <v>1643</v>
      </c>
      <c r="I734" s="27"/>
      <c r="J734" s="114"/>
      <c r="K734" s="112">
        <f>VLOOKUP(H734,行业总结!D:F,2,FALSE)</f>
        <v>3.1</v>
      </c>
      <c r="L734" s="27" t="s">
        <v>4809</v>
      </c>
      <c r="M734" s="27" t="s">
        <v>4810</v>
      </c>
    </row>
    <row r="735" s="95" customFormat="1" ht="33" spans="1:13">
      <c r="A735" s="24" t="s">
        <v>4811</v>
      </c>
      <c r="B735" s="24" t="s">
        <v>4812</v>
      </c>
      <c r="C735" s="21">
        <f>VLOOKUP(A735,[1]spot_prices!$A:$F,3,FALSE)</f>
        <v>19</v>
      </c>
      <c r="D735" s="21">
        <f>VLOOKUP(A735,[1]spot_prices!$A:$F,4,FALSE)</f>
        <v>56.6</v>
      </c>
      <c r="E735" s="107">
        <f>C735/D735</f>
        <v>0.335689045936396</v>
      </c>
      <c r="F735" s="20">
        <f>VLOOKUP(A735,[1]spot_prices!$A:$F,5,FALSE)</f>
        <v>57.23</v>
      </c>
      <c r="G735" s="103">
        <f>VLOOKUP(A735,[1]spot_prices!$A:$F,6,FALSE)</f>
        <v>2.05</v>
      </c>
      <c r="H735" s="27" t="s">
        <v>1643</v>
      </c>
      <c r="I735" s="27"/>
      <c r="J735" s="24" t="s">
        <v>2286</v>
      </c>
      <c r="K735" s="112">
        <f>VLOOKUP(H735,行业总结!D:F,2,FALSE)</f>
        <v>3.1</v>
      </c>
      <c r="L735" s="27" t="s">
        <v>4813</v>
      </c>
      <c r="M735" s="27" t="s">
        <v>4814</v>
      </c>
    </row>
    <row r="736" s="95" customFormat="1" ht="33" spans="1:13">
      <c r="A736" s="24" t="s">
        <v>4815</v>
      </c>
      <c r="B736" s="24" t="s">
        <v>4816</v>
      </c>
      <c r="C736" s="21">
        <f>VLOOKUP(A736,[1]spot_prices!$A:$F,3,FALSE)</f>
        <v>18.6</v>
      </c>
      <c r="D736" s="21">
        <f>VLOOKUP(A736,[1]spot_prices!$A:$F,4,FALSE)</f>
        <v>55.3</v>
      </c>
      <c r="E736" s="107">
        <f>C736/D736</f>
        <v>0.336347197106691</v>
      </c>
      <c r="F736" s="20">
        <f>VLOOKUP(A736,[1]spot_prices!$A:$F,5,FALSE)</f>
        <v>108.99</v>
      </c>
      <c r="G736" s="103">
        <f>VLOOKUP(A736,[1]spot_prices!$A:$F,6,FALSE)</f>
        <v>8.79</v>
      </c>
      <c r="H736" s="27" t="s">
        <v>1643</v>
      </c>
      <c r="I736" s="27"/>
      <c r="J736" s="114"/>
      <c r="K736" s="112">
        <f>VLOOKUP(H736,行业总结!D:F,2,FALSE)</f>
        <v>3.1</v>
      </c>
      <c r="L736" s="27" t="s">
        <v>4817</v>
      </c>
      <c r="M736" s="27" t="s">
        <v>4818</v>
      </c>
    </row>
    <row r="737" s="95" customFormat="1" ht="33" spans="1:13">
      <c r="A737" s="24" t="s">
        <v>4819</v>
      </c>
      <c r="B737" s="24" t="s">
        <v>4820</v>
      </c>
      <c r="C737" s="21">
        <f>VLOOKUP(A737,[1]spot_prices!$A:$F,3,FALSE)</f>
        <v>17.2</v>
      </c>
      <c r="D737" s="21">
        <f>VLOOKUP(A737,[1]spot_prices!$A:$F,4,FALSE)</f>
        <v>71.7</v>
      </c>
      <c r="E737" s="107">
        <f>C737/D737</f>
        <v>0.239888423988842</v>
      </c>
      <c r="F737" s="20">
        <f>VLOOKUP(A737,[1]spot_prices!$A:$F,5,FALSE)</f>
        <v>17.92</v>
      </c>
      <c r="G737" s="103">
        <f>VLOOKUP(A737,[1]spot_prices!$A:$F,6,FALSE)</f>
        <v>2.81</v>
      </c>
      <c r="H737" s="27" t="s">
        <v>1643</v>
      </c>
      <c r="I737" s="27"/>
      <c r="J737" s="114"/>
      <c r="K737" s="112">
        <f>VLOOKUP(H737,行业总结!D:F,2,FALSE)</f>
        <v>3.1</v>
      </c>
      <c r="L737" s="27" t="s">
        <v>4821</v>
      </c>
      <c r="M737" s="27" t="s">
        <v>4822</v>
      </c>
    </row>
    <row r="738" s="95" customFormat="1" ht="33" spans="1:13">
      <c r="A738" s="24" t="s">
        <v>4823</v>
      </c>
      <c r="B738" s="24" t="s">
        <v>4824</v>
      </c>
      <c r="C738" s="21">
        <f>VLOOKUP(A738,[1]spot_prices!$A:$F,3,FALSE)</f>
        <v>17.2</v>
      </c>
      <c r="D738" s="21">
        <f>VLOOKUP(A738,[1]spot_prices!$A:$F,4,FALSE)</f>
        <v>26.1</v>
      </c>
      <c r="E738" s="107">
        <f>C738/D738</f>
        <v>0.659003831417624</v>
      </c>
      <c r="F738" s="20">
        <f>VLOOKUP(A738,[1]spot_prices!$A:$F,5,FALSE)</f>
        <v>26.26</v>
      </c>
      <c r="G738" s="103">
        <f>VLOOKUP(A738,[1]spot_prices!$A:$F,6,FALSE)</f>
        <v>0.57</v>
      </c>
      <c r="H738" s="27" t="s">
        <v>1643</v>
      </c>
      <c r="I738" s="27"/>
      <c r="J738" s="114"/>
      <c r="K738" s="112">
        <f>VLOOKUP(H738,行业总结!D:F,2,FALSE)</f>
        <v>3.1</v>
      </c>
      <c r="L738" s="27" t="s">
        <v>4825</v>
      </c>
      <c r="M738" s="27" t="s">
        <v>4826</v>
      </c>
    </row>
    <row r="739" s="95" customFormat="1" ht="33" spans="1:13">
      <c r="A739" s="24" t="s">
        <v>4827</v>
      </c>
      <c r="B739" s="24" t="s">
        <v>4828</v>
      </c>
      <c r="C739" s="21">
        <f>VLOOKUP(A739,[1]spot_prices!$A:$F,3,FALSE)</f>
        <v>11.8</v>
      </c>
      <c r="D739" s="21">
        <f>VLOOKUP(A739,[1]spot_prices!$A:$F,4,FALSE)</f>
        <v>48.5</v>
      </c>
      <c r="E739" s="107">
        <f>C739/D739</f>
        <v>0.243298969072165</v>
      </c>
      <c r="F739" s="20">
        <f>VLOOKUP(A739,[1]spot_prices!$A:$F,5,FALSE)</f>
        <v>49.87</v>
      </c>
      <c r="G739" s="103">
        <f>VLOOKUP(A739,[1]spot_prices!$A:$F,6,FALSE)</f>
        <v>-1.46</v>
      </c>
      <c r="H739" s="27" t="s">
        <v>1643</v>
      </c>
      <c r="I739" s="27"/>
      <c r="J739" s="114"/>
      <c r="K739" s="112">
        <f>VLOOKUP(H739,行业总结!D:F,2,FALSE)</f>
        <v>3.1</v>
      </c>
      <c r="L739" s="27" t="s">
        <v>4829</v>
      </c>
      <c r="M739" s="27" t="s">
        <v>4830</v>
      </c>
    </row>
    <row r="740" s="95" customFormat="1" ht="33" spans="1:13">
      <c r="A740" s="24" t="s">
        <v>4831</v>
      </c>
      <c r="B740" s="24" t="s">
        <v>4832</v>
      </c>
      <c r="C740" s="21">
        <f>VLOOKUP(A740,[1]spot_prices!$A:$F,3,FALSE)</f>
        <v>11.2</v>
      </c>
      <c r="D740" s="21">
        <f>VLOOKUP(A740,[1]spot_prices!$A:$F,4,FALSE)</f>
        <v>45</v>
      </c>
      <c r="E740" s="107">
        <f>C740/D740</f>
        <v>0.248888888888889</v>
      </c>
      <c r="F740" s="20">
        <f>VLOOKUP(A740,[1]spot_prices!$A:$F,5,FALSE)</f>
        <v>62.37</v>
      </c>
      <c r="G740" s="103">
        <f>VLOOKUP(A740,[1]spot_prices!$A:$F,6,FALSE)</f>
        <v>0.14</v>
      </c>
      <c r="H740" s="27" t="s">
        <v>1643</v>
      </c>
      <c r="I740" s="27"/>
      <c r="J740" s="114"/>
      <c r="K740" s="112">
        <f>VLOOKUP(H740,行业总结!D:F,2,FALSE)</f>
        <v>3.1</v>
      </c>
      <c r="L740" s="27" t="s">
        <v>4833</v>
      </c>
      <c r="M740" s="27" t="s">
        <v>4834</v>
      </c>
    </row>
    <row r="741" s="95" customFormat="1" ht="33" spans="1:13">
      <c r="A741" s="24" t="s">
        <v>4835</v>
      </c>
      <c r="B741" s="24" t="s">
        <v>4836</v>
      </c>
      <c r="C741" s="21">
        <f>VLOOKUP(A741,[1]spot_prices!$A:$F,3,FALSE)</f>
        <v>9.2</v>
      </c>
      <c r="D741" s="21">
        <f>VLOOKUP(A741,[1]spot_prices!$A:$F,4,FALSE)</f>
        <v>38.8</v>
      </c>
      <c r="E741" s="107">
        <f>C741/D741</f>
        <v>0.237113402061856</v>
      </c>
      <c r="F741" s="20">
        <f>VLOOKUP(A741,[1]spot_prices!$A:$F,5,FALSE)</f>
        <v>38.8</v>
      </c>
      <c r="G741" s="103">
        <f>VLOOKUP(A741,[1]spot_prices!$A:$F,6,FALSE)</f>
        <v>2.11</v>
      </c>
      <c r="H741" s="27" t="s">
        <v>1643</v>
      </c>
      <c r="I741" s="27"/>
      <c r="J741" s="114"/>
      <c r="K741" s="112">
        <f>VLOOKUP(H741,行业总结!D:F,2,FALSE)</f>
        <v>3.1</v>
      </c>
      <c r="L741" s="27" t="s">
        <v>4837</v>
      </c>
      <c r="M741" s="27" t="s">
        <v>1817</v>
      </c>
    </row>
    <row r="742" s="95" customFormat="1" ht="33" spans="1:13">
      <c r="A742" s="108" t="s">
        <v>4838</v>
      </c>
      <c r="B742" s="108" t="s">
        <v>4839</v>
      </c>
      <c r="C742" s="21">
        <f>VLOOKUP(A742,[1]spot_prices!$A:$F,3,FALSE)</f>
        <v>110</v>
      </c>
      <c r="D742" s="21">
        <f>VLOOKUP(A742,[1]spot_prices!$A:$F,4,FALSE)</f>
        <v>144.6</v>
      </c>
      <c r="E742" s="107">
        <f>C742/D742</f>
        <v>0.760719225449516</v>
      </c>
      <c r="F742" s="20">
        <f>VLOOKUP(A742,[1]spot_prices!$A:$F,5,FALSE)</f>
        <v>11.51</v>
      </c>
      <c r="G742" s="103">
        <f>VLOOKUP(A742,[1]spot_prices!$A:$F,6,FALSE)</f>
        <v>0.52</v>
      </c>
      <c r="H742" s="109" t="s">
        <v>2033</v>
      </c>
      <c r="I742" s="109"/>
      <c r="J742" s="108" t="s">
        <v>2253</v>
      </c>
      <c r="K742" s="112">
        <f>VLOOKUP(H742,行业总结!D:F,2,FALSE)</f>
        <v>3.1</v>
      </c>
      <c r="L742" s="109" t="s">
        <v>4840</v>
      </c>
      <c r="M742" s="109" t="s">
        <v>4841</v>
      </c>
    </row>
    <row r="743" s="95" customFormat="1" ht="49.5" spans="1:13">
      <c r="A743" s="20" t="s">
        <v>4842</v>
      </c>
      <c r="B743" s="20" t="s">
        <v>4843</v>
      </c>
      <c r="C743" s="21">
        <f>VLOOKUP(A743,[1]spot_prices!$A:$F,3,FALSE)</f>
        <v>55.2</v>
      </c>
      <c r="D743" s="21">
        <f>VLOOKUP(A743,[1]spot_prices!$A:$F,4,FALSE)</f>
        <v>76.2</v>
      </c>
      <c r="E743" s="107">
        <f>C743/D743</f>
        <v>0.724409448818898</v>
      </c>
      <c r="F743" s="20">
        <f>VLOOKUP(A743,[1]spot_prices!$A:$F,5,FALSE)</f>
        <v>16.47</v>
      </c>
      <c r="G743" s="103">
        <f>VLOOKUP(A743,[1]spot_prices!$A:$F,6,FALSE)</f>
        <v>1.29</v>
      </c>
      <c r="H743" s="23" t="s">
        <v>2033</v>
      </c>
      <c r="I743" s="23"/>
      <c r="J743" s="20" t="s">
        <v>2352</v>
      </c>
      <c r="K743" s="112">
        <f>VLOOKUP(H743,行业总结!D:F,2,FALSE)</f>
        <v>3.1</v>
      </c>
      <c r="L743" s="23" t="s">
        <v>4844</v>
      </c>
      <c r="M743" s="23" t="s">
        <v>4845</v>
      </c>
    </row>
    <row r="744" s="95" customFormat="1" ht="66" spans="1:13">
      <c r="A744" s="20" t="s">
        <v>4846</v>
      </c>
      <c r="B744" s="20" t="s">
        <v>4847</v>
      </c>
      <c r="C744" s="21">
        <f>VLOOKUP(A744,[1]spot_prices!$A:$F,3,FALSE)</f>
        <v>50.6</v>
      </c>
      <c r="D744" s="21">
        <f>VLOOKUP(A744,[1]spot_prices!$A:$F,4,FALSE)</f>
        <v>61.5</v>
      </c>
      <c r="E744" s="107">
        <f>C744/D744</f>
        <v>0.822764227642276</v>
      </c>
      <c r="F744" s="20">
        <f>VLOOKUP(A744,[1]spot_prices!$A:$F,5,FALSE)</f>
        <v>11.53</v>
      </c>
      <c r="G744" s="103">
        <f>VLOOKUP(A744,[1]spot_prices!$A:$F,6,FALSE)</f>
        <v>1.68</v>
      </c>
      <c r="H744" s="23" t="s">
        <v>2033</v>
      </c>
      <c r="I744" s="23"/>
      <c r="J744" s="113"/>
      <c r="K744" s="112">
        <f>VLOOKUP(H744,行业总结!D:F,2,FALSE)</f>
        <v>3.1</v>
      </c>
      <c r="L744" s="23" t="s">
        <v>4848</v>
      </c>
      <c r="M744" s="23" t="s">
        <v>4849</v>
      </c>
    </row>
    <row r="745" s="95" customFormat="1" ht="33" spans="1:13">
      <c r="A745" s="24" t="s">
        <v>4850</v>
      </c>
      <c r="B745" s="24" t="s">
        <v>4851</v>
      </c>
      <c r="C745" s="21">
        <f>VLOOKUP(A745,[1]spot_prices!$A:$F,3,FALSE)</f>
        <v>38.2</v>
      </c>
      <c r="D745" s="21">
        <f>VLOOKUP(A745,[1]spot_prices!$A:$F,4,FALSE)</f>
        <v>38.2</v>
      </c>
      <c r="E745" s="107">
        <f>C745/D745</f>
        <v>1</v>
      </c>
      <c r="F745" s="20">
        <f>VLOOKUP(A745,[1]spot_prices!$A:$F,5,FALSE)</f>
        <v>19.28</v>
      </c>
      <c r="G745" s="103">
        <f>VLOOKUP(A745,[1]spot_prices!$A:$F,6,FALSE)</f>
        <v>-0.98</v>
      </c>
      <c r="H745" s="27" t="s">
        <v>2033</v>
      </c>
      <c r="I745" s="27"/>
      <c r="J745" s="114"/>
      <c r="K745" s="112">
        <f>VLOOKUP(H745,行业总结!D:F,2,FALSE)</f>
        <v>3.1</v>
      </c>
      <c r="L745" s="27" t="s">
        <v>4852</v>
      </c>
      <c r="M745" s="27" t="s">
        <v>4853</v>
      </c>
    </row>
    <row r="746" s="95" customFormat="1" ht="49.5" spans="1:13">
      <c r="A746" s="24" t="s">
        <v>4854</v>
      </c>
      <c r="B746" s="24" t="s">
        <v>4855</v>
      </c>
      <c r="C746" s="21">
        <f>VLOOKUP(A746,[1]spot_prices!$A:$F,3,FALSE)</f>
        <v>34.2</v>
      </c>
      <c r="D746" s="21">
        <f>VLOOKUP(A746,[1]spot_prices!$A:$F,4,FALSE)</f>
        <v>36.9</v>
      </c>
      <c r="E746" s="107">
        <f>C746/D746</f>
        <v>0.926829268292683</v>
      </c>
      <c r="F746" s="20">
        <f>VLOOKUP(A746,[1]spot_prices!$A:$F,5,FALSE)</f>
        <v>6.21</v>
      </c>
      <c r="G746" s="103">
        <f>VLOOKUP(A746,[1]spot_prices!$A:$F,6,FALSE)</f>
        <v>0.81</v>
      </c>
      <c r="H746" s="27" t="s">
        <v>2033</v>
      </c>
      <c r="I746" s="27"/>
      <c r="J746" s="114"/>
      <c r="K746" s="112">
        <f>VLOOKUP(H746,行业总结!D:F,2,FALSE)</f>
        <v>3.1</v>
      </c>
      <c r="L746" s="27" t="s">
        <v>4856</v>
      </c>
      <c r="M746" s="27" t="s">
        <v>4857</v>
      </c>
    </row>
    <row r="747" s="95" customFormat="1" spans="1:13">
      <c r="A747" s="24" t="s">
        <v>4858</v>
      </c>
      <c r="B747" s="24" t="s">
        <v>4859</v>
      </c>
      <c r="C747" s="21">
        <f>VLOOKUP(A747,[1]spot_prices!$A:$F,3,FALSE)</f>
        <v>32.4</v>
      </c>
      <c r="D747" s="21">
        <f>VLOOKUP(A747,[1]spot_prices!$A:$F,4,FALSE)</f>
        <v>53.5</v>
      </c>
      <c r="E747" s="107">
        <f>C747/D747</f>
        <v>0.605607476635514</v>
      </c>
      <c r="F747" s="20">
        <f>VLOOKUP(A747,[1]spot_prices!$A:$F,5,FALSE)</f>
        <v>63.71</v>
      </c>
      <c r="G747" s="103">
        <f>VLOOKUP(A747,[1]spot_prices!$A:$F,6,FALSE)</f>
        <v>0.2</v>
      </c>
      <c r="H747" s="27" t="s">
        <v>2033</v>
      </c>
      <c r="I747" s="27"/>
      <c r="J747" s="114"/>
      <c r="K747" s="112">
        <f>VLOOKUP(H747,行业总结!D:F,2,FALSE)</f>
        <v>3.1</v>
      </c>
      <c r="L747" s="27" t="s">
        <v>4860</v>
      </c>
      <c r="M747" s="27" t="s">
        <v>4861</v>
      </c>
    </row>
    <row r="748" s="95" customFormat="1" ht="33" spans="1:13">
      <c r="A748" s="24" t="s">
        <v>4862</v>
      </c>
      <c r="B748" s="24" t="s">
        <v>4863</v>
      </c>
      <c r="C748" s="21">
        <f>VLOOKUP(A748,[1]spot_prices!$A:$F,3,FALSE)</f>
        <v>29.5</v>
      </c>
      <c r="D748" s="21">
        <f>VLOOKUP(A748,[1]spot_prices!$A:$F,4,FALSE)</f>
        <v>29.7</v>
      </c>
      <c r="E748" s="107">
        <f>C748/D748</f>
        <v>0.993265993265993</v>
      </c>
      <c r="F748" s="20">
        <f>VLOOKUP(A748,[1]spot_prices!$A:$F,5,FALSE)</f>
        <v>14.3</v>
      </c>
      <c r="G748" s="103">
        <f>VLOOKUP(A748,[1]spot_prices!$A:$F,6,FALSE)</f>
        <v>2.51</v>
      </c>
      <c r="H748" s="27" t="s">
        <v>2033</v>
      </c>
      <c r="I748" s="27"/>
      <c r="J748" s="114"/>
      <c r="K748" s="112">
        <f>VLOOKUP(H748,行业总结!D:F,2,FALSE)</f>
        <v>3.1</v>
      </c>
      <c r="L748" s="27" t="s">
        <v>4864</v>
      </c>
      <c r="M748" s="27" t="s">
        <v>4865</v>
      </c>
    </row>
    <row r="749" s="95" customFormat="1" ht="33" spans="1:13">
      <c r="A749" s="24" t="s">
        <v>4866</v>
      </c>
      <c r="B749" s="24" t="s">
        <v>4867</v>
      </c>
      <c r="C749" s="21">
        <f>VLOOKUP(A749,[1]spot_prices!$A:$F,3,FALSE)</f>
        <v>29</v>
      </c>
      <c r="D749" s="21">
        <f>VLOOKUP(A749,[1]spot_prices!$A:$F,4,FALSE)</f>
        <v>30.4</v>
      </c>
      <c r="E749" s="107">
        <f>C749/D749</f>
        <v>0.953947368421053</v>
      </c>
      <c r="F749" s="20">
        <f>VLOOKUP(A749,[1]spot_prices!$A:$F,5,FALSE)</f>
        <v>9.33</v>
      </c>
      <c r="G749" s="103">
        <f>VLOOKUP(A749,[1]spot_prices!$A:$F,6,FALSE)</f>
        <v>3.21</v>
      </c>
      <c r="H749" s="27" t="s">
        <v>2033</v>
      </c>
      <c r="I749" s="27"/>
      <c r="J749" s="114"/>
      <c r="K749" s="112">
        <f>VLOOKUP(H749,行业总结!D:F,2,FALSE)</f>
        <v>3.1</v>
      </c>
      <c r="L749" s="27" t="s">
        <v>4868</v>
      </c>
      <c r="M749" s="27" t="s">
        <v>4869</v>
      </c>
    </row>
    <row r="750" s="95" customFormat="1" spans="1:13">
      <c r="A750" s="24" t="s">
        <v>4870</v>
      </c>
      <c r="B750" s="24" t="s">
        <v>4871</v>
      </c>
      <c r="C750" s="21">
        <f>VLOOKUP(A750,[1]spot_prices!$A:$F,3,FALSE)</f>
        <v>28.3</v>
      </c>
      <c r="D750" s="21">
        <f>VLOOKUP(A750,[1]spot_prices!$A:$F,4,FALSE)</f>
        <v>28.3</v>
      </c>
      <c r="E750" s="107">
        <f>C750/D750</f>
        <v>1</v>
      </c>
      <c r="F750" s="20">
        <f>VLOOKUP(A750,[1]spot_prices!$A:$F,5,FALSE)</f>
        <v>53.82</v>
      </c>
      <c r="G750" s="103">
        <f>VLOOKUP(A750,[1]spot_prices!$A:$F,6,FALSE)</f>
        <v>1.74</v>
      </c>
      <c r="H750" s="27" t="s">
        <v>2033</v>
      </c>
      <c r="I750" s="27"/>
      <c r="J750" s="114"/>
      <c r="K750" s="112">
        <f>VLOOKUP(H750,行业总结!D:F,2,FALSE)</f>
        <v>3.1</v>
      </c>
      <c r="L750" s="27" t="s">
        <v>4872</v>
      </c>
      <c r="M750" s="27" t="s">
        <v>4873</v>
      </c>
    </row>
    <row r="751" s="95" customFormat="1" spans="1:13">
      <c r="A751" s="24" t="s">
        <v>4874</v>
      </c>
      <c r="B751" s="24" t="s">
        <v>4875</v>
      </c>
      <c r="C751" s="21">
        <f>VLOOKUP(A751,[1]spot_prices!$A:$F,3,FALSE)</f>
        <v>22.8</v>
      </c>
      <c r="D751" s="21">
        <f>VLOOKUP(A751,[1]spot_prices!$A:$F,4,FALSE)</f>
        <v>33.3</v>
      </c>
      <c r="E751" s="107">
        <f>C751/D751</f>
        <v>0.684684684684685</v>
      </c>
      <c r="F751" s="20">
        <f>VLOOKUP(A751,[1]spot_prices!$A:$F,5,FALSE)</f>
        <v>17.2</v>
      </c>
      <c r="G751" s="103">
        <f>VLOOKUP(A751,[1]spot_prices!$A:$F,6,FALSE)</f>
        <v>3.55</v>
      </c>
      <c r="H751" s="27" t="s">
        <v>2033</v>
      </c>
      <c r="I751" s="27"/>
      <c r="J751" s="114"/>
      <c r="K751" s="112">
        <f>VLOOKUP(H751,行业总结!D:F,2,FALSE)</f>
        <v>3.1</v>
      </c>
      <c r="L751" s="27" t="s">
        <v>4876</v>
      </c>
      <c r="M751" s="27" t="s">
        <v>4877</v>
      </c>
    </row>
    <row r="752" s="95" customFormat="1" ht="33" spans="1:13">
      <c r="A752" s="24" t="s">
        <v>4878</v>
      </c>
      <c r="B752" s="24" t="s">
        <v>4879</v>
      </c>
      <c r="C752" s="21">
        <f>VLOOKUP(A752,[1]spot_prices!$A:$F,3,FALSE)</f>
        <v>13.1</v>
      </c>
      <c r="D752" s="21">
        <f>VLOOKUP(A752,[1]spot_prices!$A:$F,4,FALSE)</f>
        <v>57.2</v>
      </c>
      <c r="E752" s="107">
        <f>C752/D752</f>
        <v>0.229020979020979</v>
      </c>
      <c r="F752" s="20">
        <f>VLOOKUP(A752,[1]spot_prices!$A:$F,5,FALSE)</f>
        <v>36.39</v>
      </c>
      <c r="G752" s="103">
        <f>VLOOKUP(A752,[1]spot_prices!$A:$F,6,FALSE)</f>
        <v>-3.3</v>
      </c>
      <c r="H752" s="27" t="s">
        <v>2033</v>
      </c>
      <c r="I752" s="27"/>
      <c r="J752" s="114"/>
      <c r="K752" s="112">
        <f>VLOOKUP(H752,行业总结!D:F,2,FALSE)</f>
        <v>3.1</v>
      </c>
      <c r="L752" s="27" t="s">
        <v>4880</v>
      </c>
      <c r="M752" s="27" t="s">
        <v>1796</v>
      </c>
    </row>
    <row r="753" s="95" customFormat="1" spans="1:13">
      <c r="A753" s="24" t="s">
        <v>4881</v>
      </c>
      <c r="B753" s="24" t="s">
        <v>4882</v>
      </c>
      <c r="C753" s="21">
        <f>VLOOKUP(A753,[1]spot_prices!$A:$F,3,FALSE)</f>
        <v>10.8</v>
      </c>
      <c r="D753" s="21">
        <f>VLOOKUP(A753,[1]spot_prices!$A:$F,4,FALSE)</f>
        <v>15</v>
      </c>
      <c r="E753" s="107">
        <f>C753/D753</f>
        <v>0.72</v>
      </c>
      <c r="F753" s="20">
        <f>VLOOKUP(A753,[1]spot_prices!$A:$F,5,FALSE)</f>
        <v>10.48</v>
      </c>
      <c r="G753" s="103">
        <f>VLOOKUP(A753,[1]spot_prices!$A:$F,6,FALSE)</f>
        <v>9.85</v>
      </c>
      <c r="H753" s="27" t="s">
        <v>2033</v>
      </c>
      <c r="I753" s="27"/>
      <c r="J753" s="114"/>
      <c r="K753" s="112">
        <f>VLOOKUP(H753,行业总结!D:F,2,FALSE)</f>
        <v>3.1</v>
      </c>
      <c r="L753" s="27" t="s">
        <v>4883</v>
      </c>
      <c r="M753" s="27" t="s">
        <v>4884</v>
      </c>
    </row>
    <row r="754" s="95" customFormat="1" ht="33" spans="1:13">
      <c r="A754" s="24" t="s">
        <v>4885</v>
      </c>
      <c r="B754" s="24" t="s">
        <v>4886</v>
      </c>
      <c r="C754" s="21">
        <f>VLOOKUP(A754,[1]spot_prices!$A:$F,3,FALSE)</f>
        <v>2.5</v>
      </c>
      <c r="D754" s="21">
        <f>VLOOKUP(A754,[1]spot_prices!$A:$F,4,FALSE)</f>
        <v>7.2</v>
      </c>
      <c r="E754" s="107">
        <f>C754/D754</f>
        <v>0.347222222222222</v>
      </c>
      <c r="F754" s="20">
        <f>VLOOKUP(A754,[1]spot_prices!$A:$F,5,FALSE)</f>
        <v>8.86</v>
      </c>
      <c r="G754" s="103">
        <f>VLOOKUP(A754,[1]spot_prices!$A:$F,6,FALSE)</f>
        <v>0.45</v>
      </c>
      <c r="H754" s="27" t="s">
        <v>2033</v>
      </c>
      <c r="I754" s="27"/>
      <c r="J754" s="114"/>
      <c r="K754" s="112">
        <f>VLOOKUP(H754,行业总结!D:F,2,FALSE)</f>
        <v>3.1</v>
      </c>
      <c r="L754" s="27" t="s">
        <v>4887</v>
      </c>
      <c r="M754" s="114"/>
    </row>
    <row r="755" s="95" customFormat="1" ht="45" spans="1:13">
      <c r="A755" s="28" t="s">
        <v>1631</v>
      </c>
      <c r="B755" s="28" t="s">
        <v>1632</v>
      </c>
      <c r="C755" s="21">
        <f>VLOOKUP(A755,[1]spot_prices!$A:$F,3,FALSE)</f>
        <v>1727.7</v>
      </c>
      <c r="D755" s="21">
        <f>VLOOKUP(A755,[1]spot_prices!$A:$F,4,FALSE)</f>
        <v>1774.7</v>
      </c>
      <c r="E755" s="107">
        <f>C755/D755</f>
        <v>0.973516650701527</v>
      </c>
      <c r="F755" s="20">
        <f>VLOOKUP(A755,[1]spot_prices!$A:$F,5,FALSE)</f>
        <v>5.58</v>
      </c>
      <c r="G755" s="103">
        <f>VLOOKUP(A755,[1]spot_prices!$A:$F,6,FALSE)</f>
        <v>0.36</v>
      </c>
      <c r="H755" s="30" t="s">
        <v>54</v>
      </c>
      <c r="I755" s="30"/>
      <c r="J755" s="28" t="s">
        <v>2224</v>
      </c>
      <c r="K755" s="112">
        <f>VLOOKUP(H755,行业总结!D:F,2,FALSE)</f>
        <v>3.1</v>
      </c>
      <c r="L755" s="30" t="s">
        <v>1634</v>
      </c>
      <c r="M755" s="30" t="s">
        <v>4888</v>
      </c>
    </row>
    <row r="756" s="93" customFormat="1" ht="30" spans="1:13">
      <c r="A756" s="28" t="s">
        <v>1638</v>
      </c>
      <c r="B756" s="28" t="s">
        <v>1639</v>
      </c>
      <c r="C756" s="21">
        <f>VLOOKUP(A756,[1]spot_prices!$A:$F,3,FALSE)</f>
        <v>1296.9</v>
      </c>
      <c r="D756" s="21">
        <f>VLOOKUP(A756,[1]spot_prices!$A:$F,4,FALSE)</f>
        <v>6057.8</v>
      </c>
      <c r="E756" s="107">
        <f>C756/D756</f>
        <v>0.21408762256925</v>
      </c>
      <c r="F756" s="20">
        <f>VLOOKUP(A756,[1]spot_prices!$A:$F,5,FALSE)</f>
        <v>6.62</v>
      </c>
      <c r="G756" s="103">
        <f>VLOOKUP(A756,[1]spot_prices!$A:$F,6,FALSE)</f>
        <v>1.38</v>
      </c>
      <c r="H756" s="30" t="s">
        <v>54</v>
      </c>
      <c r="I756" s="30"/>
      <c r="J756" s="28" t="s">
        <v>2224</v>
      </c>
      <c r="K756" s="112">
        <f>VLOOKUP(H756,行业总结!D:F,2,FALSE)</f>
        <v>3.1</v>
      </c>
      <c r="L756" s="30" t="s">
        <v>1640</v>
      </c>
      <c r="M756" s="30" t="s">
        <v>4889</v>
      </c>
    </row>
    <row r="757" s="95" customFormat="1" ht="30" spans="1:13">
      <c r="A757" s="28" t="s">
        <v>1648</v>
      </c>
      <c r="B757" s="28" t="s">
        <v>1649</v>
      </c>
      <c r="C757" s="21">
        <f>VLOOKUP(A757,[1]spot_prices!$A:$F,3,FALSE)</f>
        <v>694.9</v>
      </c>
      <c r="D757" s="21">
        <f>VLOOKUP(A757,[1]spot_prices!$A:$F,4,FALSE)</f>
        <v>19569.3</v>
      </c>
      <c r="E757" s="107">
        <f>C757/D757</f>
        <v>0.0355097014200815</v>
      </c>
      <c r="F757" s="20">
        <f>VLOOKUP(A757,[1]spot_prices!$A:$F,5,FALSE)</f>
        <v>91.6</v>
      </c>
      <c r="G757" s="103">
        <f>VLOOKUP(A757,[1]spot_prices!$A:$F,6,FALSE)</f>
        <v>-0.39</v>
      </c>
      <c r="H757" s="30" t="s">
        <v>54</v>
      </c>
      <c r="I757" s="30"/>
      <c r="J757" s="28" t="s">
        <v>2224</v>
      </c>
      <c r="K757" s="112">
        <f>VLOOKUP(H757,行业总结!D:F,2,FALSE)</f>
        <v>3.1</v>
      </c>
      <c r="L757" s="30" t="s">
        <v>1650</v>
      </c>
      <c r="M757" s="30" t="s">
        <v>4890</v>
      </c>
    </row>
    <row r="758" s="95" customFormat="1" ht="33" spans="1:13">
      <c r="A758" s="108" t="s">
        <v>4891</v>
      </c>
      <c r="B758" s="108" t="s">
        <v>4892</v>
      </c>
      <c r="C758" s="21">
        <f>VLOOKUP(A758,[1]spot_prices!$A:$F,3,FALSE)</f>
        <v>153.5</v>
      </c>
      <c r="D758" s="21">
        <f>VLOOKUP(A758,[1]spot_prices!$A:$F,4,FALSE)</f>
        <v>157.2</v>
      </c>
      <c r="E758" s="107">
        <f>C758/D758</f>
        <v>0.9764631043257</v>
      </c>
      <c r="F758" s="20">
        <f>VLOOKUP(A758,[1]spot_prices!$A:$F,5,FALSE)</f>
        <v>23.03</v>
      </c>
      <c r="G758" s="103">
        <f>VLOOKUP(A758,[1]spot_prices!$A:$F,6,FALSE)</f>
        <v>0.09</v>
      </c>
      <c r="H758" s="109" t="s">
        <v>54</v>
      </c>
      <c r="I758" s="109"/>
      <c r="J758" s="108" t="s">
        <v>2135</v>
      </c>
      <c r="K758" s="112">
        <f>VLOOKUP(H758,行业总结!D:F,2,FALSE)</f>
        <v>3.1</v>
      </c>
      <c r="L758" s="109" t="s">
        <v>4893</v>
      </c>
      <c r="M758" s="109" t="s">
        <v>4894</v>
      </c>
    </row>
    <row r="759" s="95" customFormat="1" ht="33" spans="1:13">
      <c r="A759" s="20" t="s">
        <v>4895</v>
      </c>
      <c r="B759" s="20" t="s">
        <v>4896</v>
      </c>
      <c r="C759" s="21">
        <f>VLOOKUP(A759,[1]spot_prices!$A:$F,3,FALSE)</f>
        <v>95.8</v>
      </c>
      <c r="D759" s="21">
        <f>VLOOKUP(A759,[1]spot_prices!$A:$F,4,FALSE)</f>
        <v>115</v>
      </c>
      <c r="E759" s="107">
        <f>C759/D759</f>
        <v>0.83304347826087</v>
      </c>
      <c r="F759" s="20">
        <f>VLOOKUP(A759,[1]spot_prices!$A:$F,5,FALSE)</f>
        <v>14.34</v>
      </c>
      <c r="G759" s="103">
        <f>VLOOKUP(A759,[1]spot_prices!$A:$F,6,FALSE)</f>
        <v>1.56</v>
      </c>
      <c r="H759" s="23" t="s">
        <v>54</v>
      </c>
      <c r="I759" s="23"/>
      <c r="J759" s="20" t="s">
        <v>2135</v>
      </c>
      <c r="K759" s="112">
        <f>VLOOKUP(H759,行业总结!D:F,2,FALSE)</f>
        <v>3.1</v>
      </c>
      <c r="L759" s="23" t="s">
        <v>4897</v>
      </c>
      <c r="M759" s="23" t="s">
        <v>4898</v>
      </c>
    </row>
    <row r="760" s="95" customFormat="1" ht="49.5" spans="1:13">
      <c r="A760" s="20" t="s">
        <v>4899</v>
      </c>
      <c r="B760" s="20" t="s">
        <v>4900</v>
      </c>
      <c r="C760" s="21">
        <f>VLOOKUP(A760,[1]spot_prices!$A:$F,3,FALSE)</f>
        <v>82.9</v>
      </c>
      <c r="D760" s="21">
        <f>VLOOKUP(A760,[1]spot_prices!$A:$F,4,FALSE)</f>
        <v>84.5</v>
      </c>
      <c r="E760" s="107">
        <f>C760/D760</f>
        <v>0.981065088757397</v>
      </c>
      <c r="F760" s="20">
        <f>VLOOKUP(A760,[1]spot_prices!$A:$F,5,FALSE)</f>
        <v>6.1</v>
      </c>
      <c r="G760" s="103">
        <f>VLOOKUP(A760,[1]spot_prices!$A:$F,6,FALSE)</f>
        <v>2.52</v>
      </c>
      <c r="H760" s="23" t="s">
        <v>54</v>
      </c>
      <c r="I760" s="23"/>
      <c r="J760" s="20" t="s">
        <v>2135</v>
      </c>
      <c r="K760" s="112">
        <f>VLOOKUP(H760,行业总结!D:F,2,FALSE)</f>
        <v>3.1</v>
      </c>
      <c r="L760" s="23" t="s">
        <v>4901</v>
      </c>
      <c r="M760" s="23" t="s">
        <v>4902</v>
      </c>
    </row>
    <row r="761" s="95" customFormat="1" ht="33" spans="1:13">
      <c r="A761" s="20" t="s">
        <v>4903</v>
      </c>
      <c r="B761" s="20" t="s">
        <v>4904</v>
      </c>
      <c r="C761" s="21">
        <f>VLOOKUP(A761,[1]spot_prices!$A:$F,3,FALSE)</f>
        <v>77</v>
      </c>
      <c r="D761" s="21">
        <f>VLOOKUP(A761,[1]spot_prices!$A:$F,4,FALSE)</f>
        <v>111.4</v>
      </c>
      <c r="E761" s="107">
        <f>C761/D761</f>
        <v>0.691202872531418</v>
      </c>
      <c r="F761" s="20">
        <f>VLOOKUP(A761,[1]spot_prices!$A:$F,5,FALSE)</f>
        <v>47.99</v>
      </c>
      <c r="G761" s="103">
        <f>VLOOKUP(A761,[1]spot_prices!$A:$F,6,FALSE)</f>
        <v>2.15</v>
      </c>
      <c r="H761" s="23" t="s">
        <v>54</v>
      </c>
      <c r="I761" s="23"/>
      <c r="J761" s="20" t="s">
        <v>2135</v>
      </c>
      <c r="K761" s="112">
        <f>VLOOKUP(H761,行业总结!D:F,2,FALSE)</f>
        <v>3.1</v>
      </c>
      <c r="L761" s="23" t="s">
        <v>4905</v>
      </c>
      <c r="M761" s="23" t="s">
        <v>4906</v>
      </c>
    </row>
    <row r="762" s="95" customFormat="1" ht="49.5" spans="1:13">
      <c r="A762" s="20" t="s">
        <v>4907</v>
      </c>
      <c r="B762" s="20" t="s">
        <v>4908</v>
      </c>
      <c r="C762" s="21">
        <f>VLOOKUP(A762,[1]spot_prices!$A:$F,3,FALSE)</f>
        <v>70.7</v>
      </c>
      <c r="D762" s="21">
        <f>VLOOKUP(A762,[1]spot_prices!$A:$F,4,FALSE)</f>
        <v>110.1</v>
      </c>
      <c r="E762" s="107">
        <f>C762/D762</f>
        <v>0.642143505903724</v>
      </c>
      <c r="F762" s="20">
        <f>VLOOKUP(A762,[1]spot_prices!$A:$F,5,FALSE)</f>
        <v>15.86</v>
      </c>
      <c r="G762" s="103">
        <f>VLOOKUP(A762,[1]spot_prices!$A:$F,6,FALSE)</f>
        <v>1.21</v>
      </c>
      <c r="H762" s="23" t="s">
        <v>54</v>
      </c>
      <c r="I762" s="23"/>
      <c r="J762" s="20" t="s">
        <v>2442</v>
      </c>
      <c r="K762" s="112">
        <f>VLOOKUP(H762,行业总结!D:F,2,FALSE)</f>
        <v>3.1</v>
      </c>
      <c r="L762" s="23" t="s">
        <v>4909</v>
      </c>
      <c r="M762" s="23" t="s">
        <v>4910</v>
      </c>
    </row>
    <row r="763" s="95" customFormat="1" ht="33" spans="1:13">
      <c r="A763" s="24" t="s">
        <v>4911</v>
      </c>
      <c r="B763" s="24" t="s">
        <v>4912</v>
      </c>
      <c r="C763" s="21">
        <f>VLOOKUP(A763,[1]spot_prices!$A:$F,3,FALSE)</f>
        <v>47.9</v>
      </c>
      <c r="D763" s="21">
        <f>VLOOKUP(A763,[1]spot_prices!$A:$F,4,FALSE)</f>
        <v>56</v>
      </c>
      <c r="E763" s="107">
        <f>C763/D763</f>
        <v>0.855357142857143</v>
      </c>
      <c r="F763" s="20">
        <f>VLOOKUP(A763,[1]spot_prices!$A:$F,5,FALSE)</f>
        <v>6.9</v>
      </c>
      <c r="G763" s="103">
        <f>VLOOKUP(A763,[1]spot_prices!$A:$F,6,FALSE)</f>
        <v>1.32</v>
      </c>
      <c r="H763" s="27" t="s">
        <v>54</v>
      </c>
      <c r="I763" s="27"/>
      <c r="J763" s="114"/>
      <c r="K763" s="112">
        <f>VLOOKUP(H763,行业总结!D:F,2,FALSE)</f>
        <v>3.1</v>
      </c>
      <c r="L763" s="27" t="s">
        <v>4913</v>
      </c>
      <c r="M763" s="27" t="s">
        <v>4914</v>
      </c>
    </row>
    <row r="764" s="95" customFormat="1" ht="33" spans="1:13">
      <c r="A764" s="24" t="s">
        <v>4915</v>
      </c>
      <c r="B764" s="24" t="s">
        <v>4916</v>
      </c>
      <c r="C764" s="21">
        <f>VLOOKUP(A764,[1]spot_prices!$A:$F,3,FALSE)</f>
        <v>43.9</v>
      </c>
      <c r="D764" s="21">
        <f>VLOOKUP(A764,[1]spot_prices!$A:$F,4,FALSE)</f>
        <v>44.2</v>
      </c>
      <c r="E764" s="107">
        <f>C764/D764</f>
        <v>0.993212669683258</v>
      </c>
      <c r="F764" s="20">
        <f>VLOOKUP(A764,[1]spot_prices!$A:$F,5,FALSE)</f>
        <v>13.15</v>
      </c>
      <c r="G764" s="103">
        <f>VLOOKUP(A764,[1]spot_prices!$A:$F,6,FALSE)</f>
        <v>-2.3</v>
      </c>
      <c r="H764" s="27" t="s">
        <v>54</v>
      </c>
      <c r="I764" s="27"/>
      <c r="J764" s="114"/>
      <c r="K764" s="112">
        <f>VLOOKUP(H764,行业总结!D:F,2,FALSE)</f>
        <v>3.1</v>
      </c>
      <c r="L764" s="27" t="s">
        <v>4917</v>
      </c>
      <c r="M764" s="27" t="s">
        <v>4918</v>
      </c>
    </row>
    <row r="765" s="95" customFormat="1" ht="49.5" spans="1:13">
      <c r="A765" s="24" t="s">
        <v>4919</v>
      </c>
      <c r="B765" s="24" t="s">
        <v>4920</v>
      </c>
      <c r="C765" s="21">
        <f>VLOOKUP(A765,[1]spot_prices!$A:$F,3,FALSE)</f>
        <v>42</v>
      </c>
      <c r="D765" s="21">
        <f>VLOOKUP(A765,[1]spot_prices!$A:$F,4,FALSE)</f>
        <v>51.6</v>
      </c>
      <c r="E765" s="107">
        <f>C765/D765</f>
        <v>0.813953488372093</v>
      </c>
      <c r="F765" s="20">
        <f>VLOOKUP(A765,[1]spot_prices!$A:$F,5,FALSE)</f>
        <v>8.54</v>
      </c>
      <c r="G765" s="103">
        <f>VLOOKUP(A765,[1]spot_prices!$A:$F,6,FALSE)</f>
        <v>2.03</v>
      </c>
      <c r="H765" s="27" t="s">
        <v>54</v>
      </c>
      <c r="I765" s="27"/>
      <c r="J765" s="114"/>
      <c r="K765" s="112">
        <f>VLOOKUP(H765,行业总结!D:F,2,FALSE)</f>
        <v>3.1</v>
      </c>
      <c r="L765" s="27" t="s">
        <v>4921</v>
      </c>
      <c r="M765" s="27" t="s">
        <v>4922</v>
      </c>
    </row>
    <row r="766" s="95" customFormat="1" ht="33" spans="1:13">
      <c r="A766" s="24" t="s">
        <v>4923</v>
      </c>
      <c r="B766" s="24" t="s">
        <v>4924</v>
      </c>
      <c r="C766" s="21">
        <f>VLOOKUP(A766,[1]spot_prices!$A:$F,3,FALSE)</f>
        <v>41.4</v>
      </c>
      <c r="D766" s="21">
        <f>VLOOKUP(A766,[1]spot_prices!$A:$F,4,FALSE)</f>
        <v>43</v>
      </c>
      <c r="E766" s="107">
        <f>C766/D766</f>
        <v>0.962790697674419</v>
      </c>
      <c r="F766" s="20">
        <f>VLOOKUP(A766,[1]spot_prices!$A:$F,5,FALSE)</f>
        <v>21.47</v>
      </c>
      <c r="G766" s="103">
        <f>VLOOKUP(A766,[1]spot_prices!$A:$F,6,FALSE)</f>
        <v>0.33</v>
      </c>
      <c r="H766" s="27" t="s">
        <v>54</v>
      </c>
      <c r="I766" s="27"/>
      <c r="J766" s="114"/>
      <c r="K766" s="112">
        <f>VLOOKUP(H766,行业总结!D:F,2,FALSE)</f>
        <v>3.1</v>
      </c>
      <c r="L766" s="27" t="s">
        <v>4925</v>
      </c>
      <c r="M766" s="27" t="s">
        <v>4926</v>
      </c>
    </row>
    <row r="767" s="95" customFormat="1" ht="33" spans="1:13">
      <c r="A767" s="24" t="s">
        <v>4927</v>
      </c>
      <c r="B767" s="24" t="s">
        <v>4928</v>
      </c>
      <c r="C767" s="21">
        <f>VLOOKUP(A767,[1]spot_prices!$A:$F,3,FALSE)</f>
        <v>40.8</v>
      </c>
      <c r="D767" s="21">
        <f>VLOOKUP(A767,[1]spot_prices!$A:$F,4,FALSE)</f>
        <v>49.1</v>
      </c>
      <c r="E767" s="107">
        <f>C767/D767</f>
        <v>0.830957230142566</v>
      </c>
      <c r="F767" s="20">
        <f>VLOOKUP(A767,[1]spot_prices!$A:$F,5,FALSE)</f>
        <v>3.66</v>
      </c>
      <c r="G767" s="103">
        <f>VLOOKUP(A767,[1]spot_prices!$A:$F,6,FALSE)</f>
        <v>2.23</v>
      </c>
      <c r="H767" s="27" t="s">
        <v>54</v>
      </c>
      <c r="I767" s="27"/>
      <c r="J767" s="114"/>
      <c r="K767" s="112">
        <f>VLOOKUP(H767,行业总结!D:F,2,FALSE)</f>
        <v>3.1</v>
      </c>
      <c r="L767" s="27" t="s">
        <v>4929</v>
      </c>
      <c r="M767" s="27" t="s">
        <v>4930</v>
      </c>
    </row>
    <row r="768" s="95" customFormat="1" ht="33" spans="1:13">
      <c r="A768" s="24" t="s">
        <v>4931</v>
      </c>
      <c r="B768" s="24" t="s">
        <v>4932</v>
      </c>
      <c r="C768" s="21">
        <f>VLOOKUP(A768,[1]spot_prices!$A:$F,3,FALSE)</f>
        <v>35.6</v>
      </c>
      <c r="D768" s="21">
        <f>VLOOKUP(A768,[1]spot_prices!$A:$F,4,FALSE)</f>
        <v>41.4</v>
      </c>
      <c r="E768" s="107">
        <f>C768/D768</f>
        <v>0.859903381642512</v>
      </c>
      <c r="F768" s="20">
        <f>VLOOKUP(A768,[1]spot_prices!$A:$F,5,FALSE)</f>
        <v>13.19</v>
      </c>
      <c r="G768" s="103">
        <f>VLOOKUP(A768,[1]spot_prices!$A:$F,6,FALSE)</f>
        <v>4.19</v>
      </c>
      <c r="H768" s="27" t="s">
        <v>54</v>
      </c>
      <c r="I768" s="27"/>
      <c r="J768" s="114"/>
      <c r="K768" s="112">
        <f>VLOOKUP(H768,行业总结!D:F,2,FALSE)</f>
        <v>3.1</v>
      </c>
      <c r="L768" s="27" t="s">
        <v>4933</v>
      </c>
      <c r="M768" s="27" t="s">
        <v>4934</v>
      </c>
    </row>
    <row r="769" s="95" customFormat="1" ht="49.5" spans="1:13">
      <c r="A769" s="24" t="s">
        <v>4935</v>
      </c>
      <c r="B769" s="24" t="s">
        <v>4936</v>
      </c>
      <c r="C769" s="21">
        <f>VLOOKUP(A769,[1]spot_prices!$A:$F,3,FALSE)</f>
        <v>35.4</v>
      </c>
      <c r="D769" s="21">
        <f>VLOOKUP(A769,[1]spot_prices!$A:$F,4,FALSE)</f>
        <v>65</v>
      </c>
      <c r="E769" s="107">
        <f>C769/D769</f>
        <v>0.544615384615385</v>
      </c>
      <c r="F769" s="20">
        <f>VLOOKUP(A769,[1]spot_prices!$A:$F,5,FALSE)</f>
        <v>13.97</v>
      </c>
      <c r="G769" s="103">
        <f>VLOOKUP(A769,[1]spot_prices!$A:$F,6,FALSE)</f>
        <v>0.87</v>
      </c>
      <c r="H769" s="27" t="s">
        <v>54</v>
      </c>
      <c r="I769" s="27"/>
      <c r="J769" s="114"/>
      <c r="K769" s="112">
        <f>VLOOKUP(H769,行业总结!D:F,2,FALSE)</f>
        <v>3.1</v>
      </c>
      <c r="L769" s="27" t="s">
        <v>4937</v>
      </c>
      <c r="M769" s="27" t="s">
        <v>4938</v>
      </c>
    </row>
    <row r="770" s="95" customFormat="1" ht="33" spans="1:13">
      <c r="A770" s="24" t="s">
        <v>4939</v>
      </c>
      <c r="B770" s="24" t="s">
        <v>4940</v>
      </c>
      <c r="C770" s="21">
        <f>VLOOKUP(A770,[1]spot_prices!$A:$F,3,FALSE)</f>
        <v>29.3</v>
      </c>
      <c r="D770" s="21">
        <f>VLOOKUP(A770,[1]spot_prices!$A:$F,4,FALSE)</f>
        <v>37.3</v>
      </c>
      <c r="E770" s="107">
        <f>C770/D770</f>
        <v>0.785522788203753</v>
      </c>
      <c r="F770" s="20">
        <f>VLOOKUP(A770,[1]spot_prices!$A:$F,5,FALSE)</f>
        <v>4.23</v>
      </c>
      <c r="G770" s="103">
        <f>VLOOKUP(A770,[1]spot_prices!$A:$F,6,FALSE)</f>
        <v>2.17</v>
      </c>
      <c r="H770" s="27" t="s">
        <v>54</v>
      </c>
      <c r="I770" s="27"/>
      <c r="J770" s="114"/>
      <c r="K770" s="112">
        <f>VLOOKUP(H770,行业总结!D:F,2,FALSE)</f>
        <v>3.1</v>
      </c>
      <c r="L770" s="27" t="s">
        <v>4941</v>
      </c>
      <c r="M770" s="27" t="s">
        <v>4942</v>
      </c>
    </row>
    <row r="771" s="95" customFormat="1" ht="33" spans="1:13">
      <c r="A771" s="24" t="s">
        <v>4943</v>
      </c>
      <c r="B771" s="24" t="s">
        <v>4944</v>
      </c>
      <c r="C771" s="21">
        <f>VLOOKUP(A771,[1]spot_prices!$A:$F,3,FALSE)</f>
        <v>28.9</v>
      </c>
      <c r="D771" s="21">
        <f>VLOOKUP(A771,[1]spot_prices!$A:$F,4,FALSE)</f>
        <v>35.9</v>
      </c>
      <c r="E771" s="107">
        <f>C771/D771</f>
        <v>0.805013927576602</v>
      </c>
      <c r="F771" s="20">
        <f>VLOOKUP(A771,[1]spot_prices!$A:$F,5,FALSE)</f>
        <v>6.4</v>
      </c>
      <c r="G771" s="103">
        <f>VLOOKUP(A771,[1]spot_prices!$A:$F,6,FALSE)</f>
        <v>3.56</v>
      </c>
      <c r="H771" s="27" t="s">
        <v>54</v>
      </c>
      <c r="I771" s="27"/>
      <c r="J771" s="114"/>
      <c r="K771" s="112">
        <f>VLOOKUP(H771,行业总结!D:F,2,FALSE)</f>
        <v>3.1</v>
      </c>
      <c r="L771" s="27" t="s">
        <v>4945</v>
      </c>
      <c r="M771" s="27" t="s">
        <v>4946</v>
      </c>
    </row>
    <row r="772" s="95" customFormat="1" ht="49.5" spans="1:13">
      <c r="A772" s="24" t="s">
        <v>4947</v>
      </c>
      <c r="B772" s="24" t="s">
        <v>4948</v>
      </c>
      <c r="C772" s="21">
        <f>VLOOKUP(A772,[1]spot_prices!$A:$F,3,FALSE)</f>
        <v>27.8</v>
      </c>
      <c r="D772" s="21">
        <f>VLOOKUP(A772,[1]spot_prices!$A:$F,4,FALSE)</f>
        <v>37.1</v>
      </c>
      <c r="E772" s="107">
        <f>C772/D772</f>
        <v>0.749326145552561</v>
      </c>
      <c r="F772" s="20">
        <f>VLOOKUP(A772,[1]spot_prices!$A:$F,5,FALSE)</f>
        <v>16.3</v>
      </c>
      <c r="G772" s="103">
        <f>VLOOKUP(A772,[1]spot_prices!$A:$F,6,FALSE)</f>
        <v>1.68</v>
      </c>
      <c r="H772" s="27" t="s">
        <v>54</v>
      </c>
      <c r="I772" s="27"/>
      <c r="J772" s="114"/>
      <c r="K772" s="112">
        <f>VLOOKUP(H772,行业总结!D:F,2,FALSE)</f>
        <v>3.1</v>
      </c>
      <c r="L772" s="27" t="s">
        <v>4949</v>
      </c>
      <c r="M772" s="27" t="s">
        <v>4950</v>
      </c>
    </row>
    <row r="773" s="95" customFormat="1" ht="33" spans="1:13">
      <c r="A773" s="24" t="s">
        <v>4951</v>
      </c>
      <c r="B773" s="24" t="s">
        <v>4952</v>
      </c>
      <c r="C773" s="21">
        <f>VLOOKUP(A773,[1]spot_prices!$A:$F,3,FALSE)</f>
        <v>27.6</v>
      </c>
      <c r="D773" s="21">
        <f>VLOOKUP(A773,[1]spot_prices!$A:$F,4,FALSE)</f>
        <v>27.9</v>
      </c>
      <c r="E773" s="107">
        <f>C773/D773</f>
        <v>0.989247311827957</v>
      </c>
      <c r="F773" s="20">
        <f>VLOOKUP(A773,[1]spot_prices!$A:$F,5,FALSE)</f>
        <v>17.7</v>
      </c>
      <c r="G773" s="103">
        <f>VLOOKUP(A773,[1]spot_prices!$A:$F,6,FALSE)</f>
        <v>1.9</v>
      </c>
      <c r="H773" s="27" t="s">
        <v>54</v>
      </c>
      <c r="I773" s="27"/>
      <c r="J773" s="114"/>
      <c r="K773" s="112">
        <f>VLOOKUP(H773,行业总结!D:F,2,FALSE)</f>
        <v>3.1</v>
      </c>
      <c r="L773" s="27" t="s">
        <v>4953</v>
      </c>
      <c r="M773" s="27" t="s">
        <v>4954</v>
      </c>
    </row>
    <row r="774" s="95" customFormat="1" spans="1:13">
      <c r="A774" s="24" t="s">
        <v>4955</v>
      </c>
      <c r="B774" s="24" t="s">
        <v>4956</v>
      </c>
      <c r="C774" s="21">
        <f>VLOOKUP(A774,[1]spot_prices!$A:$F,3,FALSE)</f>
        <v>27.5</v>
      </c>
      <c r="D774" s="21">
        <f>VLOOKUP(A774,[1]spot_prices!$A:$F,4,FALSE)</f>
        <v>27.5</v>
      </c>
      <c r="E774" s="107">
        <f>C774/D774</f>
        <v>1</v>
      </c>
      <c r="F774" s="20">
        <f>VLOOKUP(A774,[1]spot_prices!$A:$F,5,FALSE)</f>
        <v>13.48</v>
      </c>
      <c r="G774" s="103">
        <f>VLOOKUP(A774,[1]spot_prices!$A:$F,6,FALSE)</f>
        <v>0.67</v>
      </c>
      <c r="H774" s="27" t="s">
        <v>54</v>
      </c>
      <c r="I774" s="27"/>
      <c r="J774" s="24" t="s">
        <v>2286</v>
      </c>
      <c r="K774" s="112">
        <f>VLOOKUP(H774,行业总结!D:F,2,FALSE)</f>
        <v>3.1</v>
      </c>
      <c r="L774" s="27" t="s">
        <v>4957</v>
      </c>
      <c r="M774" s="27" t="s">
        <v>4958</v>
      </c>
    </row>
    <row r="775" s="95" customFormat="1" spans="1:13">
      <c r="A775" s="24" t="s">
        <v>4959</v>
      </c>
      <c r="B775" s="24" t="s">
        <v>4960</v>
      </c>
      <c r="C775" s="21">
        <f>VLOOKUP(A775,[1]spot_prices!$A:$F,3,FALSE)</f>
        <v>27.1</v>
      </c>
      <c r="D775" s="21">
        <f>VLOOKUP(A775,[1]spot_prices!$A:$F,4,FALSE)</f>
        <v>27.6</v>
      </c>
      <c r="E775" s="107">
        <f>C775/D775</f>
        <v>0.981884057971015</v>
      </c>
      <c r="F775" s="20">
        <f>VLOOKUP(A775,[1]spot_prices!$A:$F,5,FALSE)</f>
        <v>9.09</v>
      </c>
      <c r="G775" s="103">
        <f>VLOOKUP(A775,[1]spot_prices!$A:$F,6,FALSE)</f>
        <v>0.55</v>
      </c>
      <c r="H775" s="27" t="s">
        <v>54</v>
      </c>
      <c r="I775" s="27"/>
      <c r="J775" s="114"/>
      <c r="K775" s="112">
        <f>VLOOKUP(H775,行业总结!D:F,2,FALSE)</f>
        <v>3.1</v>
      </c>
      <c r="L775" s="27" t="s">
        <v>4961</v>
      </c>
      <c r="M775" s="27" t="s">
        <v>4962</v>
      </c>
    </row>
    <row r="776" s="95" customFormat="1" ht="33" spans="1:13">
      <c r="A776" s="24" t="s">
        <v>4963</v>
      </c>
      <c r="B776" s="24" t="s">
        <v>4964</v>
      </c>
      <c r="C776" s="21">
        <f>VLOOKUP(A776,[1]spot_prices!$A:$F,3,FALSE)</f>
        <v>24.7</v>
      </c>
      <c r="D776" s="21">
        <f>VLOOKUP(A776,[1]spot_prices!$A:$F,4,FALSE)</f>
        <v>29.1</v>
      </c>
      <c r="E776" s="107">
        <f>C776/D776</f>
        <v>0.848797250859107</v>
      </c>
      <c r="F776" s="20">
        <f>VLOOKUP(A776,[1]spot_prices!$A:$F,5,FALSE)</f>
        <v>5.77</v>
      </c>
      <c r="G776" s="103">
        <f>VLOOKUP(A776,[1]spot_prices!$A:$F,6,FALSE)</f>
        <v>1.58</v>
      </c>
      <c r="H776" s="27" t="s">
        <v>54</v>
      </c>
      <c r="I776" s="27"/>
      <c r="J776" s="114"/>
      <c r="K776" s="112">
        <f>VLOOKUP(H776,行业总结!D:F,2,FALSE)</f>
        <v>3.1</v>
      </c>
      <c r="L776" s="27" t="s">
        <v>4965</v>
      </c>
      <c r="M776" s="27" t="s">
        <v>4966</v>
      </c>
    </row>
    <row r="777" s="95" customFormat="1" ht="33" spans="1:13">
      <c r="A777" s="24" t="s">
        <v>4967</v>
      </c>
      <c r="B777" s="24" t="s">
        <v>4968</v>
      </c>
      <c r="C777" s="21">
        <f>VLOOKUP(A777,[1]spot_prices!$A:$F,3,FALSE)</f>
        <v>22.3</v>
      </c>
      <c r="D777" s="21">
        <f>VLOOKUP(A777,[1]spot_prices!$A:$F,4,FALSE)</f>
        <v>24.5</v>
      </c>
      <c r="E777" s="107">
        <f>C777/D777</f>
        <v>0.910204081632653</v>
      </c>
      <c r="F777" s="20">
        <f>VLOOKUP(A777,[1]spot_prices!$A:$F,5,FALSE)</f>
        <v>4.38</v>
      </c>
      <c r="G777" s="103">
        <f>VLOOKUP(A777,[1]spot_prices!$A:$F,6,FALSE)</f>
        <v>2.34</v>
      </c>
      <c r="H777" s="27" t="s">
        <v>54</v>
      </c>
      <c r="I777" s="27"/>
      <c r="J777" s="114"/>
      <c r="K777" s="112">
        <f>VLOOKUP(H777,行业总结!D:F,2,FALSE)</f>
        <v>3.1</v>
      </c>
      <c r="L777" s="27" t="s">
        <v>4969</v>
      </c>
      <c r="M777" s="27" t="s">
        <v>4970</v>
      </c>
    </row>
    <row r="778" s="95" customFormat="1" spans="1:13">
      <c r="A778" s="24" t="s">
        <v>4971</v>
      </c>
      <c r="B778" s="24" t="s">
        <v>4972</v>
      </c>
      <c r="C778" s="21">
        <f>VLOOKUP(A778,[1]spot_prices!$A:$F,3,FALSE)</f>
        <v>20.5</v>
      </c>
      <c r="D778" s="21">
        <f>VLOOKUP(A778,[1]spot_prices!$A:$F,4,FALSE)</f>
        <v>25</v>
      </c>
      <c r="E778" s="107">
        <f>C778/D778</f>
        <v>0.82</v>
      </c>
      <c r="F778" s="20">
        <f>VLOOKUP(A778,[1]spot_prices!$A:$F,5,FALSE)</f>
        <v>9.19</v>
      </c>
      <c r="G778" s="103">
        <f>VLOOKUP(A778,[1]spot_prices!$A:$F,6,FALSE)</f>
        <v>1.32</v>
      </c>
      <c r="H778" s="27" t="s">
        <v>54</v>
      </c>
      <c r="I778" s="27"/>
      <c r="J778" s="114"/>
      <c r="K778" s="112">
        <f>VLOOKUP(H778,行业总结!D:F,2,FALSE)</f>
        <v>3.1</v>
      </c>
      <c r="L778" s="27" t="s">
        <v>4973</v>
      </c>
      <c r="M778" s="27" t="s">
        <v>4974</v>
      </c>
    </row>
    <row r="779" s="95" customFormat="1" ht="33" spans="1:13">
      <c r="A779" s="24" t="s">
        <v>4975</v>
      </c>
      <c r="B779" s="24" t="s">
        <v>4976</v>
      </c>
      <c r="C779" s="21">
        <f>VLOOKUP(A779,[1]spot_prices!$A:$F,3,FALSE)</f>
        <v>18.7</v>
      </c>
      <c r="D779" s="21">
        <f>VLOOKUP(A779,[1]spot_prices!$A:$F,4,FALSE)</f>
        <v>18.7</v>
      </c>
      <c r="E779" s="107">
        <f>C779/D779</f>
        <v>1</v>
      </c>
      <c r="F779" s="20">
        <f>VLOOKUP(A779,[1]spot_prices!$A:$F,5,FALSE)</f>
        <v>13.08</v>
      </c>
      <c r="G779" s="103">
        <f>VLOOKUP(A779,[1]spot_prices!$A:$F,6,FALSE)</f>
        <v>0.93</v>
      </c>
      <c r="H779" s="27" t="s">
        <v>54</v>
      </c>
      <c r="I779" s="27"/>
      <c r="J779" s="24" t="s">
        <v>2286</v>
      </c>
      <c r="K779" s="112">
        <f>VLOOKUP(H779,行业总结!D:F,2,FALSE)</f>
        <v>3.1</v>
      </c>
      <c r="L779" s="27" t="s">
        <v>4977</v>
      </c>
      <c r="M779" s="27" t="s">
        <v>4978</v>
      </c>
    </row>
    <row r="780" s="95" customFormat="1" ht="33" spans="1:13">
      <c r="A780" s="24" t="s">
        <v>4979</v>
      </c>
      <c r="B780" s="24" t="s">
        <v>4980</v>
      </c>
      <c r="C780" s="21">
        <f>VLOOKUP(A780,[1]spot_prices!$A:$F,3,FALSE)</f>
        <v>15.1</v>
      </c>
      <c r="D780" s="21">
        <f>VLOOKUP(A780,[1]spot_prices!$A:$F,4,FALSE)</f>
        <v>32.2</v>
      </c>
      <c r="E780" s="107">
        <f>C780/D780</f>
        <v>0.468944099378882</v>
      </c>
      <c r="F780" s="20">
        <f>VLOOKUP(A780,[1]spot_prices!$A:$F,5,FALSE)</f>
        <v>24.5</v>
      </c>
      <c r="G780" s="103">
        <f>VLOOKUP(A780,[1]spot_prices!$A:$F,6,FALSE)</f>
        <v>-3.2</v>
      </c>
      <c r="H780" s="27" t="s">
        <v>54</v>
      </c>
      <c r="I780" s="27"/>
      <c r="J780" s="114"/>
      <c r="K780" s="112">
        <f>VLOOKUP(H780,行业总结!D:F,2,FALSE)</f>
        <v>3.1</v>
      </c>
      <c r="L780" s="27" t="s">
        <v>4981</v>
      </c>
      <c r="M780" s="27" t="s">
        <v>4982</v>
      </c>
    </row>
    <row r="781" s="95" customFormat="1" ht="33" spans="1:13">
      <c r="A781" s="24" t="s">
        <v>4983</v>
      </c>
      <c r="B781" s="24" t="s">
        <v>4984</v>
      </c>
      <c r="C781" s="21">
        <f>VLOOKUP(A781,[1]spot_prices!$A:$F,3,FALSE)</f>
        <v>13.7</v>
      </c>
      <c r="D781" s="21">
        <f>VLOOKUP(A781,[1]spot_prices!$A:$F,4,FALSE)</f>
        <v>55</v>
      </c>
      <c r="E781" s="107">
        <f>C781/D781</f>
        <v>0.249090909090909</v>
      </c>
      <c r="F781" s="20">
        <f>VLOOKUP(A781,[1]spot_prices!$A:$F,5,FALSE)</f>
        <v>18.01</v>
      </c>
      <c r="G781" s="103">
        <f>VLOOKUP(A781,[1]spot_prices!$A:$F,6,FALSE)</f>
        <v>1.01</v>
      </c>
      <c r="H781" s="27" t="s">
        <v>54</v>
      </c>
      <c r="I781" s="27"/>
      <c r="J781" s="114"/>
      <c r="K781" s="112">
        <f>VLOOKUP(H781,行业总结!D:F,2,FALSE)</f>
        <v>3.1</v>
      </c>
      <c r="L781" s="27" t="s">
        <v>4985</v>
      </c>
      <c r="M781" s="27" t="s">
        <v>4986</v>
      </c>
    </row>
    <row r="782" s="95" customFormat="1" spans="1:13">
      <c r="A782" s="24" t="s">
        <v>4987</v>
      </c>
      <c r="B782" s="24" t="s">
        <v>4988</v>
      </c>
      <c r="C782" s="21">
        <f>VLOOKUP(A782,[1]spot_prices!$A:$F,3,FALSE)</f>
        <v>12.8</v>
      </c>
      <c r="D782" s="21">
        <f>VLOOKUP(A782,[1]spot_prices!$A:$F,4,FALSE)</f>
        <v>27.5</v>
      </c>
      <c r="E782" s="107">
        <f>C782/D782</f>
        <v>0.465454545454545</v>
      </c>
      <c r="F782" s="20">
        <f>VLOOKUP(A782,[1]spot_prices!$A:$F,5,FALSE)</f>
        <v>34.41</v>
      </c>
      <c r="G782" s="103">
        <f>VLOOKUP(A782,[1]spot_prices!$A:$F,6,FALSE)</f>
        <v>4.02</v>
      </c>
      <c r="H782" s="27" t="s">
        <v>54</v>
      </c>
      <c r="I782" s="27"/>
      <c r="J782" s="114"/>
      <c r="K782" s="112">
        <f>VLOOKUP(H782,行业总结!D:F,2,FALSE)</f>
        <v>3.1</v>
      </c>
      <c r="L782" s="27" t="s">
        <v>4989</v>
      </c>
      <c r="M782" s="27" t="s">
        <v>4990</v>
      </c>
    </row>
    <row r="783" s="95" customFormat="1" spans="1:13">
      <c r="A783" s="24" t="s">
        <v>4991</v>
      </c>
      <c r="B783" s="24" t="s">
        <v>4992</v>
      </c>
      <c r="C783" s="21">
        <f>VLOOKUP(A783,[1]spot_prices!$A:$F,3,FALSE)</f>
        <v>9.1</v>
      </c>
      <c r="D783" s="21">
        <f>VLOOKUP(A783,[1]spot_prices!$A:$F,4,FALSE)</f>
        <v>36.2</v>
      </c>
      <c r="E783" s="107">
        <f>C783/D783</f>
        <v>0.251381215469613</v>
      </c>
      <c r="F783" s="20">
        <f>VLOOKUP(A783,[1]spot_prices!$A:$F,5,FALSE)</f>
        <v>29.8</v>
      </c>
      <c r="G783" s="103">
        <f>VLOOKUP(A783,[1]spot_prices!$A:$F,6,FALSE)</f>
        <v>1.74</v>
      </c>
      <c r="H783" s="27" t="s">
        <v>54</v>
      </c>
      <c r="I783" s="27"/>
      <c r="J783" s="114"/>
      <c r="K783" s="112">
        <f>VLOOKUP(H783,行业总结!D:F,2,FALSE)</f>
        <v>3.1</v>
      </c>
      <c r="L783" s="27" t="s">
        <v>4993</v>
      </c>
      <c r="M783" s="27" t="s">
        <v>4994</v>
      </c>
    </row>
    <row r="784" s="95" customFormat="1" spans="1:13">
      <c r="A784" s="24" t="s">
        <v>4995</v>
      </c>
      <c r="B784" s="24" t="s">
        <v>4996</v>
      </c>
      <c r="C784" s="21">
        <f>VLOOKUP(A784,[1]spot_prices!$A:$F,3,FALSE)</f>
        <v>7.5</v>
      </c>
      <c r="D784" s="21">
        <f>VLOOKUP(A784,[1]spot_prices!$A:$F,4,FALSE)</f>
        <v>30</v>
      </c>
      <c r="E784" s="107">
        <f>C784/D784</f>
        <v>0.25</v>
      </c>
      <c r="F784" s="20">
        <f>VLOOKUP(A784,[1]spot_prices!$A:$F,5,FALSE)</f>
        <v>44.19</v>
      </c>
      <c r="G784" s="103">
        <f>VLOOKUP(A784,[1]spot_prices!$A:$F,6,FALSE)</f>
        <v>1.28</v>
      </c>
      <c r="H784" s="27" t="s">
        <v>54</v>
      </c>
      <c r="I784" s="27"/>
      <c r="J784" s="114"/>
      <c r="K784" s="112">
        <f>VLOOKUP(H784,行业总结!D:F,2,FALSE)</f>
        <v>3.1</v>
      </c>
      <c r="L784" s="27" t="s">
        <v>4997</v>
      </c>
      <c r="M784" s="27" t="s">
        <v>4998</v>
      </c>
    </row>
    <row r="785" s="95" customFormat="1" spans="1:13">
      <c r="A785" s="24" t="s">
        <v>4999</v>
      </c>
      <c r="B785" s="24" t="s">
        <v>5000</v>
      </c>
      <c r="C785" s="21">
        <f>VLOOKUP(A785,[1]spot_prices!$A:$F,3,FALSE)</f>
        <v>2.8</v>
      </c>
      <c r="D785" s="21">
        <f>VLOOKUP(A785,[1]spot_prices!$A:$F,4,FALSE)</f>
        <v>4.7</v>
      </c>
      <c r="E785" s="107">
        <f>C785/D785</f>
        <v>0.595744680851064</v>
      </c>
      <c r="F785" s="20">
        <f>VLOOKUP(A785,[1]spot_prices!$A:$F,5,FALSE)</f>
        <v>5.67</v>
      </c>
      <c r="G785" s="103">
        <f>VLOOKUP(A785,[1]spot_prices!$A:$F,6,FALSE)</f>
        <v>-0.18</v>
      </c>
      <c r="H785" s="27" t="s">
        <v>54</v>
      </c>
      <c r="I785" s="27"/>
      <c r="J785" s="114"/>
      <c r="K785" s="112">
        <f>VLOOKUP(H785,行业总结!D:F,2,FALSE)</f>
        <v>3.1</v>
      </c>
      <c r="L785" s="27" t="s">
        <v>5001</v>
      </c>
      <c r="M785" s="27" t="s">
        <v>1817</v>
      </c>
    </row>
    <row r="786" s="95" customFormat="1" spans="1:13">
      <c r="A786" s="108" t="s">
        <v>5002</v>
      </c>
      <c r="B786" s="108" t="s">
        <v>5003</v>
      </c>
      <c r="C786" s="21">
        <f>VLOOKUP(A786,[1]spot_prices!$A:$F,3,FALSE)</f>
        <v>265.8</v>
      </c>
      <c r="D786" s="21">
        <f>VLOOKUP(A786,[1]spot_prices!$A:$F,4,FALSE)</f>
        <v>265.8</v>
      </c>
      <c r="E786" s="107">
        <f>C786/D786</f>
        <v>1</v>
      </c>
      <c r="F786" s="20">
        <f>VLOOKUP(A786,[1]spot_prices!$A:$F,5,FALSE)</f>
        <v>21</v>
      </c>
      <c r="G786" s="103">
        <f>VLOOKUP(A786,[1]spot_prices!$A:$F,6,FALSE)</f>
        <v>3.19</v>
      </c>
      <c r="H786" s="109" t="s">
        <v>2094</v>
      </c>
      <c r="I786" s="109"/>
      <c r="J786" s="108" t="s">
        <v>2226</v>
      </c>
      <c r="K786" s="112">
        <f>VLOOKUP(H786,行业总结!D:F,2,FALSE)</f>
        <v>6.2</v>
      </c>
      <c r="L786" s="109" t="s">
        <v>5004</v>
      </c>
      <c r="M786" s="109" t="s">
        <v>5005</v>
      </c>
    </row>
    <row r="787" s="95" customFormat="1" spans="1:13">
      <c r="A787" s="108" t="s">
        <v>5006</v>
      </c>
      <c r="B787" s="108" t="s">
        <v>5007</v>
      </c>
      <c r="C787" s="21">
        <f>VLOOKUP(A787,[1]spot_prices!$A:$F,3,FALSE)</f>
        <v>146.3</v>
      </c>
      <c r="D787" s="21">
        <f>VLOOKUP(A787,[1]spot_prices!$A:$F,4,FALSE)</f>
        <v>770.2</v>
      </c>
      <c r="E787" s="107">
        <f>C787/D787</f>
        <v>0.189950662165671</v>
      </c>
      <c r="F787" s="20">
        <f>VLOOKUP(A787,[1]spot_prices!$A:$F,5,FALSE)</f>
        <v>192.54</v>
      </c>
      <c r="G787" s="103">
        <f>VLOOKUP(A787,[1]spot_prices!$A:$F,6,FALSE)</f>
        <v>1.13</v>
      </c>
      <c r="H787" s="109" t="s">
        <v>2094</v>
      </c>
      <c r="I787" s="109"/>
      <c r="J787" s="108" t="s">
        <v>2224</v>
      </c>
      <c r="K787" s="112">
        <f>VLOOKUP(H787,行业总结!D:F,2,FALSE)</f>
        <v>6.2</v>
      </c>
      <c r="L787" s="109" t="s">
        <v>5008</v>
      </c>
      <c r="M787" s="109" t="s">
        <v>5009</v>
      </c>
    </row>
    <row r="788" s="95" customFormat="1" spans="1:13">
      <c r="A788" s="20" t="s">
        <v>5010</v>
      </c>
      <c r="B788" s="20" t="s">
        <v>5011</v>
      </c>
      <c r="C788" s="21">
        <f>VLOOKUP(A788,[1]spot_prices!$A:$F,3,FALSE)</f>
        <v>92.7</v>
      </c>
      <c r="D788" s="21">
        <f>VLOOKUP(A788,[1]spot_prices!$A:$F,4,FALSE)</f>
        <v>92.7</v>
      </c>
      <c r="E788" s="107">
        <f>C788/D788</f>
        <v>1</v>
      </c>
      <c r="F788" s="20">
        <f>VLOOKUP(A788,[1]spot_prices!$A:$F,5,FALSE)</f>
        <v>8.61</v>
      </c>
      <c r="G788" s="103">
        <f>VLOOKUP(A788,[1]spot_prices!$A:$F,6,FALSE)</f>
        <v>1.29</v>
      </c>
      <c r="H788" s="23" t="s">
        <v>2094</v>
      </c>
      <c r="I788" s="23"/>
      <c r="J788" s="20" t="s">
        <v>2135</v>
      </c>
      <c r="K788" s="112">
        <f>VLOOKUP(H788,行业总结!D:F,2,FALSE)</f>
        <v>6.2</v>
      </c>
      <c r="L788" s="23" t="s">
        <v>5012</v>
      </c>
      <c r="M788" s="23" t="s">
        <v>5013</v>
      </c>
    </row>
    <row r="789" s="95" customFormat="1" spans="1:13">
      <c r="A789" s="20" t="s">
        <v>5014</v>
      </c>
      <c r="B789" s="20" t="s">
        <v>5015</v>
      </c>
      <c r="C789" s="21">
        <f>VLOOKUP(A789,[1]spot_prices!$A:$F,3,FALSE)</f>
        <v>75.8</v>
      </c>
      <c r="D789" s="21">
        <f>VLOOKUP(A789,[1]spot_prices!$A:$F,4,FALSE)</f>
        <v>75.8</v>
      </c>
      <c r="E789" s="107">
        <f>C789/D789</f>
        <v>1</v>
      </c>
      <c r="F789" s="20">
        <f>VLOOKUP(A789,[1]spot_prices!$A:$F,5,FALSE)</f>
        <v>18.45</v>
      </c>
      <c r="G789" s="103">
        <f>VLOOKUP(A789,[1]spot_prices!$A:$F,6,FALSE)</f>
        <v>2.1</v>
      </c>
      <c r="H789" s="23" t="s">
        <v>2094</v>
      </c>
      <c r="I789" s="23"/>
      <c r="J789" s="113"/>
      <c r="K789" s="112">
        <f>VLOOKUP(H789,行业总结!D:F,2,FALSE)</f>
        <v>6.2</v>
      </c>
      <c r="L789" s="23" t="s">
        <v>5016</v>
      </c>
      <c r="M789" s="23" t="s">
        <v>5017</v>
      </c>
    </row>
    <row r="790" s="95" customFormat="1" ht="33" spans="1:13">
      <c r="A790" s="20" t="s">
        <v>5018</v>
      </c>
      <c r="B790" s="20" t="s">
        <v>5019</v>
      </c>
      <c r="C790" s="21">
        <f>VLOOKUP(A790,[1]spot_prices!$A:$F,3,FALSE)</f>
        <v>52.4</v>
      </c>
      <c r="D790" s="21">
        <f>VLOOKUP(A790,[1]spot_prices!$A:$F,4,FALSE)</f>
        <v>52.4</v>
      </c>
      <c r="E790" s="107">
        <f>C790/D790</f>
        <v>1</v>
      </c>
      <c r="F790" s="20">
        <f>VLOOKUP(A790,[1]spot_prices!$A:$F,5,FALSE)</f>
        <v>3.24</v>
      </c>
      <c r="G790" s="103">
        <f>VLOOKUP(A790,[1]spot_prices!$A:$F,6,FALSE)</f>
        <v>2.21</v>
      </c>
      <c r="H790" s="23" t="s">
        <v>2094</v>
      </c>
      <c r="I790" s="23"/>
      <c r="J790" s="113"/>
      <c r="K790" s="112">
        <f>VLOOKUP(H790,行业总结!D:F,2,FALSE)</f>
        <v>6.2</v>
      </c>
      <c r="L790" s="23" t="s">
        <v>5020</v>
      </c>
      <c r="M790" s="23" t="s">
        <v>5021</v>
      </c>
    </row>
    <row r="791" s="95" customFormat="1" ht="33" spans="1:13">
      <c r="A791" s="24" t="s">
        <v>5022</v>
      </c>
      <c r="B791" s="24" t="s">
        <v>5023</v>
      </c>
      <c r="C791" s="21">
        <f>VLOOKUP(A791,[1]spot_prices!$A:$F,3,FALSE)</f>
        <v>45.9</v>
      </c>
      <c r="D791" s="21">
        <f>VLOOKUP(A791,[1]spot_prices!$A:$F,4,FALSE)</f>
        <v>45.9</v>
      </c>
      <c r="E791" s="107">
        <f>C791/D791</f>
        <v>1</v>
      </c>
      <c r="F791" s="20">
        <f>VLOOKUP(A791,[1]spot_prices!$A:$F,5,FALSE)</f>
        <v>6.42</v>
      </c>
      <c r="G791" s="103">
        <f>VLOOKUP(A791,[1]spot_prices!$A:$F,6,FALSE)</f>
        <v>1.58</v>
      </c>
      <c r="H791" s="27" t="s">
        <v>2094</v>
      </c>
      <c r="I791" s="27"/>
      <c r="J791" s="114"/>
      <c r="K791" s="112">
        <f>VLOOKUP(H791,行业总结!D:F,2,FALSE)</f>
        <v>6.2</v>
      </c>
      <c r="L791" s="27" t="s">
        <v>5024</v>
      </c>
      <c r="M791" s="27" t="s">
        <v>5025</v>
      </c>
    </row>
    <row r="792" s="95" customFormat="1" ht="33" spans="1:13">
      <c r="A792" s="24" t="s">
        <v>5026</v>
      </c>
      <c r="B792" s="24" t="s">
        <v>5027</v>
      </c>
      <c r="C792" s="21">
        <f>VLOOKUP(A792,[1]spot_prices!$A:$F,3,FALSE)</f>
        <v>36.3</v>
      </c>
      <c r="D792" s="21">
        <f>VLOOKUP(A792,[1]spot_prices!$A:$F,4,FALSE)</f>
        <v>36.3</v>
      </c>
      <c r="E792" s="107">
        <f>C792/D792</f>
        <v>1</v>
      </c>
      <c r="F792" s="20">
        <f>VLOOKUP(A792,[1]spot_prices!$A:$F,5,FALSE)</f>
        <v>13.83</v>
      </c>
      <c r="G792" s="103">
        <f>VLOOKUP(A792,[1]spot_prices!$A:$F,6,FALSE)</f>
        <v>0.8</v>
      </c>
      <c r="H792" s="27" t="s">
        <v>2094</v>
      </c>
      <c r="I792" s="27"/>
      <c r="J792" s="114"/>
      <c r="K792" s="112">
        <f>VLOOKUP(H792,行业总结!D:F,2,FALSE)</f>
        <v>6.2</v>
      </c>
      <c r="L792" s="27" t="s">
        <v>5028</v>
      </c>
      <c r="M792" s="27" t="s">
        <v>5029</v>
      </c>
    </row>
    <row r="793" s="95" customFormat="1" spans="1:13">
      <c r="A793" s="24" t="s">
        <v>5030</v>
      </c>
      <c r="B793" s="24" t="s">
        <v>5031</v>
      </c>
      <c r="C793" s="21">
        <f>VLOOKUP(A793,[1]spot_prices!$A:$F,3,FALSE)</f>
        <v>30.8</v>
      </c>
      <c r="D793" s="21">
        <f>VLOOKUP(A793,[1]spot_prices!$A:$F,4,FALSE)</f>
        <v>78.8</v>
      </c>
      <c r="E793" s="107">
        <f>C793/D793</f>
        <v>0.390862944162437</v>
      </c>
      <c r="F793" s="20">
        <f>VLOOKUP(A793,[1]spot_prices!$A:$F,5,FALSE)</f>
        <v>25.97</v>
      </c>
      <c r="G793" s="103">
        <f>VLOOKUP(A793,[1]spot_prices!$A:$F,6,FALSE)</f>
        <v>4.93</v>
      </c>
      <c r="H793" s="27" t="s">
        <v>2094</v>
      </c>
      <c r="I793" s="27"/>
      <c r="J793" s="24" t="s">
        <v>2723</v>
      </c>
      <c r="K793" s="112">
        <f>VLOOKUP(H793,行业总结!D:F,2,FALSE)</f>
        <v>6.2</v>
      </c>
      <c r="L793" s="27" t="s">
        <v>5032</v>
      </c>
      <c r="M793" s="27" t="s">
        <v>5033</v>
      </c>
    </row>
    <row r="794" s="95" customFormat="1" ht="33" spans="1:13">
      <c r="A794" s="24" t="s">
        <v>5034</v>
      </c>
      <c r="B794" s="24" t="s">
        <v>5035</v>
      </c>
      <c r="C794" s="21">
        <f>VLOOKUP(A794,[1]spot_prices!$A:$F,3,FALSE)</f>
        <v>20.3</v>
      </c>
      <c r="D794" s="21">
        <f>VLOOKUP(A794,[1]spot_prices!$A:$F,4,FALSE)</f>
        <v>62.1</v>
      </c>
      <c r="E794" s="107">
        <f>C794/D794</f>
        <v>0.326892109500805</v>
      </c>
      <c r="F794" s="20">
        <f>VLOOKUP(A794,[1]spot_prices!$A:$F,5,FALSE)</f>
        <v>14.44</v>
      </c>
      <c r="G794" s="103">
        <f>VLOOKUP(A794,[1]spot_prices!$A:$F,6,FALSE)</f>
        <v>3.81</v>
      </c>
      <c r="H794" s="27" t="s">
        <v>2094</v>
      </c>
      <c r="I794" s="27"/>
      <c r="J794" s="24" t="s">
        <v>2113</v>
      </c>
      <c r="K794" s="112">
        <f>VLOOKUP(H794,行业总结!D:F,2,FALSE)</f>
        <v>6.2</v>
      </c>
      <c r="L794" s="27" t="s">
        <v>5036</v>
      </c>
      <c r="M794" s="27" t="s">
        <v>5037</v>
      </c>
    </row>
    <row r="795" s="95" customFormat="1" spans="1:13">
      <c r="A795" s="24" t="s">
        <v>5038</v>
      </c>
      <c r="B795" s="24" t="s">
        <v>5039</v>
      </c>
      <c r="C795" s="21">
        <f>VLOOKUP(A795,[1]spot_prices!$A:$F,3,FALSE)</f>
        <v>16.2</v>
      </c>
      <c r="D795" s="21">
        <f>VLOOKUP(A795,[1]spot_prices!$A:$F,4,FALSE)</f>
        <v>69.4</v>
      </c>
      <c r="E795" s="107">
        <f>C795/D795</f>
        <v>0.23342939481268</v>
      </c>
      <c r="F795" s="20">
        <f>VLOOKUP(A795,[1]spot_prices!$A:$F,5,FALSE)</f>
        <v>19.4</v>
      </c>
      <c r="G795" s="103">
        <f>VLOOKUP(A795,[1]spot_prices!$A:$F,6,FALSE)</f>
        <v>1.04</v>
      </c>
      <c r="H795" s="27" t="s">
        <v>2094</v>
      </c>
      <c r="I795" s="27"/>
      <c r="J795" s="114"/>
      <c r="K795" s="112">
        <f>VLOOKUP(H795,行业总结!D:F,2,FALSE)</f>
        <v>6.2</v>
      </c>
      <c r="L795" s="27" t="s">
        <v>5040</v>
      </c>
      <c r="M795" s="27" t="s">
        <v>5041</v>
      </c>
    </row>
    <row r="796" s="95" customFormat="1" ht="33" spans="1:13">
      <c r="A796" s="24" t="s">
        <v>5042</v>
      </c>
      <c r="B796" s="24" t="s">
        <v>5043</v>
      </c>
      <c r="C796" s="21">
        <f>VLOOKUP(A796,[1]spot_prices!$A:$F,3,FALSE)</f>
        <v>11.3</v>
      </c>
      <c r="D796" s="21">
        <f>VLOOKUP(A796,[1]spot_prices!$A:$F,4,FALSE)</f>
        <v>56.5</v>
      </c>
      <c r="E796" s="107">
        <f>C796/D796</f>
        <v>0.2</v>
      </c>
      <c r="F796" s="20">
        <f>VLOOKUP(A796,[1]spot_prices!$A:$F,5,FALSE)</f>
        <v>12.56</v>
      </c>
      <c r="G796" s="103">
        <f>VLOOKUP(A796,[1]spot_prices!$A:$F,6,FALSE)</f>
        <v>3.97</v>
      </c>
      <c r="H796" s="27" t="s">
        <v>2094</v>
      </c>
      <c r="I796" s="27"/>
      <c r="J796" s="114"/>
      <c r="K796" s="112">
        <f>VLOOKUP(H796,行业总结!D:F,2,FALSE)</f>
        <v>6.2</v>
      </c>
      <c r="L796" s="27" t="s">
        <v>5044</v>
      </c>
      <c r="M796" s="27" t="s">
        <v>5045</v>
      </c>
    </row>
    <row r="797" s="95" customFormat="1" ht="33" spans="1:13">
      <c r="A797" s="108" t="s">
        <v>5046</v>
      </c>
      <c r="B797" s="108" t="s">
        <v>5047</v>
      </c>
      <c r="C797" s="21">
        <f>VLOOKUP(A797,[1]spot_prices!$A:$F,3,FALSE)</f>
        <v>288</v>
      </c>
      <c r="D797" s="21">
        <f>VLOOKUP(A797,[1]spot_prices!$A:$F,4,FALSE)</f>
        <v>421.6</v>
      </c>
      <c r="E797" s="107">
        <f>C797/D797</f>
        <v>0.683111954459203</v>
      </c>
      <c r="F797" s="20">
        <f>VLOOKUP(A797,[1]spot_prices!$A:$F,5,FALSE)</f>
        <v>40.15</v>
      </c>
      <c r="G797" s="103">
        <f>VLOOKUP(A797,[1]spot_prices!$A:$F,6,FALSE)</f>
        <v>4.23</v>
      </c>
      <c r="H797" s="109" t="s">
        <v>2093</v>
      </c>
      <c r="I797" s="109"/>
      <c r="J797" s="108" t="s">
        <v>2211</v>
      </c>
      <c r="K797" s="112">
        <f>VLOOKUP(H797,行业总结!D:F,2,FALSE)</f>
        <v>6.2</v>
      </c>
      <c r="L797" s="109" t="s">
        <v>5048</v>
      </c>
      <c r="M797" s="109" t="s">
        <v>5049</v>
      </c>
    </row>
    <row r="798" s="95" customFormat="1" spans="1:13">
      <c r="A798" s="108" t="s">
        <v>5050</v>
      </c>
      <c r="B798" s="108" t="s">
        <v>5051</v>
      </c>
      <c r="C798" s="21">
        <f>VLOOKUP(A798,[1]spot_prices!$A:$F,3,FALSE)</f>
        <v>138</v>
      </c>
      <c r="D798" s="21">
        <f>VLOOKUP(A798,[1]spot_prices!$A:$F,4,FALSE)</f>
        <v>208.6</v>
      </c>
      <c r="E798" s="107">
        <f>C798/D798</f>
        <v>0.661553211888782</v>
      </c>
      <c r="F798" s="20">
        <f>VLOOKUP(A798,[1]spot_prices!$A:$F,5,FALSE)</f>
        <v>30.43</v>
      </c>
      <c r="G798" s="103">
        <f>VLOOKUP(A798,[1]spot_prices!$A:$F,6,FALSE)</f>
        <v>2.39</v>
      </c>
      <c r="H798" s="109" t="s">
        <v>2093</v>
      </c>
      <c r="I798" s="109"/>
      <c r="J798" s="108" t="s">
        <v>2421</v>
      </c>
      <c r="K798" s="112">
        <f>VLOOKUP(H798,行业总结!D:F,2,FALSE)</f>
        <v>6.2</v>
      </c>
      <c r="L798" s="109" t="s">
        <v>5052</v>
      </c>
      <c r="M798" s="109" t="s">
        <v>5053</v>
      </c>
    </row>
    <row r="799" s="95" customFormat="1" spans="1:13">
      <c r="A799" s="20" t="s">
        <v>5054</v>
      </c>
      <c r="B799" s="20" t="s">
        <v>5055</v>
      </c>
      <c r="C799" s="21">
        <f>VLOOKUP(A799,[1]spot_prices!$A:$F,3,FALSE)</f>
        <v>93.2</v>
      </c>
      <c r="D799" s="21">
        <f>VLOOKUP(A799,[1]spot_prices!$A:$F,4,FALSE)</f>
        <v>93.2</v>
      </c>
      <c r="E799" s="107">
        <f>C799/D799</f>
        <v>1</v>
      </c>
      <c r="F799" s="20">
        <f>VLOOKUP(A799,[1]spot_prices!$A:$F,5,FALSE)</f>
        <v>10.22</v>
      </c>
      <c r="G799" s="103">
        <f>VLOOKUP(A799,[1]spot_prices!$A:$F,6,FALSE)</f>
        <v>1.59</v>
      </c>
      <c r="H799" s="23" t="s">
        <v>2093</v>
      </c>
      <c r="I799" s="23"/>
      <c r="J799" s="20" t="s">
        <v>2113</v>
      </c>
      <c r="K799" s="112">
        <f>VLOOKUP(H799,行业总结!D:F,2,FALSE)</f>
        <v>6.2</v>
      </c>
      <c r="L799" s="23" t="s">
        <v>5056</v>
      </c>
      <c r="M799" s="23" t="s">
        <v>5057</v>
      </c>
    </row>
    <row r="800" s="95" customFormat="1" ht="33" spans="1:13">
      <c r="A800" s="20" t="s">
        <v>5058</v>
      </c>
      <c r="B800" s="20" t="s">
        <v>5059</v>
      </c>
      <c r="C800" s="21">
        <f>VLOOKUP(A800,[1]spot_prices!$A:$F,3,FALSE)</f>
        <v>84.7</v>
      </c>
      <c r="D800" s="21">
        <f>VLOOKUP(A800,[1]spot_prices!$A:$F,4,FALSE)</f>
        <v>84.7</v>
      </c>
      <c r="E800" s="107">
        <f>C800/D800</f>
        <v>1</v>
      </c>
      <c r="F800" s="20">
        <f>VLOOKUP(A800,[1]spot_prices!$A:$F,5,FALSE)</f>
        <v>7.54</v>
      </c>
      <c r="G800" s="103">
        <f>VLOOKUP(A800,[1]spot_prices!$A:$F,6,FALSE)</f>
        <v>0.94</v>
      </c>
      <c r="H800" s="23" t="s">
        <v>2093</v>
      </c>
      <c r="I800" s="23"/>
      <c r="J800" s="113"/>
      <c r="K800" s="112">
        <f>VLOOKUP(H800,行业总结!D:F,2,FALSE)</f>
        <v>6.2</v>
      </c>
      <c r="L800" s="23" t="s">
        <v>5060</v>
      </c>
      <c r="M800" s="23" t="s">
        <v>5061</v>
      </c>
    </row>
    <row r="801" s="95" customFormat="1" ht="33" spans="1:13">
      <c r="A801" s="20" t="s">
        <v>5062</v>
      </c>
      <c r="B801" s="20" t="s">
        <v>5063</v>
      </c>
      <c r="C801" s="21">
        <f>VLOOKUP(A801,[1]spot_prices!$A:$F,3,FALSE)</f>
        <v>58.5</v>
      </c>
      <c r="D801" s="21">
        <f>VLOOKUP(A801,[1]spot_prices!$A:$F,4,FALSE)</f>
        <v>58.5</v>
      </c>
      <c r="E801" s="107">
        <f>C801/D801</f>
        <v>1</v>
      </c>
      <c r="F801" s="20">
        <f>VLOOKUP(A801,[1]spot_prices!$A:$F,5,FALSE)</f>
        <v>12.2</v>
      </c>
      <c r="G801" s="103">
        <f>VLOOKUP(A801,[1]spot_prices!$A:$F,6,FALSE)</f>
        <v>3.04</v>
      </c>
      <c r="H801" s="23" t="s">
        <v>2093</v>
      </c>
      <c r="I801" s="23"/>
      <c r="J801" s="113"/>
      <c r="K801" s="112">
        <f>VLOOKUP(H801,行业总结!D:F,2,FALSE)</f>
        <v>6.2</v>
      </c>
      <c r="L801" s="23" t="s">
        <v>5064</v>
      </c>
      <c r="M801" s="23" t="s">
        <v>5065</v>
      </c>
    </row>
    <row r="802" s="95" customFormat="1" ht="33" spans="1:13">
      <c r="A802" s="20" t="s">
        <v>5066</v>
      </c>
      <c r="B802" s="20" t="s">
        <v>5067</v>
      </c>
      <c r="C802" s="21">
        <f>VLOOKUP(A802,[1]spot_prices!$A:$F,3,FALSE)</f>
        <v>54.7</v>
      </c>
      <c r="D802" s="21">
        <f>VLOOKUP(A802,[1]spot_prices!$A:$F,4,FALSE)</f>
        <v>55.1</v>
      </c>
      <c r="E802" s="107">
        <f>C802/D802</f>
        <v>0.992740471869329</v>
      </c>
      <c r="F802" s="20">
        <f>VLOOKUP(A802,[1]spot_prices!$A:$F,5,FALSE)</f>
        <v>12.29</v>
      </c>
      <c r="G802" s="103">
        <f>VLOOKUP(A802,[1]spot_prices!$A:$F,6,FALSE)</f>
        <v>2.42</v>
      </c>
      <c r="H802" s="23" t="s">
        <v>2093</v>
      </c>
      <c r="I802" s="23"/>
      <c r="J802" s="113"/>
      <c r="K802" s="112">
        <f>VLOOKUP(H802,行业总结!D:F,2,FALSE)</f>
        <v>6.2</v>
      </c>
      <c r="L802" s="23" t="s">
        <v>5068</v>
      </c>
      <c r="M802" s="23" t="s">
        <v>5069</v>
      </c>
    </row>
    <row r="803" s="95" customFormat="1" ht="33" spans="1:13">
      <c r="A803" s="20" t="s">
        <v>5070</v>
      </c>
      <c r="B803" s="20" t="s">
        <v>5071</v>
      </c>
      <c r="C803" s="21">
        <f>VLOOKUP(A803,[1]spot_prices!$A:$F,3,FALSE)</f>
        <v>49.8</v>
      </c>
      <c r="D803" s="21">
        <f>VLOOKUP(A803,[1]spot_prices!$A:$F,4,FALSE)</f>
        <v>49.8</v>
      </c>
      <c r="E803" s="107">
        <f>C803/D803</f>
        <v>1</v>
      </c>
      <c r="F803" s="20">
        <f>VLOOKUP(A803,[1]spot_prices!$A:$F,5,FALSE)</f>
        <v>7.44</v>
      </c>
      <c r="G803" s="103">
        <f>VLOOKUP(A803,[1]spot_prices!$A:$F,6,FALSE)</f>
        <v>3.19</v>
      </c>
      <c r="H803" s="23" t="s">
        <v>2093</v>
      </c>
      <c r="I803" s="23"/>
      <c r="J803" s="113"/>
      <c r="K803" s="112">
        <f>VLOOKUP(H803,行业总结!D:F,2,FALSE)</f>
        <v>6.2</v>
      </c>
      <c r="L803" s="23" t="s">
        <v>5072</v>
      </c>
      <c r="M803" s="23" t="s">
        <v>5073</v>
      </c>
    </row>
    <row r="804" s="95" customFormat="1" ht="33" spans="1:13">
      <c r="A804" s="24" t="s">
        <v>5074</v>
      </c>
      <c r="B804" s="24" t="s">
        <v>5075</v>
      </c>
      <c r="C804" s="21">
        <f>VLOOKUP(A804,[1]spot_prices!$A:$F,3,FALSE)</f>
        <v>22.7</v>
      </c>
      <c r="D804" s="21">
        <f>VLOOKUP(A804,[1]spot_prices!$A:$F,4,FALSE)</f>
        <v>22.7</v>
      </c>
      <c r="E804" s="107">
        <f>C804/D804</f>
        <v>1</v>
      </c>
      <c r="F804" s="20">
        <f>VLOOKUP(A804,[1]spot_prices!$A:$F,5,FALSE)</f>
        <v>6.83</v>
      </c>
      <c r="G804" s="103">
        <f>VLOOKUP(A804,[1]spot_prices!$A:$F,6,FALSE)</f>
        <v>3.33</v>
      </c>
      <c r="H804" s="27" t="s">
        <v>2093</v>
      </c>
      <c r="I804" s="27"/>
      <c r="J804" s="114"/>
      <c r="K804" s="112">
        <f>VLOOKUP(H804,行业总结!D:F,2,FALSE)</f>
        <v>6.2</v>
      </c>
      <c r="L804" s="27" t="s">
        <v>5076</v>
      </c>
      <c r="M804" s="27" t="s">
        <v>5077</v>
      </c>
    </row>
    <row r="805" s="95" customFormat="1" spans="1:13">
      <c r="A805" s="24" t="s">
        <v>5078</v>
      </c>
      <c r="B805" s="24" t="s">
        <v>5079</v>
      </c>
      <c r="C805" s="21">
        <f>VLOOKUP(A805,[1]spot_prices!$A:$F,3,FALSE)</f>
        <v>17.2</v>
      </c>
      <c r="D805" s="21">
        <f>VLOOKUP(A805,[1]spot_prices!$A:$F,4,FALSE)</f>
        <v>17.2</v>
      </c>
      <c r="E805" s="107">
        <f>C805/D805</f>
        <v>1</v>
      </c>
      <c r="F805" s="20">
        <f>VLOOKUP(A805,[1]spot_prices!$A:$F,5,FALSE)</f>
        <v>5.35</v>
      </c>
      <c r="G805" s="103">
        <f>VLOOKUP(A805,[1]spot_prices!$A:$F,6,FALSE)</f>
        <v>4.09</v>
      </c>
      <c r="H805" s="27" t="s">
        <v>2093</v>
      </c>
      <c r="I805" s="27"/>
      <c r="J805" s="114"/>
      <c r="K805" s="112">
        <f>VLOOKUP(H805,行业总结!D:F,2,FALSE)</f>
        <v>6.2</v>
      </c>
      <c r="L805" s="27" t="s">
        <v>5080</v>
      </c>
      <c r="M805" s="27" t="s">
        <v>5081</v>
      </c>
    </row>
    <row r="806" s="95" customFormat="1" ht="33" spans="1:13">
      <c r="A806" s="110" t="s">
        <v>806</v>
      </c>
      <c r="B806" s="110" t="s">
        <v>807</v>
      </c>
      <c r="C806" s="21">
        <f>VLOOKUP(A806,[1]spot_prices!$A:$F,3,FALSE)</f>
        <v>752.7</v>
      </c>
      <c r="D806" s="21">
        <f>VLOOKUP(A806,[1]spot_prices!$A:$F,4,FALSE)</f>
        <v>1466.3</v>
      </c>
      <c r="E806" s="107">
        <f>C806/D806</f>
        <v>0.513332878674214</v>
      </c>
      <c r="F806" s="20">
        <f>VLOOKUP(A806,[1]spot_prices!$A:$F,5,FALSE)</f>
        <v>107.48</v>
      </c>
      <c r="G806" s="103">
        <f>VLOOKUP(A806,[1]spot_prices!$A:$F,6,FALSE)</f>
        <v>1.4</v>
      </c>
      <c r="H806" s="111" t="s">
        <v>528</v>
      </c>
      <c r="I806" s="111"/>
      <c r="J806" s="110" t="s">
        <v>2224</v>
      </c>
      <c r="K806" s="112">
        <f>VLOOKUP(H806,行业总结!D:F,2,FALSE)</f>
        <v>6.2</v>
      </c>
      <c r="L806" s="111" t="s">
        <v>808</v>
      </c>
      <c r="M806" s="111" t="s">
        <v>809</v>
      </c>
    </row>
    <row r="807" s="95" customFormat="1" spans="1:13">
      <c r="A807" s="110" t="s">
        <v>810</v>
      </c>
      <c r="B807" s="110" t="s">
        <v>811</v>
      </c>
      <c r="C807" s="21">
        <f>VLOOKUP(A807,[1]spot_prices!$A:$F,3,FALSE)</f>
        <v>567.7</v>
      </c>
      <c r="D807" s="21">
        <f>VLOOKUP(A807,[1]spot_prices!$A:$F,4,FALSE)</f>
        <v>567.7</v>
      </c>
      <c r="E807" s="107">
        <f>C807/D807</f>
        <v>1</v>
      </c>
      <c r="F807" s="20">
        <f>VLOOKUP(A807,[1]spot_prices!$A:$F,5,FALSE)</f>
        <v>117.3</v>
      </c>
      <c r="G807" s="103">
        <f>VLOOKUP(A807,[1]spot_prices!$A:$F,6,FALSE)</f>
        <v>0.81</v>
      </c>
      <c r="H807" s="111" t="s">
        <v>528</v>
      </c>
      <c r="I807" s="111"/>
      <c r="J807" s="110" t="s">
        <v>2224</v>
      </c>
      <c r="K807" s="112">
        <f>VLOOKUP(H807,行业总结!D:F,2,FALSE)</f>
        <v>6.2</v>
      </c>
      <c r="L807" s="111" t="s">
        <v>812</v>
      </c>
      <c r="M807" s="111" t="s">
        <v>813</v>
      </c>
    </row>
    <row r="808" s="95" customFormat="1" spans="1:13">
      <c r="A808" s="108" t="s">
        <v>5082</v>
      </c>
      <c r="B808" s="108" t="s">
        <v>5083</v>
      </c>
      <c r="C808" s="21">
        <f>VLOOKUP(A808,[1]spot_prices!$A:$F,3,FALSE)</f>
        <v>328</v>
      </c>
      <c r="D808" s="21">
        <f>VLOOKUP(A808,[1]spot_prices!$A:$F,4,FALSE)</f>
        <v>368.4</v>
      </c>
      <c r="E808" s="107">
        <f>C808/D808</f>
        <v>0.890336590662324</v>
      </c>
      <c r="F808" s="20">
        <f>VLOOKUP(A808,[1]spot_prices!$A:$F,5,FALSE)</f>
        <v>13.07</v>
      </c>
      <c r="G808" s="103">
        <f>VLOOKUP(A808,[1]spot_prices!$A:$F,6,FALSE)</f>
        <v>5.23</v>
      </c>
      <c r="H808" s="109" t="s">
        <v>528</v>
      </c>
      <c r="I808" s="109"/>
      <c r="J808" s="108" t="s">
        <v>2211</v>
      </c>
      <c r="K808" s="112">
        <f>VLOOKUP(H808,行业总结!D:F,2,FALSE)</f>
        <v>6.2</v>
      </c>
      <c r="L808" s="109" t="s">
        <v>5084</v>
      </c>
      <c r="M808" s="109" t="s">
        <v>5085</v>
      </c>
    </row>
    <row r="809" s="95" customFormat="1" ht="33" spans="1:13">
      <c r="A809" s="108" t="s">
        <v>5086</v>
      </c>
      <c r="B809" s="108" t="s">
        <v>5087</v>
      </c>
      <c r="C809" s="21">
        <f>VLOOKUP(A809,[1]spot_prices!$A:$F,3,FALSE)</f>
        <v>190.1</v>
      </c>
      <c r="D809" s="21">
        <f>VLOOKUP(A809,[1]spot_prices!$A:$F,4,FALSE)</f>
        <v>190.1</v>
      </c>
      <c r="E809" s="107">
        <f>C809/D809</f>
        <v>1</v>
      </c>
      <c r="F809" s="20">
        <f>VLOOKUP(A809,[1]spot_prices!$A:$F,5,FALSE)</f>
        <v>8.59</v>
      </c>
      <c r="G809" s="103">
        <f>VLOOKUP(A809,[1]spot_prices!$A:$F,6,FALSE)</f>
        <v>3.37</v>
      </c>
      <c r="H809" s="109" t="s">
        <v>528</v>
      </c>
      <c r="I809" s="109"/>
      <c r="J809" s="108" t="s">
        <v>2317</v>
      </c>
      <c r="K809" s="112">
        <f>VLOOKUP(H809,行业总结!D:F,2,FALSE)</f>
        <v>6.2</v>
      </c>
      <c r="L809" s="109" t="s">
        <v>5088</v>
      </c>
      <c r="M809" s="109" t="s">
        <v>5089</v>
      </c>
    </row>
    <row r="810" s="95" customFormat="1" spans="1:13">
      <c r="A810" s="24" t="s">
        <v>5090</v>
      </c>
      <c r="B810" s="24" t="s">
        <v>5091</v>
      </c>
      <c r="C810" s="21">
        <f>VLOOKUP(A810,[1]spot_prices!$A:$F,3,FALSE)</f>
        <v>28.6</v>
      </c>
      <c r="D810" s="21">
        <f>VLOOKUP(A810,[1]spot_prices!$A:$F,4,FALSE)</f>
        <v>28.6</v>
      </c>
      <c r="E810" s="107">
        <f>C810/D810</f>
        <v>1</v>
      </c>
      <c r="F810" s="20">
        <f>VLOOKUP(A810,[1]spot_prices!$A:$F,5,FALSE)</f>
        <v>11.44</v>
      </c>
      <c r="G810" s="103">
        <f>VLOOKUP(A810,[1]spot_prices!$A:$F,6,FALSE)</f>
        <v>4.95</v>
      </c>
      <c r="H810" s="27" t="s">
        <v>528</v>
      </c>
      <c r="I810" s="27"/>
      <c r="J810" s="114"/>
      <c r="K810" s="112">
        <f>VLOOKUP(H810,行业总结!D:F,2,FALSE)</f>
        <v>6.2</v>
      </c>
      <c r="L810" s="27" t="s">
        <v>5092</v>
      </c>
      <c r="M810" s="27" t="s">
        <v>5093</v>
      </c>
    </row>
    <row r="811" s="95" customFormat="1" ht="33" spans="1:13">
      <c r="A811" s="24" t="s">
        <v>5094</v>
      </c>
      <c r="B811" s="24" t="s">
        <v>5095</v>
      </c>
      <c r="C811" s="21">
        <f>VLOOKUP(A811,[1]spot_prices!$A:$F,3,FALSE)</f>
        <v>18.7</v>
      </c>
      <c r="D811" s="21">
        <f>VLOOKUP(A811,[1]spot_prices!$A:$F,4,FALSE)</f>
        <v>18.7</v>
      </c>
      <c r="E811" s="107">
        <f>C811/D811</f>
        <v>1</v>
      </c>
      <c r="F811" s="20">
        <f>VLOOKUP(A811,[1]spot_prices!$A:$F,5,FALSE)</f>
        <v>10.09</v>
      </c>
      <c r="G811" s="103">
        <f>VLOOKUP(A811,[1]spot_prices!$A:$F,6,FALSE)</f>
        <v>3.06</v>
      </c>
      <c r="H811" s="27" t="s">
        <v>528</v>
      </c>
      <c r="I811" s="27"/>
      <c r="J811" s="114"/>
      <c r="K811" s="112">
        <f>VLOOKUP(H811,行业总结!D:F,2,FALSE)</f>
        <v>6.2</v>
      </c>
      <c r="L811" s="27" t="s">
        <v>5096</v>
      </c>
      <c r="M811" s="27" t="s">
        <v>5097</v>
      </c>
    </row>
    <row r="812" s="95" customFormat="1" ht="30" spans="1:13">
      <c r="A812" s="28" t="s">
        <v>1479</v>
      </c>
      <c r="B812" s="28" t="s">
        <v>1480</v>
      </c>
      <c r="C812" s="21">
        <f>VLOOKUP(A812,[1]spot_prices!$A:$F,3,FALSE)</f>
        <v>22297.5</v>
      </c>
      <c r="D812" s="21">
        <f>VLOOKUP(A812,[1]spot_prices!$A:$F,4,FALSE)</f>
        <v>22297.5</v>
      </c>
      <c r="E812" s="107">
        <f>C812/D812</f>
        <v>1</v>
      </c>
      <c r="F812" s="20">
        <f>VLOOKUP(A812,[1]spot_prices!$A:$F,5,FALSE)</f>
        <v>1775</v>
      </c>
      <c r="G812" s="103">
        <f>VLOOKUP(A812,[1]spot_prices!$A:$F,6,FALSE)</f>
        <v>2.62</v>
      </c>
      <c r="H812" s="30" t="s">
        <v>186</v>
      </c>
      <c r="I812" s="30"/>
      <c r="J812" s="28" t="s">
        <v>2207</v>
      </c>
      <c r="K812" s="112">
        <f>VLOOKUP(H812,行业总结!D:F,2,FALSE)</f>
        <v>6.1</v>
      </c>
      <c r="L812" s="30" t="s">
        <v>1481</v>
      </c>
      <c r="M812" s="30" t="s">
        <v>5098</v>
      </c>
    </row>
    <row r="813" s="95" customFormat="1" ht="30" spans="1:13">
      <c r="A813" s="28" t="s">
        <v>1482</v>
      </c>
      <c r="B813" s="28" t="s">
        <v>1483</v>
      </c>
      <c r="C813" s="21">
        <f>VLOOKUP(A813,[1]spot_prices!$A:$F,3,FALSE)</f>
        <v>7461.7</v>
      </c>
      <c r="D813" s="21">
        <f>VLOOKUP(A813,[1]spot_prices!$A:$F,4,FALSE)</f>
        <v>7462</v>
      </c>
      <c r="E813" s="107">
        <f>C813/D813</f>
        <v>0.99995979630126</v>
      </c>
      <c r="F813" s="20">
        <f>VLOOKUP(A813,[1]spot_prices!$A:$F,5,FALSE)</f>
        <v>192.24</v>
      </c>
      <c r="G813" s="103">
        <f>VLOOKUP(A813,[1]spot_prices!$A:$F,6,FALSE)</f>
        <v>3.41</v>
      </c>
      <c r="H813" s="30" t="s">
        <v>186</v>
      </c>
      <c r="I813" s="30"/>
      <c r="J813" s="28" t="s">
        <v>2309</v>
      </c>
      <c r="K813" s="112">
        <f>VLOOKUP(H813,行业总结!D:F,2,FALSE)</f>
        <v>6.1</v>
      </c>
      <c r="L813" s="30" t="s">
        <v>1484</v>
      </c>
      <c r="M813" s="30" t="s">
        <v>5099</v>
      </c>
    </row>
    <row r="814" s="95" customFormat="1" ht="30" spans="1:13">
      <c r="A814" s="28" t="s">
        <v>1485</v>
      </c>
      <c r="B814" s="28" t="s">
        <v>1486</v>
      </c>
      <c r="C814" s="21">
        <f>VLOOKUP(A814,[1]spot_prices!$A:$F,3,FALSE)</f>
        <v>3522.9</v>
      </c>
      <c r="D814" s="21">
        <f>VLOOKUP(A814,[1]spot_prices!$A:$F,4,FALSE)</f>
        <v>3540.9</v>
      </c>
      <c r="E814" s="107">
        <f>C814/D814</f>
        <v>0.994916546640685</v>
      </c>
      <c r="F814" s="20">
        <f>VLOOKUP(A814,[1]spot_prices!$A:$F,5,FALSE)</f>
        <v>240.55</v>
      </c>
      <c r="G814" s="103">
        <f>VLOOKUP(A814,[1]spot_prices!$A:$F,6,FALSE)</f>
        <v>4.13</v>
      </c>
      <c r="H814" s="30" t="s">
        <v>186</v>
      </c>
      <c r="I814" s="30"/>
      <c r="J814" s="28" t="s">
        <v>2309</v>
      </c>
      <c r="K814" s="112">
        <f>VLOOKUP(H814,行业总结!D:F,2,FALSE)</f>
        <v>6.1</v>
      </c>
      <c r="L814" s="30" t="s">
        <v>1487</v>
      </c>
      <c r="M814" s="30" t="s">
        <v>5100</v>
      </c>
    </row>
    <row r="815" s="95" customFormat="1" ht="30" spans="1:13">
      <c r="A815" s="28" t="s">
        <v>1488</v>
      </c>
      <c r="B815" s="28" t="s">
        <v>1489</v>
      </c>
      <c r="C815" s="21">
        <f>VLOOKUP(A815,[1]spot_prices!$A:$F,3,FALSE)</f>
        <v>3316.4</v>
      </c>
      <c r="D815" s="21">
        <f>VLOOKUP(A815,[1]spot_prices!$A:$F,4,FALSE)</f>
        <v>3322.9</v>
      </c>
      <c r="E815" s="107">
        <f>C815/D815</f>
        <v>0.998043877336062</v>
      </c>
      <c r="F815" s="20">
        <f>VLOOKUP(A815,[1]spot_prices!$A:$F,5,FALSE)</f>
        <v>272.35</v>
      </c>
      <c r="G815" s="103">
        <f>VLOOKUP(A815,[1]spot_prices!$A:$F,6,FALSE)</f>
        <v>2.3</v>
      </c>
      <c r="H815" s="30" t="s">
        <v>186</v>
      </c>
      <c r="I815" s="30"/>
      <c r="J815" s="28" t="s">
        <v>2207</v>
      </c>
      <c r="K815" s="112">
        <f>VLOOKUP(H815,行业总结!D:F,2,FALSE)</f>
        <v>6.1</v>
      </c>
      <c r="L815" s="30" t="s">
        <v>1490</v>
      </c>
      <c r="M815" s="30" t="s">
        <v>5101</v>
      </c>
    </row>
    <row r="816" s="95" customFormat="1" spans="1:13">
      <c r="A816" s="28" t="s">
        <v>1491</v>
      </c>
      <c r="B816" s="28" t="s">
        <v>1492</v>
      </c>
      <c r="C816" s="21">
        <f>VLOOKUP(A816,[1]spot_prices!$A:$F,3,FALSE)</f>
        <v>2441.9</v>
      </c>
      <c r="D816" s="21">
        <f>VLOOKUP(A816,[1]spot_prices!$A:$F,4,FALSE)</f>
        <v>2448.9</v>
      </c>
      <c r="E816" s="107">
        <f>C816/D816</f>
        <v>0.997141573767814</v>
      </c>
      <c r="F816" s="20">
        <f>VLOOKUP(A816,[1]spot_prices!$A:$F,5,FALSE)</f>
        <v>162.5</v>
      </c>
      <c r="G816" s="103">
        <f>VLOOKUP(A816,[1]spot_prices!$A:$F,6,FALSE)</f>
        <v>2.2</v>
      </c>
      <c r="H816" s="30" t="s">
        <v>186</v>
      </c>
      <c r="I816" s="30"/>
      <c r="J816" s="28" t="s">
        <v>2309</v>
      </c>
      <c r="K816" s="112">
        <f>VLOOKUP(H816,行业总结!D:F,2,FALSE)</f>
        <v>6.1</v>
      </c>
      <c r="L816" s="30" t="s">
        <v>1493</v>
      </c>
      <c r="M816" s="30" t="s">
        <v>5102</v>
      </c>
    </row>
    <row r="817" s="95" customFormat="1" spans="1:13">
      <c r="A817" s="28" t="s">
        <v>1494</v>
      </c>
      <c r="B817" s="28" t="s">
        <v>1495</v>
      </c>
      <c r="C817" s="21">
        <f>VLOOKUP(A817,[1]spot_prices!$A:$F,3,FALSE)</f>
        <v>1107.9</v>
      </c>
      <c r="D817" s="21">
        <f>VLOOKUP(A817,[1]spot_prices!$A:$F,4,FALSE)</f>
        <v>1433.3</v>
      </c>
      <c r="E817" s="107">
        <f>C817/D817</f>
        <v>0.772971464452662</v>
      </c>
      <c r="F817" s="20">
        <f>VLOOKUP(A817,[1]spot_prices!$A:$F,5,FALSE)</f>
        <v>271.15</v>
      </c>
      <c r="G817" s="103">
        <f>VLOOKUP(A817,[1]spot_prices!$A:$F,6,FALSE)</f>
        <v>2.12</v>
      </c>
      <c r="H817" s="30" t="s">
        <v>186</v>
      </c>
      <c r="I817" s="30"/>
      <c r="J817" s="28" t="s">
        <v>2309</v>
      </c>
      <c r="K817" s="112">
        <f>VLOOKUP(H817,行业总结!D:F,2,FALSE)</f>
        <v>6.1</v>
      </c>
      <c r="L817" s="30" t="s">
        <v>1496</v>
      </c>
      <c r="M817" s="30" t="s">
        <v>5103</v>
      </c>
    </row>
    <row r="818" s="95" customFormat="1" spans="1:13">
      <c r="A818" s="110" t="s">
        <v>819</v>
      </c>
      <c r="B818" s="110" t="s">
        <v>820</v>
      </c>
      <c r="C818" s="21">
        <f>VLOOKUP(A818,[1]spot_prices!$A:$F,3,FALSE)</f>
        <v>755.5</v>
      </c>
      <c r="D818" s="21">
        <f>VLOOKUP(A818,[1]spot_prices!$A:$F,4,FALSE)</f>
        <v>755.5</v>
      </c>
      <c r="E818" s="107">
        <f>C818/D818</f>
        <v>1</v>
      </c>
      <c r="F818" s="20">
        <f>VLOOKUP(A818,[1]spot_prices!$A:$F,5,FALSE)</f>
        <v>60.22</v>
      </c>
      <c r="G818" s="103">
        <f>VLOOKUP(A818,[1]spot_prices!$A:$F,6,FALSE)</f>
        <v>4.26</v>
      </c>
      <c r="H818" s="111" t="s">
        <v>186</v>
      </c>
      <c r="I818" s="111"/>
      <c r="J818" s="110" t="s">
        <v>2224</v>
      </c>
      <c r="K818" s="112">
        <f>VLOOKUP(H818,行业总结!D:F,2,FALSE)</f>
        <v>6.1</v>
      </c>
      <c r="L818" s="111" t="s">
        <v>821</v>
      </c>
      <c r="M818" s="111" t="s">
        <v>822</v>
      </c>
    </row>
    <row r="819" s="95" customFormat="1" ht="33" spans="1:13">
      <c r="A819" s="110" t="s">
        <v>823</v>
      </c>
      <c r="B819" s="110" t="s">
        <v>824</v>
      </c>
      <c r="C819" s="21">
        <f>VLOOKUP(A819,[1]spot_prices!$A:$F,3,FALSE)</f>
        <v>601.1</v>
      </c>
      <c r="D819" s="21">
        <f>VLOOKUP(A819,[1]spot_prices!$A:$F,4,FALSE)</f>
        <v>605.6</v>
      </c>
      <c r="E819" s="107">
        <f>C819/D819</f>
        <v>0.992569352708058</v>
      </c>
      <c r="F819" s="20">
        <f>VLOOKUP(A819,[1]spot_prices!$A:$F,5,FALSE)</f>
        <v>181.76</v>
      </c>
      <c r="G819" s="103">
        <f>VLOOKUP(A819,[1]spot_prices!$A:$F,6,FALSE)</f>
        <v>4.82</v>
      </c>
      <c r="H819" s="111" t="s">
        <v>186</v>
      </c>
      <c r="I819" s="111"/>
      <c r="J819" s="117"/>
      <c r="K819" s="112">
        <f>VLOOKUP(H819,行业总结!D:F,2,FALSE)</f>
        <v>6.1</v>
      </c>
      <c r="L819" s="111" t="s">
        <v>825</v>
      </c>
      <c r="M819" s="111" t="s">
        <v>826</v>
      </c>
    </row>
    <row r="820" s="95" customFormat="1" ht="33" spans="1:13">
      <c r="A820" s="110" t="s">
        <v>827</v>
      </c>
      <c r="B820" s="110" t="s">
        <v>828</v>
      </c>
      <c r="C820" s="21">
        <f>VLOOKUP(A820,[1]spot_prices!$A:$F,3,FALSE)</f>
        <v>523.2</v>
      </c>
      <c r="D820" s="21">
        <f>VLOOKUP(A820,[1]spot_prices!$A:$F,4,FALSE)</f>
        <v>523.2</v>
      </c>
      <c r="E820" s="107">
        <f>C820/D820</f>
        <v>1</v>
      </c>
      <c r="F820" s="20">
        <f>VLOOKUP(A820,[1]spot_prices!$A:$F,5,FALSE)</f>
        <v>65.4</v>
      </c>
      <c r="G820" s="103">
        <f>VLOOKUP(A820,[1]spot_prices!$A:$F,6,FALSE)</f>
        <v>3.71</v>
      </c>
      <c r="H820" s="111" t="s">
        <v>186</v>
      </c>
      <c r="I820" s="111"/>
      <c r="J820" s="110" t="s">
        <v>2723</v>
      </c>
      <c r="K820" s="112">
        <f>VLOOKUP(H820,行业总结!D:F,2,FALSE)</f>
        <v>6.1</v>
      </c>
      <c r="L820" s="111" t="s">
        <v>829</v>
      </c>
      <c r="M820" s="111" t="s">
        <v>830</v>
      </c>
    </row>
    <row r="821" s="95" customFormat="1" spans="1:13">
      <c r="A821" s="110" t="s">
        <v>831</v>
      </c>
      <c r="B821" s="110" t="s">
        <v>832</v>
      </c>
      <c r="C821" s="21">
        <f>VLOOKUP(A821,[1]spot_prices!$A:$F,3,FALSE)</f>
        <v>415.5</v>
      </c>
      <c r="D821" s="21">
        <f>VLOOKUP(A821,[1]spot_prices!$A:$F,4,FALSE)</f>
        <v>415.5</v>
      </c>
      <c r="E821" s="107">
        <f>C821/D821</f>
        <v>1</v>
      </c>
      <c r="F821" s="20">
        <f>VLOOKUP(A821,[1]spot_prices!$A:$F,5,FALSE)</f>
        <v>127.86</v>
      </c>
      <c r="G821" s="103">
        <f>VLOOKUP(A821,[1]spot_prices!$A:$F,6,FALSE)</f>
        <v>1.46</v>
      </c>
      <c r="H821" s="111" t="s">
        <v>186</v>
      </c>
      <c r="I821" s="111"/>
      <c r="J821" s="110" t="s">
        <v>5104</v>
      </c>
      <c r="K821" s="112">
        <f>VLOOKUP(H821,行业总结!D:F,2,FALSE)</f>
        <v>6.1</v>
      </c>
      <c r="L821" s="111" t="s">
        <v>833</v>
      </c>
      <c r="M821" s="111" t="s">
        <v>834</v>
      </c>
    </row>
    <row r="822" s="95" customFormat="1" spans="1:13">
      <c r="A822" s="110" t="s">
        <v>835</v>
      </c>
      <c r="B822" s="110" t="s">
        <v>836</v>
      </c>
      <c r="C822" s="21">
        <f>VLOOKUP(A822,[1]spot_prices!$A:$F,3,FALSE)</f>
        <v>412.5</v>
      </c>
      <c r="D822" s="21">
        <f>VLOOKUP(A822,[1]spot_prices!$A:$F,4,FALSE)</f>
        <v>412.5</v>
      </c>
      <c r="E822" s="107">
        <f>C822/D822</f>
        <v>1</v>
      </c>
      <c r="F822" s="20">
        <f>VLOOKUP(A822,[1]spot_prices!$A:$F,5,FALSE)</f>
        <v>68.75</v>
      </c>
      <c r="G822" s="103">
        <f>VLOOKUP(A822,[1]spot_prices!$A:$F,6,FALSE)</f>
        <v>3.34</v>
      </c>
      <c r="H822" s="111" t="s">
        <v>186</v>
      </c>
      <c r="I822" s="111"/>
      <c r="J822" s="110" t="s">
        <v>3067</v>
      </c>
      <c r="K822" s="112">
        <f>VLOOKUP(H822,行业总结!D:F,2,FALSE)</f>
        <v>6.1</v>
      </c>
      <c r="L822" s="111" t="s">
        <v>837</v>
      </c>
      <c r="M822" s="111" t="s">
        <v>838</v>
      </c>
    </row>
    <row r="823" s="95" customFormat="1" ht="33" spans="1:13">
      <c r="A823" s="108" t="s">
        <v>5105</v>
      </c>
      <c r="B823" s="108" t="s">
        <v>5106</v>
      </c>
      <c r="C823" s="21">
        <f>VLOOKUP(A823,[1]spot_prices!$A:$F,3,FALSE)</f>
        <v>364.6</v>
      </c>
      <c r="D823" s="21">
        <f>VLOOKUP(A823,[1]spot_prices!$A:$F,4,FALSE)</f>
        <v>364.6</v>
      </c>
      <c r="E823" s="107">
        <f>C823/D823</f>
        <v>1</v>
      </c>
      <c r="F823" s="20">
        <f>VLOOKUP(A823,[1]spot_prices!$A:$F,5,FALSE)</f>
        <v>74.66</v>
      </c>
      <c r="G823" s="103">
        <f>VLOOKUP(A823,[1]spot_prices!$A:$F,6,FALSE)</f>
        <v>3.91</v>
      </c>
      <c r="H823" s="109" t="s">
        <v>186</v>
      </c>
      <c r="I823" s="109"/>
      <c r="J823" s="108" t="s">
        <v>4665</v>
      </c>
      <c r="K823" s="112">
        <f>VLOOKUP(H823,行业总结!D:F,2,FALSE)</f>
        <v>6.1</v>
      </c>
      <c r="L823" s="109" t="s">
        <v>5107</v>
      </c>
      <c r="M823" s="109" t="s">
        <v>5108</v>
      </c>
    </row>
    <row r="824" s="95" customFormat="1" ht="33" spans="1:13">
      <c r="A824" s="108" t="s">
        <v>5109</v>
      </c>
      <c r="B824" s="108" t="s">
        <v>5110</v>
      </c>
      <c r="C824" s="21">
        <f>VLOOKUP(A824,[1]spot_prices!$A:$F,3,FALSE)</f>
        <v>313.2</v>
      </c>
      <c r="D824" s="21">
        <f>VLOOKUP(A824,[1]spot_prices!$A:$F,4,FALSE)</f>
        <v>319.2</v>
      </c>
      <c r="E824" s="107">
        <f>C824/D824</f>
        <v>0.981203007518797</v>
      </c>
      <c r="F824" s="20">
        <f>VLOOKUP(A824,[1]spot_prices!$A:$F,5,FALSE)</f>
        <v>34.9</v>
      </c>
      <c r="G824" s="103">
        <f>VLOOKUP(A824,[1]spot_prices!$A:$F,6,FALSE)</f>
        <v>6.01</v>
      </c>
      <c r="H824" s="109" t="s">
        <v>186</v>
      </c>
      <c r="I824" s="109"/>
      <c r="J824" s="108" t="s">
        <v>2253</v>
      </c>
      <c r="K824" s="112">
        <f>VLOOKUP(H824,行业总结!D:F,2,FALSE)</f>
        <v>6.1</v>
      </c>
      <c r="L824" s="109" t="s">
        <v>5111</v>
      </c>
      <c r="M824" s="109" t="s">
        <v>5112</v>
      </c>
    </row>
    <row r="825" s="95" customFormat="1" ht="33" spans="1:13">
      <c r="A825" s="108" t="s">
        <v>5113</v>
      </c>
      <c r="B825" s="108" t="s">
        <v>5114</v>
      </c>
      <c r="C825" s="21">
        <f>VLOOKUP(A825,[1]spot_prices!$A:$F,3,FALSE)</f>
        <v>230.5</v>
      </c>
      <c r="D825" s="21">
        <f>VLOOKUP(A825,[1]spot_prices!$A:$F,4,FALSE)</f>
        <v>230.5</v>
      </c>
      <c r="E825" s="107">
        <f>C825/D825</f>
        <v>1</v>
      </c>
      <c r="F825" s="20">
        <f>VLOOKUP(A825,[1]spot_prices!$A:$F,5,FALSE)</f>
        <v>31.07</v>
      </c>
      <c r="G825" s="103">
        <f>VLOOKUP(A825,[1]spot_prices!$A:$F,6,FALSE)</f>
        <v>3.67</v>
      </c>
      <c r="H825" s="109" t="s">
        <v>186</v>
      </c>
      <c r="I825" s="109"/>
      <c r="J825" s="108" t="s">
        <v>2317</v>
      </c>
      <c r="K825" s="112">
        <f>VLOOKUP(H825,行业总结!D:F,2,FALSE)</f>
        <v>6.1</v>
      </c>
      <c r="L825" s="109" t="s">
        <v>5115</v>
      </c>
      <c r="M825" s="109" t="s">
        <v>5116</v>
      </c>
    </row>
    <row r="826" s="95" customFormat="1" ht="33" spans="1:13">
      <c r="A826" s="108" t="s">
        <v>5117</v>
      </c>
      <c r="B826" s="108" t="s">
        <v>5118</v>
      </c>
      <c r="C826" s="21">
        <f>VLOOKUP(A826,[1]spot_prices!$A:$F,3,FALSE)</f>
        <v>184.8</v>
      </c>
      <c r="D826" s="21">
        <f>VLOOKUP(A826,[1]spot_prices!$A:$F,4,FALSE)</f>
        <v>184.8</v>
      </c>
      <c r="E826" s="107">
        <f>C826/D826</f>
        <v>1</v>
      </c>
      <c r="F826" s="20">
        <f>VLOOKUP(A826,[1]spot_prices!$A:$F,5,FALSE)</f>
        <v>28.09</v>
      </c>
      <c r="G826" s="103">
        <f>VLOOKUP(A826,[1]spot_prices!$A:$F,6,FALSE)</f>
        <v>0.39</v>
      </c>
      <c r="H826" s="109" t="s">
        <v>186</v>
      </c>
      <c r="I826" s="109"/>
      <c r="J826" s="116"/>
      <c r="K826" s="112">
        <f>VLOOKUP(H826,行业总结!D:F,2,FALSE)</f>
        <v>6.1</v>
      </c>
      <c r="L826" s="109" t="s">
        <v>5119</v>
      </c>
      <c r="M826" s="109" t="s">
        <v>5120</v>
      </c>
    </row>
    <row r="827" s="95" customFormat="1" ht="33" spans="1:13">
      <c r="A827" s="108" t="s">
        <v>5121</v>
      </c>
      <c r="B827" s="108" t="s">
        <v>5122</v>
      </c>
      <c r="C827" s="21">
        <f>VLOOKUP(A827,[1]spot_prices!$A:$F,3,FALSE)</f>
        <v>135.6</v>
      </c>
      <c r="D827" s="21">
        <f>VLOOKUP(A827,[1]spot_prices!$A:$F,4,FALSE)</f>
        <v>135.6</v>
      </c>
      <c r="E827" s="107">
        <f>C827/D827</f>
        <v>1</v>
      </c>
      <c r="F827" s="20">
        <f>VLOOKUP(A827,[1]spot_prices!$A:$F,5,FALSE)</f>
        <v>26.73</v>
      </c>
      <c r="G827" s="103">
        <f>VLOOKUP(A827,[1]spot_prices!$A:$F,6,FALSE)</f>
        <v>2.34</v>
      </c>
      <c r="H827" s="109" t="s">
        <v>186</v>
      </c>
      <c r="I827" s="109"/>
      <c r="J827" s="108" t="s">
        <v>2253</v>
      </c>
      <c r="K827" s="112">
        <f>VLOOKUP(H827,行业总结!D:F,2,FALSE)</f>
        <v>6.1</v>
      </c>
      <c r="L827" s="109" t="s">
        <v>5123</v>
      </c>
      <c r="M827" s="109" t="s">
        <v>5124</v>
      </c>
    </row>
    <row r="828" s="95" customFormat="1" ht="33" spans="1:13">
      <c r="A828" s="108" t="s">
        <v>5125</v>
      </c>
      <c r="B828" s="108" t="s">
        <v>5126</v>
      </c>
      <c r="C828" s="21">
        <f>VLOOKUP(A828,[1]spot_prices!$A:$F,3,FALSE)</f>
        <v>125</v>
      </c>
      <c r="D828" s="21">
        <f>VLOOKUP(A828,[1]spot_prices!$A:$F,4,FALSE)</f>
        <v>125</v>
      </c>
      <c r="E828" s="107">
        <f>C828/D828</f>
        <v>1</v>
      </c>
      <c r="F828" s="20">
        <f>VLOOKUP(A828,[1]spot_prices!$A:$F,5,FALSE)</f>
        <v>26.48</v>
      </c>
      <c r="G828" s="103">
        <f>VLOOKUP(A828,[1]spot_prices!$A:$F,6,FALSE)</f>
        <v>2.16</v>
      </c>
      <c r="H828" s="109" t="s">
        <v>186</v>
      </c>
      <c r="I828" s="109"/>
      <c r="J828" s="108" t="s">
        <v>2253</v>
      </c>
      <c r="K828" s="112">
        <f>VLOOKUP(H828,行业总结!D:F,2,FALSE)</f>
        <v>6.1</v>
      </c>
      <c r="L828" s="109" t="s">
        <v>5127</v>
      </c>
      <c r="M828" s="109" t="s">
        <v>5128</v>
      </c>
    </row>
    <row r="829" s="95" customFormat="1" ht="33" spans="1:13">
      <c r="A829" s="20" t="s">
        <v>5129</v>
      </c>
      <c r="B829" s="20" t="s">
        <v>5130</v>
      </c>
      <c r="C829" s="21">
        <f>VLOOKUP(A829,[1]spot_prices!$A:$F,3,FALSE)</f>
        <v>87.5</v>
      </c>
      <c r="D829" s="21">
        <f>VLOOKUP(A829,[1]spot_prices!$A:$F,4,FALSE)</f>
        <v>87.5</v>
      </c>
      <c r="E829" s="107">
        <f>C829/D829</f>
        <v>1</v>
      </c>
      <c r="F829" s="20">
        <f>VLOOKUP(A829,[1]spot_prices!$A:$F,5,FALSE)</f>
        <v>26.16</v>
      </c>
      <c r="G829" s="103">
        <f>VLOOKUP(A829,[1]spot_prices!$A:$F,6,FALSE)</f>
        <v>1.87</v>
      </c>
      <c r="H829" s="23" t="s">
        <v>186</v>
      </c>
      <c r="I829" s="23"/>
      <c r="J829" s="20" t="s">
        <v>2113</v>
      </c>
      <c r="K829" s="112">
        <f>VLOOKUP(H829,行业总结!D:F,2,FALSE)</f>
        <v>6.1</v>
      </c>
      <c r="L829" s="23" t="s">
        <v>5131</v>
      </c>
      <c r="M829" s="23" t="s">
        <v>5132</v>
      </c>
    </row>
    <row r="830" s="95" customFormat="1" spans="1:13">
      <c r="A830" s="20" t="s">
        <v>5133</v>
      </c>
      <c r="B830" s="20" t="s">
        <v>5134</v>
      </c>
      <c r="C830" s="21">
        <f>VLOOKUP(A830,[1]spot_prices!$A:$F,3,FALSE)</f>
        <v>73</v>
      </c>
      <c r="D830" s="21">
        <f>VLOOKUP(A830,[1]spot_prices!$A:$F,4,FALSE)</f>
        <v>73</v>
      </c>
      <c r="E830" s="107">
        <f>C830/D830</f>
        <v>1</v>
      </c>
      <c r="F830" s="20">
        <f>VLOOKUP(A830,[1]spot_prices!$A:$F,5,FALSE)</f>
        <v>15.44</v>
      </c>
      <c r="G830" s="103">
        <f>VLOOKUP(A830,[1]spot_prices!$A:$F,6,FALSE)</f>
        <v>2.18</v>
      </c>
      <c r="H830" s="23" t="s">
        <v>186</v>
      </c>
      <c r="I830" s="23"/>
      <c r="J830" s="20" t="s">
        <v>2135</v>
      </c>
      <c r="K830" s="112">
        <f>VLOOKUP(H830,行业总结!D:F,2,FALSE)</f>
        <v>6.1</v>
      </c>
      <c r="L830" s="23" t="s">
        <v>5135</v>
      </c>
      <c r="M830" s="23" t="s">
        <v>5136</v>
      </c>
    </row>
    <row r="831" s="95" customFormat="1" ht="33" spans="1:13">
      <c r="A831" s="108" t="s">
        <v>5137</v>
      </c>
      <c r="B831" s="108" t="s">
        <v>5138</v>
      </c>
      <c r="C831" s="21">
        <f>VLOOKUP(A831,[1]spot_prices!$A:$F,3,FALSE)</f>
        <v>272.5</v>
      </c>
      <c r="D831" s="21">
        <f>VLOOKUP(A831,[1]spot_prices!$A:$F,4,FALSE)</f>
        <v>282.7</v>
      </c>
      <c r="E831" s="107">
        <f>C831/D831</f>
        <v>0.963919349133357</v>
      </c>
      <c r="F831" s="20">
        <f>VLOOKUP(A831,[1]spot_prices!$A:$F,5,FALSE)</f>
        <v>44.78</v>
      </c>
      <c r="G831" s="103">
        <f>VLOOKUP(A831,[1]spot_prices!$A:$F,6,FALSE)</f>
        <v>1.54</v>
      </c>
      <c r="H831" s="109" t="s">
        <v>2096</v>
      </c>
      <c r="I831" s="109"/>
      <c r="J831" s="108" t="s">
        <v>3067</v>
      </c>
      <c r="K831" s="112">
        <f>VLOOKUP(H831,行业总结!D:F,2,FALSE)</f>
        <v>6.2</v>
      </c>
      <c r="L831" s="109" t="s">
        <v>5139</v>
      </c>
      <c r="M831" s="109" t="s">
        <v>5140</v>
      </c>
    </row>
    <row r="832" s="95" customFormat="1" spans="1:13">
      <c r="A832" s="108" t="s">
        <v>5141</v>
      </c>
      <c r="B832" s="108" t="s">
        <v>5142</v>
      </c>
      <c r="C832" s="21">
        <f>VLOOKUP(A832,[1]spot_prices!$A:$F,3,FALSE)</f>
        <v>220.3</v>
      </c>
      <c r="D832" s="21">
        <f>VLOOKUP(A832,[1]spot_prices!$A:$F,4,FALSE)</f>
        <v>220.3</v>
      </c>
      <c r="E832" s="107">
        <f>C832/D832</f>
        <v>1</v>
      </c>
      <c r="F832" s="20">
        <f>VLOOKUP(A832,[1]spot_prices!$A:$F,5,FALSE)</f>
        <v>43.45</v>
      </c>
      <c r="G832" s="103">
        <f>VLOOKUP(A832,[1]spot_prices!$A:$F,6,FALSE)</f>
        <v>3.11</v>
      </c>
      <c r="H832" s="109" t="s">
        <v>2096</v>
      </c>
      <c r="I832" s="109"/>
      <c r="J832" s="108" t="s">
        <v>2211</v>
      </c>
      <c r="K832" s="112">
        <f>VLOOKUP(H832,行业总结!D:F,2,FALSE)</f>
        <v>6.2</v>
      </c>
      <c r="L832" s="109" t="s">
        <v>5143</v>
      </c>
      <c r="M832" s="109" t="s">
        <v>5144</v>
      </c>
    </row>
    <row r="833" s="95" customFormat="1" ht="33" spans="1:13">
      <c r="A833" s="108" t="s">
        <v>5145</v>
      </c>
      <c r="B833" s="108" t="s">
        <v>5146</v>
      </c>
      <c r="C833" s="21">
        <f>VLOOKUP(A833,[1]spot_prices!$A:$F,3,FALSE)</f>
        <v>210</v>
      </c>
      <c r="D833" s="21">
        <f>VLOOKUP(A833,[1]spot_prices!$A:$F,4,FALSE)</f>
        <v>210</v>
      </c>
      <c r="E833" s="107">
        <f>C833/D833</f>
        <v>1</v>
      </c>
      <c r="F833" s="20">
        <f>VLOOKUP(A833,[1]spot_prices!$A:$F,5,FALSE)</f>
        <v>15.75</v>
      </c>
      <c r="G833" s="103">
        <f>VLOOKUP(A833,[1]spot_prices!$A:$F,6,FALSE)</f>
        <v>2.61</v>
      </c>
      <c r="H833" s="109" t="s">
        <v>2096</v>
      </c>
      <c r="I833" s="109"/>
      <c r="J833" s="108" t="s">
        <v>2216</v>
      </c>
      <c r="K833" s="112">
        <f>VLOOKUP(H833,行业总结!D:F,2,FALSE)</f>
        <v>6.2</v>
      </c>
      <c r="L833" s="109" t="s">
        <v>5147</v>
      </c>
      <c r="M833" s="109" t="s">
        <v>620</v>
      </c>
    </row>
    <row r="834" s="95" customFormat="1" spans="1:13">
      <c r="A834" s="108" t="s">
        <v>5148</v>
      </c>
      <c r="B834" s="108" t="s">
        <v>5149</v>
      </c>
      <c r="C834" s="21">
        <f>VLOOKUP(A834,[1]spot_prices!$A:$F,3,FALSE)</f>
        <v>159.3</v>
      </c>
      <c r="D834" s="21">
        <f>VLOOKUP(A834,[1]spot_prices!$A:$F,4,FALSE)</f>
        <v>159.3</v>
      </c>
      <c r="E834" s="107">
        <f>C834/D834</f>
        <v>1</v>
      </c>
      <c r="F834" s="20">
        <f>VLOOKUP(A834,[1]spot_prices!$A:$F,5,FALSE)</f>
        <v>28.01</v>
      </c>
      <c r="G834" s="103">
        <f>VLOOKUP(A834,[1]spot_prices!$A:$F,6,FALSE)</f>
        <v>2.04</v>
      </c>
      <c r="H834" s="109" t="s">
        <v>2096</v>
      </c>
      <c r="I834" s="109"/>
      <c r="J834" s="108" t="s">
        <v>2253</v>
      </c>
      <c r="K834" s="112">
        <f>VLOOKUP(H834,行业总结!D:F,2,FALSE)</f>
        <v>6.2</v>
      </c>
      <c r="L834" s="109" t="s">
        <v>5150</v>
      </c>
      <c r="M834" s="109" t="s">
        <v>5151</v>
      </c>
    </row>
    <row r="835" s="95" customFormat="1" ht="33" spans="1:13">
      <c r="A835" s="108" t="s">
        <v>5152</v>
      </c>
      <c r="B835" s="108" t="s">
        <v>5153</v>
      </c>
      <c r="C835" s="21">
        <f>VLOOKUP(A835,[1]spot_prices!$A:$F,3,FALSE)</f>
        <v>145</v>
      </c>
      <c r="D835" s="21">
        <f>VLOOKUP(A835,[1]spot_prices!$A:$F,4,FALSE)</f>
        <v>145</v>
      </c>
      <c r="E835" s="107">
        <f>C835/D835</f>
        <v>1</v>
      </c>
      <c r="F835" s="20">
        <f>VLOOKUP(A835,[1]spot_prices!$A:$F,5,FALSE)</f>
        <v>36.16</v>
      </c>
      <c r="G835" s="103">
        <f>VLOOKUP(A835,[1]spot_prices!$A:$F,6,FALSE)</f>
        <v>1.09</v>
      </c>
      <c r="H835" s="109" t="s">
        <v>2096</v>
      </c>
      <c r="I835" s="109"/>
      <c r="J835" s="108" t="s">
        <v>2226</v>
      </c>
      <c r="K835" s="112">
        <f>VLOOKUP(H835,行业总结!D:F,2,FALSE)</f>
        <v>6.2</v>
      </c>
      <c r="L835" s="109" t="s">
        <v>5154</v>
      </c>
      <c r="M835" s="109" t="s">
        <v>5155</v>
      </c>
    </row>
    <row r="836" s="95" customFormat="1" ht="33" spans="1:13">
      <c r="A836" s="108" t="s">
        <v>5156</v>
      </c>
      <c r="B836" s="108" t="s">
        <v>5157</v>
      </c>
      <c r="C836" s="21">
        <f>VLOOKUP(A836,[1]spot_prices!$A:$F,3,FALSE)</f>
        <v>141.7</v>
      </c>
      <c r="D836" s="21">
        <f>VLOOKUP(A836,[1]spot_prices!$A:$F,4,FALSE)</f>
        <v>158</v>
      </c>
      <c r="E836" s="107">
        <f>C836/D836</f>
        <v>0.896835443037975</v>
      </c>
      <c r="F836" s="20">
        <f>VLOOKUP(A836,[1]spot_prices!$A:$F,5,FALSE)</f>
        <v>122.87</v>
      </c>
      <c r="G836" s="103">
        <f>VLOOKUP(A836,[1]spot_prices!$A:$F,6,FALSE)</f>
        <v>2.14</v>
      </c>
      <c r="H836" s="109" t="s">
        <v>2096</v>
      </c>
      <c r="I836" s="109"/>
      <c r="J836" s="108" t="s">
        <v>2135</v>
      </c>
      <c r="K836" s="112">
        <f>VLOOKUP(H836,行业总结!D:F,2,FALSE)</f>
        <v>6.2</v>
      </c>
      <c r="L836" s="109" t="s">
        <v>5158</v>
      </c>
      <c r="M836" s="109" t="s">
        <v>5159</v>
      </c>
    </row>
    <row r="837" s="95" customFormat="1" ht="33" spans="1:13">
      <c r="A837" s="20" t="s">
        <v>5160</v>
      </c>
      <c r="B837" s="20" t="s">
        <v>5161</v>
      </c>
      <c r="C837" s="21">
        <f>VLOOKUP(A837,[1]spot_prices!$A:$F,3,FALSE)</f>
        <v>79.9</v>
      </c>
      <c r="D837" s="21">
        <f>VLOOKUP(A837,[1]spot_prices!$A:$F,4,FALSE)</f>
        <v>79.9</v>
      </c>
      <c r="E837" s="107">
        <f>C837/D837</f>
        <v>1</v>
      </c>
      <c r="F837" s="20">
        <f>VLOOKUP(A837,[1]spot_prices!$A:$F,5,FALSE)</f>
        <v>19.93</v>
      </c>
      <c r="G837" s="103">
        <f>VLOOKUP(A837,[1]spot_prices!$A:$F,6,FALSE)</f>
        <v>1.68</v>
      </c>
      <c r="H837" s="23" t="s">
        <v>2096</v>
      </c>
      <c r="I837" s="23"/>
      <c r="J837" s="20" t="s">
        <v>2352</v>
      </c>
      <c r="K837" s="112">
        <f>VLOOKUP(H837,行业总结!D:F,2,FALSE)</f>
        <v>6.2</v>
      </c>
      <c r="L837" s="23" t="s">
        <v>5162</v>
      </c>
      <c r="M837" s="23" t="s">
        <v>5163</v>
      </c>
    </row>
    <row r="838" s="95" customFormat="1" spans="1:13">
      <c r="A838" s="20" t="s">
        <v>5164</v>
      </c>
      <c r="B838" s="20" t="s">
        <v>5165</v>
      </c>
      <c r="C838" s="21">
        <f>VLOOKUP(A838,[1]spot_prices!$A:$F,3,FALSE)</f>
        <v>72.6</v>
      </c>
      <c r="D838" s="21">
        <f>VLOOKUP(A838,[1]spot_prices!$A:$F,4,FALSE)</f>
        <v>173</v>
      </c>
      <c r="E838" s="107">
        <f>C838/D838</f>
        <v>0.419653179190751</v>
      </c>
      <c r="F838" s="20">
        <f>VLOOKUP(A838,[1]spot_prices!$A:$F,5,FALSE)</f>
        <v>102.18</v>
      </c>
      <c r="G838" s="103">
        <f>VLOOKUP(A838,[1]spot_prices!$A:$F,6,FALSE)</f>
        <v>1.87</v>
      </c>
      <c r="H838" s="23" t="s">
        <v>2096</v>
      </c>
      <c r="I838" s="23"/>
      <c r="J838" s="20" t="s">
        <v>2352</v>
      </c>
      <c r="K838" s="112">
        <f>VLOOKUP(H838,行业总结!D:F,2,FALSE)</f>
        <v>6.2</v>
      </c>
      <c r="L838" s="23" t="s">
        <v>5166</v>
      </c>
      <c r="M838" s="113"/>
    </row>
    <row r="839" s="95" customFormat="1" ht="33" spans="1:13">
      <c r="A839" s="20" t="s">
        <v>5167</v>
      </c>
      <c r="B839" s="20" t="s">
        <v>5168</v>
      </c>
      <c r="C839" s="21">
        <f>VLOOKUP(A839,[1]spot_prices!$A:$F,3,FALSE)</f>
        <v>61.7</v>
      </c>
      <c r="D839" s="21">
        <f>VLOOKUP(A839,[1]spot_prices!$A:$F,4,FALSE)</f>
        <v>65.9</v>
      </c>
      <c r="E839" s="107">
        <f>C839/D839</f>
        <v>0.936267071320182</v>
      </c>
      <c r="F839" s="20">
        <f>VLOOKUP(A839,[1]spot_prices!$A:$F,5,FALSE)</f>
        <v>8.86</v>
      </c>
      <c r="G839" s="103">
        <f>VLOOKUP(A839,[1]spot_prices!$A:$F,6,FALSE)</f>
        <v>7.65</v>
      </c>
      <c r="H839" s="23" t="s">
        <v>2096</v>
      </c>
      <c r="I839" s="23"/>
      <c r="J839" s="113"/>
      <c r="K839" s="112">
        <f>VLOOKUP(H839,行业总结!D:F,2,FALSE)</f>
        <v>6.2</v>
      </c>
      <c r="L839" s="23" t="s">
        <v>5169</v>
      </c>
      <c r="M839" s="23" t="s">
        <v>5170</v>
      </c>
    </row>
    <row r="840" s="95" customFormat="1" ht="33" spans="1:13">
      <c r="A840" s="20" t="s">
        <v>5171</v>
      </c>
      <c r="B840" s="20" t="s">
        <v>5172</v>
      </c>
      <c r="C840" s="21">
        <f>VLOOKUP(A840,[1]spot_prices!$A:$F,3,FALSE)</f>
        <v>57.9</v>
      </c>
      <c r="D840" s="21">
        <f>VLOOKUP(A840,[1]spot_prices!$A:$F,4,FALSE)</f>
        <v>57.9</v>
      </c>
      <c r="E840" s="107">
        <f>C840/D840</f>
        <v>1</v>
      </c>
      <c r="F840" s="20">
        <f>VLOOKUP(A840,[1]spot_prices!$A:$F,5,FALSE)</f>
        <v>17.19</v>
      </c>
      <c r="G840" s="103">
        <f>VLOOKUP(A840,[1]spot_prices!$A:$F,6,FALSE)</f>
        <v>2.81</v>
      </c>
      <c r="H840" s="23" t="s">
        <v>2096</v>
      </c>
      <c r="I840" s="23"/>
      <c r="J840" s="113"/>
      <c r="K840" s="112">
        <f>VLOOKUP(H840,行业总结!D:F,2,FALSE)</f>
        <v>6.2</v>
      </c>
      <c r="L840" s="23" t="s">
        <v>5173</v>
      </c>
      <c r="M840" s="23" t="s">
        <v>5174</v>
      </c>
    </row>
    <row r="841" s="95" customFormat="1" ht="33" spans="1:13">
      <c r="A841" s="20" t="s">
        <v>5175</v>
      </c>
      <c r="B841" s="20" t="s">
        <v>5176</v>
      </c>
      <c r="C841" s="21">
        <f>VLOOKUP(A841,[1]spot_prices!$A:$F,3,FALSE)</f>
        <v>57.2</v>
      </c>
      <c r="D841" s="21">
        <f>VLOOKUP(A841,[1]spot_prices!$A:$F,4,FALSE)</f>
        <v>63.1</v>
      </c>
      <c r="E841" s="107">
        <f>C841/D841</f>
        <v>0.906497622820919</v>
      </c>
      <c r="F841" s="20">
        <f>VLOOKUP(A841,[1]spot_prices!$A:$F,5,FALSE)</f>
        <v>12.32</v>
      </c>
      <c r="G841" s="103">
        <f>VLOOKUP(A841,[1]spot_prices!$A:$F,6,FALSE)</f>
        <v>2.41</v>
      </c>
      <c r="H841" s="23" t="s">
        <v>2096</v>
      </c>
      <c r="I841" s="23"/>
      <c r="J841" s="20" t="s">
        <v>2135</v>
      </c>
      <c r="K841" s="112">
        <f>VLOOKUP(H841,行业总结!D:F,2,FALSE)</f>
        <v>6.2</v>
      </c>
      <c r="L841" s="23" t="s">
        <v>5177</v>
      </c>
      <c r="M841" s="23" t="s">
        <v>5178</v>
      </c>
    </row>
    <row r="842" s="95" customFormat="1" spans="1:13">
      <c r="A842" s="20" t="s">
        <v>5179</v>
      </c>
      <c r="B842" s="20" t="s">
        <v>5180</v>
      </c>
      <c r="C842" s="21">
        <f>VLOOKUP(A842,[1]spot_prices!$A:$F,3,FALSE)</f>
        <v>51.9</v>
      </c>
      <c r="D842" s="21">
        <f>VLOOKUP(A842,[1]spot_prices!$A:$F,4,FALSE)</f>
        <v>51.9</v>
      </c>
      <c r="E842" s="107">
        <f>C842/D842</f>
        <v>1</v>
      </c>
      <c r="F842" s="20">
        <f>VLOOKUP(A842,[1]spot_prices!$A:$F,5,FALSE)</f>
        <v>21.64</v>
      </c>
      <c r="G842" s="103">
        <f>VLOOKUP(A842,[1]spot_prices!$A:$F,6,FALSE)</f>
        <v>3.54</v>
      </c>
      <c r="H842" s="23" t="s">
        <v>2096</v>
      </c>
      <c r="I842" s="23"/>
      <c r="J842" s="113"/>
      <c r="K842" s="112">
        <f>VLOOKUP(H842,行业总结!D:F,2,FALSE)</f>
        <v>6.2</v>
      </c>
      <c r="L842" s="23" t="s">
        <v>5181</v>
      </c>
      <c r="M842" s="23" t="s">
        <v>5182</v>
      </c>
    </row>
    <row r="843" s="95" customFormat="1" ht="33" spans="1:13">
      <c r="A843" s="24" t="s">
        <v>5183</v>
      </c>
      <c r="B843" s="24" t="s">
        <v>5184</v>
      </c>
      <c r="C843" s="21">
        <f>VLOOKUP(A843,[1]spot_prices!$A:$F,3,FALSE)</f>
        <v>41.3</v>
      </c>
      <c r="D843" s="21">
        <f>VLOOKUP(A843,[1]spot_prices!$A:$F,4,FALSE)</f>
        <v>41.6</v>
      </c>
      <c r="E843" s="107">
        <f>C843/D843</f>
        <v>0.992788461538461</v>
      </c>
      <c r="F843" s="20">
        <f>VLOOKUP(A843,[1]spot_prices!$A:$F,5,FALSE)</f>
        <v>13.51</v>
      </c>
      <c r="G843" s="103">
        <f>VLOOKUP(A843,[1]spot_prices!$A:$F,6,FALSE)</f>
        <v>1.27</v>
      </c>
      <c r="H843" s="27" t="s">
        <v>2096</v>
      </c>
      <c r="I843" s="27"/>
      <c r="J843" s="114"/>
      <c r="K843" s="112">
        <f>VLOOKUP(H843,行业总结!D:F,2,FALSE)</f>
        <v>6.2</v>
      </c>
      <c r="L843" s="27" t="s">
        <v>5185</v>
      </c>
      <c r="M843" s="27" t="s">
        <v>5186</v>
      </c>
    </row>
    <row r="844" s="95" customFormat="1" spans="1:13">
      <c r="A844" s="24" t="s">
        <v>5187</v>
      </c>
      <c r="B844" s="24" t="s">
        <v>5188</v>
      </c>
      <c r="C844" s="21">
        <f>VLOOKUP(A844,[1]spot_prices!$A:$F,3,FALSE)</f>
        <v>32.8</v>
      </c>
      <c r="D844" s="21">
        <f>VLOOKUP(A844,[1]spot_prices!$A:$F,4,FALSE)</f>
        <v>83.9</v>
      </c>
      <c r="E844" s="107">
        <f>C844/D844</f>
        <v>0.390941597139452</v>
      </c>
      <c r="F844" s="20">
        <f>VLOOKUP(A844,[1]spot_prices!$A:$F,5,FALSE)</f>
        <v>90</v>
      </c>
      <c r="G844" s="103">
        <f>VLOOKUP(A844,[1]spot_prices!$A:$F,6,FALSE)</f>
        <v>5.65</v>
      </c>
      <c r="H844" s="27" t="s">
        <v>2096</v>
      </c>
      <c r="I844" s="27"/>
      <c r="J844" s="24" t="s">
        <v>2135</v>
      </c>
      <c r="K844" s="112">
        <f>VLOOKUP(H844,行业总结!D:F,2,FALSE)</f>
        <v>6.2</v>
      </c>
      <c r="L844" s="27" t="s">
        <v>5189</v>
      </c>
      <c r="M844" s="27" t="s">
        <v>5190</v>
      </c>
    </row>
    <row r="845" s="95" customFormat="1" spans="1:13">
      <c r="A845" s="24" t="s">
        <v>5191</v>
      </c>
      <c r="B845" s="24" t="s">
        <v>5192</v>
      </c>
      <c r="C845" s="21">
        <f>VLOOKUP(A845,[1]spot_prices!$A:$F,3,FALSE)</f>
        <v>32.3</v>
      </c>
      <c r="D845" s="21">
        <f>VLOOKUP(A845,[1]spot_prices!$A:$F,4,FALSE)</f>
        <v>32.5</v>
      </c>
      <c r="E845" s="107">
        <f>C845/D845</f>
        <v>0.993846153846154</v>
      </c>
      <c r="F845" s="20">
        <f>VLOOKUP(A845,[1]spot_prices!$A:$F,5,FALSE)</f>
        <v>14.56</v>
      </c>
      <c r="G845" s="103">
        <f>VLOOKUP(A845,[1]spot_prices!$A:$F,6,FALSE)</f>
        <v>3.19</v>
      </c>
      <c r="H845" s="27" t="s">
        <v>2096</v>
      </c>
      <c r="I845" s="27"/>
      <c r="J845" s="114"/>
      <c r="K845" s="112">
        <f>VLOOKUP(H845,行业总结!D:F,2,FALSE)</f>
        <v>6.2</v>
      </c>
      <c r="L845" s="27" t="s">
        <v>5193</v>
      </c>
      <c r="M845" s="27" t="s">
        <v>5194</v>
      </c>
    </row>
    <row r="846" s="95" customFormat="1" ht="33" spans="1:13">
      <c r="A846" s="24" t="s">
        <v>5195</v>
      </c>
      <c r="B846" s="24" t="s">
        <v>5196</v>
      </c>
      <c r="C846" s="21">
        <f>VLOOKUP(A846,[1]spot_prices!$A:$F,3,FALSE)</f>
        <v>31.6</v>
      </c>
      <c r="D846" s="21">
        <f>VLOOKUP(A846,[1]spot_prices!$A:$F,4,FALSE)</f>
        <v>63</v>
      </c>
      <c r="E846" s="107">
        <f>C846/D846</f>
        <v>0.501587301587302</v>
      </c>
      <c r="F846" s="20">
        <f>VLOOKUP(A846,[1]spot_prices!$A:$F,5,FALSE)</f>
        <v>13.97</v>
      </c>
      <c r="G846" s="103">
        <f>VLOOKUP(A846,[1]spot_prices!$A:$F,6,FALSE)</f>
        <v>3.48</v>
      </c>
      <c r="H846" s="27" t="s">
        <v>2096</v>
      </c>
      <c r="I846" s="27"/>
      <c r="J846" s="114"/>
      <c r="K846" s="112">
        <f>VLOOKUP(H846,行业总结!D:F,2,FALSE)</f>
        <v>6.2</v>
      </c>
      <c r="L846" s="27" t="s">
        <v>5197</v>
      </c>
      <c r="M846" s="27" t="s">
        <v>5198</v>
      </c>
    </row>
    <row r="847" s="95" customFormat="1" ht="49.5" spans="1:13">
      <c r="A847" s="24" t="s">
        <v>5199</v>
      </c>
      <c r="B847" s="24" t="s">
        <v>5200</v>
      </c>
      <c r="C847" s="21">
        <f>VLOOKUP(A847,[1]spot_prices!$A:$F,3,FALSE)</f>
        <v>24.4</v>
      </c>
      <c r="D847" s="21">
        <f>VLOOKUP(A847,[1]spot_prices!$A:$F,4,FALSE)</f>
        <v>31.8</v>
      </c>
      <c r="E847" s="107">
        <f>C847/D847</f>
        <v>0.767295597484277</v>
      </c>
      <c r="F847" s="20">
        <f>VLOOKUP(A847,[1]spot_prices!$A:$F,5,FALSE)</f>
        <v>7.17</v>
      </c>
      <c r="G847" s="103">
        <f>VLOOKUP(A847,[1]spot_prices!$A:$F,6,FALSE)</f>
        <v>2.28</v>
      </c>
      <c r="H847" s="27" t="s">
        <v>2096</v>
      </c>
      <c r="I847" s="27"/>
      <c r="J847" s="114"/>
      <c r="K847" s="112">
        <f>VLOOKUP(H847,行业总结!D:F,2,FALSE)</f>
        <v>6.2</v>
      </c>
      <c r="L847" s="27" t="s">
        <v>5201</v>
      </c>
      <c r="M847" s="27" t="s">
        <v>5202</v>
      </c>
    </row>
    <row r="848" s="95" customFormat="1" ht="33" spans="1:13">
      <c r="A848" s="24" t="s">
        <v>5203</v>
      </c>
      <c r="B848" s="24" t="s">
        <v>5204</v>
      </c>
      <c r="C848" s="21">
        <f>VLOOKUP(A848,[1]spot_prices!$A:$F,3,FALSE)</f>
        <v>19.7</v>
      </c>
      <c r="D848" s="21">
        <f>VLOOKUP(A848,[1]spot_prices!$A:$F,4,FALSE)</f>
        <v>19.7</v>
      </c>
      <c r="E848" s="107">
        <f>C848/D848</f>
        <v>1</v>
      </c>
      <c r="F848" s="20">
        <f>VLOOKUP(A848,[1]spot_prices!$A:$F,5,FALSE)</f>
        <v>9.81</v>
      </c>
      <c r="G848" s="103">
        <f>VLOOKUP(A848,[1]spot_prices!$A:$F,6,FALSE)</f>
        <v>1.66</v>
      </c>
      <c r="H848" s="27" t="s">
        <v>2096</v>
      </c>
      <c r="I848" s="27"/>
      <c r="J848" s="114"/>
      <c r="K848" s="112">
        <f>VLOOKUP(H848,行业总结!D:F,2,FALSE)</f>
        <v>6.2</v>
      </c>
      <c r="L848" s="27" t="s">
        <v>5205</v>
      </c>
      <c r="M848" s="27" t="s">
        <v>5206</v>
      </c>
    </row>
    <row r="849" s="95" customFormat="1" spans="1:13">
      <c r="A849" s="24" t="s">
        <v>5207</v>
      </c>
      <c r="B849" s="24" t="s">
        <v>5208</v>
      </c>
      <c r="C849" s="21">
        <f>VLOOKUP(A849,[1]spot_prices!$A:$F,3,FALSE)</f>
        <v>17.2</v>
      </c>
      <c r="D849" s="21">
        <f>VLOOKUP(A849,[1]spot_prices!$A:$F,4,FALSE)</f>
        <v>108.9</v>
      </c>
      <c r="E849" s="107">
        <f>C849/D849</f>
        <v>0.157943067033976</v>
      </c>
      <c r="F849" s="20">
        <f>VLOOKUP(A849,[1]spot_prices!$A:$F,5,FALSE)</f>
        <v>25.44</v>
      </c>
      <c r="G849" s="103">
        <f>VLOOKUP(A849,[1]spot_prices!$A:$F,6,FALSE)</f>
        <v>3.41</v>
      </c>
      <c r="H849" s="27" t="s">
        <v>2096</v>
      </c>
      <c r="I849" s="27"/>
      <c r="J849" s="24" t="s">
        <v>2113</v>
      </c>
      <c r="K849" s="112">
        <f>VLOOKUP(H849,行业总结!D:F,2,FALSE)</f>
        <v>6.2</v>
      </c>
      <c r="L849" s="27" t="s">
        <v>5209</v>
      </c>
      <c r="M849" s="27" t="s">
        <v>5210</v>
      </c>
    </row>
    <row r="850" s="95" customFormat="1" ht="33" spans="1:13">
      <c r="A850" s="24" t="s">
        <v>5211</v>
      </c>
      <c r="B850" s="24" t="s">
        <v>5212</v>
      </c>
      <c r="C850" s="21">
        <f>VLOOKUP(A850,[1]spot_prices!$A:$F,3,FALSE)</f>
        <v>12.8</v>
      </c>
      <c r="D850" s="21">
        <f>VLOOKUP(A850,[1]spot_prices!$A:$F,4,FALSE)</f>
        <v>25.5</v>
      </c>
      <c r="E850" s="107">
        <f>C850/D850</f>
        <v>0.501960784313725</v>
      </c>
      <c r="F850" s="20">
        <f>VLOOKUP(A850,[1]spot_prices!$A:$F,5,FALSE)</f>
        <v>22.1</v>
      </c>
      <c r="G850" s="103">
        <f>VLOOKUP(A850,[1]spot_prices!$A:$F,6,FALSE)</f>
        <v>1.75</v>
      </c>
      <c r="H850" s="27" t="s">
        <v>2096</v>
      </c>
      <c r="I850" s="27"/>
      <c r="J850" s="114"/>
      <c r="K850" s="112">
        <f>VLOOKUP(H850,行业总结!D:F,2,FALSE)</f>
        <v>6.2</v>
      </c>
      <c r="L850" s="27" t="s">
        <v>5213</v>
      </c>
      <c r="M850" s="27" t="s">
        <v>5214</v>
      </c>
    </row>
    <row r="851" s="95" customFormat="1" spans="1:13">
      <c r="A851" s="24" t="s">
        <v>5215</v>
      </c>
      <c r="B851" s="24" t="s">
        <v>5216</v>
      </c>
      <c r="C851" s="21">
        <f>VLOOKUP(A851,[1]spot_prices!$A:$F,3,FALSE)</f>
        <v>11.4</v>
      </c>
      <c r="D851" s="21">
        <f>VLOOKUP(A851,[1]spot_prices!$A:$F,4,FALSE)</f>
        <v>112.1</v>
      </c>
      <c r="E851" s="107">
        <f>C851/D851</f>
        <v>0.101694915254237</v>
      </c>
      <c r="F851" s="20">
        <f>VLOOKUP(A851,[1]spot_prices!$A:$F,5,FALSE)</f>
        <v>27.22</v>
      </c>
      <c r="G851" s="103">
        <f>VLOOKUP(A851,[1]spot_prices!$A:$F,6,FALSE)</f>
        <v>0.85</v>
      </c>
      <c r="H851" s="27" t="s">
        <v>2096</v>
      </c>
      <c r="I851" s="27"/>
      <c r="J851" s="114"/>
      <c r="K851" s="112">
        <f>VLOOKUP(H851,行业总结!D:F,2,FALSE)</f>
        <v>6.2</v>
      </c>
      <c r="L851" s="27" t="s">
        <v>5217</v>
      </c>
      <c r="M851" s="27" t="s">
        <v>5218</v>
      </c>
    </row>
    <row r="852" s="95" customFormat="1" ht="30" spans="1:13">
      <c r="A852" s="28" t="s">
        <v>1475</v>
      </c>
      <c r="B852" s="28" t="s">
        <v>1476</v>
      </c>
      <c r="C852" s="21">
        <f>VLOOKUP(A852,[1]spot_prices!$A:$F,3,FALSE)</f>
        <v>1828.1</v>
      </c>
      <c r="D852" s="21">
        <f>VLOOKUP(A852,[1]spot_prices!$A:$F,4,FALSE)</f>
        <v>1854.4</v>
      </c>
      <c r="E852" s="107">
        <f>C852/D852</f>
        <v>0.985817515099223</v>
      </c>
      <c r="F852" s="20">
        <f>VLOOKUP(A852,[1]spot_prices!$A:$F,5,FALSE)</f>
        <v>28.98</v>
      </c>
      <c r="G852" s="103">
        <f>VLOOKUP(A852,[1]spot_prices!$A:$F,6,FALSE)</f>
        <v>1.54</v>
      </c>
      <c r="H852" s="30" t="s">
        <v>1477</v>
      </c>
      <c r="I852" s="30"/>
      <c r="J852" s="28" t="s">
        <v>2207</v>
      </c>
      <c r="K852" s="112">
        <f>VLOOKUP(H852,行业总结!D:F,2,FALSE)</f>
        <v>6.2</v>
      </c>
      <c r="L852" s="30" t="s">
        <v>1478</v>
      </c>
      <c r="M852" s="30" t="s">
        <v>5219</v>
      </c>
    </row>
    <row r="853" s="95" customFormat="1" ht="33" spans="1:13">
      <c r="A853" s="108" t="s">
        <v>5220</v>
      </c>
      <c r="B853" s="108" t="s">
        <v>5221</v>
      </c>
      <c r="C853" s="21">
        <f>VLOOKUP(A853,[1]spot_prices!$A:$F,3,FALSE)</f>
        <v>151.9</v>
      </c>
      <c r="D853" s="21">
        <f>VLOOKUP(A853,[1]spot_prices!$A:$F,4,FALSE)</f>
        <v>153</v>
      </c>
      <c r="E853" s="107">
        <f>C853/D853</f>
        <v>0.99281045751634</v>
      </c>
      <c r="F853" s="20">
        <f>VLOOKUP(A853,[1]spot_prices!$A:$F,5,FALSE)</f>
        <v>29.66</v>
      </c>
      <c r="G853" s="103">
        <f>VLOOKUP(A853,[1]spot_prices!$A:$F,6,FALSE)</f>
        <v>-1.53</v>
      </c>
      <c r="H853" s="109" t="s">
        <v>1477</v>
      </c>
      <c r="I853" s="109"/>
      <c r="J853" s="108" t="s">
        <v>2113</v>
      </c>
      <c r="K853" s="112">
        <f>VLOOKUP(H853,行业总结!D:F,2,FALSE)</f>
        <v>6.2</v>
      </c>
      <c r="L853" s="109" t="s">
        <v>5222</v>
      </c>
      <c r="M853" s="109" t="s">
        <v>5223</v>
      </c>
    </row>
    <row r="854" s="95" customFormat="1" ht="33" spans="1:13">
      <c r="A854" s="108" t="s">
        <v>5224</v>
      </c>
      <c r="B854" s="108" t="s">
        <v>5225</v>
      </c>
      <c r="C854" s="21">
        <f>VLOOKUP(A854,[1]spot_prices!$A:$F,3,FALSE)</f>
        <v>135.2</v>
      </c>
      <c r="D854" s="21">
        <f>VLOOKUP(A854,[1]spot_prices!$A:$F,4,FALSE)</f>
        <v>143.5</v>
      </c>
      <c r="E854" s="107">
        <f>C854/D854</f>
        <v>0.942160278745645</v>
      </c>
      <c r="F854" s="20">
        <f>VLOOKUP(A854,[1]spot_prices!$A:$F,5,FALSE)</f>
        <v>10.41</v>
      </c>
      <c r="G854" s="103">
        <f>VLOOKUP(A854,[1]spot_prices!$A:$F,6,FALSE)</f>
        <v>1.36</v>
      </c>
      <c r="H854" s="109" t="s">
        <v>1477</v>
      </c>
      <c r="I854" s="109"/>
      <c r="J854" s="108" t="s">
        <v>2216</v>
      </c>
      <c r="K854" s="112">
        <f>VLOOKUP(H854,行业总结!D:F,2,FALSE)</f>
        <v>6.2</v>
      </c>
      <c r="L854" s="109" t="s">
        <v>5226</v>
      </c>
      <c r="M854" s="109" t="s">
        <v>5227</v>
      </c>
    </row>
    <row r="855" s="95" customFormat="1" ht="33" spans="1:13">
      <c r="A855" s="108" t="s">
        <v>5228</v>
      </c>
      <c r="B855" s="108" t="s">
        <v>5229</v>
      </c>
      <c r="C855" s="21">
        <f>VLOOKUP(A855,[1]spot_prices!$A:$F,3,FALSE)</f>
        <v>133.2</v>
      </c>
      <c r="D855" s="21">
        <f>VLOOKUP(A855,[1]spot_prices!$A:$F,4,FALSE)</f>
        <v>136.7</v>
      </c>
      <c r="E855" s="107">
        <f>C855/D855</f>
        <v>0.974396488661302</v>
      </c>
      <c r="F855" s="20">
        <f>VLOOKUP(A855,[1]spot_prices!$A:$F,5,FALSE)</f>
        <v>15.77</v>
      </c>
      <c r="G855" s="103">
        <f>VLOOKUP(A855,[1]spot_prices!$A:$F,6,FALSE)</f>
        <v>3.21</v>
      </c>
      <c r="H855" s="109" t="s">
        <v>1477</v>
      </c>
      <c r="I855" s="109"/>
      <c r="J855" s="108" t="s">
        <v>2135</v>
      </c>
      <c r="K855" s="112">
        <f>VLOOKUP(H855,行业总结!D:F,2,FALSE)</f>
        <v>6.2</v>
      </c>
      <c r="L855" s="109" t="s">
        <v>5230</v>
      </c>
      <c r="M855" s="109" t="s">
        <v>5231</v>
      </c>
    </row>
    <row r="856" s="95" customFormat="1" ht="33" spans="1:13">
      <c r="A856" s="20" t="s">
        <v>5232</v>
      </c>
      <c r="B856" s="20" t="s">
        <v>5233</v>
      </c>
      <c r="C856" s="21">
        <f>VLOOKUP(A856,[1]spot_prices!$A:$F,3,FALSE)</f>
        <v>74.1</v>
      </c>
      <c r="D856" s="21">
        <f>VLOOKUP(A856,[1]spot_prices!$A:$F,4,FALSE)</f>
        <v>75.2</v>
      </c>
      <c r="E856" s="107">
        <f>C856/D856</f>
        <v>0.985372340425532</v>
      </c>
      <c r="F856" s="20">
        <f>VLOOKUP(A856,[1]spot_prices!$A:$F,5,FALSE)</f>
        <v>4.95</v>
      </c>
      <c r="G856" s="103">
        <f>VLOOKUP(A856,[1]spot_prices!$A:$F,6,FALSE)</f>
        <v>-0.2</v>
      </c>
      <c r="H856" s="23" t="s">
        <v>1477</v>
      </c>
      <c r="I856" s="23"/>
      <c r="J856" s="113"/>
      <c r="K856" s="112">
        <f>VLOOKUP(H856,行业总结!D:F,2,FALSE)</f>
        <v>6.2</v>
      </c>
      <c r="L856" s="23" t="s">
        <v>5234</v>
      </c>
      <c r="M856" s="23" t="s">
        <v>5235</v>
      </c>
    </row>
    <row r="857" s="95" customFormat="1" spans="1:13">
      <c r="A857" s="20" t="s">
        <v>5236</v>
      </c>
      <c r="B857" s="20" t="s">
        <v>5237</v>
      </c>
      <c r="C857" s="21">
        <f>VLOOKUP(A857,[1]spot_prices!$A:$F,3,FALSE)</f>
        <v>50.8</v>
      </c>
      <c r="D857" s="21">
        <f>VLOOKUP(A857,[1]spot_prices!$A:$F,4,FALSE)</f>
        <v>50.8</v>
      </c>
      <c r="E857" s="107">
        <f>C857/D857</f>
        <v>1</v>
      </c>
      <c r="F857" s="20">
        <f>VLOOKUP(A857,[1]spot_prices!$A:$F,5,FALSE)</f>
        <v>4.7</v>
      </c>
      <c r="G857" s="103">
        <f>VLOOKUP(A857,[1]spot_prices!$A:$F,6,FALSE)</f>
        <v>1.08</v>
      </c>
      <c r="H857" s="23" t="s">
        <v>1477</v>
      </c>
      <c r="I857" s="23"/>
      <c r="J857" s="20" t="s">
        <v>2122</v>
      </c>
      <c r="K857" s="112">
        <f>VLOOKUP(H857,行业总结!D:F,2,FALSE)</f>
        <v>6.2</v>
      </c>
      <c r="L857" s="23" t="s">
        <v>5238</v>
      </c>
      <c r="M857" s="23" t="s">
        <v>5239</v>
      </c>
    </row>
    <row r="858" s="95" customFormat="1" ht="33" spans="1:13">
      <c r="A858" s="20" t="s">
        <v>5240</v>
      </c>
      <c r="B858" s="20" t="s">
        <v>5241</v>
      </c>
      <c r="C858" s="21">
        <f>VLOOKUP(A858,[1]spot_prices!$A:$F,3,FALSE)</f>
        <v>48.7</v>
      </c>
      <c r="D858" s="21">
        <f>VLOOKUP(A858,[1]spot_prices!$A:$F,4,FALSE)</f>
        <v>51.2</v>
      </c>
      <c r="E858" s="107">
        <f>C858/D858</f>
        <v>0.951171875</v>
      </c>
      <c r="F858" s="20">
        <f>VLOOKUP(A858,[1]spot_prices!$A:$F,5,FALSE)</f>
        <v>16</v>
      </c>
      <c r="G858" s="103">
        <f>VLOOKUP(A858,[1]spot_prices!$A:$F,6,FALSE)</f>
        <v>3.49</v>
      </c>
      <c r="H858" s="23" t="s">
        <v>1477</v>
      </c>
      <c r="I858" s="23"/>
      <c r="J858" s="113"/>
      <c r="K858" s="112">
        <f>VLOOKUP(H858,行业总结!D:F,2,FALSE)</f>
        <v>6.2</v>
      </c>
      <c r="L858" s="23" t="s">
        <v>5242</v>
      </c>
      <c r="M858" s="23" t="s">
        <v>5243</v>
      </c>
    </row>
    <row r="859" s="95" customFormat="1" ht="33" spans="1:13">
      <c r="A859" s="24" t="s">
        <v>5244</v>
      </c>
      <c r="B859" s="24" t="s">
        <v>5245</v>
      </c>
      <c r="C859" s="21">
        <f>VLOOKUP(A859,[1]spot_prices!$A:$F,3,FALSE)</f>
        <v>39.2</v>
      </c>
      <c r="D859" s="21">
        <f>VLOOKUP(A859,[1]spot_prices!$A:$F,4,FALSE)</f>
        <v>61.3</v>
      </c>
      <c r="E859" s="107">
        <f>C859/D859</f>
        <v>0.639477977161501</v>
      </c>
      <c r="F859" s="20">
        <f>VLOOKUP(A859,[1]spot_prices!$A:$F,5,FALSE)</f>
        <v>7.05</v>
      </c>
      <c r="G859" s="103">
        <f>VLOOKUP(A859,[1]spot_prices!$A:$F,6,FALSE)</f>
        <v>0.28</v>
      </c>
      <c r="H859" s="27" t="s">
        <v>1477</v>
      </c>
      <c r="I859" s="27"/>
      <c r="J859" s="114"/>
      <c r="K859" s="112">
        <f>VLOOKUP(H859,行业总结!D:F,2,FALSE)</f>
        <v>6.2</v>
      </c>
      <c r="L859" s="27" t="s">
        <v>5246</v>
      </c>
      <c r="M859" s="27" t="s">
        <v>5247</v>
      </c>
    </row>
    <row r="860" s="95" customFormat="1" ht="33" spans="1:13">
      <c r="A860" s="24" t="s">
        <v>5248</v>
      </c>
      <c r="B860" s="24" t="s">
        <v>5249</v>
      </c>
      <c r="C860" s="21">
        <f>VLOOKUP(A860,[1]spot_prices!$A:$F,3,FALSE)</f>
        <v>30.7</v>
      </c>
      <c r="D860" s="21">
        <f>VLOOKUP(A860,[1]spot_prices!$A:$F,4,FALSE)</f>
        <v>31</v>
      </c>
      <c r="E860" s="107">
        <f>C860/D860</f>
        <v>0.990322580645161</v>
      </c>
      <c r="F860" s="20">
        <f>VLOOKUP(A860,[1]spot_prices!$A:$F,5,FALSE)</f>
        <v>19.67</v>
      </c>
      <c r="G860" s="103">
        <f>VLOOKUP(A860,[1]spot_prices!$A:$F,6,FALSE)</f>
        <v>1.76</v>
      </c>
      <c r="H860" s="27" t="s">
        <v>1477</v>
      </c>
      <c r="I860" s="27"/>
      <c r="J860" s="114"/>
      <c r="K860" s="112">
        <f>VLOOKUP(H860,行业总结!D:F,2,FALSE)</f>
        <v>6.2</v>
      </c>
      <c r="L860" s="27" t="s">
        <v>5250</v>
      </c>
      <c r="M860" s="27" t="s">
        <v>5251</v>
      </c>
    </row>
    <row r="861" s="95" customFormat="1" ht="33" spans="1:13">
      <c r="A861" s="24" t="s">
        <v>5252</v>
      </c>
      <c r="B861" s="24" t="s">
        <v>5253</v>
      </c>
      <c r="C861" s="21">
        <f>VLOOKUP(A861,[1]spot_prices!$A:$F,3,FALSE)</f>
        <v>20.4</v>
      </c>
      <c r="D861" s="21">
        <f>VLOOKUP(A861,[1]spot_prices!$A:$F,4,FALSE)</f>
        <v>23.4</v>
      </c>
      <c r="E861" s="107">
        <f>C861/D861</f>
        <v>0.871794871794872</v>
      </c>
      <c r="F861" s="20">
        <f>VLOOKUP(A861,[1]spot_prices!$A:$F,5,FALSE)</f>
        <v>11.91</v>
      </c>
      <c r="G861" s="103">
        <f>VLOOKUP(A861,[1]spot_prices!$A:$F,6,FALSE)</f>
        <v>2.67</v>
      </c>
      <c r="H861" s="27" t="s">
        <v>1477</v>
      </c>
      <c r="I861" s="27"/>
      <c r="J861" s="114"/>
      <c r="K861" s="112">
        <f>VLOOKUP(H861,行业总结!D:F,2,FALSE)</f>
        <v>6.2</v>
      </c>
      <c r="L861" s="27" t="s">
        <v>5254</v>
      </c>
      <c r="M861" s="27" t="s">
        <v>5255</v>
      </c>
    </row>
    <row r="862" s="95" customFormat="1" spans="1:13">
      <c r="A862" s="24" t="s">
        <v>5256</v>
      </c>
      <c r="B862" s="24" t="s">
        <v>5257</v>
      </c>
      <c r="C862" s="21">
        <f>VLOOKUP(A862,[1]spot_prices!$A:$F,3,FALSE)</f>
        <v>19.6</v>
      </c>
      <c r="D862" s="21">
        <f>VLOOKUP(A862,[1]spot_prices!$A:$F,4,FALSE)</f>
        <v>21</v>
      </c>
      <c r="E862" s="107">
        <f>C862/D862</f>
        <v>0.933333333333333</v>
      </c>
      <c r="F862" s="20">
        <f>VLOOKUP(A862,[1]spot_prices!$A:$F,5,FALSE)</f>
        <v>12.08</v>
      </c>
      <c r="G862" s="103">
        <f>VLOOKUP(A862,[1]spot_prices!$A:$F,6,FALSE)</f>
        <v>0</v>
      </c>
      <c r="H862" s="27" t="s">
        <v>1477</v>
      </c>
      <c r="I862" s="27"/>
      <c r="J862" s="114"/>
      <c r="K862" s="112">
        <f>VLOOKUP(H862,行业总结!D:F,2,FALSE)</f>
        <v>6.2</v>
      </c>
      <c r="L862" s="27" t="s">
        <v>5258</v>
      </c>
      <c r="M862" s="27" t="s">
        <v>5259</v>
      </c>
    </row>
    <row r="863" s="95" customFormat="1" ht="33" spans="1:13">
      <c r="A863" s="24" t="s">
        <v>5260</v>
      </c>
      <c r="B863" s="24" t="s">
        <v>5261</v>
      </c>
      <c r="C863" s="21">
        <f>VLOOKUP(A863,[1]spot_prices!$A:$F,3,FALSE)</f>
        <v>18.3</v>
      </c>
      <c r="D863" s="21">
        <f>VLOOKUP(A863,[1]spot_prices!$A:$F,4,FALSE)</f>
        <v>18.3</v>
      </c>
      <c r="E863" s="107">
        <f>C863/D863</f>
        <v>1</v>
      </c>
      <c r="F863" s="20">
        <f>VLOOKUP(A863,[1]spot_prices!$A:$F,5,FALSE)</f>
        <v>8.67</v>
      </c>
      <c r="G863" s="103">
        <f>VLOOKUP(A863,[1]spot_prices!$A:$F,6,FALSE)</f>
        <v>2.24</v>
      </c>
      <c r="H863" s="27" t="s">
        <v>1477</v>
      </c>
      <c r="I863" s="27"/>
      <c r="J863" s="114"/>
      <c r="K863" s="112">
        <f>VLOOKUP(H863,行业总结!D:F,2,FALSE)</f>
        <v>6.2</v>
      </c>
      <c r="L863" s="27" t="s">
        <v>5262</v>
      </c>
      <c r="M863" s="27" t="s">
        <v>5263</v>
      </c>
    </row>
    <row r="864" s="95" customFormat="1" spans="1:13">
      <c r="A864" s="24" t="s">
        <v>5264</v>
      </c>
      <c r="B864" s="24" t="s">
        <v>5265</v>
      </c>
      <c r="C864" s="21">
        <f>VLOOKUP(A864,[1]spot_prices!$A:$F,3,FALSE)</f>
        <v>11</v>
      </c>
      <c r="D864" s="21">
        <f>VLOOKUP(A864,[1]spot_prices!$A:$F,4,FALSE)</f>
        <v>39.9</v>
      </c>
      <c r="E864" s="107">
        <f>C864/D864</f>
        <v>0.275689223057644</v>
      </c>
      <c r="F864" s="20">
        <f>VLOOKUP(A864,[1]spot_prices!$A:$F,5,FALSE)</f>
        <v>44.36</v>
      </c>
      <c r="G864" s="103">
        <f>VLOOKUP(A864,[1]spot_prices!$A:$F,6,FALSE)</f>
        <v>4.38</v>
      </c>
      <c r="H864" s="27" t="s">
        <v>1477</v>
      </c>
      <c r="I864" s="27"/>
      <c r="J864" s="114"/>
      <c r="K864" s="112">
        <f>VLOOKUP(H864,行业总结!D:F,2,FALSE)</f>
        <v>6.2</v>
      </c>
      <c r="L864" s="27" t="s">
        <v>5266</v>
      </c>
      <c r="M864" s="27" t="s">
        <v>5210</v>
      </c>
    </row>
    <row r="865" s="95" customFormat="1" spans="1:13">
      <c r="A865" s="24" t="s">
        <v>5267</v>
      </c>
      <c r="B865" s="24" t="s">
        <v>5268</v>
      </c>
      <c r="C865" s="21">
        <f>VLOOKUP(A865,[1]spot_prices!$A:$F,3,FALSE)</f>
        <v>10.7</v>
      </c>
      <c r="D865" s="21">
        <f>VLOOKUP(A865,[1]spot_prices!$A:$F,4,FALSE)</f>
        <v>74.4</v>
      </c>
      <c r="E865" s="107">
        <f>C865/D865</f>
        <v>0.143817204301075</v>
      </c>
      <c r="F865" s="20">
        <f>VLOOKUP(A865,[1]spot_prices!$A:$F,5,FALSE)</f>
        <v>18.61</v>
      </c>
      <c r="G865" s="103">
        <f>VLOOKUP(A865,[1]spot_prices!$A:$F,6,FALSE)</f>
        <v>-0.37</v>
      </c>
      <c r="H865" s="27" t="s">
        <v>1477</v>
      </c>
      <c r="I865" s="27"/>
      <c r="J865" s="114"/>
      <c r="K865" s="112">
        <f>VLOOKUP(H865,行业总结!D:F,2,FALSE)</f>
        <v>6.2</v>
      </c>
      <c r="L865" s="27" t="s">
        <v>5269</v>
      </c>
      <c r="M865" s="27" t="s">
        <v>5270</v>
      </c>
    </row>
    <row r="866" s="95" customFormat="1" spans="1:13">
      <c r="A866" s="24" t="s">
        <v>5271</v>
      </c>
      <c r="B866" s="24" t="s">
        <v>5272</v>
      </c>
      <c r="C866" s="21">
        <f>VLOOKUP(A866,[1]spot_prices!$A:$F,3,FALSE)</f>
        <v>10.7</v>
      </c>
      <c r="D866" s="21">
        <f>VLOOKUP(A866,[1]spot_prices!$A:$F,4,FALSE)</f>
        <v>26</v>
      </c>
      <c r="E866" s="107">
        <f>C866/D866</f>
        <v>0.411538461538462</v>
      </c>
      <c r="F866" s="20">
        <f>VLOOKUP(A866,[1]spot_prices!$A:$F,5,FALSE)</f>
        <v>20.76</v>
      </c>
      <c r="G866" s="103">
        <f>VLOOKUP(A866,[1]spot_prices!$A:$F,6,FALSE)</f>
        <v>2.37</v>
      </c>
      <c r="H866" s="27" t="s">
        <v>1477</v>
      </c>
      <c r="I866" s="27"/>
      <c r="J866" s="114"/>
      <c r="K866" s="112">
        <f>VLOOKUP(H866,行业总结!D:F,2,FALSE)</f>
        <v>6.2</v>
      </c>
      <c r="L866" s="27" t="s">
        <v>5273</v>
      </c>
      <c r="M866" s="27" t="s">
        <v>5274</v>
      </c>
    </row>
    <row r="867" s="95" customFormat="1" spans="1:13">
      <c r="A867" s="24" t="s">
        <v>5275</v>
      </c>
      <c r="B867" s="24" t="s">
        <v>5276</v>
      </c>
      <c r="C867" s="21">
        <f>VLOOKUP(A867,[1]spot_prices!$A:$F,3,FALSE)</f>
        <v>10.5</v>
      </c>
      <c r="D867" s="21">
        <f>VLOOKUP(A867,[1]spot_prices!$A:$F,4,FALSE)</f>
        <v>41.9</v>
      </c>
      <c r="E867" s="107">
        <f>C867/D867</f>
        <v>0.250596658711217</v>
      </c>
      <c r="F867" s="20">
        <f>VLOOKUP(A867,[1]spot_prices!$A:$F,5,FALSE)</f>
        <v>14.84</v>
      </c>
      <c r="G867" s="103">
        <f>VLOOKUP(A867,[1]spot_prices!$A:$F,6,FALSE)</f>
        <v>2.27</v>
      </c>
      <c r="H867" s="27" t="s">
        <v>1477</v>
      </c>
      <c r="I867" s="27"/>
      <c r="J867" s="114"/>
      <c r="K867" s="112">
        <f>VLOOKUP(H867,行业总结!D:F,2,FALSE)</f>
        <v>6.2</v>
      </c>
      <c r="L867" s="27" t="s">
        <v>5277</v>
      </c>
      <c r="M867" s="27" t="s">
        <v>5278</v>
      </c>
    </row>
    <row r="868" s="95" customFormat="1" spans="1:13">
      <c r="A868" s="24" t="s">
        <v>5279</v>
      </c>
      <c r="B868" s="24" t="s">
        <v>5280</v>
      </c>
      <c r="C868" s="21">
        <f>VLOOKUP(A868,[1]spot_prices!$A:$F,3,FALSE)</f>
        <v>7.6</v>
      </c>
      <c r="D868" s="21">
        <f>VLOOKUP(A868,[1]spot_prices!$A:$F,4,FALSE)</f>
        <v>24.9</v>
      </c>
      <c r="E868" s="107">
        <f>C868/D868</f>
        <v>0.305220883534137</v>
      </c>
      <c r="F868" s="20">
        <f>VLOOKUP(A868,[1]spot_prices!$A:$F,5,FALSE)</f>
        <v>24.87</v>
      </c>
      <c r="G868" s="103">
        <f>VLOOKUP(A868,[1]spot_prices!$A:$F,6,FALSE)</f>
        <v>3.2</v>
      </c>
      <c r="H868" s="27" t="s">
        <v>1477</v>
      </c>
      <c r="I868" s="27"/>
      <c r="J868" s="114"/>
      <c r="K868" s="112">
        <f>VLOOKUP(H868,行业总结!D:F,2,FALSE)</f>
        <v>6.2</v>
      </c>
      <c r="L868" s="27" t="s">
        <v>5281</v>
      </c>
      <c r="M868" s="27" t="s">
        <v>5282</v>
      </c>
    </row>
    <row r="869" s="95" customFormat="1" spans="1:13">
      <c r="A869" s="24" t="s">
        <v>5283</v>
      </c>
      <c r="B869" s="24" t="s">
        <v>5284</v>
      </c>
      <c r="C869" s="21">
        <f>VLOOKUP(A869,[1]spot_prices!$A:$F,3,FALSE)</f>
        <v>7.3</v>
      </c>
      <c r="D869" s="21">
        <f>VLOOKUP(A869,[1]spot_prices!$A:$F,4,FALSE)</f>
        <v>48.2</v>
      </c>
      <c r="E869" s="107">
        <f>C869/D869</f>
        <v>0.151452282157676</v>
      </c>
      <c r="F869" s="20">
        <f>VLOOKUP(A869,[1]spot_prices!$A:$F,5,FALSE)</f>
        <v>12.02</v>
      </c>
      <c r="G869" s="103">
        <f>VLOOKUP(A869,[1]spot_prices!$A:$F,6,FALSE)</f>
        <v>0.33</v>
      </c>
      <c r="H869" s="27" t="s">
        <v>1477</v>
      </c>
      <c r="I869" s="27"/>
      <c r="J869" s="114"/>
      <c r="K869" s="112">
        <f>VLOOKUP(H869,行业总结!D:F,2,FALSE)</f>
        <v>6.2</v>
      </c>
      <c r="L869" s="27" t="s">
        <v>5285</v>
      </c>
      <c r="M869" s="27" t="s">
        <v>5286</v>
      </c>
    </row>
    <row r="870" s="95" customFormat="1" spans="1:13">
      <c r="A870" s="110" t="s">
        <v>839</v>
      </c>
      <c r="B870" s="110" t="s">
        <v>840</v>
      </c>
      <c r="C870" s="21">
        <f>VLOOKUP(A870,[1]spot_prices!$A:$F,3,FALSE)</f>
        <v>873.3</v>
      </c>
      <c r="D870" s="21">
        <f>VLOOKUP(A870,[1]spot_prices!$A:$F,4,FALSE)</f>
        <v>873.4</v>
      </c>
      <c r="E870" s="107">
        <f>C870/D870</f>
        <v>0.999885504923288</v>
      </c>
      <c r="F870" s="20">
        <f>VLOOKUP(A870,[1]spot_prices!$A:$F,5,FALSE)</f>
        <v>25.21</v>
      </c>
      <c r="G870" s="103">
        <f>VLOOKUP(A870,[1]spot_prices!$A:$F,6,FALSE)</f>
        <v>1.65</v>
      </c>
      <c r="H870" s="111" t="s">
        <v>841</v>
      </c>
      <c r="I870" s="111"/>
      <c r="J870" s="110" t="s">
        <v>2309</v>
      </c>
      <c r="K870" s="112">
        <f>VLOOKUP(H870,行业总结!D:F,2,FALSE)</f>
        <v>6.3</v>
      </c>
      <c r="L870" s="111" t="s">
        <v>842</v>
      </c>
      <c r="M870" s="111" t="s">
        <v>843</v>
      </c>
    </row>
    <row r="871" s="95" customFormat="1" spans="1:13">
      <c r="A871" s="108" t="s">
        <v>5287</v>
      </c>
      <c r="B871" s="108" t="s">
        <v>5288</v>
      </c>
      <c r="C871" s="21">
        <f>VLOOKUP(A871,[1]spot_prices!$A:$F,3,FALSE)</f>
        <v>98.8</v>
      </c>
      <c r="D871" s="21">
        <f>VLOOKUP(A871,[1]spot_prices!$A:$F,4,FALSE)</f>
        <v>99</v>
      </c>
      <c r="E871" s="107">
        <f>C871/D871</f>
        <v>0.997979797979798</v>
      </c>
      <c r="F871" s="20">
        <f>VLOOKUP(A871,[1]spot_prices!$A:$F,5,FALSE)</f>
        <v>9.17</v>
      </c>
      <c r="G871" s="103">
        <f>VLOOKUP(A871,[1]spot_prices!$A:$F,6,FALSE)</f>
        <v>-0.11</v>
      </c>
      <c r="H871" s="109" t="s">
        <v>841</v>
      </c>
      <c r="I871" s="109"/>
      <c r="J871" s="108" t="s">
        <v>2135</v>
      </c>
      <c r="K871" s="112">
        <f>VLOOKUP(H871,行业总结!D:F,2,FALSE)</f>
        <v>6.3</v>
      </c>
      <c r="L871" s="109" t="s">
        <v>5289</v>
      </c>
      <c r="M871" s="109" t="s">
        <v>5290</v>
      </c>
    </row>
    <row r="872" s="95" customFormat="1" ht="33" spans="1:13">
      <c r="A872" s="20" t="s">
        <v>5291</v>
      </c>
      <c r="B872" s="20" t="s">
        <v>5292</v>
      </c>
      <c r="C872" s="21">
        <f>VLOOKUP(A872,[1]spot_prices!$A:$F,3,FALSE)</f>
        <v>79.7</v>
      </c>
      <c r="D872" s="21">
        <f>VLOOKUP(A872,[1]spot_prices!$A:$F,4,FALSE)</f>
        <v>79.7</v>
      </c>
      <c r="E872" s="107">
        <f>C872/D872</f>
        <v>1</v>
      </c>
      <c r="F872" s="20">
        <f>VLOOKUP(A872,[1]spot_prices!$A:$F,5,FALSE)</f>
        <v>8.5</v>
      </c>
      <c r="G872" s="103">
        <f>VLOOKUP(A872,[1]spot_prices!$A:$F,6,FALSE)</f>
        <v>2.41</v>
      </c>
      <c r="H872" s="23" t="s">
        <v>841</v>
      </c>
      <c r="I872" s="23"/>
      <c r="J872" s="20" t="s">
        <v>2113</v>
      </c>
      <c r="K872" s="112">
        <f>VLOOKUP(H872,行业总结!D:F,2,FALSE)</f>
        <v>6.3</v>
      </c>
      <c r="L872" s="23" t="s">
        <v>5293</v>
      </c>
      <c r="M872" s="23" t="s">
        <v>5294</v>
      </c>
    </row>
    <row r="873" s="95" customFormat="1" ht="33" spans="1:13">
      <c r="A873" s="20" t="s">
        <v>5295</v>
      </c>
      <c r="B873" s="20" t="s">
        <v>5296</v>
      </c>
      <c r="C873" s="21">
        <f>VLOOKUP(A873,[1]spot_prices!$A:$F,3,FALSE)</f>
        <v>74.7</v>
      </c>
      <c r="D873" s="21">
        <f>VLOOKUP(A873,[1]spot_prices!$A:$F,4,FALSE)</f>
        <v>98.9</v>
      </c>
      <c r="E873" s="107">
        <f>C873/D873</f>
        <v>0.75530839231547</v>
      </c>
      <c r="F873" s="20">
        <f>VLOOKUP(A873,[1]spot_prices!$A:$F,5,FALSE)</f>
        <v>16.14</v>
      </c>
      <c r="G873" s="103">
        <f>VLOOKUP(A873,[1]spot_prices!$A:$F,6,FALSE)</f>
        <v>0.75</v>
      </c>
      <c r="H873" s="23" t="s">
        <v>841</v>
      </c>
      <c r="I873" s="23"/>
      <c r="J873" s="113"/>
      <c r="K873" s="112">
        <f>VLOOKUP(H873,行业总结!D:F,2,FALSE)</f>
        <v>6.3</v>
      </c>
      <c r="L873" s="23" t="s">
        <v>5297</v>
      </c>
      <c r="M873" s="23" t="s">
        <v>5298</v>
      </c>
    </row>
    <row r="874" s="95" customFormat="1" ht="33" spans="1:13">
      <c r="A874" s="24" t="s">
        <v>5299</v>
      </c>
      <c r="B874" s="24" t="s">
        <v>5300</v>
      </c>
      <c r="C874" s="21">
        <f>VLOOKUP(A874,[1]spot_prices!$A:$F,3,FALSE)</f>
        <v>38.7</v>
      </c>
      <c r="D874" s="21">
        <f>VLOOKUP(A874,[1]spot_prices!$A:$F,4,FALSE)</f>
        <v>38.8</v>
      </c>
      <c r="E874" s="107">
        <f>C874/D874</f>
        <v>0.997422680412371</v>
      </c>
      <c r="F874" s="20">
        <f>VLOOKUP(A874,[1]spot_prices!$A:$F,5,FALSE)</f>
        <v>6.09</v>
      </c>
      <c r="G874" s="103">
        <f>VLOOKUP(A874,[1]spot_prices!$A:$F,6,FALSE)</f>
        <v>1.33</v>
      </c>
      <c r="H874" s="27" t="s">
        <v>841</v>
      </c>
      <c r="I874" s="27"/>
      <c r="J874" s="114"/>
      <c r="K874" s="112">
        <f>VLOOKUP(H874,行业总结!D:F,2,FALSE)</f>
        <v>6.3</v>
      </c>
      <c r="L874" s="27" t="s">
        <v>5301</v>
      </c>
      <c r="M874" s="27" t="s">
        <v>5302</v>
      </c>
    </row>
    <row r="875" s="95" customFormat="1" ht="33" spans="1:13">
      <c r="A875" s="24" t="s">
        <v>5303</v>
      </c>
      <c r="B875" s="24" t="s">
        <v>5304</v>
      </c>
      <c r="C875" s="21">
        <f>VLOOKUP(A875,[1]spot_prices!$A:$F,3,FALSE)</f>
        <v>36.8</v>
      </c>
      <c r="D875" s="21">
        <f>VLOOKUP(A875,[1]spot_prices!$A:$F,4,FALSE)</f>
        <v>41.4</v>
      </c>
      <c r="E875" s="107">
        <f>C875/D875</f>
        <v>0.888888888888889</v>
      </c>
      <c r="F875" s="20">
        <f>VLOOKUP(A875,[1]spot_prices!$A:$F,5,FALSE)</f>
        <v>4.23</v>
      </c>
      <c r="G875" s="103">
        <f>VLOOKUP(A875,[1]spot_prices!$A:$F,6,FALSE)</f>
        <v>1.68</v>
      </c>
      <c r="H875" s="27" t="s">
        <v>841</v>
      </c>
      <c r="I875" s="27"/>
      <c r="J875" s="114"/>
      <c r="K875" s="112">
        <f>VLOOKUP(H875,行业总结!D:F,2,FALSE)</f>
        <v>6.3</v>
      </c>
      <c r="L875" s="27" t="s">
        <v>5305</v>
      </c>
      <c r="M875" s="27" t="s">
        <v>5306</v>
      </c>
    </row>
    <row r="876" s="95" customFormat="1" spans="1:13">
      <c r="A876" s="24" t="s">
        <v>5307</v>
      </c>
      <c r="B876" s="24" t="s">
        <v>5308</v>
      </c>
      <c r="C876" s="21">
        <f>VLOOKUP(A876,[1]spot_prices!$A:$F,3,FALSE)</f>
        <v>18</v>
      </c>
      <c r="D876" s="21">
        <f>VLOOKUP(A876,[1]spot_prices!$A:$F,4,FALSE)</f>
        <v>69.4</v>
      </c>
      <c r="E876" s="107">
        <f>C876/D876</f>
        <v>0.259365994236311</v>
      </c>
      <c r="F876" s="20">
        <f>VLOOKUP(A876,[1]spot_prices!$A:$F,5,FALSE)</f>
        <v>15.45</v>
      </c>
      <c r="G876" s="103">
        <f>VLOOKUP(A876,[1]spot_prices!$A:$F,6,FALSE)</f>
        <v>1.64</v>
      </c>
      <c r="H876" s="27" t="s">
        <v>841</v>
      </c>
      <c r="I876" s="27"/>
      <c r="J876" s="114"/>
      <c r="K876" s="112">
        <f>VLOOKUP(H876,行业总结!D:F,2,FALSE)</f>
        <v>6.3</v>
      </c>
      <c r="L876" s="27" t="s">
        <v>5309</v>
      </c>
      <c r="M876" s="27" t="s">
        <v>5310</v>
      </c>
    </row>
    <row r="877" s="95" customFormat="1" ht="33" spans="1:13">
      <c r="A877" s="24" t="s">
        <v>5311</v>
      </c>
      <c r="B877" s="24" t="s">
        <v>5312</v>
      </c>
      <c r="C877" s="21">
        <f>VLOOKUP(A877,[1]spot_prices!$A:$F,3,FALSE)</f>
        <v>17.9</v>
      </c>
      <c r="D877" s="21">
        <f>VLOOKUP(A877,[1]spot_prices!$A:$F,4,FALSE)</f>
        <v>29</v>
      </c>
      <c r="E877" s="107">
        <f>C877/D877</f>
        <v>0.617241379310345</v>
      </c>
      <c r="F877" s="20">
        <f>VLOOKUP(A877,[1]spot_prices!$A:$F,5,FALSE)</f>
        <v>14.49</v>
      </c>
      <c r="G877" s="103">
        <f>VLOOKUP(A877,[1]spot_prices!$A:$F,6,FALSE)</f>
        <v>1.26</v>
      </c>
      <c r="H877" s="27" t="s">
        <v>841</v>
      </c>
      <c r="I877" s="27"/>
      <c r="J877" s="114"/>
      <c r="K877" s="112">
        <f>VLOOKUP(H877,行业总结!D:F,2,FALSE)</f>
        <v>6.3</v>
      </c>
      <c r="L877" s="27" t="s">
        <v>5313</v>
      </c>
      <c r="M877" s="27" t="s">
        <v>5314</v>
      </c>
    </row>
    <row r="878" s="95" customFormat="1" spans="1:13">
      <c r="A878" s="110" t="s">
        <v>814</v>
      </c>
      <c r="B878" s="110" t="s">
        <v>815</v>
      </c>
      <c r="C878" s="21">
        <f>VLOOKUP(A878,[1]spot_prices!$A:$F,3,FALSE)</f>
        <v>472.8</v>
      </c>
      <c r="D878" s="21">
        <f>VLOOKUP(A878,[1]spot_prices!$A:$F,4,FALSE)</f>
        <v>472.8</v>
      </c>
      <c r="E878" s="107">
        <f>C878/D878</f>
        <v>1</v>
      </c>
      <c r="F878" s="20">
        <f>VLOOKUP(A878,[1]spot_prices!$A:$F,5,FALSE)</f>
        <v>161.2</v>
      </c>
      <c r="G878" s="103">
        <f>VLOOKUP(A878,[1]spot_prices!$A:$F,6,FALSE)</f>
        <v>2.96</v>
      </c>
      <c r="H878" s="111" t="s">
        <v>816</v>
      </c>
      <c r="I878" s="111"/>
      <c r="J878" s="110" t="s">
        <v>3067</v>
      </c>
      <c r="K878" s="112">
        <f>VLOOKUP(H878,行业总结!D:F,2,FALSE)</f>
        <v>6.2</v>
      </c>
      <c r="L878" s="111" t="s">
        <v>817</v>
      </c>
      <c r="M878" s="111" t="s">
        <v>818</v>
      </c>
    </row>
    <row r="879" s="95" customFormat="1" ht="33" spans="1:13">
      <c r="A879" s="108" t="s">
        <v>5315</v>
      </c>
      <c r="B879" s="108" t="s">
        <v>5316</v>
      </c>
      <c r="C879" s="21">
        <f>VLOOKUP(A879,[1]spot_prices!$A:$F,3,FALSE)</f>
        <v>234.1</v>
      </c>
      <c r="D879" s="21">
        <f>VLOOKUP(A879,[1]spot_prices!$A:$F,4,FALSE)</f>
        <v>352.5</v>
      </c>
      <c r="E879" s="107">
        <f>C879/D879</f>
        <v>0.664113475177305</v>
      </c>
      <c r="F879" s="20">
        <f>VLOOKUP(A879,[1]spot_prices!$A:$F,5,FALSE)</f>
        <v>20.73</v>
      </c>
      <c r="G879" s="103">
        <f>VLOOKUP(A879,[1]spot_prices!$A:$F,6,FALSE)</f>
        <v>3.65</v>
      </c>
      <c r="H879" s="109" t="s">
        <v>816</v>
      </c>
      <c r="I879" s="109"/>
      <c r="J879" s="108" t="s">
        <v>3509</v>
      </c>
      <c r="K879" s="112">
        <f>VLOOKUP(H879,行业总结!D:F,2,FALSE)</f>
        <v>6.2</v>
      </c>
      <c r="L879" s="109" t="s">
        <v>5317</v>
      </c>
      <c r="M879" s="109" t="s">
        <v>5318</v>
      </c>
    </row>
    <row r="880" s="95" customFormat="1" ht="49.5" spans="1:13">
      <c r="A880" s="108" t="s">
        <v>5319</v>
      </c>
      <c r="B880" s="108" t="s">
        <v>5320</v>
      </c>
      <c r="C880" s="21">
        <f>VLOOKUP(A880,[1]spot_prices!$A:$F,3,FALSE)</f>
        <v>131.8</v>
      </c>
      <c r="D880" s="21">
        <f>VLOOKUP(A880,[1]spot_prices!$A:$F,4,FALSE)</f>
        <v>131.9</v>
      </c>
      <c r="E880" s="107">
        <f>C880/D880</f>
        <v>0.999241849886278</v>
      </c>
      <c r="F880" s="20">
        <f>VLOOKUP(A880,[1]spot_prices!$A:$F,5,FALSE)</f>
        <v>21.62</v>
      </c>
      <c r="G880" s="103">
        <f>VLOOKUP(A880,[1]spot_prices!$A:$F,6,FALSE)</f>
        <v>1.41</v>
      </c>
      <c r="H880" s="109" t="s">
        <v>816</v>
      </c>
      <c r="I880" s="109"/>
      <c r="J880" s="108" t="s">
        <v>2135</v>
      </c>
      <c r="K880" s="112">
        <f>VLOOKUP(H880,行业总结!D:F,2,FALSE)</f>
        <v>6.2</v>
      </c>
      <c r="L880" s="109" t="s">
        <v>5321</v>
      </c>
      <c r="M880" s="109" t="s">
        <v>5322</v>
      </c>
    </row>
    <row r="881" s="95" customFormat="1" spans="1:13">
      <c r="A881" s="108" t="s">
        <v>5323</v>
      </c>
      <c r="B881" s="108" t="s">
        <v>5324</v>
      </c>
      <c r="C881" s="21">
        <f>VLOOKUP(A881,[1]spot_prices!$A:$F,3,FALSE)</f>
        <v>101.6</v>
      </c>
      <c r="D881" s="21">
        <f>VLOOKUP(A881,[1]spot_prices!$A:$F,4,FALSE)</f>
        <v>141.7</v>
      </c>
      <c r="E881" s="107">
        <f>C881/D881</f>
        <v>0.717007762879323</v>
      </c>
      <c r="F881" s="20">
        <f>VLOOKUP(A881,[1]spot_prices!$A:$F,5,FALSE)</f>
        <v>16.12</v>
      </c>
      <c r="G881" s="103">
        <f>VLOOKUP(A881,[1]spot_prices!$A:$F,6,FALSE)</f>
        <v>2.03</v>
      </c>
      <c r="H881" s="109" t="s">
        <v>816</v>
      </c>
      <c r="I881" s="109"/>
      <c r="J881" s="108" t="s">
        <v>2135</v>
      </c>
      <c r="K881" s="112">
        <f>VLOOKUP(H881,行业总结!D:F,2,FALSE)</f>
        <v>6.2</v>
      </c>
      <c r="L881" s="109" t="s">
        <v>5325</v>
      </c>
      <c r="M881" s="109" t="s">
        <v>5326</v>
      </c>
    </row>
    <row r="882" s="95" customFormat="1" spans="1:13">
      <c r="A882" s="20" t="s">
        <v>5327</v>
      </c>
      <c r="B882" s="20" t="s">
        <v>5328</v>
      </c>
      <c r="C882" s="21">
        <f>VLOOKUP(A882,[1]spot_prices!$A:$F,3,FALSE)</f>
        <v>55.1</v>
      </c>
      <c r="D882" s="21">
        <f>VLOOKUP(A882,[1]spot_prices!$A:$F,4,FALSE)</f>
        <v>55.1</v>
      </c>
      <c r="E882" s="107">
        <f>C882/D882</f>
        <v>1</v>
      </c>
      <c r="F882" s="20">
        <f>VLOOKUP(A882,[1]spot_prices!$A:$F,5,FALSE)</f>
        <v>9.39</v>
      </c>
      <c r="G882" s="103">
        <f>VLOOKUP(A882,[1]spot_prices!$A:$F,6,FALSE)</f>
        <v>1.73</v>
      </c>
      <c r="H882" s="23" t="s">
        <v>816</v>
      </c>
      <c r="I882" s="23"/>
      <c r="J882" s="113"/>
      <c r="K882" s="112">
        <f>VLOOKUP(H882,行业总结!D:F,2,FALSE)</f>
        <v>6.2</v>
      </c>
      <c r="L882" s="23" t="s">
        <v>5329</v>
      </c>
      <c r="M882" s="23" t="s">
        <v>5330</v>
      </c>
    </row>
    <row r="883" s="95" customFormat="1" spans="1:13">
      <c r="A883" s="20" t="s">
        <v>5331</v>
      </c>
      <c r="B883" s="20" t="s">
        <v>5332</v>
      </c>
      <c r="C883" s="21">
        <f>VLOOKUP(A883,[1]spot_prices!$A:$F,3,FALSE)</f>
        <v>53.3</v>
      </c>
      <c r="D883" s="21">
        <f>VLOOKUP(A883,[1]spot_prices!$A:$F,4,FALSE)</f>
        <v>53.3</v>
      </c>
      <c r="E883" s="107">
        <f>C883/D883</f>
        <v>1</v>
      </c>
      <c r="F883" s="20">
        <f>VLOOKUP(A883,[1]spot_prices!$A:$F,5,FALSE)</f>
        <v>4.94</v>
      </c>
      <c r="G883" s="103">
        <f>VLOOKUP(A883,[1]spot_prices!$A:$F,6,FALSE)</f>
        <v>0.2</v>
      </c>
      <c r="H883" s="23" t="s">
        <v>816</v>
      </c>
      <c r="I883" s="23"/>
      <c r="J883" s="113"/>
      <c r="K883" s="112">
        <f>VLOOKUP(H883,行业总结!D:F,2,FALSE)</f>
        <v>6.2</v>
      </c>
      <c r="L883" s="23" t="s">
        <v>5333</v>
      </c>
      <c r="M883" s="23" t="s">
        <v>5334</v>
      </c>
    </row>
    <row r="884" s="95" customFormat="1" ht="33" spans="1:13">
      <c r="A884" s="24" t="s">
        <v>5335</v>
      </c>
      <c r="B884" s="24" t="s">
        <v>5336</v>
      </c>
      <c r="C884" s="21">
        <f>VLOOKUP(A884,[1]spot_prices!$A:$F,3,FALSE)</f>
        <v>32.6</v>
      </c>
      <c r="D884" s="21">
        <f>VLOOKUP(A884,[1]spot_prices!$A:$F,4,FALSE)</f>
        <v>62.6</v>
      </c>
      <c r="E884" s="107">
        <f>C884/D884</f>
        <v>0.520766773162939</v>
      </c>
      <c r="F884" s="20">
        <f>VLOOKUP(A884,[1]spot_prices!$A:$F,5,FALSE)</f>
        <v>72.2</v>
      </c>
      <c r="G884" s="103">
        <f>VLOOKUP(A884,[1]spot_prices!$A:$F,6,FALSE)</f>
        <v>0.28</v>
      </c>
      <c r="H884" s="27" t="s">
        <v>816</v>
      </c>
      <c r="I884" s="27"/>
      <c r="J884" s="114"/>
      <c r="K884" s="112">
        <f>VLOOKUP(H884,行业总结!D:F,2,FALSE)</f>
        <v>6.2</v>
      </c>
      <c r="L884" s="27" t="s">
        <v>5337</v>
      </c>
      <c r="M884" s="27" t="s">
        <v>1933</v>
      </c>
    </row>
    <row r="885" s="95" customFormat="1" spans="1:13">
      <c r="A885" s="24" t="s">
        <v>5338</v>
      </c>
      <c r="B885" s="24" t="s">
        <v>5339</v>
      </c>
      <c r="C885" s="21">
        <f>VLOOKUP(A885,[1]spot_prices!$A:$F,3,FALSE)</f>
        <v>28.1</v>
      </c>
      <c r="D885" s="21">
        <f>VLOOKUP(A885,[1]spot_prices!$A:$F,4,FALSE)</f>
        <v>28.1</v>
      </c>
      <c r="E885" s="107">
        <f>C885/D885</f>
        <v>1</v>
      </c>
      <c r="F885" s="20">
        <f>VLOOKUP(A885,[1]spot_prices!$A:$F,5,FALSE)</f>
        <v>3.63</v>
      </c>
      <c r="G885" s="103">
        <f>VLOOKUP(A885,[1]spot_prices!$A:$F,6,FALSE)</f>
        <v>1.11</v>
      </c>
      <c r="H885" s="27" t="s">
        <v>816</v>
      </c>
      <c r="I885" s="27"/>
      <c r="J885" s="114"/>
      <c r="K885" s="112">
        <f>VLOOKUP(H885,行业总结!D:F,2,FALSE)</f>
        <v>6.2</v>
      </c>
      <c r="L885" s="27" t="s">
        <v>5340</v>
      </c>
      <c r="M885" s="27" t="s">
        <v>5341</v>
      </c>
    </row>
    <row r="886" s="95" customFormat="1" ht="33" spans="1:13">
      <c r="A886" s="24" t="s">
        <v>5342</v>
      </c>
      <c r="B886" s="24" t="s">
        <v>5343</v>
      </c>
      <c r="C886" s="21">
        <f>VLOOKUP(A886,[1]spot_prices!$A:$F,3,FALSE)</f>
        <v>27.7</v>
      </c>
      <c r="D886" s="21">
        <f>VLOOKUP(A886,[1]spot_prices!$A:$F,4,FALSE)</f>
        <v>80.2</v>
      </c>
      <c r="E886" s="107">
        <f>C886/D886</f>
        <v>0.345386533665835</v>
      </c>
      <c r="F886" s="20">
        <f>VLOOKUP(A886,[1]spot_prices!$A:$F,5,FALSE)</f>
        <v>32.08</v>
      </c>
      <c r="G886" s="103">
        <f>VLOOKUP(A886,[1]spot_prices!$A:$F,6,FALSE)</f>
        <v>1.74</v>
      </c>
      <c r="H886" s="27" t="s">
        <v>816</v>
      </c>
      <c r="I886" s="27"/>
      <c r="J886" s="24" t="s">
        <v>2113</v>
      </c>
      <c r="K886" s="112">
        <f>VLOOKUP(H886,行业总结!D:F,2,FALSE)</f>
        <v>6.2</v>
      </c>
      <c r="L886" s="27" t="s">
        <v>5344</v>
      </c>
      <c r="M886" s="27" t="s">
        <v>5345</v>
      </c>
    </row>
    <row r="887" s="95" customFormat="1" spans="1:13">
      <c r="A887" s="24" t="s">
        <v>5346</v>
      </c>
      <c r="B887" s="24" t="s">
        <v>5347</v>
      </c>
      <c r="C887" s="21">
        <f>VLOOKUP(A887,[1]spot_prices!$A:$F,3,FALSE)</f>
        <v>24.9</v>
      </c>
      <c r="D887" s="21">
        <f>VLOOKUP(A887,[1]spot_prices!$A:$F,4,FALSE)</f>
        <v>66.9</v>
      </c>
      <c r="E887" s="107">
        <f>C887/D887</f>
        <v>0.37219730941704</v>
      </c>
      <c r="F887" s="20">
        <f>VLOOKUP(A887,[1]spot_prices!$A:$F,5,FALSE)</f>
        <v>37.05</v>
      </c>
      <c r="G887" s="103">
        <f>VLOOKUP(A887,[1]spot_prices!$A:$F,6,FALSE)</f>
        <v>-0.13</v>
      </c>
      <c r="H887" s="27" t="s">
        <v>816</v>
      </c>
      <c r="I887" s="27"/>
      <c r="J887" s="24" t="s">
        <v>2135</v>
      </c>
      <c r="K887" s="112">
        <f>VLOOKUP(H887,行业总结!D:F,2,FALSE)</f>
        <v>6.2</v>
      </c>
      <c r="L887" s="27" t="s">
        <v>5348</v>
      </c>
      <c r="M887" s="27" t="s">
        <v>5349</v>
      </c>
    </row>
    <row r="888" s="95" customFormat="1" ht="33" spans="1:13">
      <c r="A888" s="24" t="s">
        <v>5350</v>
      </c>
      <c r="B888" s="24" t="s">
        <v>5351</v>
      </c>
      <c r="C888" s="21">
        <f>VLOOKUP(A888,[1]spot_prices!$A:$F,3,FALSE)</f>
        <v>23.8</v>
      </c>
      <c r="D888" s="21">
        <f>VLOOKUP(A888,[1]spot_prices!$A:$F,4,FALSE)</f>
        <v>29.7</v>
      </c>
      <c r="E888" s="107">
        <f>C888/D888</f>
        <v>0.801346801346801</v>
      </c>
      <c r="F888" s="20">
        <f>VLOOKUP(A888,[1]spot_prices!$A:$F,5,FALSE)</f>
        <v>6.17</v>
      </c>
      <c r="G888" s="103">
        <f>VLOOKUP(A888,[1]spot_prices!$A:$F,6,FALSE)</f>
        <v>1.82</v>
      </c>
      <c r="H888" s="27" t="s">
        <v>816</v>
      </c>
      <c r="I888" s="27"/>
      <c r="J888" s="114"/>
      <c r="K888" s="112">
        <f>VLOOKUP(H888,行业总结!D:F,2,FALSE)</f>
        <v>6.2</v>
      </c>
      <c r="L888" s="27" t="s">
        <v>5352</v>
      </c>
      <c r="M888" s="27" t="s">
        <v>5353</v>
      </c>
    </row>
    <row r="889" s="95" customFormat="1" spans="1:13">
      <c r="A889" s="24" t="s">
        <v>5354</v>
      </c>
      <c r="B889" s="24" t="s">
        <v>5355</v>
      </c>
      <c r="C889" s="21">
        <f>VLOOKUP(A889,[1]spot_prices!$A:$F,3,FALSE)</f>
        <v>19.4</v>
      </c>
      <c r="D889" s="21">
        <f>VLOOKUP(A889,[1]spot_prices!$A:$F,4,FALSE)</f>
        <v>73.1</v>
      </c>
      <c r="E889" s="107">
        <f>C889/D889</f>
        <v>0.265389876880985</v>
      </c>
      <c r="F889" s="20">
        <f>VLOOKUP(A889,[1]spot_prices!$A:$F,5,FALSE)</f>
        <v>73.12</v>
      </c>
      <c r="G889" s="103">
        <f>VLOOKUP(A889,[1]spot_prices!$A:$F,6,FALSE)</f>
        <v>2.27</v>
      </c>
      <c r="H889" s="27" t="s">
        <v>816</v>
      </c>
      <c r="I889" s="27"/>
      <c r="J889" s="24" t="s">
        <v>2723</v>
      </c>
      <c r="K889" s="112">
        <f>VLOOKUP(H889,行业总结!D:F,2,FALSE)</f>
        <v>6.2</v>
      </c>
      <c r="L889" s="27" t="s">
        <v>5356</v>
      </c>
      <c r="M889" s="27" t="s">
        <v>5357</v>
      </c>
    </row>
    <row r="890" s="95" customFormat="1" spans="1:13">
      <c r="A890" s="24" t="s">
        <v>5358</v>
      </c>
      <c r="B890" s="24" t="s">
        <v>5359</v>
      </c>
      <c r="C890" s="21">
        <f>VLOOKUP(A890,[1]spot_prices!$A:$F,3,FALSE)</f>
        <v>16.8</v>
      </c>
      <c r="D890" s="21">
        <f>VLOOKUP(A890,[1]spot_prices!$A:$F,4,FALSE)</f>
        <v>17.1</v>
      </c>
      <c r="E890" s="107">
        <f>C890/D890</f>
        <v>0.982456140350877</v>
      </c>
      <c r="F890" s="20">
        <f>VLOOKUP(A890,[1]spot_prices!$A:$F,5,FALSE)</f>
        <v>6.99</v>
      </c>
      <c r="G890" s="103">
        <f>VLOOKUP(A890,[1]spot_prices!$A:$F,6,FALSE)</f>
        <v>2.79</v>
      </c>
      <c r="H890" s="27" t="s">
        <v>816</v>
      </c>
      <c r="I890" s="27"/>
      <c r="J890" s="24" t="s">
        <v>2286</v>
      </c>
      <c r="K890" s="112">
        <f>VLOOKUP(H890,行业总结!D:F,2,FALSE)</f>
        <v>6.2</v>
      </c>
      <c r="L890" s="27" t="s">
        <v>5360</v>
      </c>
      <c r="M890" s="27" t="s">
        <v>1933</v>
      </c>
    </row>
    <row r="891" s="95" customFormat="1" spans="1:13">
      <c r="A891" s="24" t="s">
        <v>5361</v>
      </c>
      <c r="B891" s="24" t="s">
        <v>5362</v>
      </c>
      <c r="C891" s="21">
        <f>VLOOKUP(A891,[1]spot_prices!$A:$F,3,FALSE)</f>
        <v>13.3</v>
      </c>
      <c r="D891" s="21">
        <f>VLOOKUP(A891,[1]spot_prices!$A:$F,4,FALSE)</f>
        <v>54.4</v>
      </c>
      <c r="E891" s="107">
        <f>C891/D891</f>
        <v>0.244485294117647</v>
      </c>
      <c r="F891" s="20">
        <f>VLOOKUP(A891,[1]spot_prices!$A:$F,5,FALSE)</f>
        <v>52.94</v>
      </c>
      <c r="G891" s="103">
        <f>VLOOKUP(A891,[1]spot_prices!$A:$F,6,FALSE)</f>
        <v>2.36</v>
      </c>
      <c r="H891" s="27" t="s">
        <v>816</v>
      </c>
      <c r="I891" s="27"/>
      <c r="J891" s="114"/>
      <c r="K891" s="112">
        <f>VLOOKUP(H891,行业总结!D:F,2,FALSE)</f>
        <v>6.2</v>
      </c>
      <c r="L891" s="27" t="s">
        <v>5363</v>
      </c>
      <c r="M891" s="27" t="s">
        <v>5364</v>
      </c>
    </row>
    <row r="892" s="95" customFormat="1" spans="1:13">
      <c r="A892" s="24" t="s">
        <v>5365</v>
      </c>
      <c r="B892" s="24" t="s">
        <v>5366</v>
      </c>
      <c r="C892" s="21">
        <f>VLOOKUP(A892,[1]spot_prices!$A:$F,3,FALSE)</f>
        <v>12.5</v>
      </c>
      <c r="D892" s="21">
        <f>VLOOKUP(A892,[1]spot_prices!$A:$F,4,FALSE)</f>
        <v>26.3</v>
      </c>
      <c r="E892" s="107">
        <f>C892/D892</f>
        <v>0.475285171102662</v>
      </c>
      <c r="F892" s="20">
        <f>VLOOKUP(A892,[1]spot_prices!$A:$F,5,FALSE)</f>
        <v>41.15</v>
      </c>
      <c r="G892" s="103">
        <f>VLOOKUP(A892,[1]spot_prices!$A:$F,6,FALSE)</f>
        <v>3.73</v>
      </c>
      <c r="H892" s="27" t="s">
        <v>816</v>
      </c>
      <c r="I892" s="27"/>
      <c r="J892" s="114"/>
      <c r="K892" s="112">
        <f>VLOOKUP(H892,行业总结!D:F,2,FALSE)</f>
        <v>6.2</v>
      </c>
      <c r="L892" s="27" t="s">
        <v>5367</v>
      </c>
      <c r="M892" s="27" t="s">
        <v>5368</v>
      </c>
    </row>
    <row r="893" s="95" customFormat="1" spans="1:13">
      <c r="A893" s="24" t="s">
        <v>5369</v>
      </c>
      <c r="B893" s="24" t="s">
        <v>5370</v>
      </c>
      <c r="C893" s="21">
        <f>VLOOKUP(A893,[1]spot_prices!$A:$F,3,FALSE)</f>
        <v>3.5</v>
      </c>
      <c r="D893" s="21">
        <f>VLOOKUP(A893,[1]spot_prices!$A:$F,4,FALSE)</f>
        <v>9.2</v>
      </c>
      <c r="E893" s="107">
        <f>C893/D893</f>
        <v>0.380434782608696</v>
      </c>
      <c r="F893" s="20">
        <f>VLOOKUP(A893,[1]spot_prices!$A:$F,5,FALSE)</f>
        <v>7.39</v>
      </c>
      <c r="G893" s="103">
        <f>VLOOKUP(A893,[1]spot_prices!$A:$F,6,FALSE)</f>
        <v>0.96</v>
      </c>
      <c r="H893" s="27" t="s">
        <v>816</v>
      </c>
      <c r="I893" s="27"/>
      <c r="J893" s="114"/>
      <c r="K893" s="112">
        <f>VLOOKUP(H893,行业总结!D:F,2,FALSE)</f>
        <v>6.2</v>
      </c>
      <c r="L893" s="27" t="s">
        <v>5371</v>
      </c>
      <c r="M893" s="114"/>
    </row>
    <row r="894" s="95" customFormat="1" ht="33" spans="1:13">
      <c r="A894" s="24" t="s">
        <v>5372</v>
      </c>
      <c r="B894" s="24" t="s">
        <v>5373</v>
      </c>
      <c r="C894" s="21">
        <f>VLOOKUP(A894,[1]spot_prices!$A:$F,3,FALSE)</f>
        <v>3</v>
      </c>
      <c r="D894" s="21">
        <f>VLOOKUP(A894,[1]spot_prices!$A:$F,4,FALSE)</f>
        <v>9</v>
      </c>
      <c r="E894" s="107">
        <f>C894/D894</f>
        <v>0.333333333333333</v>
      </c>
      <c r="F894" s="20">
        <f>VLOOKUP(A894,[1]spot_prices!$A:$F,5,FALSE)</f>
        <v>12.52</v>
      </c>
      <c r="G894" s="103">
        <f>VLOOKUP(A894,[1]spot_prices!$A:$F,6,FALSE)</f>
        <v>2.62</v>
      </c>
      <c r="H894" s="27" t="s">
        <v>816</v>
      </c>
      <c r="I894" s="27"/>
      <c r="J894" s="114"/>
      <c r="K894" s="112">
        <f>VLOOKUP(H894,行业总结!D:F,2,FALSE)</f>
        <v>6.2</v>
      </c>
      <c r="L894" s="27" t="s">
        <v>5374</v>
      </c>
      <c r="M894" s="114"/>
    </row>
    <row r="895" s="95" customFormat="1" spans="1:13">
      <c r="A895" s="24" t="s">
        <v>5375</v>
      </c>
      <c r="B895" s="24" t="s">
        <v>5376</v>
      </c>
      <c r="C895" s="21">
        <f>VLOOKUP(A895,[1]spot_prices!$A:$F,3,FALSE)</f>
        <v>2.7</v>
      </c>
      <c r="D895" s="21">
        <f>VLOOKUP(A895,[1]spot_prices!$A:$F,4,FALSE)</f>
        <v>8</v>
      </c>
      <c r="E895" s="107">
        <f>C895/D895</f>
        <v>0.3375</v>
      </c>
      <c r="F895" s="20">
        <f>VLOOKUP(A895,[1]spot_prices!$A:$F,5,FALSE)</f>
        <v>8.15</v>
      </c>
      <c r="G895" s="103">
        <f>VLOOKUP(A895,[1]spot_prices!$A:$F,6,FALSE)</f>
        <v>0.37</v>
      </c>
      <c r="H895" s="27" t="s">
        <v>816</v>
      </c>
      <c r="I895" s="27"/>
      <c r="J895" s="114"/>
      <c r="K895" s="112">
        <f>VLOOKUP(H895,行业总结!D:F,2,FALSE)</f>
        <v>6.2</v>
      </c>
      <c r="L895" s="27" t="s">
        <v>5377</v>
      </c>
      <c r="M895" s="27" t="s">
        <v>1933</v>
      </c>
    </row>
    <row r="896" s="95" customFormat="1" ht="30" spans="1:13">
      <c r="A896" s="28" t="s">
        <v>1470</v>
      </c>
      <c r="B896" s="28" t="s">
        <v>1471</v>
      </c>
      <c r="C896" s="21">
        <f>VLOOKUP(A896,[1]spot_prices!$A:$F,3,FALSE)</f>
        <v>3466.1</v>
      </c>
      <c r="D896" s="21">
        <f>VLOOKUP(A896,[1]spot_prices!$A:$F,4,FALSE)</f>
        <v>3466.1</v>
      </c>
      <c r="E896" s="107">
        <f>C896/D896</f>
        <v>1</v>
      </c>
      <c r="F896" s="20">
        <f>VLOOKUP(A896,[1]spot_prices!$A:$F,5,FALSE)</f>
        <v>74.8</v>
      </c>
      <c r="G896" s="103">
        <f>VLOOKUP(A896,[1]spot_prices!$A:$F,6,FALSE)</f>
        <v>0.38</v>
      </c>
      <c r="H896" s="30" t="s">
        <v>1472</v>
      </c>
      <c r="I896" s="30"/>
      <c r="J896" s="28" t="s">
        <v>2207</v>
      </c>
      <c r="K896" s="112">
        <f>VLOOKUP(H896,行业总结!D:F,2,FALSE)</f>
        <v>6.2</v>
      </c>
      <c r="L896" s="30" t="s">
        <v>1474</v>
      </c>
      <c r="M896" s="30" t="s">
        <v>5378</v>
      </c>
    </row>
    <row r="897" s="95" customFormat="1" ht="33" spans="1:13">
      <c r="A897" s="108" t="s">
        <v>5379</v>
      </c>
      <c r="B897" s="108" t="s">
        <v>5380</v>
      </c>
      <c r="C897" s="21">
        <f>VLOOKUP(A897,[1]spot_prices!$A:$F,3,FALSE)</f>
        <v>343.8</v>
      </c>
      <c r="D897" s="21">
        <f>VLOOKUP(A897,[1]spot_prices!$A:$F,4,FALSE)</f>
        <v>347.1</v>
      </c>
      <c r="E897" s="107">
        <f>C897/D897</f>
        <v>0.990492653414002</v>
      </c>
      <c r="F897" s="20">
        <f>VLOOKUP(A897,[1]spot_prices!$A:$F,5,FALSE)</f>
        <v>39.94</v>
      </c>
      <c r="G897" s="103">
        <f>VLOOKUP(A897,[1]spot_prices!$A:$F,6,FALSE)</f>
        <v>3.34</v>
      </c>
      <c r="H897" s="109" t="s">
        <v>1472</v>
      </c>
      <c r="I897" s="109"/>
      <c r="J897" s="108" t="s">
        <v>3067</v>
      </c>
      <c r="K897" s="112">
        <f>VLOOKUP(H897,行业总结!D:F,2,FALSE)</f>
        <v>6.2</v>
      </c>
      <c r="L897" s="109" t="s">
        <v>5381</v>
      </c>
      <c r="M897" s="109" t="s">
        <v>5382</v>
      </c>
    </row>
    <row r="898" s="95" customFormat="1" ht="33" spans="1:13">
      <c r="A898" s="108" t="s">
        <v>5383</v>
      </c>
      <c r="B898" s="108" t="s">
        <v>5384</v>
      </c>
      <c r="C898" s="21">
        <f>VLOOKUP(A898,[1]spot_prices!$A:$F,3,FALSE)</f>
        <v>277.6</v>
      </c>
      <c r="D898" s="21">
        <f>VLOOKUP(A898,[1]spot_prices!$A:$F,4,FALSE)</f>
        <v>277.6</v>
      </c>
      <c r="E898" s="107">
        <f>C898/D898</f>
        <v>1</v>
      </c>
      <c r="F898" s="20">
        <f>VLOOKUP(A898,[1]spot_prices!$A:$F,5,FALSE)</f>
        <v>35.34</v>
      </c>
      <c r="G898" s="103">
        <f>VLOOKUP(A898,[1]spot_prices!$A:$F,6,FALSE)</f>
        <v>0</v>
      </c>
      <c r="H898" s="109" t="s">
        <v>1472</v>
      </c>
      <c r="I898" s="109"/>
      <c r="J898" s="108" t="s">
        <v>5385</v>
      </c>
      <c r="K898" s="112">
        <f>VLOOKUP(H898,行业总结!D:F,2,FALSE)</f>
        <v>6.2</v>
      </c>
      <c r="L898" s="109" t="s">
        <v>5386</v>
      </c>
      <c r="M898" s="109" t="s">
        <v>5387</v>
      </c>
    </row>
    <row r="899" s="95" customFormat="1" ht="33" spans="1:13">
      <c r="A899" s="108" t="s">
        <v>5388</v>
      </c>
      <c r="B899" s="108" t="s">
        <v>5389</v>
      </c>
      <c r="C899" s="21">
        <f>VLOOKUP(A899,[1]spot_prices!$A:$F,3,FALSE)</f>
        <v>221.4</v>
      </c>
      <c r="D899" s="21">
        <f>VLOOKUP(A899,[1]spot_prices!$A:$F,4,FALSE)</f>
        <v>223</v>
      </c>
      <c r="E899" s="107">
        <f>C899/D899</f>
        <v>0.992825112107623</v>
      </c>
      <c r="F899" s="20">
        <f>VLOOKUP(A899,[1]spot_prices!$A:$F,5,FALSE)</f>
        <v>23.1</v>
      </c>
      <c r="G899" s="103">
        <f>VLOOKUP(A899,[1]spot_prices!$A:$F,6,FALSE)</f>
        <v>2.71</v>
      </c>
      <c r="H899" s="109" t="s">
        <v>1472</v>
      </c>
      <c r="I899" s="109"/>
      <c r="J899" s="108" t="s">
        <v>2253</v>
      </c>
      <c r="K899" s="112">
        <f>VLOOKUP(H899,行业总结!D:F,2,FALSE)</f>
        <v>6.2</v>
      </c>
      <c r="L899" s="109" t="s">
        <v>5390</v>
      </c>
      <c r="M899" s="109" t="s">
        <v>5391</v>
      </c>
    </row>
    <row r="900" s="95" customFormat="1" ht="33" spans="1:13">
      <c r="A900" s="108" t="s">
        <v>5392</v>
      </c>
      <c r="B900" s="108" t="s">
        <v>5393</v>
      </c>
      <c r="C900" s="21">
        <f>VLOOKUP(A900,[1]spot_prices!$A:$F,3,FALSE)</f>
        <v>216.6</v>
      </c>
      <c r="D900" s="21">
        <f>VLOOKUP(A900,[1]spot_prices!$A:$F,4,FALSE)</f>
        <v>219.1</v>
      </c>
      <c r="E900" s="107">
        <f>C900/D900</f>
        <v>0.988589685075308</v>
      </c>
      <c r="F900" s="20">
        <f>VLOOKUP(A900,[1]spot_prices!$A:$F,5,FALSE)</f>
        <v>24.68</v>
      </c>
      <c r="G900" s="103">
        <f>VLOOKUP(A900,[1]spot_prices!$A:$F,6,FALSE)</f>
        <v>2.07</v>
      </c>
      <c r="H900" s="109" t="s">
        <v>1472</v>
      </c>
      <c r="I900" s="109"/>
      <c r="J900" s="108" t="s">
        <v>2211</v>
      </c>
      <c r="K900" s="112">
        <f>VLOOKUP(H900,行业总结!D:F,2,FALSE)</f>
        <v>6.2</v>
      </c>
      <c r="L900" s="109" t="s">
        <v>5394</v>
      </c>
      <c r="M900" s="109" t="s">
        <v>5395</v>
      </c>
    </row>
    <row r="901" s="95" customFormat="1" ht="33" spans="1:13">
      <c r="A901" s="108" t="s">
        <v>5396</v>
      </c>
      <c r="B901" s="108" t="s">
        <v>5397</v>
      </c>
      <c r="C901" s="21">
        <f>VLOOKUP(A901,[1]spot_prices!$A:$F,3,FALSE)</f>
        <v>187.7</v>
      </c>
      <c r="D901" s="21">
        <f>VLOOKUP(A901,[1]spot_prices!$A:$F,4,FALSE)</f>
        <v>190</v>
      </c>
      <c r="E901" s="107">
        <f>C901/D901</f>
        <v>0.987894736842105</v>
      </c>
      <c r="F901" s="20">
        <f>VLOOKUP(A901,[1]spot_prices!$A:$F,5,FALSE)</f>
        <v>24.89</v>
      </c>
      <c r="G901" s="103">
        <f>VLOOKUP(A901,[1]spot_prices!$A:$F,6,FALSE)</f>
        <v>2.68</v>
      </c>
      <c r="H901" s="109" t="s">
        <v>1472</v>
      </c>
      <c r="I901" s="109"/>
      <c r="J901" s="108" t="s">
        <v>2216</v>
      </c>
      <c r="K901" s="112">
        <f>VLOOKUP(H901,行业总结!D:F,2,FALSE)</f>
        <v>6.2</v>
      </c>
      <c r="L901" s="109" t="s">
        <v>5398</v>
      </c>
      <c r="M901" s="109" t="s">
        <v>5399</v>
      </c>
    </row>
    <row r="902" s="95" customFormat="1" ht="33" spans="1:13">
      <c r="A902" s="108" t="s">
        <v>5400</v>
      </c>
      <c r="B902" s="108" t="s">
        <v>5401</v>
      </c>
      <c r="C902" s="21">
        <f>VLOOKUP(A902,[1]spot_prices!$A:$F,3,FALSE)</f>
        <v>118</v>
      </c>
      <c r="D902" s="21">
        <f>VLOOKUP(A902,[1]spot_prices!$A:$F,4,FALSE)</f>
        <v>118</v>
      </c>
      <c r="E902" s="107">
        <f>C902/D902</f>
        <v>1</v>
      </c>
      <c r="F902" s="20">
        <f>VLOOKUP(A902,[1]spot_prices!$A:$F,5,FALSE)</f>
        <v>11.77</v>
      </c>
      <c r="G902" s="103">
        <f>VLOOKUP(A902,[1]spot_prices!$A:$F,6,FALSE)</f>
        <v>2.35</v>
      </c>
      <c r="H902" s="109" t="s">
        <v>1472</v>
      </c>
      <c r="I902" s="109"/>
      <c r="J902" s="108" t="s">
        <v>2113</v>
      </c>
      <c r="K902" s="112">
        <f>VLOOKUP(H902,行业总结!D:F,2,FALSE)</f>
        <v>6.2</v>
      </c>
      <c r="L902" s="109" t="s">
        <v>5402</v>
      </c>
      <c r="M902" s="109" t="s">
        <v>5403</v>
      </c>
    </row>
    <row r="903" s="95" customFormat="1" ht="33" spans="1:13">
      <c r="A903" s="24" t="s">
        <v>5404</v>
      </c>
      <c r="B903" s="24" t="s">
        <v>5405</v>
      </c>
      <c r="C903" s="21">
        <f>VLOOKUP(A903,[1]spot_prices!$A:$F,3,FALSE)</f>
        <v>47.2</v>
      </c>
      <c r="D903" s="21">
        <f>VLOOKUP(A903,[1]spot_prices!$A:$F,4,FALSE)</f>
        <v>47.2</v>
      </c>
      <c r="E903" s="107">
        <f>C903/D903</f>
        <v>1</v>
      </c>
      <c r="F903" s="20">
        <f>VLOOKUP(A903,[1]spot_prices!$A:$F,5,FALSE)</f>
        <v>2.63</v>
      </c>
      <c r="G903" s="103">
        <f>VLOOKUP(A903,[1]spot_prices!$A:$F,6,FALSE)</f>
        <v>0</v>
      </c>
      <c r="H903" s="27" t="s">
        <v>1472</v>
      </c>
      <c r="I903" s="27"/>
      <c r="J903" s="114"/>
      <c r="K903" s="112">
        <f>VLOOKUP(H903,行业总结!D:F,2,FALSE)</f>
        <v>6.2</v>
      </c>
      <c r="L903" s="27" t="s">
        <v>5406</v>
      </c>
      <c r="M903" s="27" t="s">
        <v>5407</v>
      </c>
    </row>
    <row r="904" s="95" customFormat="1" ht="33" spans="1:13">
      <c r="A904" s="24" t="s">
        <v>5408</v>
      </c>
      <c r="B904" s="24" t="s">
        <v>5409</v>
      </c>
      <c r="C904" s="21">
        <f>VLOOKUP(A904,[1]spot_prices!$A:$F,3,FALSE)</f>
        <v>47</v>
      </c>
      <c r="D904" s="21">
        <f>VLOOKUP(A904,[1]spot_prices!$A:$F,4,FALSE)</f>
        <v>47</v>
      </c>
      <c r="E904" s="107">
        <f>C904/D904</f>
        <v>1</v>
      </c>
      <c r="F904" s="20">
        <f>VLOOKUP(A904,[1]spot_prices!$A:$F,5,FALSE)</f>
        <v>4.08</v>
      </c>
      <c r="G904" s="103">
        <f>VLOOKUP(A904,[1]spot_prices!$A:$F,6,FALSE)</f>
        <v>2.26</v>
      </c>
      <c r="H904" s="27" t="s">
        <v>1472</v>
      </c>
      <c r="I904" s="27"/>
      <c r="J904" s="114"/>
      <c r="K904" s="112">
        <f>VLOOKUP(H904,行业总结!D:F,2,FALSE)</f>
        <v>6.2</v>
      </c>
      <c r="L904" s="27" t="s">
        <v>5410</v>
      </c>
      <c r="M904" s="27" t="s">
        <v>5411</v>
      </c>
    </row>
    <row r="905" s="95" customFormat="1" ht="33" spans="1:13">
      <c r="A905" s="24" t="s">
        <v>5412</v>
      </c>
      <c r="B905" s="24" t="s">
        <v>5413</v>
      </c>
      <c r="C905" s="21">
        <f>VLOOKUP(A905,[1]spot_prices!$A:$F,3,FALSE)</f>
        <v>42.5</v>
      </c>
      <c r="D905" s="21">
        <f>VLOOKUP(A905,[1]spot_prices!$A:$F,4,FALSE)</f>
        <v>42.5</v>
      </c>
      <c r="E905" s="107">
        <f>C905/D905</f>
        <v>1</v>
      </c>
      <c r="F905" s="20">
        <f>VLOOKUP(A905,[1]spot_prices!$A:$F,5,FALSE)</f>
        <v>43.06</v>
      </c>
      <c r="G905" s="103">
        <f>VLOOKUP(A905,[1]spot_prices!$A:$F,6,FALSE)</f>
        <v>2.74</v>
      </c>
      <c r="H905" s="27" t="s">
        <v>1472</v>
      </c>
      <c r="I905" s="27"/>
      <c r="J905" s="24" t="s">
        <v>2286</v>
      </c>
      <c r="K905" s="112">
        <f>VLOOKUP(H905,行业总结!D:F,2,FALSE)</f>
        <v>6.2</v>
      </c>
      <c r="L905" s="27" t="s">
        <v>5414</v>
      </c>
      <c r="M905" s="27" t="s">
        <v>5415</v>
      </c>
    </row>
    <row r="906" s="95" customFormat="1" ht="33" spans="1:13">
      <c r="A906" s="24" t="s">
        <v>5416</v>
      </c>
      <c r="B906" s="24" t="s">
        <v>5417</v>
      </c>
      <c r="C906" s="21">
        <f>VLOOKUP(A906,[1]spot_prices!$A:$F,3,FALSE)</f>
        <v>21.6</v>
      </c>
      <c r="D906" s="21">
        <f>VLOOKUP(A906,[1]spot_prices!$A:$F,4,FALSE)</f>
        <v>21.6</v>
      </c>
      <c r="E906" s="107">
        <f>C906/D906</f>
        <v>1</v>
      </c>
      <c r="F906" s="20">
        <f>VLOOKUP(A906,[1]spot_prices!$A:$F,5,FALSE)</f>
        <v>9.19</v>
      </c>
      <c r="G906" s="103">
        <f>VLOOKUP(A906,[1]spot_prices!$A:$F,6,FALSE)</f>
        <v>2.57</v>
      </c>
      <c r="H906" s="27" t="s">
        <v>1472</v>
      </c>
      <c r="I906" s="27"/>
      <c r="J906" s="114"/>
      <c r="K906" s="112">
        <f>VLOOKUP(H906,行业总结!D:F,2,FALSE)</f>
        <v>6.2</v>
      </c>
      <c r="L906" s="27" t="s">
        <v>5418</v>
      </c>
      <c r="M906" s="27" t="s">
        <v>5419</v>
      </c>
    </row>
    <row r="907" s="95" customFormat="1" ht="33" spans="1:13">
      <c r="A907" s="24" t="s">
        <v>5420</v>
      </c>
      <c r="B907" s="24" t="s">
        <v>5421</v>
      </c>
      <c r="C907" s="21">
        <f>VLOOKUP(A907,[1]spot_prices!$A:$F,3,FALSE)</f>
        <v>19.3</v>
      </c>
      <c r="D907" s="21">
        <f>VLOOKUP(A907,[1]spot_prices!$A:$F,4,FALSE)</f>
        <v>25.4</v>
      </c>
      <c r="E907" s="107">
        <f>C907/D907</f>
        <v>0.759842519685039</v>
      </c>
      <c r="F907" s="20">
        <f>VLOOKUP(A907,[1]spot_prices!$A:$F,5,FALSE)</f>
        <v>2.71</v>
      </c>
      <c r="G907" s="103">
        <f>VLOOKUP(A907,[1]spot_prices!$A:$F,6,FALSE)</f>
        <v>2.65</v>
      </c>
      <c r="H907" s="27" t="s">
        <v>1472</v>
      </c>
      <c r="I907" s="27"/>
      <c r="J907" s="114"/>
      <c r="K907" s="112">
        <f>VLOOKUP(H907,行业总结!D:F,2,FALSE)</f>
        <v>6.2</v>
      </c>
      <c r="L907" s="27" t="s">
        <v>5422</v>
      </c>
      <c r="M907" s="27" t="s">
        <v>5423</v>
      </c>
    </row>
    <row r="908" s="95" customFormat="1" ht="33" spans="1:13">
      <c r="A908" s="24" t="s">
        <v>5424</v>
      </c>
      <c r="B908" s="24" t="s">
        <v>5425</v>
      </c>
      <c r="C908" s="21">
        <f>VLOOKUP(A908,[1]spot_prices!$A:$F,3,FALSE)</f>
        <v>15.3</v>
      </c>
      <c r="D908" s="21">
        <f>VLOOKUP(A908,[1]spot_prices!$A:$F,4,FALSE)</f>
        <v>39.4</v>
      </c>
      <c r="E908" s="107">
        <f>C908/D908</f>
        <v>0.388324873096447</v>
      </c>
      <c r="F908" s="20">
        <f>VLOOKUP(A908,[1]spot_prices!$A:$F,5,FALSE)</f>
        <v>39.42</v>
      </c>
      <c r="G908" s="103">
        <f>VLOOKUP(A908,[1]spot_prices!$A:$F,6,FALSE)</f>
        <v>2.05</v>
      </c>
      <c r="H908" s="27" t="s">
        <v>1472</v>
      </c>
      <c r="I908" s="27"/>
      <c r="J908" s="114"/>
      <c r="K908" s="112">
        <f>VLOOKUP(H908,行业总结!D:F,2,FALSE)</f>
        <v>6.2</v>
      </c>
      <c r="L908" s="27" t="s">
        <v>5426</v>
      </c>
      <c r="M908" s="27" t="s">
        <v>5427</v>
      </c>
    </row>
    <row r="909" s="95" customFormat="1" ht="33" spans="1:13">
      <c r="A909" s="24" t="s">
        <v>5428</v>
      </c>
      <c r="B909" s="24" t="s">
        <v>5429</v>
      </c>
      <c r="C909" s="21">
        <f>VLOOKUP(A909,[1]spot_prices!$A:$F,3,FALSE)</f>
        <v>10</v>
      </c>
      <c r="D909" s="21">
        <f>VLOOKUP(A909,[1]spot_prices!$A:$F,4,FALSE)</f>
        <v>100</v>
      </c>
      <c r="E909" s="107">
        <f>C909/D909</f>
        <v>0.1</v>
      </c>
      <c r="F909" s="20">
        <f>VLOOKUP(A909,[1]spot_prices!$A:$F,5,FALSE)</f>
        <v>24.99</v>
      </c>
      <c r="G909" s="103">
        <f>VLOOKUP(A909,[1]spot_prices!$A:$F,6,FALSE)</f>
        <v>2.42</v>
      </c>
      <c r="H909" s="27" t="s">
        <v>1472</v>
      </c>
      <c r="I909" s="27"/>
      <c r="J909" s="24" t="s">
        <v>2253</v>
      </c>
      <c r="K909" s="112">
        <f>VLOOKUP(H909,行业总结!D:F,2,FALSE)</f>
        <v>6.2</v>
      </c>
      <c r="L909" s="27" t="s">
        <v>5430</v>
      </c>
      <c r="M909" s="27" t="s">
        <v>5431</v>
      </c>
    </row>
    <row r="910" s="95" customFormat="1" ht="33" spans="1:13">
      <c r="A910" s="24" t="s">
        <v>5432</v>
      </c>
      <c r="B910" s="24" t="s">
        <v>5433</v>
      </c>
      <c r="C910" s="21">
        <f>VLOOKUP(A910,[1]spot_prices!$A:$F,3,FALSE)</f>
        <v>2.6</v>
      </c>
      <c r="D910" s="21">
        <f>VLOOKUP(A910,[1]spot_prices!$A:$F,4,FALSE)</f>
        <v>10.4</v>
      </c>
      <c r="E910" s="107">
        <f>C910/D910</f>
        <v>0.25</v>
      </c>
      <c r="F910" s="20">
        <f>VLOOKUP(A910,[1]spot_prices!$A:$F,5,FALSE)</f>
        <v>10.22</v>
      </c>
      <c r="G910" s="103">
        <f>VLOOKUP(A910,[1]spot_prices!$A:$F,6,FALSE)</f>
        <v>0</v>
      </c>
      <c r="H910" s="27" t="s">
        <v>1472</v>
      </c>
      <c r="I910" s="27"/>
      <c r="J910" s="114"/>
      <c r="K910" s="112">
        <f>VLOOKUP(H910,行业总结!D:F,2,FALSE)</f>
        <v>6.2</v>
      </c>
      <c r="L910" s="27" t="s">
        <v>5434</v>
      </c>
      <c r="M910" s="114"/>
    </row>
    <row r="911" s="95" customFormat="1" ht="49.5" spans="1:13">
      <c r="A911" s="110" t="s">
        <v>701</v>
      </c>
      <c r="B911" s="110" t="s">
        <v>702</v>
      </c>
      <c r="C911" s="21">
        <f>VLOOKUP(A911,[1]spot_prices!$A:$F,3,FALSE)</f>
        <v>598.1</v>
      </c>
      <c r="D911" s="21">
        <f>VLOOKUP(A911,[1]spot_prices!$A:$F,4,FALSE)</f>
        <v>598.1</v>
      </c>
      <c r="E911" s="107">
        <f>C911/D911</f>
        <v>1</v>
      </c>
      <c r="F911" s="20">
        <f>VLOOKUP(A911,[1]spot_prices!$A:$F,5,FALSE)</f>
        <v>9.11</v>
      </c>
      <c r="G911" s="103">
        <f>VLOOKUP(A911,[1]spot_prices!$A:$F,6,FALSE)</f>
        <v>-0.87</v>
      </c>
      <c r="H911" s="111" t="s">
        <v>113</v>
      </c>
      <c r="I911" s="111"/>
      <c r="J911" s="110" t="s">
        <v>2723</v>
      </c>
      <c r="K911" s="112">
        <f>VLOOKUP(H911,行业总结!D:F,2,FALSE)</f>
        <v>5.1</v>
      </c>
      <c r="L911" s="111" t="s">
        <v>703</v>
      </c>
      <c r="M911" s="111" t="s">
        <v>704</v>
      </c>
    </row>
    <row r="912" s="95" customFormat="1" ht="33" spans="1:13">
      <c r="A912" s="108" t="s">
        <v>5435</v>
      </c>
      <c r="B912" s="108" t="s">
        <v>5436</v>
      </c>
      <c r="C912" s="21">
        <f>VLOOKUP(A912,[1]spot_prices!$A:$F,3,FALSE)</f>
        <v>295.4</v>
      </c>
      <c r="D912" s="21">
        <f>VLOOKUP(A912,[1]spot_prices!$A:$F,4,FALSE)</f>
        <v>8029.3</v>
      </c>
      <c r="E912" s="107">
        <f>C912/D912</f>
        <v>0.0367902556885407</v>
      </c>
      <c r="F912" s="20">
        <f>VLOOKUP(A912,[1]spot_prices!$A:$F,5,FALSE)</f>
        <v>16.88</v>
      </c>
      <c r="G912" s="103">
        <f>VLOOKUP(A912,[1]spot_prices!$A:$F,6,FALSE)</f>
        <v>-0.47</v>
      </c>
      <c r="H912" s="109" t="s">
        <v>113</v>
      </c>
      <c r="I912" s="109"/>
      <c r="J912" s="108" t="s">
        <v>4665</v>
      </c>
      <c r="K912" s="112">
        <f>VLOOKUP(H912,行业总结!D:F,2,FALSE)</f>
        <v>5.1</v>
      </c>
      <c r="L912" s="109" t="s">
        <v>5437</v>
      </c>
      <c r="M912" s="109" t="s">
        <v>5438</v>
      </c>
    </row>
    <row r="913" s="95" customFormat="1" ht="33" spans="1:13">
      <c r="A913" s="108" t="s">
        <v>5439</v>
      </c>
      <c r="B913" s="108" t="s">
        <v>5440</v>
      </c>
      <c r="C913" s="21">
        <f>VLOOKUP(A913,[1]spot_prices!$A:$F,3,FALSE)</f>
        <v>155.3</v>
      </c>
      <c r="D913" s="21">
        <f>VLOOKUP(A913,[1]spot_prices!$A:$F,4,FALSE)</f>
        <v>165.9</v>
      </c>
      <c r="E913" s="107">
        <f>C913/D913</f>
        <v>0.936106088004822</v>
      </c>
      <c r="F913" s="20">
        <f>VLOOKUP(A913,[1]spot_prices!$A:$F,5,FALSE)</f>
        <v>2.44</v>
      </c>
      <c r="G913" s="103">
        <f>VLOOKUP(A913,[1]spot_prices!$A:$F,6,FALSE)</f>
        <v>0.41</v>
      </c>
      <c r="H913" s="109" t="s">
        <v>113</v>
      </c>
      <c r="I913" s="109"/>
      <c r="J913" s="108" t="s">
        <v>2113</v>
      </c>
      <c r="K913" s="112">
        <f>VLOOKUP(H913,行业总结!D:F,2,FALSE)</f>
        <v>5.1</v>
      </c>
      <c r="L913" s="109" t="s">
        <v>5441</v>
      </c>
      <c r="M913" s="109" t="s">
        <v>5442</v>
      </c>
    </row>
    <row r="914" s="95" customFormat="1" ht="33" spans="1:13">
      <c r="A914" s="20" t="s">
        <v>5443</v>
      </c>
      <c r="B914" s="20" t="s">
        <v>5444</v>
      </c>
      <c r="C914" s="21">
        <f>VLOOKUP(A914,[1]spot_prices!$A:$F,3,FALSE)</f>
        <v>87.5</v>
      </c>
      <c r="D914" s="21">
        <f>VLOOKUP(A914,[1]spot_prices!$A:$F,4,FALSE)</f>
        <v>98.6</v>
      </c>
      <c r="E914" s="107">
        <f>C914/D914</f>
        <v>0.887423935091278</v>
      </c>
      <c r="F914" s="20">
        <f>VLOOKUP(A914,[1]spot_prices!$A:$F,5,FALSE)</f>
        <v>23.27</v>
      </c>
      <c r="G914" s="103">
        <f>VLOOKUP(A914,[1]spot_prices!$A:$F,6,FALSE)</f>
        <v>1.35</v>
      </c>
      <c r="H914" s="23" t="s">
        <v>113</v>
      </c>
      <c r="I914" s="23"/>
      <c r="J914" s="20" t="s">
        <v>2253</v>
      </c>
      <c r="K914" s="112">
        <f>VLOOKUP(H914,行业总结!D:F,2,FALSE)</f>
        <v>5.1</v>
      </c>
      <c r="L914" s="23" t="s">
        <v>5445</v>
      </c>
      <c r="M914" s="23" t="s">
        <v>5446</v>
      </c>
    </row>
    <row r="915" s="95" customFormat="1" ht="33" spans="1:13">
      <c r="A915" s="20" t="s">
        <v>5447</v>
      </c>
      <c r="B915" s="20" t="s">
        <v>5448</v>
      </c>
      <c r="C915" s="21">
        <f>VLOOKUP(A915,[1]spot_prices!$A:$F,3,FALSE)</f>
        <v>77.8</v>
      </c>
      <c r="D915" s="21">
        <f>VLOOKUP(A915,[1]spot_prices!$A:$F,4,FALSE)</f>
        <v>77.8</v>
      </c>
      <c r="E915" s="107">
        <f>C915/D915</f>
        <v>1</v>
      </c>
      <c r="F915" s="20">
        <f>VLOOKUP(A915,[1]spot_prices!$A:$F,5,FALSE)</f>
        <v>8.04</v>
      </c>
      <c r="G915" s="103">
        <f>VLOOKUP(A915,[1]spot_prices!$A:$F,6,FALSE)</f>
        <v>0.88</v>
      </c>
      <c r="H915" s="23" t="s">
        <v>113</v>
      </c>
      <c r="I915" s="23"/>
      <c r="J915" s="20" t="s">
        <v>2135</v>
      </c>
      <c r="K915" s="112">
        <f>VLOOKUP(H915,行业总结!D:F,2,FALSE)</f>
        <v>5.1</v>
      </c>
      <c r="L915" s="23" t="s">
        <v>5449</v>
      </c>
      <c r="M915" s="23" t="s">
        <v>5450</v>
      </c>
    </row>
    <row r="916" s="95" customFormat="1" ht="33" spans="1:13">
      <c r="A916" s="24" t="s">
        <v>5451</v>
      </c>
      <c r="B916" s="24" t="s">
        <v>5452</v>
      </c>
      <c r="C916" s="21">
        <f>VLOOKUP(A916,[1]spot_prices!$A:$F,3,FALSE)</f>
        <v>33.7</v>
      </c>
      <c r="D916" s="21">
        <f>VLOOKUP(A916,[1]spot_prices!$A:$F,4,FALSE)</f>
        <v>34.6</v>
      </c>
      <c r="E916" s="107">
        <f>C916/D916</f>
        <v>0.973988439306358</v>
      </c>
      <c r="F916" s="20">
        <f>VLOOKUP(A916,[1]spot_prices!$A:$F,5,FALSE)</f>
        <v>12.9</v>
      </c>
      <c r="G916" s="103">
        <f>VLOOKUP(A916,[1]spot_prices!$A:$F,6,FALSE)</f>
        <v>0.78</v>
      </c>
      <c r="H916" s="27" t="s">
        <v>113</v>
      </c>
      <c r="I916" s="27"/>
      <c r="J916" s="114"/>
      <c r="K916" s="112">
        <f>VLOOKUP(H916,行业总结!D:F,2,FALSE)</f>
        <v>5.1</v>
      </c>
      <c r="L916" s="27" t="s">
        <v>5453</v>
      </c>
      <c r="M916" s="27" t="s">
        <v>5454</v>
      </c>
    </row>
    <row r="917" s="95" customFormat="1" ht="49.5" spans="1:13">
      <c r="A917" s="110" t="s">
        <v>705</v>
      </c>
      <c r="B917" s="110" t="s">
        <v>706</v>
      </c>
      <c r="C917" s="21">
        <f>VLOOKUP(A917,[1]spot_prices!$A:$F,3,FALSE)</f>
        <v>469.5</v>
      </c>
      <c r="D917" s="21">
        <f>VLOOKUP(A917,[1]spot_prices!$A:$F,4,FALSE)</f>
        <v>756.8</v>
      </c>
      <c r="E917" s="107">
        <f>C917/D917</f>
        <v>0.620375264270613</v>
      </c>
      <c r="F917" s="20">
        <f>VLOOKUP(A917,[1]spot_prices!$A:$F,5,FALSE)</f>
        <v>15.86</v>
      </c>
      <c r="G917" s="103">
        <f>VLOOKUP(A917,[1]spot_prices!$A:$F,6,FALSE)</f>
        <v>-0.19</v>
      </c>
      <c r="H917" s="111" t="s">
        <v>707</v>
      </c>
      <c r="I917" s="111"/>
      <c r="J917" s="110" t="s">
        <v>2494</v>
      </c>
      <c r="K917" s="112">
        <f>VLOOKUP(H917,行业总结!D:F,2,FALSE)</f>
        <v>5.1</v>
      </c>
      <c r="L917" s="111" t="s">
        <v>708</v>
      </c>
      <c r="M917" s="111" t="s">
        <v>709</v>
      </c>
    </row>
    <row r="918" s="95" customFormat="1" ht="33" spans="1:13">
      <c r="A918" s="108" t="s">
        <v>5455</v>
      </c>
      <c r="B918" s="108" t="s">
        <v>5456</v>
      </c>
      <c r="C918" s="21">
        <f>VLOOKUP(A918,[1]spot_prices!$A:$F,3,FALSE)</f>
        <v>317.2</v>
      </c>
      <c r="D918" s="21">
        <f>VLOOKUP(A918,[1]spot_prices!$A:$F,4,FALSE)</f>
        <v>317.2</v>
      </c>
      <c r="E918" s="107">
        <f>C918/D918</f>
        <v>1</v>
      </c>
      <c r="F918" s="20">
        <f>VLOOKUP(A918,[1]spot_prices!$A:$F,5,FALSE)</f>
        <v>3.12</v>
      </c>
      <c r="G918" s="103">
        <f>VLOOKUP(A918,[1]spot_prices!$A:$F,6,FALSE)</f>
        <v>-0.95</v>
      </c>
      <c r="H918" s="109" t="s">
        <v>707</v>
      </c>
      <c r="I918" s="109"/>
      <c r="J918" s="108" t="s">
        <v>2216</v>
      </c>
      <c r="K918" s="112">
        <f>VLOOKUP(H918,行业总结!D:F,2,FALSE)</f>
        <v>5.1</v>
      </c>
      <c r="L918" s="109" t="s">
        <v>5457</v>
      </c>
      <c r="M918" s="109" t="s">
        <v>5458</v>
      </c>
    </row>
    <row r="919" s="95" customFormat="1" ht="33" spans="1:13">
      <c r="A919" s="108" t="s">
        <v>5459</v>
      </c>
      <c r="B919" s="108" t="s">
        <v>5460</v>
      </c>
      <c r="C919" s="21">
        <f>VLOOKUP(A919,[1]spot_prices!$A:$F,3,FALSE)</f>
        <v>290.4</v>
      </c>
      <c r="D919" s="21">
        <f>VLOOKUP(A919,[1]spot_prices!$A:$F,4,FALSE)</f>
        <v>406.3</v>
      </c>
      <c r="E919" s="107">
        <f>C919/D919</f>
        <v>0.714742800886045</v>
      </c>
      <c r="F919" s="20">
        <f>VLOOKUP(A919,[1]spot_prices!$A:$F,5,FALSE)</f>
        <v>2.14</v>
      </c>
      <c r="G919" s="103">
        <f>VLOOKUP(A919,[1]spot_prices!$A:$F,6,FALSE)</f>
        <v>-2.28</v>
      </c>
      <c r="H919" s="109" t="s">
        <v>707</v>
      </c>
      <c r="I919" s="109"/>
      <c r="J919" s="108" t="s">
        <v>2226</v>
      </c>
      <c r="K919" s="112">
        <f>VLOOKUP(H919,行业总结!D:F,2,FALSE)</f>
        <v>5.1</v>
      </c>
      <c r="L919" s="109" t="s">
        <v>5461</v>
      </c>
      <c r="M919" s="109" t="s">
        <v>5462</v>
      </c>
    </row>
    <row r="920" s="95" customFormat="1" ht="33" spans="1:13">
      <c r="A920" s="108" t="s">
        <v>5463</v>
      </c>
      <c r="B920" s="108" t="s">
        <v>5464</v>
      </c>
      <c r="C920" s="21">
        <f>VLOOKUP(A920,[1]spot_prices!$A:$F,3,FALSE)</f>
        <v>270.6</v>
      </c>
      <c r="D920" s="21">
        <f>VLOOKUP(A920,[1]spot_prices!$A:$F,4,FALSE)</f>
        <v>270.6</v>
      </c>
      <c r="E920" s="107">
        <f>C920/D920</f>
        <v>1</v>
      </c>
      <c r="F920" s="20">
        <f>VLOOKUP(A920,[1]spot_prices!$A:$F,5,FALSE)</f>
        <v>6.12</v>
      </c>
      <c r="G920" s="103">
        <f>VLOOKUP(A920,[1]spot_prices!$A:$F,6,FALSE)</f>
        <v>-0.97</v>
      </c>
      <c r="H920" s="109" t="s">
        <v>707</v>
      </c>
      <c r="I920" s="109"/>
      <c r="J920" s="108" t="s">
        <v>2253</v>
      </c>
      <c r="K920" s="112">
        <f>VLOOKUP(H920,行业总结!D:F,2,FALSE)</f>
        <v>5.1</v>
      </c>
      <c r="L920" s="109" t="s">
        <v>5465</v>
      </c>
      <c r="M920" s="109" t="s">
        <v>5466</v>
      </c>
    </row>
    <row r="921" s="95" customFormat="1" ht="33" spans="1:13">
      <c r="A921" s="108" t="s">
        <v>5467</v>
      </c>
      <c r="B921" s="108" t="s">
        <v>5468</v>
      </c>
      <c r="C921" s="21">
        <f>VLOOKUP(A921,[1]spot_prices!$A:$F,3,FALSE)</f>
        <v>222.8</v>
      </c>
      <c r="D921" s="21">
        <f>VLOOKUP(A921,[1]spot_prices!$A:$F,4,FALSE)</f>
        <v>222.8</v>
      </c>
      <c r="E921" s="107">
        <f>C921/D921</f>
        <v>1</v>
      </c>
      <c r="F921" s="20">
        <f>VLOOKUP(A921,[1]spot_prices!$A:$F,5,FALSE)</f>
        <v>3.99</v>
      </c>
      <c r="G921" s="103">
        <f>VLOOKUP(A921,[1]spot_prices!$A:$F,6,FALSE)</f>
        <v>-0.75</v>
      </c>
      <c r="H921" s="109" t="s">
        <v>707</v>
      </c>
      <c r="I921" s="109"/>
      <c r="J921" s="108" t="s">
        <v>2226</v>
      </c>
      <c r="K921" s="112">
        <f>VLOOKUP(H921,行业总结!D:F,2,FALSE)</f>
        <v>5.1</v>
      </c>
      <c r="L921" s="109" t="s">
        <v>5469</v>
      </c>
      <c r="M921" s="109" t="s">
        <v>5470</v>
      </c>
    </row>
    <row r="922" s="95" customFormat="1" ht="33" spans="1:13">
      <c r="A922" s="20" t="s">
        <v>5471</v>
      </c>
      <c r="B922" s="20" t="s">
        <v>5472</v>
      </c>
      <c r="C922" s="21">
        <f>VLOOKUP(A922,[1]spot_prices!$A:$F,3,FALSE)</f>
        <v>68.3</v>
      </c>
      <c r="D922" s="21">
        <f>VLOOKUP(A922,[1]spot_prices!$A:$F,4,FALSE)</f>
        <v>68.3</v>
      </c>
      <c r="E922" s="107">
        <f>C922/D922</f>
        <v>1</v>
      </c>
      <c r="F922" s="20">
        <f>VLOOKUP(A922,[1]spot_prices!$A:$F,5,FALSE)</f>
        <v>17.08</v>
      </c>
      <c r="G922" s="103">
        <f>VLOOKUP(A922,[1]spot_prices!$A:$F,6,FALSE)</f>
        <v>1.07</v>
      </c>
      <c r="H922" s="23" t="s">
        <v>707</v>
      </c>
      <c r="I922" s="23"/>
      <c r="J922" s="20" t="s">
        <v>2286</v>
      </c>
      <c r="K922" s="112">
        <f>VLOOKUP(H922,行业总结!D:F,2,FALSE)</f>
        <v>5.1</v>
      </c>
      <c r="L922" s="23" t="s">
        <v>5473</v>
      </c>
      <c r="M922" s="23" t="s">
        <v>5474</v>
      </c>
    </row>
    <row r="923" s="95" customFormat="1" ht="33" spans="1:13">
      <c r="A923" s="24" t="s">
        <v>5475</v>
      </c>
      <c r="B923" s="24" t="s">
        <v>5476</v>
      </c>
      <c r="C923" s="21">
        <f>VLOOKUP(A923,[1]spot_prices!$A:$F,3,FALSE)</f>
        <v>40.3</v>
      </c>
      <c r="D923" s="21">
        <f>VLOOKUP(A923,[1]spot_prices!$A:$F,4,FALSE)</f>
        <v>58.7</v>
      </c>
      <c r="E923" s="107">
        <f>C923/D923</f>
        <v>0.686541737649063</v>
      </c>
      <c r="F923" s="20">
        <f>VLOOKUP(A923,[1]spot_prices!$A:$F,5,FALSE)</f>
        <v>18.33</v>
      </c>
      <c r="G923" s="103">
        <f>VLOOKUP(A923,[1]spot_prices!$A:$F,6,FALSE)</f>
        <v>1.38</v>
      </c>
      <c r="H923" s="27" t="s">
        <v>707</v>
      </c>
      <c r="I923" s="27"/>
      <c r="J923" s="24" t="s">
        <v>2352</v>
      </c>
      <c r="K923" s="112">
        <f>VLOOKUP(H923,行业总结!D:F,2,FALSE)</f>
        <v>5.1</v>
      </c>
      <c r="L923" s="27" t="s">
        <v>5477</v>
      </c>
      <c r="M923" s="27" t="s">
        <v>5478</v>
      </c>
    </row>
    <row r="924" s="95" customFormat="1" ht="33" spans="1:13">
      <c r="A924" s="24" t="s">
        <v>5479</v>
      </c>
      <c r="B924" s="24" t="s">
        <v>5480</v>
      </c>
      <c r="C924" s="21">
        <f>VLOOKUP(A924,[1]spot_prices!$A:$F,3,FALSE)</f>
        <v>36.7</v>
      </c>
      <c r="D924" s="21">
        <f>VLOOKUP(A924,[1]spot_prices!$A:$F,4,FALSE)</f>
        <v>36.7</v>
      </c>
      <c r="E924" s="107">
        <f>C924/D924</f>
        <v>1</v>
      </c>
      <c r="F924" s="20">
        <f>VLOOKUP(A924,[1]spot_prices!$A:$F,5,FALSE)</f>
        <v>13.03</v>
      </c>
      <c r="G924" s="103">
        <f>VLOOKUP(A924,[1]spot_prices!$A:$F,6,FALSE)</f>
        <v>-0.91</v>
      </c>
      <c r="H924" s="27" t="s">
        <v>707</v>
      </c>
      <c r="I924" s="27"/>
      <c r="J924" s="114"/>
      <c r="K924" s="112">
        <f>VLOOKUP(H924,行业总结!D:F,2,FALSE)</f>
        <v>5.1</v>
      </c>
      <c r="L924" s="27" t="s">
        <v>5481</v>
      </c>
      <c r="M924" s="27" t="s">
        <v>5482</v>
      </c>
    </row>
    <row r="925" s="95" customFormat="1" ht="49.5" spans="1:13">
      <c r="A925" s="24" t="s">
        <v>5483</v>
      </c>
      <c r="B925" s="24" t="s">
        <v>5484</v>
      </c>
      <c r="C925" s="21">
        <f>VLOOKUP(A925,[1]spot_prices!$A:$F,3,FALSE)</f>
        <v>33.5</v>
      </c>
      <c r="D925" s="21">
        <f>VLOOKUP(A925,[1]spot_prices!$A:$F,4,FALSE)</f>
        <v>52.8</v>
      </c>
      <c r="E925" s="107">
        <f>C925/D925</f>
        <v>0.634469696969697</v>
      </c>
      <c r="F925" s="20">
        <f>VLOOKUP(A925,[1]spot_prices!$A:$F,5,FALSE)</f>
        <v>3.92</v>
      </c>
      <c r="G925" s="103">
        <f>VLOOKUP(A925,[1]spot_prices!$A:$F,6,FALSE)</f>
        <v>0.51</v>
      </c>
      <c r="H925" s="27" t="s">
        <v>707</v>
      </c>
      <c r="I925" s="27"/>
      <c r="J925" s="114"/>
      <c r="K925" s="112">
        <f>VLOOKUP(H925,行业总结!D:F,2,FALSE)</f>
        <v>5.1</v>
      </c>
      <c r="L925" s="27" t="s">
        <v>5485</v>
      </c>
      <c r="M925" s="27" t="s">
        <v>5486</v>
      </c>
    </row>
    <row r="926" s="95" customFormat="1" ht="49.5" spans="1:13">
      <c r="A926" s="24" t="s">
        <v>5487</v>
      </c>
      <c r="B926" s="24" t="s">
        <v>5488</v>
      </c>
      <c r="C926" s="21">
        <f>VLOOKUP(A926,[1]spot_prices!$A:$F,3,FALSE)</f>
        <v>25.5</v>
      </c>
      <c r="D926" s="21">
        <f>VLOOKUP(A926,[1]spot_prices!$A:$F,4,FALSE)</f>
        <v>26.1</v>
      </c>
      <c r="E926" s="107">
        <f>C926/D926</f>
        <v>0.977011494252873</v>
      </c>
      <c r="F926" s="20">
        <f>VLOOKUP(A926,[1]spot_prices!$A:$F,5,FALSE)</f>
        <v>3.66</v>
      </c>
      <c r="G926" s="103">
        <f>VLOOKUP(A926,[1]spot_prices!$A:$F,6,FALSE)</f>
        <v>0.55</v>
      </c>
      <c r="H926" s="27" t="s">
        <v>707</v>
      </c>
      <c r="I926" s="27"/>
      <c r="J926" s="114"/>
      <c r="K926" s="112">
        <f>VLOOKUP(H926,行业总结!D:F,2,FALSE)</f>
        <v>5.1</v>
      </c>
      <c r="L926" s="27" t="s">
        <v>5489</v>
      </c>
      <c r="M926" s="27" t="s">
        <v>5490</v>
      </c>
    </row>
    <row r="927" s="95" customFormat="1" ht="33" spans="1:13">
      <c r="A927" s="24" t="s">
        <v>5491</v>
      </c>
      <c r="B927" s="24" t="s">
        <v>5492</v>
      </c>
      <c r="C927" s="21">
        <f>VLOOKUP(A927,[1]spot_prices!$A:$F,3,FALSE)</f>
        <v>20.9</v>
      </c>
      <c r="D927" s="21">
        <f>VLOOKUP(A927,[1]spot_prices!$A:$F,4,FALSE)</f>
        <v>25.5</v>
      </c>
      <c r="E927" s="107">
        <f>C927/D927</f>
        <v>0.819607843137255</v>
      </c>
      <c r="F927" s="20">
        <f>VLOOKUP(A927,[1]spot_prices!$A:$F,5,FALSE)</f>
        <v>4.31</v>
      </c>
      <c r="G927" s="103">
        <f>VLOOKUP(A927,[1]spot_prices!$A:$F,6,FALSE)</f>
        <v>0</v>
      </c>
      <c r="H927" s="27" t="s">
        <v>707</v>
      </c>
      <c r="I927" s="27"/>
      <c r="J927" s="114"/>
      <c r="K927" s="112">
        <f>VLOOKUP(H927,行业总结!D:F,2,FALSE)</f>
        <v>5.1</v>
      </c>
      <c r="L927" s="27" t="s">
        <v>5493</v>
      </c>
      <c r="M927" s="27" t="s">
        <v>5494</v>
      </c>
    </row>
    <row r="928" s="95" customFormat="1" ht="33" spans="1:13">
      <c r="A928" s="24" t="s">
        <v>5495</v>
      </c>
      <c r="B928" s="24" t="s">
        <v>5496</v>
      </c>
      <c r="C928" s="21">
        <f>VLOOKUP(A928,[1]spot_prices!$A:$F,3,FALSE)</f>
        <v>18.7</v>
      </c>
      <c r="D928" s="21">
        <f>VLOOKUP(A928,[1]spot_prices!$A:$F,4,FALSE)</f>
        <v>18.8</v>
      </c>
      <c r="E928" s="107">
        <f>C928/D928</f>
        <v>0.99468085106383</v>
      </c>
      <c r="F928" s="20">
        <f>VLOOKUP(A928,[1]spot_prices!$A:$F,5,FALSE)</f>
        <v>7.18</v>
      </c>
      <c r="G928" s="103">
        <f>VLOOKUP(A928,[1]spot_prices!$A:$F,6,FALSE)</f>
        <v>0.42</v>
      </c>
      <c r="H928" s="27" t="s">
        <v>707</v>
      </c>
      <c r="I928" s="27"/>
      <c r="J928" s="114"/>
      <c r="K928" s="112">
        <f>VLOOKUP(H928,行业总结!D:F,2,FALSE)</f>
        <v>5.1</v>
      </c>
      <c r="L928" s="27" t="s">
        <v>5497</v>
      </c>
      <c r="M928" s="27" t="s">
        <v>5498</v>
      </c>
    </row>
    <row r="929" s="95" customFormat="1" ht="33" spans="1:13">
      <c r="A929" s="24" t="s">
        <v>5499</v>
      </c>
      <c r="B929" s="24" t="s">
        <v>5500</v>
      </c>
      <c r="C929" s="21">
        <f>VLOOKUP(A929,[1]spot_prices!$A:$F,3,FALSE)</f>
        <v>14.3</v>
      </c>
      <c r="D929" s="21">
        <f>VLOOKUP(A929,[1]spot_prices!$A:$F,4,FALSE)</f>
        <v>19.1</v>
      </c>
      <c r="E929" s="107">
        <f>C929/D929</f>
        <v>0.74869109947644</v>
      </c>
      <c r="F929" s="20">
        <f>VLOOKUP(A929,[1]spot_prices!$A:$F,5,FALSE)</f>
        <v>9.5</v>
      </c>
      <c r="G929" s="103">
        <f>VLOOKUP(A929,[1]spot_prices!$A:$F,6,FALSE)</f>
        <v>-0.84</v>
      </c>
      <c r="H929" s="27" t="s">
        <v>707</v>
      </c>
      <c r="I929" s="27"/>
      <c r="J929" s="114"/>
      <c r="K929" s="112">
        <f>VLOOKUP(H929,行业总结!D:F,2,FALSE)</f>
        <v>5.1</v>
      </c>
      <c r="L929" s="27" t="s">
        <v>5501</v>
      </c>
      <c r="M929" s="27" t="s">
        <v>5502</v>
      </c>
    </row>
    <row r="930" s="95" customFormat="1" ht="33" spans="1:13">
      <c r="A930" s="24" t="s">
        <v>5503</v>
      </c>
      <c r="B930" s="24" t="s">
        <v>5504</v>
      </c>
      <c r="C930" s="21">
        <f>VLOOKUP(A930,[1]spot_prices!$A:$F,3,FALSE)</f>
        <v>14.2</v>
      </c>
      <c r="D930" s="21">
        <f>VLOOKUP(A930,[1]spot_prices!$A:$F,4,FALSE)</f>
        <v>18</v>
      </c>
      <c r="E930" s="107">
        <f>C930/D930</f>
        <v>0.788888888888889</v>
      </c>
      <c r="F930" s="20">
        <f>VLOOKUP(A930,[1]spot_prices!$A:$F,5,FALSE)</f>
        <v>4.13</v>
      </c>
      <c r="G930" s="103">
        <f>VLOOKUP(A930,[1]spot_prices!$A:$F,6,FALSE)</f>
        <v>1.72</v>
      </c>
      <c r="H930" s="27" t="s">
        <v>707</v>
      </c>
      <c r="I930" s="27"/>
      <c r="J930" s="114"/>
      <c r="K930" s="112">
        <f>VLOOKUP(H930,行业总结!D:F,2,FALSE)</f>
        <v>5.1</v>
      </c>
      <c r="L930" s="27" t="s">
        <v>5505</v>
      </c>
      <c r="M930" s="27" t="s">
        <v>5506</v>
      </c>
    </row>
    <row r="931" s="95" customFormat="1" ht="33" spans="1:13">
      <c r="A931" s="20" t="s">
        <v>5507</v>
      </c>
      <c r="B931" s="20" t="s">
        <v>5508</v>
      </c>
      <c r="C931" s="21">
        <f>VLOOKUP(A931,[1]spot_prices!$A:$F,3,FALSE)</f>
        <v>84.6</v>
      </c>
      <c r="D931" s="21">
        <f>VLOOKUP(A931,[1]spot_prices!$A:$F,4,FALSE)</f>
        <v>109.2</v>
      </c>
      <c r="E931" s="107">
        <f>C931/D931</f>
        <v>0.774725274725275</v>
      </c>
      <c r="F931" s="20">
        <f>VLOOKUP(A931,[1]spot_prices!$A:$F,5,FALSE)</f>
        <v>21.41</v>
      </c>
      <c r="G931" s="103">
        <f>VLOOKUP(A931,[1]spot_prices!$A:$F,6,FALSE)</f>
        <v>1.09</v>
      </c>
      <c r="H931" s="23" t="s">
        <v>2083</v>
      </c>
      <c r="I931" s="23"/>
      <c r="J931" s="113"/>
      <c r="K931" s="112">
        <f>VLOOKUP(H931,行业总结!D:F,2,FALSE)</f>
        <v>5.1</v>
      </c>
      <c r="L931" s="23" t="s">
        <v>5509</v>
      </c>
      <c r="M931" s="23" t="s">
        <v>5510</v>
      </c>
    </row>
    <row r="932" s="95" customFormat="1" ht="33" spans="1:13">
      <c r="A932" s="24" t="s">
        <v>5511</v>
      </c>
      <c r="B932" s="24" t="s">
        <v>5512</v>
      </c>
      <c r="C932" s="21">
        <f>VLOOKUP(A932,[1]spot_prices!$A:$F,3,FALSE)</f>
        <v>43.9</v>
      </c>
      <c r="D932" s="21">
        <f>VLOOKUP(A932,[1]spot_prices!$A:$F,4,FALSE)</f>
        <v>45.4</v>
      </c>
      <c r="E932" s="107">
        <f>C932/D932</f>
        <v>0.966960352422907</v>
      </c>
      <c r="F932" s="20">
        <f>VLOOKUP(A932,[1]spot_prices!$A:$F,5,FALSE)</f>
        <v>8.6</v>
      </c>
      <c r="G932" s="103">
        <f>VLOOKUP(A932,[1]spot_prices!$A:$F,6,FALSE)</f>
        <v>-0.46</v>
      </c>
      <c r="H932" s="27" t="s">
        <v>2083</v>
      </c>
      <c r="I932" s="27"/>
      <c r="J932" s="114"/>
      <c r="K932" s="112">
        <f>VLOOKUP(H932,行业总结!D:F,2,FALSE)</f>
        <v>5.1</v>
      </c>
      <c r="L932" s="27" t="s">
        <v>5513</v>
      </c>
      <c r="M932" s="27" t="s">
        <v>5514</v>
      </c>
    </row>
    <row r="933" s="95" customFormat="1" ht="49.5" spans="1:13">
      <c r="A933" s="24" t="s">
        <v>5515</v>
      </c>
      <c r="B933" s="24" t="s">
        <v>5516</v>
      </c>
      <c r="C933" s="21">
        <f>VLOOKUP(A933,[1]spot_prices!$A:$F,3,FALSE)</f>
        <v>27.4</v>
      </c>
      <c r="D933" s="21">
        <f>VLOOKUP(A933,[1]spot_prices!$A:$F,4,FALSE)</f>
        <v>31.8</v>
      </c>
      <c r="E933" s="107">
        <f>C933/D933</f>
        <v>0.861635220125786</v>
      </c>
      <c r="F933" s="20">
        <f>VLOOKUP(A933,[1]spot_prices!$A:$F,5,FALSE)</f>
        <v>6.79</v>
      </c>
      <c r="G933" s="103">
        <f>VLOOKUP(A933,[1]spot_prices!$A:$F,6,FALSE)</f>
        <v>0.59</v>
      </c>
      <c r="H933" s="27" t="s">
        <v>2083</v>
      </c>
      <c r="I933" s="27"/>
      <c r="J933" s="114"/>
      <c r="K933" s="112">
        <f>VLOOKUP(H933,行业总结!D:F,2,FALSE)</f>
        <v>5.1</v>
      </c>
      <c r="L933" s="27" t="s">
        <v>5517</v>
      </c>
      <c r="M933" s="27" t="s">
        <v>5518</v>
      </c>
    </row>
    <row r="934" s="95" customFormat="1" ht="33" spans="1:13">
      <c r="A934" s="24" t="s">
        <v>5519</v>
      </c>
      <c r="B934" s="24" t="s">
        <v>5520</v>
      </c>
      <c r="C934" s="21">
        <f>VLOOKUP(A934,[1]spot_prices!$A:$F,3,FALSE)</f>
        <v>20.5</v>
      </c>
      <c r="D934" s="21">
        <f>VLOOKUP(A934,[1]spot_prices!$A:$F,4,FALSE)</f>
        <v>27.1</v>
      </c>
      <c r="E934" s="107">
        <f>C934/D934</f>
        <v>0.756457564575646</v>
      </c>
      <c r="F934" s="20">
        <f>VLOOKUP(A934,[1]spot_prices!$A:$F,5,FALSE)</f>
        <v>5.64</v>
      </c>
      <c r="G934" s="103">
        <f>VLOOKUP(A934,[1]spot_prices!$A:$F,6,FALSE)</f>
        <v>1.08</v>
      </c>
      <c r="H934" s="27" t="s">
        <v>2083</v>
      </c>
      <c r="I934" s="27"/>
      <c r="J934" s="114"/>
      <c r="K934" s="112">
        <f>VLOOKUP(H934,行业总结!D:F,2,FALSE)</f>
        <v>5.1</v>
      </c>
      <c r="L934" s="27" t="s">
        <v>5521</v>
      </c>
      <c r="M934" s="27" t="s">
        <v>5522</v>
      </c>
    </row>
    <row r="935" s="95" customFormat="1" ht="33" spans="1:13">
      <c r="A935" s="24" t="s">
        <v>5523</v>
      </c>
      <c r="B935" s="24" t="s">
        <v>5524</v>
      </c>
      <c r="C935" s="21">
        <f>VLOOKUP(A935,[1]spot_prices!$A:$F,3,FALSE)</f>
        <v>10.8</v>
      </c>
      <c r="D935" s="21">
        <f>VLOOKUP(A935,[1]spot_prices!$A:$F,4,FALSE)</f>
        <v>30.4</v>
      </c>
      <c r="E935" s="107">
        <f>C935/D935</f>
        <v>0.355263157894737</v>
      </c>
      <c r="F935" s="20">
        <f>VLOOKUP(A935,[1]spot_prices!$A:$F,5,FALSE)</f>
        <v>17.55</v>
      </c>
      <c r="G935" s="103">
        <f>VLOOKUP(A935,[1]spot_prices!$A:$F,6,FALSE)</f>
        <v>1.15</v>
      </c>
      <c r="H935" s="27" t="s">
        <v>2083</v>
      </c>
      <c r="I935" s="27"/>
      <c r="J935" s="114"/>
      <c r="K935" s="112">
        <f>VLOOKUP(H935,行业总结!D:F,2,FALSE)</f>
        <v>5.1</v>
      </c>
      <c r="L935" s="27" t="s">
        <v>5525</v>
      </c>
      <c r="M935" s="27" t="s">
        <v>5526</v>
      </c>
    </row>
    <row r="936" s="95" customFormat="1" ht="49.5" spans="1:13">
      <c r="A936" s="24" t="s">
        <v>5527</v>
      </c>
      <c r="B936" s="24" t="s">
        <v>5528</v>
      </c>
      <c r="C936" s="21">
        <f>VLOOKUP(A936,[1]spot_prices!$A:$F,3,FALSE)</f>
        <v>7.5</v>
      </c>
      <c r="D936" s="21">
        <f>VLOOKUP(A936,[1]spot_prices!$A:$F,4,FALSE)</f>
        <v>30.2</v>
      </c>
      <c r="E936" s="107">
        <f>C936/D936</f>
        <v>0.248344370860927</v>
      </c>
      <c r="F936" s="20">
        <f>VLOOKUP(A936,[1]spot_prices!$A:$F,5,FALSE)</f>
        <v>37.73</v>
      </c>
      <c r="G936" s="103">
        <f>VLOOKUP(A936,[1]spot_prices!$A:$F,6,FALSE)</f>
        <v>2.25</v>
      </c>
      <c r="H936" s="27" t="s">
        <v>2083</v>
      </c>
      <c r="I936" s="27"/>
      <c r="J936" s="114"/>
      <c r="K936" s="112">
        <f>VLOOKUP(H936,行业总结!D:F,2,FALSE)</f>
        <v>5.1</v>
      </c>
      <c r="L936" s="27" t="s">
        <v>5529</v>
      </c>
      <c r="M936" s="27" t="s">
        <v>5530</v>
      </c>
    </row>
    <row r="937" s="95" customFormat="1" ht="45" spans="1:13">
      <c r="A937" s="28" t="s">
        <v>1411</v>
      </c>
      <c r="B937" s="28" t="s">
        <v>1412</v>
      </c>
      <c r="C937" s="21">
        <f>VLOOKUP(A937,[1]spot_prices!$A:$F,3,FALSE)</f>
        <v>9197.2</v>
      </c>
      <c r="D937" s="21">
        <f>VLOOKUP(A937,[1]spot_prices!$A:$F,4,FALSE)</f>
        <v>10395.6</v>
      </c>
      <c r="E937" s="107">
        <f>C937/D937</f>
        <v>0.884720458655585</v>
      </c>
      <c r="F937" s="20">
        <f>VLOOKUP(A937,[1]spot_prices!$A:$F,5,FALSE)</f>
        <v>5.68</v>
      </c>
      <c r="G937" s="103">
        <f>VLOOKUP(A937,[1]spot_prices!$A:$F,6,FALSE)</f>
        <v>-1.56</v>
      </c>
      <c r="H937" s="30" t="s">
        <v>1413</v>
      </c>
      <c r="I937" s="30"/>
      <c r="J937" s="28" t="s">
        <v>2207</v>
      </c>
      <c r="K937" s="112">
        <f>VLOOKUP(H937,行业总结!D:F,2,FALSE)</f>
        <v>5.1</v>
      </c>
      <c r="L937" s="30" t="s">
        <v>1415</v>
      </c>
      <c r="M937" s="30" t="s">
        <v>5531</v>
      </c>
    </row>
    <row r="938" s="95" customFormat="1" ht="30" spans="1:13">
      <c r="A938" s="28" t="s">
        <v>1416</v>
      </c>
      <c r="B938" s="28" t="s">
        <v>1417</v>
      </c>
      <c r="C938" s="21">
        <f>VLOOKUP(A938,[1]spot_prices!$A:$F,3,FALSE)</f>
        <v>5297.9</v>
      </c>
      <c r="D938" s="21">
        <f>VLOOKUP(A938,[1]spot_prices!$A:$F,4,FALSE)</f>
        <v>6678.2</v>
      </c>
      <c r="E938" s="107">
        <f>C938/D938</f>
        <v>0.793312569255188</v>
      </c>
      <c r="F938" s="20">
        <f>VLOOKUP(A938,[1]spot_prices!$A:$F,5,FALSE)</f>
        <v>5.57</v>
      </c>
      <c r="G938" s="103">
        <f>VLOOKUP(A938,[1]spot_prices!$A:$F,6,FALSE)</f>
        <v>-1.59</v>
      </c>
      <c r="H938" s="30" t="s">
        <v>1413</v>
      </c>
      <c r="I938" s="30"/>
      <c r="J938" s="28" t="s">
        <v>2207</v>
      </c>
      <c r="K938" s="112">
        <f>VLOOKUP(H938,行业总结!D:F,2,FALSE)</f>
        <v>5.1</v>
      </c>
      <c r="L938" s="30" t="s">
        <v>1418</v>
      </c>
      <c r="M938" s="30" t="s">
        <v>5532</v>
      </c>
    </row>
    <row r="939" s="95" customFormat="1" ht="30" spans="1:13">
      <c r="A939" s="28" t="s">
        <v>1422</v>
      </c>
      <c r="B939" s="28" t="s">
        <v>1423</v>
      </c>
      <c r="C939" s="21">
        <f>VLOOKUP(A939,[1]spot_prices!$A:$F,3,FALSE)</f>
        <v>1142.4</v>
      </c>
      <c r="D939" s="21">
        <f>VLOOKUP(A939,[1]spot_prices!$A:$F,4,FALSE)</f>
        <v>1142.4</v>
      </c>
      <c r="E939" s="107">
        <f>C939/D939</f>
        <v>1</v>
      </c>
      <c r="F939" s="20">
        <f>VLOOKUP(A939,[1]spot_prices!$A:$F,5,FALSE)</f>
        <v>16.23</v>
      </c>
      <c r="G939" s="103">
        <f>VLOOKUP(A939,[1]spot_prices!$A:$F,6,FALSE)</f>
        <v>0</v>
      </c>
      <c r="H939" s="30" t="s">
        <v>1413</v>
      </c>
      <c r="I939" s="30"/>
      <c r="J939" s="28" t="s">
        <v>2207</v>
      </c>
      <c r="K939" s="112">
        <f>VLOOKUP(H939,行业总结!D:F,2,FALSE)</f>
        <v>5.1</v>
      </c>
      <c r="L939" s="30" t="s">
        <v>1424</v>
      </c>
      <c r="M939" s="30" t="s">
        <v>5533</v>
      </c>
    </row>
    <row r="940" s="95" customFormat="1" spans="1:13">
      <c r="A940" s="28" t="s">
        <v>1419</v>
      </c>
      <c r="B940" s="28" t="s">
        <v>1420</v>
      </c>
      <c r="C940" s="21">
        <f>VLOOKUP(A940,[1]spot_prices!$A:$F,3,FALSE)</f>
        <v>1100.9</v>
      </c>
      <c r="D940" s="21">
        <f>VLOOKUP(A940,[1]spot_prices!$A:$F,4,FALSE)</f>
        <v>1173.5</v>
      </c>
      <c r="E940" s="107">
        <f>C940/D940</f>
        <v>0.938133787814231</v>
      </c>
      <c r="F940" s="20">
        <f>VLOOKUP(A940,[1]spot_prices!$A:$F,5,FALSE)</f>
        <v>11.59</v>
      </c>
      <c r="G940" s="103">
        <f>VLOOKUP(A940,[1]spot_prices!$A:$F,6,FALSE)</f>
        <v>1.76</v>
      </c>
      <c r="H940" s="30" t="s">
        <v>1413</v>
      </c>
      <c r="I940" s="30"/>
      <c r="J940" s="28" t="s">
        <v>2309</v>
      </c>
      <c r="K940" s="112">
        <f>VLOOKUP(H940,行业总结!D:F,2,FALSE)</f>
        <v>5.1</v>
      </c>
      <c r="L940" s="30" t="s">
        <v>1421</v>
      </c>
      <c r="M940" s="30" t="s">
        <v>5534</v>
      </c>
    </row>
    <row r="941" s="95" customFormat="1" ht="33" spans="1:13">
      <c r="A941" s="108" t="s">
        <v>5535</v>
      </c>
      <c r="B941" s="108" t="s">
        <v>5536</v>
      </c>
      <c r="C941" s="21">
        <f>VLOOKUP(A941,[1]spot_prices!$A:$F,3,FALSE)</f>
        <v>247.7</v>
      </c>
      <c r="D941" s="21">
        <f>VLOOKUP(A941,[1]spot_prices!$A:$F,4,FALSE)</f>
        <v>365</v>
      </c>
      <c r="E941" s="107">
        <f>C941/D941</f>
        <v>0.678630136986301</v>
      </c>
      <c r="F941" s="20">
        <f>VLOOKUP(A941,[1]spot_prices!$A:$F,5,FALSE)</f>
        <v>3.38</v>
      </c>
      <c r="G941" s="103">
        <f>VLOOKUP(A941,[1]spot_prices!$A:$F,6,FALSE)</f>
        <v>-0.59</v>
      </c>
      <c r="H941" s="109" t="s">
        <v>1413</v>
      </c>
      <c r="I941" s="109"/>
      <c r="J941" s="108" t="s">
        <v>2253</v>
      </c>
      <c r="K941" s="112">
        <f>VLOOKUP(H941,行业总结!D:F,2,FALSE)</f>
        <v>5.1</v>
      </c>
      <c r="L941" s="109" t="s">
        <v>5537</v>
      </c>
      <c r="M941" s="109" t="s">
        <v>5538</v>
      </c>
    </row>
    <row r="942" s="95" customFormat="1" spans="1:13">
      <c r="A942" s="108" t="s">
        <v>5539</v>
      </c>
      <c r="B942" s="108" t="s">
        <v>5540</v>
      </c>
      <c r="C942" s="21">
        <f>VLOOKUP(A942,[1]spot_prices!$A:$F,3,FALSE)</f>
        <v>197.9</v>
      </c>
      <c r="D942" s="21">
        <f>VLOOKUP(A942,[1]spot_prices!$A:$F,4,FALSE)</f>
        <v>203.5</v>
      </c>
      <c r="E942" s="107">
        <f>C942/D942</f>
        <v>0.972481572481573</v>
      </c>
      <c r="F942" s="20">
        <f>VLOOKUP(A942,[1]spot_prices!$A:$F,5,FALSE)</f>
        <v>7.16</v>
      </c>
      <c r="G942" s="103">
        <f>VLOOKUP(A942,[1]spot_prices!$A:$F,6,FALSE)</f>
        <v>0</v>
      </c>
      <c r="H942" s="109" t="s">
        <v>1413</v>
      </c>
      <c r="I942" s="109"/>
      <c r="J942" s="108" t="s">
        <v>2421</v>
      </c>
      <c r="K942" s="112">
        <f>VLOOKUP(H942,行业总结!D:F,2,FALSE)</f>
        <v>5.1</v>
      </c>
      <c r="L942" s="109" t="s">
        <v>5541</v>
      </c>
      <c r="M942" s="109" t="s">
        <v>5542</v>
      </c>
    </row>
    <row r="943" s="95" customFormat="1" ht="33" spans="1:13">
      <c r="A943" s="108" t="s">
        <v>5543</v>
      </c>
      <c r="B943" s="108" t="s">
        <v>5544</v>
      </c>
      <c r="C943" s="21">
        <f>VLOOKUP(A943,[1]spot_prices!$A:$F,3,FALSE)</f>
        <v>137.2</v>
      </c>
      <c r="D943" s="21">
        <f>VLOOKUP(A943,[1]spot_prices!$A:$F,4,FALSE)</f>
        <v>137.2</v>
      </c>
      <c r="E943" s="107">
        <f>C943/D943</f>
        <v>1</v>
      </c>
      <c r="F943" s="20">
        <f>VLOOKUP(A943,[1]spot_prices!$A:$F,5,FALSE)</f>
        <v>8.58</v>
      </c>
      <c r="G943" s="103">
        <f>VLOOKUP(A943,[1]spot_prices!$A:$F,6,FALSE)</f>
        <v>3.87</v>
      </c>
      <c r="H943" s="109" t="s">
        <v>1413</v>
      </c>
      <c r="I943" s="109"/>
      <c r="J943" s="108" t="s">
        <v>2135</v>
      </c>
      <c r="K943" s="112">
        <f>VLOOKUP(H943,行业总结!D:F,2,FALSE)</f>
        <v>5.1</v>
      </c>
      <c r="L943" s="109" t="s">
        <v>5545</v>
      </c>
      <c r="M943" s="109" t="s">
        <v>5546</v>
      </c>
    </row>
    <row r="944" s="95" customFormat="1" ht="33" spans="1:13">
      <c r="A944" s="108" t="s">
        <v>5547</v>
      </c>
      <c r="B944" s="108" t="s">
        <v>5548</v>
      </c>
      <c r="C944" s="21">
        <f>VLOOKUP(A944,[1]spot_prices!$A:$F,3,FALSE)</f>
        <v>126</v>
      </c>
      <c r="D944" s="21">
        <f>VLOOKUP(A944,[1]spot_prices!$A:$F,4,FALSE)</f>
        <v>136.2</v>
      </c>
      <c r="E944" s="107">
        <f>C944/D944</f>
        <v>0.92511013215859</v>
      </c>
      <c r="F944" s="20">
        <f>VLOOKUP(A944,[1]spot_prices!$A:$F,5,FALSE)</f>
        <v>8.64</v>
      </c>
      <c r="G944" s="103">
        <f>VLOOKUP(A944,[1]spot_prices!$A:$F,6,FALSE)</f>
        <v>2.61</v>
      </c>
      <c r="H944" s="109" t="s">
        <v>1413</v>
      </c>
      <c r="I944" s="109"/>
      <c r="J944" s="108" t="s">
        <v>2421</v>
      </c>
      <c r="K944" s="112">
        <f>VLOOKUP(H944,行业总结!D:F,2,FALSE)</f>
        <v>5.1</v>
      </c>
      <c r="L944" s="109" t="s">
        <v>5549</v>
      </c>
      <c r="M944" s="109" t="s">
        <v>5550</v>
      </c>
    </row>
    <row r="945" s="95" customFormat="1" ht="33" spans="1:13">
      <c r="A945" s="20" t="s">
        <v>5551</v>
      </c>
      <c r="B945" s="20" t="s">
        <v>5552</v>
      </c>
      <c r="C945" s="21">
        <f>VLOOKUP(A945,[1]spot_prices!$A:$F,3,FALSE)</f>
        <v>62.4</v>
      </c>
      <c r="D945" s="21">
        <f>VLOOKUP(A945,[1]spot_prices!$A:$F,4,FALSE)</f>
        <v>63.9</v>
      </c>
      <c r="E945" s="107">
        <f>C945/D945</f>
        <v>0.976525821596244</v>
      </c>
      <c r="F945" s="20">
        <f>VLOOKUP(A945,[1]spot_prices!$A:$F,5,FALSE)</f>
        <v>20.85</v>
      </c>
      <c r="G945" s="103">
        <f>VLOOKUP(A945,[1]spot_prices!$A:$F,6,FALSE)</f>
        <v>5.78</v>
      </c>
      <c r="H945" s="23" t="s">
        <v>1413</v>
      </c>
      <c r="I945" s="23"/>
      <c r="J945" s="113"/>
      <c r="K945" s="112">
        <f>VLOOKUP(H945,行业总结!D:F,2,FALSE)</f>
        <v>5.1</v>
      </c>
      <c r="L945" s="23" t="s">
        <v>5553</v>
      </c>
      <c r="M945" s="23" t="s">
        <v>5554</v>
      </c>
    </row>
    <row r="946" s="95" customFormat="1" ht="33" spans="1:13">
      <c r="A946" s="20" t="s">
        <v>5555</v>
      </c>
      <c r="B946" s="20" t="s">
        <v>5556</v>
      </c>
      <c r="C946" s="21">
        <f>VLOOKUP(A946,[1]spot_prices!$A:$F,3,FALSE)</f>
        <v>55.4</v>
      </c>
      <c r="D946" s="21">
        <f>VLOOKUP(A946,[1]spot_prices!$A:$F,4,FALSE)</f>
        <v>74.2</v>
      </c>
      <c r="E946" s="107">
        <f>C946/D946</f>
        <v>0.746630727762803</v>
      </c>
      <c r="F946" s="20">
        <f>VLOOKUP(A946,[1]spot_prices!$A:$F,5,FALSE)</f>
        <v>8.87</v>
      </c>
      <c r="G946" s="103">
        <f>VLOOKUP(A946,[1]spot_prices!$A:$F,6,FALSE)</f>
        <v>1.37</v>
      </c>
      <c r="H946" s="23" t="s">
        <v>1413</v>
      </c>
      <c r="I946" s="23"/>
      <c r="J946" s="20" t="s">
        <v>2352</v>
      </c>
      <c r="K946" s="112">
        <f>VLOOKUP(H946,行业总结!D:F,2,FALSE)</f>
        <v>5.1</v>
      </c>
      <c r="L946" s="23" t="s">
        <v>5557</v>
      </c>
      <c r="M946" s="23" t="s">
        <v>5558</v>
      </c>
    </row>
    <row r="947" s="95" customFormat="1" spans="1:13">
      <c r="A947" s="24" t="s">
        <v>5559</v>
      </c>
      <c r="B947" s="24" t="s">
        <v>5560</v>
      </c>
      <c r="C947" s="21">
        <f>VLOOKUP(A947,[1]spot_prices!$A:$F,3,FALSE)</f>
        <v>41.6</v>
      </c>
      <c r="D947" s="21">
        <f>VLOOKUP(A947,[1]spot_prices!$A:$F,4,FALSE)</f>
        <v>63.5</v>
      </c>
      <c r="E947" s="107">
        <f>C947/D947</f>
        <v>0.65511811023622</v>
      </c>
      <c r="F947" s="20">
        <f>VLOOKUP(A947,[1]spot_prices!$A:$F,5,FALSE)</f>
        <v>27.85</v>
      </c>
      <c r="G947" s="103">
        <f>VLOOKUP(A947,[1]spot_prices!$A:$F,6,FALSE)</f>
        <v>-0.46</v>
      </c>
      <c r="H947" s="27" t="s">
        <v>1413</v>
      </c>
      <c r="I947" s="27"/>
      <c r="J947" s="114"/>
      <c r="K947" s="112">
        <f>VLOOKUP(H947,行业总结!D:F,2,FALSE)</f>
        <v>5.1</v>
      </c>
      <c r="L947" s="27" t="s">
        <v>5561</v>
      </c>
      <c r="M947" s="27" t="s">
        <v>5562</v>
      </c>
    </row>
    <row r="948" s="95" customFormat="1" ht="33" spans="1:13">
      <c r="A948" s="24" t="s">
        <v>5563</v>
      </c>
      <c r="B948" s="24" t="s">
        <v>5564</v>
      </c>
      <c r="C948" s="21">
        <f>VLOOKUP(A948,[1]spot_prices!$A:$F,3,FALSE)</f>
        <v>37.2</v>
      </c>
      <c r="D948" s="21">
        <f>VLOOKUP(A948,[1]spot_prices!$A:$F,4,FALSE)</f>
        <v>38.8</v>
      </c>
      <c r="E948" s="107">
        <f>C948/D948</f>
        <v>0.958762886597938</v>
      </c>
      <c r="F948" s="20">
        <f>VLOOKUP(A948,[1]spot_prices!$A:$F,5,FALSE)</f>
        <v>4.74</v>
      </c>
      <c r="G948" s="103">
        <f>VLOOKUP(A948,[1]spot_prices!$A:$F,6,FALSE)</f>
        <v>1.28</v>
      </c>
      <c r="H948" s="27" t="s">
        <v>1413</v>
      </c>
      <c r="I948" s="27"/>
      <c r="J948" s="114"/>
      <c r="K948" s="112">
        <f>VLOOKUP(H948,行业总结!D:F,2,FALSE)</f>
        <v>5.1</v>
      </c>
      <c r="L948" s="27" t="s">
        <v>5565</v>
      </c>
      <c r="M948" s="27" t="s">
        <v>5566</v>
      </c>
    </row>
    <row r="949" s="95" customFormat="1" spans="1:13">
      <c r="A949" s="24" t="s">
        <v>5567</v>
      </c>
      <c r="B949" s="24" t="s">
        <v>5568</v>
      </c>
      <c r="C949" s="21">
        <f>VLOOKUP(A949,[1]spot_prices!$A:$F,3,FALSE)</f>
        <v>34.6</v>
      </c>
      <c r="D949" s="21">
        <f>VLOOKUP(A949,[1]spot_prices!$A:$F,4,FALSE)</f>
        <v>34.6</v>
      </c>
      <c r="E949" s="107">
        <f>C949/D949</f>
        <v>1</v>
      </c>
      <c r="F949" s="20">
        <f>VLOOKUP(A949,[1]spot_prices!$A:$F,5,FALSE)</f>
        <v>5.65</v>
      </c>
      <c r="G949" s="103">
        <f>VLOOKUP(A949,[1]spot_prices!$A:$F,6,FALSE)</f>
        <v>-1.91</v>
      </c>
      <c r="H949" s="27" t="s">
        <v>1413</v>
      </c>
      <c r="I949" s="27"/>
      <c r="J949" s="114"/>
      <c r="K949" s="112">
        <f>VLOOKUP(H949,行业总结!D:F,2,FALSE)</f>
        <v>5.1</v>
      </c>
      <c r="L949" s="27" t="s">
        <v>5569</v>
      </c>
      <c r="M949" s="27" t="s">
        <v>5570</v>
      </c>
    </row>
    <row r="950" s="95" customFormat="1" ht="33" spans="1:13">
      <c r="A950" s="24" t="s">
        <v>5571</v>
      </c>
      <c r="B950" s="24" t="s">
        <v>5572</v>
      </c>
      <c r="C950" s="21">
        <f>VLOOKUP(A950,[1]spot_prices!$A:$F,3,FALSE)</f>
        <v>32.6</v>
      </c>
      <c r="D950" s="21">
        <f>VLOOKUP(A950,[1]spot_prices!$A:$F,4,FALSE)</f>
        <v>48.7</v>
      </c>
      <c r="E950" s="107">
        <f>C950/D950</f>
        <v>0.669404517453799</v>
      </c>
      <c r="F950" s="20">
        <f>VLOOKUP(A950,[1]spot_prices!$A:$F,5,FALSE)</f>
        <v>4.11</v>
      </c>
      <c r="G950" s="103">
        <f>VLOOKUP(A950,[1]spot_prices!$A:$F,6,FALSE)</f>
        <v>-0.72</v>
      </c>
      <c r="H950" s="27" t="s">
        <v>1413</v>
      </c>
      <c r="I950" s="27"/>
      <c r="J950" s="114"/>
      <c r="K950" s="112">
        <f>VLOOKUP(H950,行业总结!D:F,2,FALSE)</f>
        <v>5.1</v>
      </c>
      <c r="L950" s="27" t="s">
        <v>5573</v>
      </c>
      <c r="M950" s="27" t="s">
        <v>5574</v>
      </c>
    </row>
    <row r="951" s="95" customFormat="1" spans="1:13">
      <c r="A951" s="24" t="s">
        <v>5575</v>
      </c>
      <c r="B951" s="24" t="s">
        <v>5576</v>
      </c>
      <c r="C951" s="21">
        <f>VLOOKUP(A951,[1]spot_prices!$A:$F,3,FALSE)</f>
        <v>24.7</v>
      </c>
      <c r="D951" s="21">
        <f>VLOOKUP(A951,[1]spot_prices!$A:$F,4,FALSE)</f>
        <v>24.7</v>
      </c>
      <c r="E951" s="107">
        <f>C951/D951</f>
        <v>1</v>
      </c>
      <c r="F951" s="20">
        <f>VLOOKUP(A951,[1]spot_prices!$A:$F,5,FALSE)</f>
        <v>12.33</v>
      </c>
      <c r="G951" s="103">
        <f>VLOOKUP(A951,[1]spot_prices!$A:$F,6,FALSE)</f>
        <v>8.44</v>
      </c>
      <c r="H951" s="27" t="s">
        <v>1413</v>
      </c>
      <c r="I951" s="27"/>
      <c r="J951" s="114"/>
      <c r="K951" s="112">
        <f>VLOOKUP(H951,行业总结!D:F,2,FALSE)</f>
        <v>5.1</v>
      </c>
      <c r="L951" s="27" t="s">
        <v>5577</v>
      </c>
      <c r="M951" s="27" t="s">
        <v>5578</v>
      </c>
    </row>
    <row r="952" s="95" customFormat="1" ht="33" spans="1:13">
      <c r="A952" s="24" t="s">
        <v>5579</v>
      </c>
      <c r="B952" s="24" t="s">
        <v>5580</v>
      </c>
      <c r="C952" s="21">
        <f>VLOOKUP(A952,[1]spot_prices!$A:$F,3,FALSE)</f>
        <v>23.1</v>
      </c>
      <c r="D952" s="21">
        <f>VLOOKUP(A952,[1]spot_prices!$A:$F,4,FALSE)</f>
        <v>23.1</v>
      </c>
      <c r="E952" s="107">
        <f>C952/D952</f>
        <v>1</v>
      </c>
      <c r="F952" s="20">
        <f>VLOOKUP(A952,[1]spot_prices!$A:$F,5,FALSE)</f>
        <v>17.84</v>
      </c>
      <c r="G952" s="103">
        <f>VLOOKUP(A952,[1]spot_prices!$A:$F,6,FALSE)</f>
        <v>1.31</v>
      </c>
      <c r="H952" s="27" t="s">
        <v>1413</v>
      </c>
      <c r="I952" s="27"/>
      <c r="J952" s="114"/>
      <c r="K952" s="112">
        <f>VLOOKUP(H952,行业总结!D:F,2,FALSE)</f>
        <v>5.1</v>
      </c>
      <c r="L952" s="27" t="s">
        <v>5581</v>
      </c>
      <c r="M952" s="27" t="s">
        <v>5582</v>
      </c>
    </row>
    <row r="953" s="95" customFormat="1" ht="33" spans="1:13">
      <c r="A953" s="24" t="s">
        <v>5583</v>
      </c>
      <c r="B953" s="24" t="s">
        <v>5584</v>
      </c>
      <c r="C953" s="21">
        <f>VLOOKUP(A953,[1]spot_prices!$A:$F,3,FALSE)</f>
        <v>20.1</v>
      </c>
      <c r="D953" s="21">
        <f>VLOOKUP(A953,[1]spot_prices!$A:$F,4,FALSE)</f>
        <v>26.1</v>
      </c>
      <c r="E953" s="107">
        <f>C953/D953</f>
        <v>0.770114942528736</v>
      </c>
      <c r="F953" s="20">
        <f>VLOOKUP(A953,[1]spot_prices!$A:$F,5,FALSE)</f>
        <v>2.83</v>
      </c>
      <c r="G953" s="103">
        <f>VLOOKUP(A953,[1]spot_prices!$A:$F,6,FALSE)</f>
        <v>2.91</v>
      </c>
      <c r="H953" s="27" t="s">
        <v>1413</v>
      </c>
      <c r="I953" s="27"/>
      <c r="J953" s="114"/>
      <c r="K953" s="112">
        <f>VLOOKUP(H953,行业总结!D:F,2,FALSE)</f>
        <v>5.1</v>
      </c>
      <c r="L953" s="27" t="s">
        <v>5585</v>
      </c>
      <c r="M953" s="27" t="s">
        <v>5586</v>
      </c>
    </row>
    <row r="954" s="95" customFormat="1" ht="33" spans="1:13">
      <c r="A954" s="24" t="s">
        <v>5587</v>
      </c>
      <c r="B954" s="24" t="s">
        <v>5588</v>
      </c>
      <c r="C954" s="21">
        <f>VLOOKUP(A954,[1]spot_prices!$A:$F,3,FALSE)</f>
        <v>18.3</v>
      </c>
      <c r="D954" s="21">
        <f>VLOOKUP(A954,[1]spot_prices!$A:$F,4,FALSE)</f>
        <v>25.8</v>
      </c>
      <c r="E954" s="107">
        <f>C954/D954</f>
        <v>0.709302325581395</v>
      </c>
      <c r="F954" s="20">
        <f>VLOOKUP(A954,[1]spot_prices!$A:$F,5,FALSE)</f>
        <v>4.97</v>
      </c>
      <c r="G954" s="103">
        <f>VLOOKUP(A954,[1]spot_prices!$A:$F,6,FALSE)</f>
        <v>1.64</v>
      </c>
      <c r="H954" s="27" t="s">
        <v>1413</v>
      </c>
      <c r="I954" s="27"/>
      <c r="J954" s="114"/>
      <c r="K954" s="112">
        <f>VLOOKUP(H954,行业总结!D:F,2,FALSE)</f>
        <v>5.1</v>
      </c>
      <c r="L954" s="27" t="s">
        <v>5589</v>
      </c>
      <c r="M954" s="27" t="s">
        <v>5590</v>
      </c>
    </row>
    <row r="955" s="95" customFormat="1" ht="33" spans="1:13">
      <c r="A955" s="24" t="s">
        <v>5591</v>
      </c>
      <c r="B955" s="24" t="s">
        <v>5592</v>
      </c>
      <c r="C955" s="21">
        <f>VLOOKUP(A955,[1]spot_prices!$A:$F,3,FALSE)</f>
        <v>17.8</v>
      </c>
      <c r="D955" s="21">
        <f>VLOOKUP(A955,[1]spot_prices!$A:$F,4,FALSE)</f>
        <v>23.2</v>
      </c>
      <c r="E955" s="107">
        <f>C955/D955</f>
        <v>0.767241379310345</v>
      </c>
      <c r="F955" s="20">
        <f>VLOOKUP(A955,[1]spot_prices!$A:$F,5,FALSE)</f>
        <v>12.06</v>
      </c>
      <c r="G955" s="103">
        <f>VLOOKUP(A955,[1]spot_prices!$A:$F,6,FALSE)</f>
        <v>0.75</v>
      </c>
      <c r="H955" s="27" t="s">
        <v>1413</v>
      </c>
      <c r="I955" s="27"/>
      <c r="J955" s="114"/>
      <c r="K955" s="112">
        <f>VLOOKUP(H955,行业总结!D:F,2,FALSE)</f>
        <v>5.1</v>
      </c>
      <c r="L955" s="27" t="s">
        <v>5593</v>
      </c>
      <c r="M955" s="27" t="s">
        <v>5594</v>
      </c>
    </row>
    <row r="956" s="95" customFormat="1" spans="1:13">
      <c r="A956" s="24" t="s">
        <v>5595</v>
      </c>
      <c r="B956" s="24" t="s">
        <v>5596</v>
      </c>
      <c r="C956" s="21">
        <f>VLOOKUP(A956,[1]spot_prices!$A:$F,3,FALSE)</f>
        <v>14.6</v>
      </c>
      <c r="D956" s="21">
        <f>VLOOKUP(A956,[1]spot_prices!$A:$F,4,FALSE)</f>
        <v>32.5</v>
      </c>
      <c r="E956" s="107">
        <f>C956/D956</f>
        <v>0.449230769230769</v>
      </c>
      <c r="F956" s="20">
        <f>VLOOKUP(A956,[1]spot_prices!$A:$F,5,FALSE)</f>
        <v>18.48</v>
      </c>
      <c r="G956" s="103">
        <f>VLOOKUP(A956,[1]spot_prices!$A:$F,6,FALSE)</f>
        <v>2.5</v>
      </c>
      <c r="H956" s="27" t="s">
        <v>1413</v>
      </c>
      <c r="I956" s="27"/>
      <c r="J956" s="114"/>
      <c r="K956" s="112">
        <f>VLOOKUP(H956,行业总结!D:F,2,FALSE)</f>
        <v>5.1</v>
      </c>
      <c r="L956" s="27" t="s">
        <v>5597</v>
      </c>
      <c r="M956" s="27" t="s">
        <v>5598</v>
      </c>
    </row>
    <row r="957" s="95" customFormat="1" ht="33" spans="1:13">
      <c r="A957" s="108" t="s">
        <v>5599</v>
      </c>
      <c r="B957" s="108" t="s">
        <v>5600</v>
      </c>
      <c r="C957" s="21">
        <f>VLOOKUP(A957,[1]spot_prices!$A:$F,3,FALSE)</f>
        <v>316.1</v>
      </c>
      <c r="D957" s="21">
        <f>VLOOKUP(A957,[1]spot_prices!$A:$F,4,FALSE)</f>
        <v>348.3</v>
      </c>
      <c r="E957" s="107">
        <f>C957/D957</f>
        <v>0.907550961814528</v>
      </c>
      <c r="F957" s="20">
        <f>VLOOKUP(A957,[1]spot_prices!$A:$F,5,FALSE)</f>
        <v>20.7</v>
      </c>
      <c r="G957" s="103">
        <f>VLOOKUP(A957,[1]spot_prices!$A:$F,6,FALSE)</f>
        <v>0.63</v>
      </c>
      <c r="H957" s="109" t="s">
        <v>542</v>
      </c>
      <c r="I957" s="109"/>
      <c r="J957" s="108" t="s">
        <v>3509</v>
      </c>
      <c r="K957" s="112">
        <f>VLOOKUP(H957,行业总结!D:F,2,FALSE)</f>
        <v>2.6</v>
      </c>
      <c r="L957" s="109" t="s">
        <v>5601</v>
      </c>
      <c r="M957" s="109" t="s">
        <v>5602</v>
      </c>
    </row>
    <row r="958" s="95" customFormat="1" ht="49.5" spans="1:13">
      <c r="A958" s="108" t="s">
        <v>5603</v>
      </c>
      <c r="B958" s="108" t="s">
        <v>5604</v>
      </c>
      <c r="C958" s="21">
        <f>VLOOKUP(A958,[1]spot_prices!$A:$F,3,FALSE)</f>
        <v>109.4</v>
      </c>
      <c r="D958" s="21">
        <f>VLOOKUP(A958,[1]spot_prices!$A:$F,4,FALSE)</f>
        <v>109.4</v>
      </c>
      <c r="E958" s="107">
        <f>C958/D958</f>
        <v>1</v>
      </c>
      <c r="F958" s="20">
        <f>VLOOKUP(A958,[1]spot_prices!$A:$F,5,FALSE)</f>
        <v>9.04</v>
      </c>
      <c r="G958" s="103">
        <f>VLOOKUP(A958,[1]spot_prices!$A:$F,6,FALSE)</f>
        <v>0.78</v>
      </c>
      <c r="H958" s="109" t="s">
        <v>542</v>
      </c>
      <c r="I958" s="109"/>
      <c r="J958" s="108" t="s">
        <v>2135</v>
      </c>
      <c r="K958" s="112">
        <f>VLOOKUP(H958,行业总结!D:F,2,FALSE)</f>
        <v>2.6</v>
      </c>
      <c r="L958" s="109" t="s">
        <v>5605</v>
      </c>
      <c r="M958" s="109" t="s">
        <v>5606</v>
      </c>
    </row>
    <row r="959" s="95" customFormat="1" ht="33" spans="1:13">
      <c r="A959" s="108" t="s">
        <v>5607</v>
      </c>
      <c r="B959" s="108" t="s">
        <v>5608</v>
      </c>
      <c r="C959" s="21">
        <f>VLOOKUP(A959,[1]spot_prices!$A:$F,3,FALSE)</f>
        <v>108</v>
      </c>
      <c r="D959" s="21">
        <f>VLOOKUP(A959,[1]spot_prices!$A:$F,4,FALSE)</f>
        <v>108.7</v>
      </c>
      <c r="E959" s="107">
        <f>C959/D959</f>
        <v>0.993560257589696</v>
      </c>
      <c r="F959" s="20">
        <f>VLOOKUP(A959,[1]spot_prices!$A:$F,5,FALSE)</f>
        <v>27.79</v>
      </c>
      <c r="G959" s="103">
        <f>VLOOKUP(A959,[1]spot_prices!$A:$F,6,FALSE)</f>
        <v>-0.68</v>
      </c>
      <c r="H959" s="109" t="s">
        <v>542</v>
      </c>
      <c r="I959" s="109"/>
      <c r="J959" s="108" t="s">
        <v>2442</v>
      </c>
      <c r="K959" s="112">
        <f>VLOOKUP(H959,行业总结!D:F,2,FALSE)</f>
        <v>2.6</v>
      </c>
      <c r="L959" s="109" t="s">
        <v>5609</v>
      </c>
      <c r="M959" s="109" t="s">
        <v>5610</v>
      </c>
    </row>
    <row r="960" s="95" customFormat="1" spans="1:13">
      <c r="A960" s="108" t="s">
        <v>5611</v>
      </c>
      <c r="B960" s="108" t="s">
        <v>5612</v>
      </c>
      <c r="C960" s="21">
        <f>VLOOKUP(A960,[1]spot_prices!$A:$F,3,FALSE)</f>
        <v>106</v>
      </c>
      <c r="D960" s="21">
        <f>VLOOKUP(A960,[1]spot_prices!$A:$F,4,FALSE)</f>
        <v>118.3</v>
      </c>
      <c r="E960" s="107">
        <f>C960/D960</f>
        <v>0.896027049873204</v>
      </c>
      <c r="F960" s="20">
        <f>VLOOKUP(A960,[1]spot_prices!$A:$F,5,FALSE)</f>
        <v>20.57</v>
      </c>
      <c r="G960" s="103">
        <f>VLOOKUP(A960,[1]spot_prices!$A:$F,6,FALSE)</f>
        <v>0.1</v>
      </c>
      <c r="H960" s="109" t="s">
        <v>542</v>
      </c>
      <c r="I960" s="109"/>
      <c r="J960" s="108" t="s">
        <v>2135</v>
      </c>
      <c r="K960" s="112">
        <f>VLOOKUP(H960,行业总结!D:F,2,FALSE)</f>
        <v>2.6</v>
      </c>
      <c r="L960" s="109" t="s">
        <v>5613</v>
      </c>
      <c r="M960" s="109" t="s">
        <v>5614</v>
      </c>
    </row>
    <row r="961" s="95" customFormat="1" ht="33" spans="1:13">
      <c r="A961" s="20" t="s">
        <v>5615</v>
      </c>
      <c r="B961" s="20" t="s">
        <v>5616</v>
      </c>
      <c r="C961" s="21">
        <f>VLOOKUP(A961,[1]spot_prices!$A:$F,3,FALSE)</f>
        <v>97.7</v>
      </c>
      <c r="D961" s="21">
        <f>VLOOKUP(A961,[1]spot_prices!$A:$F,4,FALSE)</f>
        <v>97.7</v>
      </c>
      <c r="E961" s="107">
        <f>C961/D961</f>
        <v>1</v>
      </c>
      <c r="F961" s="20">
        <f>VLOOKUP(A961,[1]spot_prices!$A:$F,5,FALSE)</f>
        <v>13.4</v>
      </c>
      <c r="G961" s="103">
        <f>VLOOKUP(A961,[1]spot_prices!$A:$F,6,FALSE)</f>
        <v>0.83</v>
      </c>
      <c r="H961" s="23" t="s">
        <v>542</v>
      </c>
      <c r="I961" s="23"/>
      <c r="J961" s="20" t="s">
        <v>2253</v>
      </c>
      <c r="K961" s="112">
        <f>VLOOKUP(H961,行业总结!D:F,2,FALSE)</f>
        <v>2.6</v>
      </c>
      <c r="L961" s="23" t="s">
        <v>5617</v>
      </c>
      <c r="M961" s="23" t="s">
        <v>5618</v>
      </c>
    </row>
    <row r="962" s="95" customFormat="1" spans="1:13">
      <c r="A962" s="108" t="s">
        <v>5619</v>
      </c>
      <c r="B962" s="108" t="s">
        <v>5620</v>
      </c>
      <c r="C962" s="21">
        <f>VLOOKUP(A962,[1]spot_prices!$A:$F,3,FALSE)</f>
        <v>86.4</v>
      </c>
      <c r="D962" s="21">
        <f>VLOOKUP(A962,[1]spot_prices!$A:$F,4,FALSE)</f>
        <v>86.6</v>
      </c>
      <c r="E962" s="107">
        <f>C962/D962</f>
        <v>0.997690531177829</v>
      </c>
      <c r="F962" s="20">
        <f>VLOOKUP(A962,[1]spot_prices!$A:$F,5,FALSE)</f>
        <v>43.98</v>
      </c>
      <c r="G962" s="103">
        <f>VLOOKUP(A962,[1]spot_prices!$A:$F,6,FALSE)</f>
        <v>6.1</v>
      </c>
      <c r="H962" s="109" t="s">
        <v>542</v>
      </c>
      <c r="I962" s="109"/>
      <c r="J962" s="108" t="s">
        <v>2352</v>
      </c>
      <c r="K962" s="112">
        <f>VLOOKUP(H962,行业总结!D:F,2,FALSE)</f>
        <v>2.6</v>
      </c>
      <c r="L962" s="109" t="s">
        <v>5621</v>
      </c>
      <c r="M962" s="109" t="s">
        <v>5622</v>
      </c>
    </row>
    <row r="963" s="95" customFormat="1" ht="33" spans="1:13">
      <c r="A963" s="20" t="s">
        <v>5623</v>
      </c>
      <c r="B963" s="20" t="s">
        <v>5624</v>
      </c>
      <c r="C963" s="21">
        <f>VLOOKUP(A963,[1]spot_prices!$A:$F,3,FALSE)</f>
        <v>61.7</v>
      </c>
      <c r="D963" s="21">
        <f>VLOOKUP(A963,[1]spot_prices!$A:$F,4,FALSE)</f>
        <v>133.9</v>
      </c>
      <c r="E963" s="107">
        <f>C963/D963</f>
        <v>0.460791635548917</v>
      </c>
      <c r="F963" s="20">
        <f>VLOOKUP(A963,[1]spot_prices!$A:$F,5,FALSE)</f>
        <v>5.86</v>
      </c>
      <c r="G963" s="103">
        <f>VLOOKUP(A963,[1]spot_prices!$A:$F,6,FALSE)</f>
        <v>1.21</v>
      </c>
      <c r="H963" s="23" t="s">
        <v>542</v>
      </c>
      <c r="I963" s="23"/>
      <c r="J963" s="20" t="s">
        <v>2253</v>
      </c>
      <c r="K963" s="112">
        <f>VLOOKUP(H963,行业总结!D:F,2,FALSE)</f>
        <v>2.6</v>
      </c>
      <c r="L963" s="23" t="s">
        <v>5625</v>
      </c>
      <c r="M963" s="23" t="s">
        <v>5626</v>
      </c>
    </row>
    <row r="964" s="95" customFormat="1" ht="33" spans="1:13">
      <c r="A964" s="24" t="s">
        <v>5627</v>
      </c>
      <c r="B964" s="24" t="s">
        <v>5628</v>
      </c>
      <c r="C964" s="21">
        <f>VLOOKUP(A964,[1]spot_prices!$A:$F,3,FALSE)</f>
        <v>46.8</v>
      </c>
      <c r="D964" s="21">
        <f>VLOOKUP(A964,[1]spot_prices!$A:$F,4,FALSE)</f>
        <v>48.1</v>
      </c>
      <c r="E964" s="107">
        <f>C964/D964</f>
        <v>0.972972972972973</v>
      </c>
      <c r="F964" s="20">
        <f>VLOOKUP(A964,[1]spot_prices!$A:$F,5,FALSE)</f>
        <v>18.86</v>
      </c>
      <c r="G964" s="103">
        <f>VLOOKUP(A964,[1]spot_prices!$A:$F,6,FALSE)</f>
        <v>3.12</v>
      </c>
      <c r="H964" s="27" t="s">
        <v>542</v>
      </c>
      <c r="I964" s="27"/>
      <c r="J964" s="114"/>
      <c r="K964" s="112">
        <f>VLOOKUP(H964,行业总结!D:F,2,FALSE)</f>
        <v>2.6</v>
      </c>
      <c r="L964" s="27" t="s">
        <v>5629</v>
      </c>
      <c r="M964" s="27" t="s">
        <v>5630</v>
      </c>
    </row>
    <row r="965" s="95" customFormat="1" ht="33" spans="1:13">
      <c r="A965" s="24" t="s">
        <v>5631</v>
      </c>
      <c r="B965" s="24" t="s">
        <v>5632</v>
      </c>
      <c r="C965" s="21">
        <f>VLOOKUP(A965,[1]spot_prices!$A:$F,3,FALSE)</f>
        <v>40.5</v>
      </c>
      <c r="D965" s="21">
        <f>VLOOKUP(A965,[1]spot_prices!$A:$F,4,FALSE)</f>
        <v>51.7</v>
      </c>
      <c r="E965" s="107">
        <f>C965/D965</f>
        <v>0.783365570599613</v>
      </c>
      <c r="F965" s="20">
        <f>VLOOKUP(A965,[1]spot_prices!$A:$F,5,FALSE)</f>
        <v>9.71</v>
      </c>
      <c r="G965" s="103">
        <f>VLOOKUP(A965,[1]spot_prices!$A:$F,6,FALSE)</f>
        <v>0.62</v>
      </c>
      <c r="H965" s="27" t="s">
        <v>542</v>
      </c>
      <c r="I965" s="27"/>
      <c r="J965" s="114"/>
      <c r="K965" s="112">
        <f>VLOOKUP(H965,行业总结!D:F,2,FALSE)</f>
        <v>2.6</v>
      </c>
      <c r="L965" s="27" t="s">
        <v>5633</v>
      </c>
      <c r="M965" s="27" t="s">
        <v>5634</v>
      </c>
    </row>
    <row r="966" s="95" customFormat="1" spans="1:13">
      <c r="A966" s="24" t="s">
        <v>5635</v>
      </c>
      <c r="B966" s="24" t="s">
        <v>5636</v>
      </c>
      <c r="C966" s="21">
        <f>VLOOKUP(A966,[1]spot_prices!$A:$F,3,FALSE)</f>
        <v>39</v>
      </c>
      <c r="D966" s="21">
        <f>VLOOKUP(A966,[1]spot_prices!$A:$F,4,FALSE)</f>
        <v>42.2</v>
      </c>
      <c r="E966" s="107">
        <f>C966/D966</f>
        <v>0.924170616113744</v>
      </c>
      <c r="F966" s="20">
        <f>VLOOKUP(A966,[1]spot_prices!$A:$F,5,FALSE)</f>
        <v>5.57</v>
      </c>
      <c r="G966" s="103">
        <f>VLOOKUP(A966,[1]spot_prices!$A:$F,6,FALSE)</f>
        <v>2.2</v>
      </c>
      <c r="H966" s="27" t="s">
        <v>542</v>
      </c>
      <c r="I966" s="27"/>
      <c r="J966" s="24" t="s">
        <v>2135</v>
      </c>
      <c r="K966" s="112">
        <f>VLOOKUP(H966,行业总结!D:F,2,FALSE)</f>
        <v>2.6</v>
      </c>
      <c r="L966" s="27" t="s">
        <v>5637</v>
      </c>
      <c r="M966" s="27" t="s">
        <v>5638</v>
      </c>
    </row>
    <row r="967" s="95" customFormat="1" ht="33" spans="1:13">
      <c r="A967" s="24" t="s">
        <v>5639</v>
      </c>
      <c r="B967" s="24" t="s">
        <v>5640</v>
      </c>
      <c r="C967" s="21">
        <f>VLOOKUP(A967,[1]spot_prices!$A:$F,3,FALSE)</f>
        <v>36.5</v>
      </c>
      <c r="D967" s="21">
        <f>VLOOKUP(A967,[1]spot_prices!$A:$F,4,FALSE)</f>
        <v>102.8</v>
      </c>
      <c r="E967" s="107">
        <f>C967/D967</f>
        <v>0.355058365758755</v>
      </c>
      <c r="F967" s="20">
        <f>VLOOKUP(A967,[1]spot_prices!$A:$F,5,FALSE)</f>
        <v>35.81</v>
      </c>
      <c r="G967" s="103">
        <f>VLOOKUP(A967,[1]spot_prices!$A:$F,6,FALSE)</f>
        <v>3.89</v>
      </c>
      <c r="H967" s="27" t="s">
        <v>542</v>
      </c>
      <c r="I967" s="27"/>
      <c r="J967" s="24" t="s">
        <v>2352</v>
      </c>
      <c r="K967" s="112">
        <f>VLOOKUP(H967,行业总结!D:F,2,FALSE)</f>
        <v>2.6</v>
      </c>
      <c r="L967" s="27" t="s">
        <v>5641</v>
      </c>
      <c r="M967" s="27" t="s">
        <v>5642</v>
      </c>
    </row>
    <row r="968" s="95" customFormat="1" ht="33" spans="1:13">
      <c r="A968" s="24" t="s">
        <v>5643</v>
      </c>
      <c r="B968" s="24" t="s">
        <v>5644</v>
      </c>
      <c r="C968" s="21">
        <f>VLOOKUP(A968,[1]spot_prices!$A:$F,3,FALSE)</f>
        <v>27.9</v>
      </c>
      <c r="D968" s="21">
        <f>VLOOKUP(A968,[1]spot_prices!$A:$F,4,FALSE)</f>
        <v>56.6</v>
      </c>
      <c r="E968" s="107">
        <f>C968/D968</f>
        <v>0.492932862190813</v>
      </c>
      <c r="F968" s="20">
        <f>VLOOKUP(A968,[1]spot_prices!$A:$F,5,FALSE)</f>
        <v>56.04</v>
      </c>
      <c r="G968" s="103">
        <f>VLOOKUP(A968,[1]spot_prices!$A:$F,6,FALSE)</f>
        <v>-0.59</v>
      </c>
      <c r="H968" s="27" t="s">
        <v>542</v>
      </c>
      <c r="I968" s="27"/>
      <c r="J968" s="114"/>
      <c r="K968" s="112">
        <f>VLOOKUP(H968,行业总结!D:F,2,FALSE)</f>
        <v>2.6</v>
      </c>
      <c r="L968" s="27" t="s">
        <v>5645</v>
      </c>
      <c r="M968" s="27" t="s">
        <v>5646</v>
      </c>
    </row>
    <row r="969" s="95" customFormat="1" ht="33" spans="1:13">
      <c r="A969" s="24" t="s">
        <v>5647</v>
      </c>
      <c r="B969" s="24" t="s">
        <v>5648</v>
      </c>
      <c r="C969" s="21">
        <f>VLOOKUP(A969,[1]spot_prices!$A:$F,3,FALSE)</f>
        <v>26</v>
      </c>
      <c r="D969" s="21">
        <f>VLOOKUP(A969,[1]spot_prices!$A:$F,4,FALSE)</f>
        <v>33.6</v>
      </c>
      <c r="E969" s="107">
        <f>C969/D969</f>
        <v>0.773809523809524</v>
      </c>
      <c r="F969" s="20">
        <f>VLOOKUP(A969,[1]spot_prices!$A:$F,5,FALSE)</f>
        <v>14.66</v>
      </c>
      <c r="G969" s="103">
        <f>VLOOKUP(A969,[1]spot_prices!$A:$F,6,FALSE)</f>
        <v>2.52</v>
      </c>
      <c r="H969" s="27" t="s">
        <v>542</v>
      </c>
      <c r="I969" s="27"/>
      <c r="J969" s="114"/>
      <c r="K969" s="112">
        <f>VLOOKUP(H969,行业总结!D:F,2,FALSE)</f>
        <v>2.6</v>
      </c>
      <c r="L969" s="27" t="s">
        <v>5649</v>
      </c>
      <c r="M969" s="27" t="s">
        <v>5650</v>
      </c>
    </row>
    <row r="970" s="95" customFormat="1" ht="33" spans="1:13">
      <c r="A970" s="24" t="s">
        <v>5651</v>
      </c>
      <c r="B970" s="24" t="s">
        <v>5652</v>
      </c>
      <c r="C970" s="21">
        <f>VLOOKUP(A970,[1]spot_prices!$A:$F,3,FALSE)</f>
        <v>24.4</v>
      </c>
      <c r="D970" s="21">
        <f>VLOOKUP(A970,[1]spot_prices!$A:$F,4,FALSE)</f>
        <v>79.9</v>
      </c>
      <c r="E970" s="107">
        <f>C970/D970</f>
        <v>0.305381727158949</v>
      </c>
      <c r="F970" s="20">
        <f>VLOOKUP(A970,[1]spot_prices!$A:$F,5,FALSE)</f>
        <v>58.2</v>
      </c>
      <c r="G970" s="103">
        <f>VLOOKUP(A970,[1]spot_prices!$A:$F,6,FALSE)</f>
        <v>5.82</v>
      </c>
      <c r="H970" s="27" t="s">
        <v>542</v>
      </c>
      <c r="I970" s="27"/>
      <c r="J970" s="24" t="s">
        <v>2352</v>
      </c>
      <c r="K970" s="112">
        <f>VLOOKUP(H970,行业总结!D:F,2,FALSE)</f>
        <v>2.6</v>
      </c>
      <c r="L970" s="27" t="s">
        <v>5653</v>
      </c>
      <c r="M970" s="27" t="s">
        <v>5654</v>
      </c>
    </row>
    <row r="971" s="95" customFormat="1" ht="33" spans="1:13">
      <c r="A971" s="24" t="s">
        <v>5655</v>
      </c>
      <c r="B971" s="24" t="s">
        <v>5656</v>
      </c>
      <c r="C971" s="21">
        <f>VLOOKUP(A971,[1]spot_prices!$A:$F,3,FALSE)</f>
        <v>23.5</v>
      </c>
      <c r="D971" s="21">
        <f>VLOOKUP(A971,[1]spot_prices!$A:$F,4,FALSE)</f>
        <v>23.9</v>
      </c>
      <c r="E971" s="107">
        <f>C971/D971</f>
        <v>0.98326359832636</v>
      </c>
      <c r="F971" s="20">
        <f>VLOOKUP(A971,[1]spot_prices!$A:$F,5,FALSE)</f>
        <v>4.78</v>
      </c>
      <c r="G971" s="103">
        <f>VLOOKUP(A971,[1]spot_prices!$A:$F,6,FALSE)</f>
        <v>1.49</v>
      </c>
      <c r="H971" s="27" t="s">
        <v>542</v>
      </c>
      <c r="I971" s="27"/>
      <c r="J971" s="114"/>
      <c r="K971" s="112">
        <f>VLOOKUP(H971,行业总结!D:F,2,FALSE)</f>
        <v>2.6</v>
      </c>
      <c r="L971" s="27" t="s">
        <v>5657</v>
      </c>
      <c r="M971" s="27" t="s">
        <v>5658</v>
      </c>
    </row>
    <row r="972" s="95" customFormat="1" spans="1:13">
      <c r="A972" s="24" t="s">
        <v>5659</v>
      </c>
      <c r="B972" s="24" t="s">
        <v>5660</v>
      </c>
      <c r="C972" s="21">
        <f>VLOOKUP(A972,[1]spot_prices!$A:$F,3,FALSE)</f>
        <v>20.8</v>
      </c>
      <c r="D972" s="21">
        <f>VLOOKUP(A972,[1]spot_prices!$A:$F,4,FALSE)</f>
        <v>45.4</v>
      </c>
      <c r="E972" s="107">
        <f>C972/D972</f>
        <v>0.458149779735683</v>
      </c>
      <c r="F972" s="20">
        <f>VLOOKUP(A972,[1]spot_prices!$A:$F,5,FALSE)</f>
        <v>17.18</v>
      </c>
      <c r="G972" s="103">
        <f>VLOOKUP(A972,[1]spot_prices!$A:$F,6,FALSE)</f>
        <v>0.53</v>
      </c>
      <c r="H972" s="27" t="s">
        <v>542</v>
      </c>
      <c r="I972" s="27"/>
      <c r="J972" s="114"/>
      <c r="K972" s="112">
        <f>VLOOKUP(H972,行业总结!D:F,2,FALSE)</f>
        <v>2.6</v>
      </c>
      <c r="L972" s="27" t="s">
        <v>5661</v>
      </c>
      <c r="M972" s="27" t="s">
        <v>5662</v>
      </c>
    </row>
    <row r="973" s="95" customFormat="1" spans="1:13">
      <c r="A973" s="24" t="s">
        <v>5663</v>
      </c>
      <c r="B973" s="24" t="s">
        <v>5664</v>
      </c>
      <c r="C973" s="21">
        <f>VLOOKUP(A973,[1]spot_prices!$A:$F,3,FALSE)</f>
        <v>20.2</v>
      </c>
      <c r="D973" s="21">
        <f>VLOOKUP(A973,[1]spot_prices!$A:$F,4,FALSE)</f>
        <v>44.4</v>
      </c>
      <c r="E973" s="107">
        <f>C973/D973</f>
        <v>0.454954954954955</v>
      </c>
      <c r="F973" s="20">
        <f>VLOOKUP(A973,[1]spot_prices!$A:$F,5,FALSE)</f>
        <v>39.04</v>
      </c>
      <c r="G973" s="103">
        <f>VLOOKUP(A973,[1]spot_prices!$A:$F,6,FALSE)</f>
        <v>3.14</v>
      </c>
      <c r="H973" s="27" t="s">
        <v>542</v>
      </c>
      <c r="I973" s="27"/>
      <c r="J973" s="114"/>
      <c r="K973" s="112">
        <f>VLOOKUP(H973,行业总结!D:F,2,FALSE)</f>
        <v>2.6</v>
      </c>
      <c r="L973" s="27" t="s">
        <v>5665</v>
      </c>
      <c r="M973" s="27" t="s">
        <v>5666</v>
      </c>
    </row>
    <row r="974" s="95" customFormat="1" spans="1:13">
      <c r="A974" s="24" t="s">
        <v>5667</v>
      </c>
      <c r="B974" s="24" t="s">
        <v>5668</v>
      </c>
      <c r="C974" s="21">
        <f>VLOOKUP(A974,[1]spot_prices!$A:$F,3,FALSE)</f>
        <v>17.4</v>
      </c>
      <c r="D974" s="21">
        <f>VLOOKUP(A974,[1]spot_prices!$A:$F,4,FALSE)</f>
        <v>67.1</v>
      </c>
      <c r="E974" s="107">
        <f>C974/D974</f>
        <v>0.259314456035768</v>
      </c>
      <c r="F974" s="20">
        <f>VLOOKUP(A974,[1]spot_prices!$A:$F,5,FALSE)</f>
        <v>16.74</v>
      </c>
      <c r="G974" s="103">
        <f>VLOOKUP(A974,[1]spot_prices!$A:$F,6,FALSE)</f>
        <v>0.48</v>
      </c>
      <c r="H974" s="27" t="s">
        <v>542</v>
      </c>
      <c r="I974" s="27"/>
      <c r="J974" s="24" t="s">
        <v>2352</v>
      </c>
      <c r="K974" s="112">
        <f>VLOOKUP(H974,行业总结!D:F,2,FALSE)</f>
        <v>2.6</v>
      </c>
      <c r="L974" s="27" t="s">
        <v>5669</v>
      </c>
      <c r="M974" s="27" t="s">
        <v>5670</v>
      </c>
    </row>
    <row r="975" s="95" customFormat="1" ht="33" spans="1:13">
      <c r="A975" s="24" t="s">
        <v>5671</v>
      </c>
      <c r="B975" s="24" t="s">
        <v>5672</v>
      </c>
      <c r="C975" s="21">
        <f>VLOOKUP(A975,[1]spot_prices!$A:$F,3,FALSE)</f>
        <v>13</v>
      </c>
      <c r="D975" s="21">
        <f>VLOOKUP(A975,[1]spot_prices!$A:$F,4,FALSE)</f>
        <v>33.4</v>
      </c>
      <c r="E975" s="107">
        <f>C975/D975</f>
        <v>0.389221556886228</v>
      </c>
      <c r="F975" s="20">
        <f>VLOOKUP(A975,[1]spot_prices!$A:$F,5,FALSE)</f>
        <v>46.2</v>
      </c>
      <c r="G975" s="103">
        <f>VLOOKUP(A975,[1]spot_prices!$A:$F,6,FALSE)</f>
        <v>-1.76</v>
      </c>
      <c r="H975" s="27" t="s">
        <v>542</v>
      </c>
      <c r="I975" s="27"/>
      <c r="J975" s="114"/>
      <c r="K975" s="112">
        <f>VLOOKUP(H975,行业总结!D:F,2,FALSE)</f>
        <v>2.6</v>
      </c>
      <c r="L975" s="27" t="s">
        <v>5673</v>
      </c>
      <c r="M975" s="27" t="s">
        <v>5674</v>
      </c>
    </row>
    <row r="976" s="95" customFormat="1" spans="1:13">
      <c r="A976" s="24" t="s">
        <v>5675</v>
      </c>
      <c r="B976" s="24" t="s">
        <v>5676</v>
      </c>
      <c r="C976" s="21">
        <f>VLOOKUP(A976,[1]spot_prices!$A:$F,3,FALSE)</f>
        <v>11.2</v>
      </c>
      <c r="D976" s="21">
        <f>VLOOKUP(A976,[1]spot_prices!$A:$F,4,FALSE)</f>
        <v>48.3</v>
      </c>
      <c r="E976" s="107">
        <f>C976/D976</f>
        <v>0.231884057971014</v>
      </c>
      <c r="F976" s="20">
        <f>VLOOKUP(A976,[1]spot_prices!$A:$F,5,FALSE)</f>
        <v>26.09</v>
      </c>
      <c r="G976" s="103">
        <f>VLOOKUP(A976,[1]spot_prices!$A:$F,6,FALSE)</f>
        <v>1.52</v>
      </c>
      <c r="H976" s="27" t="s">
        <v>542</v>
      </c>
      <c r="I976" s="27"/>
      <c r="J976" s="114"/>
      <c r="K976" s="112">
        <f>VLOOKUP(H976,行业总结!D:F,2,FALSE)</f>
        <v>2.6</v>
      </c>
      <c r="L976" s="27" t="s">
        <v>5677</v>
      </c>
      <c r="M976" s="27" t="s">
        <v>5678</v>
      </c>
    </row>
    <row r="977" s="95" customFormat="1" ht="33" spans="1:13">
      <c r="A977" s="24" t="s">
        <v>5679</v>
      </c>
      <c r="B977" s="24" t="s">
        <v>5680</v>
      </c>
      <c r="C977" s="21">
        <f>VLOOKUP(A977,[1]spot_prices!$A:$F,3,FALSE)</f>
        <v>9.7</v>
      </c>
      <c r="D977" s="21">
        <f>VLOOKUP(A977,[1]spot_prices!$A:$F,4,FALSE)</f>
        <v>38.7</v>
      </c>
      <c r="E977" s="107">
        <f>C977/D977</f>
        <v>0.250645994832041</v>
      </c>
      <c r="F977" s="20">
        <f>VLOOKUP(A977,[1]spot_prices!$A:$F,5,FALSE)</f>
        <v>45.84</v>
      </c>
      <c r="G977" s="103">
        <f>VLOOKUP(A977,[1]spot_prices!$A:$F,6,FALSE)</f>
        <v>4.23</v>
      </c>
      <c r="H977" s="27" t="s">
        <v>542</v>
      </c>
      <c r="I977" s="27"/>
      <c r="J977" s="114"/>
      <c r="K977" s="112">
        <f>VLOOKUP(H977,行业总结!D:F,2,FALSE)</f>
        <v>2.6</v>
      </c>
      <c r="L977" s="27" t="s">
        <v>5681</v>
      </c>
      <c r="M977" s="27" t="s">
        <v>5682</v>
      </c>
    </row>
    <row r="978" s="95" customFormat="1" spans="1:13">
      <c r="A978" s="24" t="s">
        <v>5683</v>
      </c>
      <c r="B978" s="24" t="s">
        <v>5684</v>
      </c>
      <c r="C978" s="21">
        <f>VLOOKUP(A978,[1]spot_prices!$A:$F,3,FALSE)</f>
        <v>9.7</v>
      </c>
      <c r="D978" s="21">
        <f>VLOOKUP(A978,[1]spot_prices!$A:$F,4,FALSE)</f>
        <v>22.3</v>
      </c>
      <c r="E978" s="107">
        <f>C978/D978</f>
        <v>0.434977578475336</v>
      </c>
      <c r="F978" s="20">
        <f>VLOOKUP(A978,[1]spot_prices!$A:$F,5,FALSE)</f>
        <v>27.84</v>
      </c>
      <c r="G978" s="103">
        <f>VLOOKUP(A978,[1]spot_prices!$A:$F,6,FALSE)</f>
        <v>2.69</v>
      </c>
      <c r="H978" s="27" t="s">
        <v>542</v>
      </c>
      <c r="I978" s="27"/>
      <c r="J978" s="114"/>
      <c r="K978" s="112">
        <f>VLOOKUP(H978,行业总结!D:F,2,FALSE)</f>
        <v>2.6</v>
      </c>
      <c r="L978" s="27" t="s">
        <v>5685</v>
      </c>
      <c r="M978" s="27" t="s">
        <v>5686</v>
      </c>
    </row>
    <row r="979" s="95" customFormat="1" spans="1:13">
      <c r="A979" s="24" t="s">
        <v>5687</v>
      </c>
      <c r="B979" s="24" t="s">
        <v>5688</v>
      </c>
      <c r="C979" s="21">
        <f>VLOOKUP(A979,[1]spot_prices!$A:$F,3,FALSE)</f>
        <v>9.2</v>
      </c>
      <c r="D979" s="21">
        <f>VLOOKUP(A979,[1]spot_prices!$A:$F,4,FALSE)</f>
        <v>20.1</v>
      </c>
      <c r="E979" s="107">
        <f>C979/D979</f>
        <v>0.45771144278607</v>
      </c>
      <c r="F979" s="20">
        <f>VLOOKUP(A979,[1]spot_prices!$A:$F,5,FALSE)</f>
        <v>16.72</v>
      </c>
      <c r="G979" s="103">
        <f>VLOOKUP(A979,[1]spot_prices!$A:$F,6,FALSE)</f>
        <v>2.39</v>
      </c>
      <c r="H979" s="27" t="s">
        <v>542</v>
      </c>
      <c r="I979" s="27"/>
      <c r="J979" s="114"/>
      <c r="K979" s="112">
        <f>VLOOKUP(H979,行业总结!D:F,2,FALSE)</f>
        <v>2.6</v>
      </c>
      <c r="L979" s="27" t="s">
        <v>5689</v>
      </c>
      <c r="M979" s="27" t="s">
        <v>5690</v>
      </c>
    </row>
    <row r="980" s="95" customFormat="1" ht="33" spans="1:13">
      <c r="A980" s="24" t="s">
        <v>5691</v>
      </c>
      <c r="B980" s="24" t="s">
        <v>5692</v>
      </c>
      <c r="C980" s="21">
        <f>VLOOKUP(A980,[1]spot_prices!$A:$F,3,FALSE)</f>
        <v>6.8</v>
      </c>
      <c r="D980" s="21">
        <f>VLOOKUP(A980,[1]spot_prices!$A:$F,4,FALSE)</f>
        <v>27.4</v>
      </c>
      <c r="E980" s="107">
        <f>C980/D980</f>
        <v>0.248175182481752</v>
      </c>
      <c r="F980" s="20">
        <f>VLOOKUP(A980,[1]spot_prices!$A:$F,5,FALSE)</f>
        <v>45.6</v>
      </c>
      <c r="G980" s="103">
        <f>VLOOKUP(A980,[1]spot_prices!$A:$F,6,FALSE)</f>
        <v>2.06</v>
      </c>
      <c r="H980" s="27" t="s">
        <v>542</v>
      </c>
      <c r="I980" s="27"/>
      <c r="J980" s="114"/>
      <c r="K980" s="112">
        <f>VLOOKUP(H980,行业总结!D:F,2,FALSE)</f>
        <v>2.6</v>
      </c>
      <c r="L980" s="27" t="s">
        <v>5693</v>
      </c>
      <c r="M980" s="27" t="s">
        <v>5694</v>
      </c>
    </row>
    <row r="981" s="95" customFormat="1" ht="33" spans="1:13">
      <c r="A981" s="24" t="s">
        <v>5695</v>
      </c>
      <c r="B981" s="24" t="s">
        <v>5696</v>
      </c>
      <c r="C981" s="21">
        <f>VLOOKUP(A981,[1]spot_prices!$A:$F,3,FALSE)</f>
        <v>1.1</v>
      </c>
      <c r="D981" s="21">
        <f>VLOOKUP(A981,[1]spot_prices!$A:$F,4,FALSE)</f>
        <v>11.1</v>
      </c>
      <c r="E981" s="107">
        <f>C981/D981</f>
        <v>0.0990990990990991</v>
      </c>
      <c r="F981" s="20">
        <f>VLOOKUP(A981,[1]spot_prices!$A:$F,5,FALSE)</f>
        <v>12.02</v>
      </c>
      <c r="G981" s="103">
        <f>VLOOKUP(A981,[1]spot_prices!$A:$F,6,FALSE)</f>
        <v>0.75</v>
      </c>
      <c r="H981" s="27" t="s">
        <v>542</v>
      </c>
      <c r="I981" s="27"/>
      <c r="J981" s="114"/>
      <c r="K981" s="112">
        <f>VLOOKUP(H981,行业总结!D:F,2,FALSE)</f>
        <v>2.6</v>
      </c>
      <c r="L981" s="27" t="s">
        <v>5697</v>
      </c>
      <c r="M981" s="27" t="s">
        <v>5698</v>
      </c>
    </row>
    <row r="982" s="95" customFormat="1" ht="33" spans="1:13">
      <c r="A982" s="24" t="s">
        <v>5699</v>
      </c>
      <c r="B982" s="24" t="s">
        <v>5700</v>
      </c>
      <c r="C982" s="21">
        <f>VLOOKUP(A982,[1]spot_prices!$A:$F,3,FALSE)</f>
        <v>1</v>
      </c>
      <c r="D982" s="21">
        <f>VLOOKUP(A982,[1]spot_prices!$A:$F,4,FALSE)</f>
        <v>6.2</v>
      </c>
      <c r="E982" s="107">
        <f>C982/D982</f>
        <v>0.161290322580645</v>
      </c>
      <c r="F982" s="20">
        <f>VLOOKUP(A982,[1]spot_prices!$A:$F,5,FALSE)</f>
        <v>7.64</v>
      </c>
      <c r="G982" s="103">
        <f>VLOOKUP(A982,[1]spot_prices!$A:$F,6,FALSE)</f>
        <v>0.79</v>
      </c>
      <c r="H982" s="27" t="s">
        <v>542</v>
      </c>
      <c r="I982" s="27"/>
      <c r="J982" s="114"/>
      <c r="K982" s="112">
        <f>VLOOKUP(H982,行业总结!D:F,2,FALSE)</f>
        <v>2.6</v>
      </c>
      <c r="L982" s="27" t="s">
        <v>5701</v>
      </c>
      <c r="M982" s="27" t="s">
        <v>5702</v>
      </c>
    </row>
    <row r="983" s="95" customFormat="1" ht="33" spans="1:13">
      <c r="A983" s="20" t="s">
        <v>5703</v>
      </c>
      <c r="B983" s="20" t="s">
        <v>5704</v>
      </c>
      <c r="C983" s="21">
        <f>VLOOKUP(A983,[1]spot_prices!$A:$F,3,FALSE)</f>
        <v>67.2</v>
      </c>
      <c r="D983" s="21">
        <f>VLOOKUP(A983,[1]spot_prices!$A:$F,4,FALSE)</f>
        <v>89.2</v>
      </c>
      <c r="E983" s="107">
        <f>C983/D983</f>
        <v>0.753363228699552</v>
      </c>
      <c r="F983" s="20">
        <f>VLOOKUP(A983,[1]spot_prices!$A:$F,5,FALSE)</f>
        <v>9.3</v>
      </c>
      <c r="G983" s="103">
        <f>VLOOKUP(A983,[1]spot_prices!$A:$F,6,FALSE)</f>
        <v>1.64</v>
      </c>
      <c r="H983" s="23" t="s">
        <v>400</v>
      </c>
      <c r="I983" s="23"/>
      <c r="J983" s="20" t="s">
        <v>2113</v>
      </c>
      <c r="K983" s="112">
        <f>VLOOKUP(H983,行业总结!D:F,2,FALSE)</f>
        <v>2.6</v>
      </c>
      <c r="L983" s="23" t="s">
        <v>5705</v>
      </c>
      <c r="M983" s="23" t="s">
        <v>5706</v>
      </c>
    </row>
    <row r="984" s="95" customFormat="1" ht="33" spans="1:13">
      <c r="A984" s="24" t="s">
        <v>5707</v>
      </c>
      <c r="B984" s="24" t="s">
        <v>5708</v>
      </c>
      <c r="C984" s="21">
        <f>VLOOKUP(A984,[1]spot_prices!$A:$F,3,FALSE)</f>
        <v>24.1</v>
      </c>
      <c r="D984" s="21">
        <f>VLOOKUP(A984,[1]spot_prices!$A:$F,4,FALSE)</f>
        <v>27.5</v>
      </c>
      <c r="E984" s="107">
        <f>C984/D984</f>
        <v>0.876363636363636</v>
      </c>
      <c r="F984" s="20">
        <f>VLOOKUP(A984,[1]spot_prices!$A:$F,5,FALSE)</f>
        <v>17.18</v>
      </c>
      <c r="G984" s="103">
        <f>VLOOKUP(A984,[1]spot_prices!$A:$F,6,FALSE)</f>
        <v>0.59</v>
      </c>
      <c r="H984" s="27" t="s">
        <v>400</v>
      </c>
      <c r="I984" s="27"/>
      <c r="J984" s="114"/>
      <c r="K984" s="112">
        <f>VLOOKUP(H984,行业总结!D:F,2,FALSE)</f>
        <v>2.6</v>
      </c>
      <c r="L984" s="27" t="s">
        <v>5709</v>
      </c>
      <c r="M984" s="27" t="s">
        <v>5710</v>
      </c>
    </row>
    <row r="985" s="95" customFormat="1" spans="1:13">
      <c r="A985" s="110" t="s">
        <v>1281</v>
      </c>
      <c r="B985" s="110" t="s">
        <v>1282</v>
      </c>
      <c r="C985" s="21">
        <f>VLOOKUP(A985,[1]spot_prices!$A:$F,3,FALSE)</f>
        <v>554.8</v>
      </c>
      <c r="D985" s="21">
        <f>VLOOKUP(A985,[1]spot_prices!$A:$F,4,FALSE)</f>
        <v>649.5</v>
      </c>
      <c r="E985" s="107">
        <f>C985/D985</f>
        <v>0.854195535026944</v>
      </c>
      <c r="F985" s="20">
        <f>VLOOKUP(A985,[1]spot_prices!$A:$F,5,FALSE)</f>
        <v>60.7</v>
      </c>
      <c r="G985" s="103">
        <f>VLOOKUP(A985,[1]spot_prices!$A:$F,6,FALSE)</f>
        <v>1.47</v>
      </c>
      <c r="H985" s="111" t="s">
        <v>1283</v>
      </c>
      <c r="I985" s="111"/>
      <c r="J985" s="110" t="s">
        <v>2723</v>
      </c>
      <c r="K985" s="112">
        <f>VLOOKUP(H985,行业总结!D:F,2,FALSE)</f>
        <v>2.3</v>
      </c>
      <c r="L985" s="111" t="s">
        <v>1284</v>
      </c>
      <c r="M985" s="111" t="s">
        <v>1285</v>
      </c>
    </row>
    <row r="986" s="95" customFormat="1" ht="33" spans="1:13">
      <c r="A986" s="108" t="s">
        <v>5711</v>
      </c>
      <c r="B986" s="108" t="s">
        <v>5712</v>
      </c>
      <c r="C986" s="21">
        <f>VLOOKUP(A986,[1]spot_prices!$A:$F,3,FALSE)</f>
        <v>245.8</v>
      </c>
      <c r="D986" s="21">
        <f>VLOOKUP(A986,[1]spot_prices!$A:$F,4,FALSE)</f>
        <v>256.9</v>
      </c>
      <c r="E986" s="107">
        <f>C986/D986</f>
        <v>0.956792526274815</v>
      </c>
      <c r="F986" s="20">
        <f>VLOOKUP(A986,[1]spot_prices!$A:$F,5,FALSE)</f>
        <v>22.96</v>
      </c>
      <c r="G986" s="103">
        <f>VLOOKUP(A986,[1]spot_prices!$A:$F,6,FALSE)</f>
        <v>2.87</v>
      </c>
      <c r="H986" s="109" t="s">
        <v>1283</v>
      </c>
      <c r="I986" s="109"/>
      <c r="J986" s="108" t="s">
        <v>2216</v>
      </c>
      <c r="K986" s="112">
        <f>VLOOKUP(H986,行业总结!D:F,2,FALSE)</f>
        <v>2.3</v>
      </c>
      <c r="L986" s="109" t="s">
        <v>5713</v>
      </c>
      <c r="M986" s="109" t="s">
        <v>5714</v>
      </c>
    </row>
    <row r="987" s="95" customFormat="1" ht="33" spans="1:13">
      <c r="A987" s="20" t="s">
        <v>5715</v>
      </c>
      <c r="B987" s="20" t="s">
        <v>5716</v>
      </c>
      <c r="C987" s="21">
        <f>VLOOKUP(A987,[1]spot_prices!$A:$F,3,FALSE)</f>
        <v>53</v>
      </c>
      <c r="D987" s="21">
        <f>VLOOKUP(A987,[1]spot_prices!$A:$F,4,FALSE)</f>
        <v>53</v>
      </c>
      <c r="E987" s="107">
        <f>C987/D987</f>
        <v>1</v>
      </c>
      <c r="F987" s="20">
        <f>VLOOKUP(A987,[1]spot_prices!$A:$F,5,FALSE)</f>
        <v>5.2</v>
      </c>
      <c r="G987" s="103">
        <f>VLOOKUP(A987,[1]spot_prices!$A:$F,6,FALSE)</f>
        <v>2.16</v>
      </c>
      <c r="H987" s="23" t="s">
        <v>1283</v>
      </c>
      <c r="I987" s="23"/>
      <c r="J987" s="113"/>
      <c r="K987" s="112">
        <f>VLOOKUP(H987,行业总结!D:F,2,FALSE)</f>
        <v>2.3</v>
      </c>
      <c r="L987" s="23" t="s">
        <v>5717</v>
      </c>
      <c r="M987" s="23" t="s">
        <v>5718</v>
      </c>
    </row>
    <row r="988" s="95" customFormat="1" ht="33" spans="1:13">
      <c r="A988" s="24" t="s">
        <v>5719</v>
      </c>
      <c r="B988" s="24" t="s">
        <v>5720</v>
      </c>
      <c r="C988" s="21">
        <f>VLOOKUP(A988,[1]spot_prices!$A:$F,3,FALSE)</f>
        <v>40.5</v>
      </c>
      <c r="D988" s="21">
        <f>VLOOKUP(A988,[1]spot_prices!$A:$F,4,FALSE)</f>
        <v>40.5</v>
      </c>
      <c r="E988" s="107">
        <f>C988/D988</f>
        <v>1</v>
      </c>
      <c r="F988" s="20">
        <f>VLOOKUP(A988,[1]spot_prices!$A:$F,5,FALSE)</f>
        <v>10.39</v>
      </c>
      <c r="G988" s="103">
        <f>VLOOKUP(A988,[1]spot_prices!$A:$F,6,FALSE)</f>
        <v>2.47</v>
      </c>
      <c r="H988" s="27" t="s">
        <v>1283</v>
      </c>
      <c r="I988" s="27"/>
      <c r="J988" s="114"/>
      <c r="K988" s="112">
        <f>VLOOKUP(H988,行业总结!D:F,2,FALSE)</f>
        <v>2.3</v>
      </c>
      <c r="L988" s="27" t="s">
        <v>5721</v>
      </c>
      <c r="M988" s="27" t="s">
        <v>5722</v>
      </c>
    </row>
    <row r="989" s="95" customFormat="1" ht="33" spans="1:13">
      <c r="A989" s="24" t="s">
        <v>5723</v>
      </c>
      <c r="B989" s="24" t="s">
        <v>5724</v>
      </c>
      <c r="C989" s="21">
        <f>VLOOKUP(A989,[1]spot_prices!$A:$F,3,FALSE)</f>
        <v>37.1</v>
      </c>
      <c r="D989" s="21">
        <f>VLOOKUP(A989,[1]spot_prices!$A:$F,4,FALSE)</f>
        <v>37.3</v>
      </c>
      <c r="E989" s="107">
        <f>C989/D989</f>
        <v>0.994638069705094</v>
      </c>
      <c r="F989" s="20">
        <f>VLOOKUP(A989,[1]spot_prices!$A:$F,5,FALSE)</f>
        <v>15.74</v>
      </c>
      <c r="G989" s="103">
        <f>VLOOKUP(A989,[1]spot_prices!$A:$F,6,FALSE)</f>
        <v>3.89</v>
      </c>
      <c r="H989" s="27" t="s">
        <v>1283</v>
      </c>
      <c r="I989" s="27"/>
      <c r="J989" s="114"/>
      <c r="K989" s="112">
        <f>VLOOKUP(H989,行业总结!D:F,2,FALSE)</f>
        <v>2.3</v>
      </c>
      <c r="L989" s="27" t="s">
        <v>5725</v>
      </c>
      <c r="M989" s="27" t="s">
        <v>5726</v>
      </c>
    </row>
    <row r="990" s="95" customFormat="1" spans="1:13">
      <c r="A990" s="24" t="s">
        <v>5727</v>
      </c>
      <c r="B990" s="24" t="s">
        <v>5728</v>
      </c>
      <c r="C990" s="21">
        <f>VLOOKUP(A990,[1]spot_prices!$A:$F,3,FALSE)</f>
        <v>29.7</v>
      </c>
      <c r="D990" s="21">
        <f>VLOOKUP(A990,[1]spot_prices!$A:$F,4,FALSE)</f>
        <v>91.4</v>
      </c>
      <c r="E990" s="107">
        <f>C990/D990</f>
        <v>0.324945295404814</v>
      </c>
      <c r="F990" s="20">
        <f>VLOOKUP(A990,[1]spot_prices!$A:$F,5,FALSE)</f>
        <v>70.5</v>
      </c>
      <c r="G990" s="103">
        <f>VLOOKUP(A990,[1]spot_prices!$A:$F,6,FALSE)</f>
        <v>2.62</v>
      </c>
      <c r="H990" s="27" t="s">
        <v>1283</v>
      </c>
      <c r="I990" s="27"/>
      <c r="J990" s="114"/>
      <c r="K990" s="112">
        <f>VLOOKUP(H990,行业总结!D:F,2,FALSE)</f>
        <v>2.3</v>
      </c>
      <c r="L990" s="27" t="s">
        <v>5729</v>
      </c>
      <c r="M990" s="27" t="s">
        <v>5730</v>
      </c>
    </row>
    <row r="991" s="95" customFormat="1" ht="33" spans="1:13">
      <c r="A991" s="20" t="s">
        <v>5731</v>
      </c>
      <c r="B991" s="20" t="s">
        <v>5732</v>
      </c>
      <c r="C991" s="21">
        <f>VLOOKUP(A991,[1]spot_prices!$A:$F,3,FALSE)</f>
        <v>64.5</v>
      </c>
      <c r="D991" s="21">
        <f>VLOOKUP(A991,[1]spot_prices!$A:$F,4,FALSE)</f>
        <v>84.9</v>
      </c>
      <c r="E991" s="107">
        <f>C991/D991</f>
        <v>0.759717314487632</v>
      </c>
      <c r="F991" s="20">
        <f>VLOOKUP(A991,[1]spot_prices!$A:$F,5,FALSE)</f>
        <v>14.8</v>
      </c>
      <c r="G991" s="103">
        <f>VLOOKUP(A991,[1]spot_prices!$A:$F,6,FALSE)</f>
        <v>4.01</v>
      </c>
      <c r="H991" s="23" t="s">
        <v>2017</v>
      </c>
      <c r="I991" s="23"/>
      <c r="J991" s="113"/>
      <c r="K991" s="112">
        <f>VLOOKUP(H991,行业总结!D:F,2,FALSE)</f>
        <v>2.3</v>
      </c>
      <c r="L991" s="23" t="s">
        <v>5733</v>
      </c>
      <c r="M991" s="23" t="s">
        <v>5734</v>
      </c>
    </row>
    <row r="992" s="95" customFormat="1" ht="33" spans="1:13">
      <c r="A992" s="24" t="s">
        <v>5735</v>
      </c>
      <c r="B992" s="24" t="s">
        <v>5736</v>
      </c>
      <c r="C992" s="21">
        <f>VLOOKUP(A992,[1]spot_prices!$A:$F,3,FALSE)</f>
        <v>42.3</v>
      </c>
      <c r="D992" s="21">
        <f>VLOOKUP(A992,[1]spot_prices!$A:$F,4,FALSE)</f>
        <v>42.4</v>
      </c>
      <c r="E992" s="107">
        <f>C992/D992</f>
        <v>0.997641509433962</v>
      </c>
      <c r="F992" s="20">
        <f>VLOOKUP(A992,[1]spot_prices!$A:$F,5,FALSE)</f>
        <v>13.73</v>
      </c>
      <c r="G992" s="103">
        <f>VLOOKUP(A992,[1]spot_prices!$A:$F,6,FALSE)</f>
        <v>2.39</v>
      </c>
      <c r="H992" s="27" t="s">
        <v>2017</v>
      </c>
      <c r="I992" s="27"/>
      <c r="J992" s="114"/>
      <c r="K992" s="112">
        <f>VLOOKUP(H992,行业总结!D:F,2,FALSE)</f>
        <v>2.3</v>
      </c>
      <c r="L992" s="27" t="s">
        <v>5737</v>
      </c>
      <c r="M992" s="27" t="s">
        <v>5738</v>
      </c>
    </row>
    <row r="993" s="95" customFormat="1" spans="1:13">
      <c r="A993" s="24" t="s">
        <v>5739</v>
      </c>
      <c r="B993" s="24" t="s">
        <v>5740</v>
      </c>
      <c r="C993" s="21">
        <f>VLOOKUP(A993,[1]spot_prices!$A:$F,3,FALSE)</f>
        <v>29.5</v>
      </c>
      <c r="D993" s="21">
        <f>VLOOKUP(A993,[1]spot_prices!$A:$F,4,FALSE)</f>
        <v>93.8</v>
      </c>
      <c r="E993" s="107">
        <f>C993/D993</f>
        <v>0.314498933901919</v>
      </c>
      <c r="F993" s="20">
        <f>VLOOKUP(A993,[1]spot_prices!$A:$F,5,FALSE)</f>
        <v>36.07</v>
      </c>
      <c r="G993" s="103">
        <f>VLOOKUP(A993,[1]spot_prices!$A:$F,6,FALSE)</f>
        <v>2.68</v>
      </c>
      <c r="H993" s="27" t="s">
        <v>2017</v>
      </c>
      <c r="I993" s="27"/>
      <c r="J993" s="114"/>
      <c r="K993" s="112">
        <f>VLOOKUP(H993,行业总结!D:F,2,FALSE)</f>
        <v>2.3</v>
      </c>
      <c r="L993" s="27" t="s">
        <v>5741</v>
      </c>
      <c r="M993" s="27" t="s">
        <v>1933</v>
      </c>
    </row>
    <row r="994" s="95" customFormat="1" spans="1:13">
      <c r="A994" s="20" t="s">
        <v>5742</v>
      </c>
      <c r="B994" s="20" t="s">
        <v>5743</v>
      </c>
      <c r="C994" s="21">
        <f>VLOOKUP(A994,[1]spot_prices!$A:$F,3,FALSE)</f>
        <v>63.6</v>
      </c>
      <c r="D994" s="21">
        <f>VLOOKUP(A994,[1]spot_prices!$A:$F,4,FALSE)</f>
        <v>90.4</v>
      </c>
      <c r="E994" s="107">
        <f>C994/D994</f>
        <v>0.70353982300885</v>
      </c>
      <c r="F994" s="20">
        <f>VLOOKUP(A994,[1]spot_prices!$A:$F,5,FALSE)</f>
        <v>12.4</v>
      </c>
      <c r="G994" s="103">
        <f>VLOOKUP(A994,[1]spot_prices!$A:$F,6,FALSE)</f>
        <v>6.07</v>
      </c>
      <c r="H994" s="23" t="s">
        <v>2016</v>
      </c>
      <c r="I994" s="23"/>
      <c r="J994" s="113"/>
      <c r="K994" s="112">
        <f>VLOOKUP(H994,行业总结!D:F,2,FALSE)</f>
        <v>2.3</v>
      </c>
      <c r="L994" s="23" t="s">
        <v>5744</v>
      </c>
      <c r="M994" s="23" t="s">
        <v>5745</v>
      </c>
    </row>
    <row r="995" s="95" customFormat="1" spans="1:13">
      <c r="A995" s="20" t="s">
        <v>5746</v>
      </c>
      <c r="B995" s="20" t="s">
        <v>5747</v>
      </c>
      <c r="C995" s="21">
        <f>VLOOKUP(A995,[1]spot_prices!$A:$F,3,FALSE)</f>
        <v>59.5</v>
      </c>
      <c r="D995" s="21">
        <f>VLOOKUP(A995,[1]spot_prices!$A:$F,4,FALSE)</f>
        <v>59.5</v>
      </c>
      <c r="E995" s="107">
        <f>C995/D995</f>
        <v>1</v>
      </c>
      <c r="F995" s="20">
        <f>VLOOKUP(A995,[1]spot_prices!$A:$F,5,FALSE)</f>
        <v>10.83</v>
      </c>
      <c r="G995" s="103">
        <f>VLOOKUP(A995,[1]spot_prices!$A:$F,6,FALSE)</f>
        <v>3.54</v>
      </c>
      <c r="H995" s="23" t="s">
        <v>2016</v>
      </c>
      <c r="I995" s="23"/>
      <c r="J995" s="113"/>
      <c r="K995" s="112">
        <f>VLOOKUP(H995,行业总结!D:F,2,FALSE)</f>
        <v>2.3</v>
      </c>
      <c r="L995" s="23" t="s">
        <v>5748</v>
      </c>
      <c r="M995" s="23" t="s">
        <v>5749</v>
      </c>
    </row>
    <row r="996" s="95" customFormat="1" spans="1:13">
      <c r="A996" s="20" t="s">
        <v>5750</v>
      </c>
      <c r="B996" s="20" t="s">
        <v>5751</v>
      </c>
      <c r="C996" s="21">
        <f>VLOOKUP(A996,[1]spot_prices!$A:$F,3,FALSE)</f>
        <v>56.6</v>
      </c>
      <c r="D996" s="21">
        <f>VLOOKUP(A996,[1]spot_prices!$A:$F,4,FALSE)</f>
        <v>56.6</v>
      </c>
      <c r="E996" s="107">
        <f>C996/D996</f>
        <v>1</v>
      </c>
      <c r="F996" s="20">
        <f>VLOOKUP(A996,[1]spot_prices!$A:$F,5,FALSE)</f>
        <v>30.38</v>
      </c>
      <c r="G996" s="103">
        <f>VLOOKUP(A996,[1]spot_prices!$A:$F,6,FALSE)</f>
        <v>2.22</v>
      </c>
      <c r="H996" s="23" t="s">
        <v>2016</v>
      </c>
      <c r="I996" s="23"/>
      <c r="J996" s="113"/>
      <c r="K996" s="112">
        <f>VLOOKUP(H996,行业总结!D:F,2,FALSE)</f>
        <v>2.3</v>
      </c>
      <c r="L996" s="23" t="s">
        <v>5752</v>
      </c>
      <c r="M996" s="23" t="s">
        <v>1750</v>
      </c>
    </row>
    <row r="997" s="95" customFormat="1" ht="33" spans="1:13">
      <c r="A997" s="24" t="s">
        <v>5753</v>
      </c>
      <c r="B997" s="24" t="s">
        <v>5754</v>
      </c>
      <c r="C997" s="21">
        <f>VLOOKUP(A997,[1]spot_prices!$A:$F,3,FALSE)</f>
        <v>45.9</v>
      </c>
      <c r="D997" s="21">
        <f>VLOOKUP(A997,[1]spot_prices!$A:$F,4,FALSE)</f>
        <v>45.9</v>
      </c>
      <c r="E997" s="107">
        <f>C997/D997</f>
        <v>1</v>
      </c>
      <c r="F997" s="20">
        <f>VLOOKUP(A997,[1]spot_prices!$A:$F,5,FALSE)</f>
        <v>8.71</v>
      </c>
      <c r="G997" s="103">
        <f>VLOOKUP(A997,[1]spot_prices!$A:$F,6,FALSE)</f>
        <v>5.7</v>
      </c>
      <c r="H997" s="27" t="s">
        <v>2016</v>
      </c>
      <c r="I997" s="27"/>
      <c r="J997" s="114"/>
      <c r="K997" s="112">
        <f>VLOOKUP(H997,行业总结!D:F,2,FALSE)</f>
        <v>2.3</v>
      </c>
      <c r="L997" s="27" t="s">
        <v>5755</v>
      </c>
      <c r="M997" s="27" t="s">
        <v>5756</v>
      </c>
    </row>
    <row r="998" s="95" customFormat="1" spans="1:13">
      <c r="A998" s="24" t="s">
        <v>5757</v>
      </c>
      <c r="B998" s="24" t="s">
        <v>5758</v>
      </c>
      <c r="C998" s="21">
        <f>VLOOKUP(A998,[1]spot_prices!$A:$F,3,FALSE)</f>
        <v>30.9</v>
      </c>
      <c r="D998" s="21">
        <f>VLOOKUP(A998,[1]spot_prices!$A:$F,4,FALSE)</f>
        <v>50.1</v>
      </c>
      <c r="E998" s="107">
        <f>C998/D998</f>
        <v>0.616766467065868</v>
      </c>
      <c r="F998" s="20">
        <f>VLOOKUP(A998,[1]spot_prices!$A:$F,5,FALSE)</f>
        <v>32.3</v>
      </c>
      <c r="G998" s="103">
        <f>VLOOKUP(A998,[1]spot_prices!$A:$F,6,FALSE)</f>
        <v>1.99</v>
      </c>
      <c r="H998" s="27" t="s">
        <v>2016</v>
      </c>
      <c r="I998" s="27"/>
      <c r="J998" s="114"/>
      <c r="K998" s="112">
        <f>VLOOKUP(H998,行业总结!D:F,2,FALSE)</f>
        <v>2.3</v>
      </c>
      <c r="L998" s="27" t="s">
        <v>5759</v>
      </c>
      <c r="M998" s="27" t="s">
        <v>5760</v>
      </c>
    </row>
    <row r="999" s="95" customFormat="1" spans="1:13">
      <c r="A999" s="24" t="s">
        <v>5761</v>
      </c>
      <c r="B999" s="24" t="s">
        <v>5762</v>
      </c>
      <c r="C999" s="21">
        <f>VLOOKUP(A999,[1]spot_prices!$A:$F,3,FALSE)</f>
        <v>29.6</v>
      </c>
      <c r="D999" s="21">
        <f>VLOOKUP(A999,[1]spot_prices!$A:$F,4,FALSE)</f>
        <v>29.6</v>
      </c>
      <c r="E999" s="107">
        <f>C999/D999</f>
        <v>1</v>
      </c>
      <c r="F999" s="20">
        <f>VLOOKUP(A999,[1]spot_prices!$A:$F,5,FALSE)</f>
        <v>26.77</v>
      </c>
      <c r="G999" s="103">
        <f>VLOOKUP(A999,[1]spot_prices!$A:$F,6,FALSE)</f>
        <v>5.02</v>
      </c>
      <c r="H999" s="27" t="s">
        <v>2016</v>
      </c>
      <c r="I999" s="27"/>
      <c r="J999" s="114"/>
      <c r="K999" s="112">
        <f>VLOOKUP(H999,行业总结!D:F,2,FALSE)</f>
        <v>2.3</v>
      </c>
      <c r="L999" s="27" t="s">
        <v>5763</v>
      </c>
      <c r="M999" s="27" t="s">
        <v>5764</v>
      </c>
    </row>
    <row r="1000" s="95" customFormat="1" ht="33" spans="1:13">
      <c r="A1000" s="24" t="s">
        <v>5765</v>
      </c>
      <c r="B1000" s="24" t="s">
        <v>5766</v>
      </c>
      <c r="C1000" s="21">
        <f>VLOOKUP(A1000,[1]spot_prices!$A:$F,3,FALSE)</f>
        <v>29.5</v>
      </c>
      <c r="D1000" s="21">
        <f>VLOOKUP(A1000,[1]spot_prices!$A:$F,4,FALSE)</f>
        <v>38.3</v>
      </c>
      <c r="E1000" s="107">
        <f>C1000/D1000</f>
        <v>0.77023498694517</v>
      </c>
      <c r="F1000" s="20">
        <f>VLOOKUP(A1000,[1]spot_prices!$A:$F,5,FALSE)</f>
        <v>8.18</v>
      </c>
      <c r="G1000" s="103">
        <f>VLOOKUP(A1000,[1]spot_prices!$A:$F,6,FALSE)</f>
        <v>3.81</v>
      </c>
      <c r="H1000" s="27" t="s">
        <v>2016</v>
      </c>
      <c r="I1000" s="27"/>
      <c r="J1000" s="114"/>
      <c r="K1000" s="112">
        <f>VLOOKUP(H1000,行业总结!D:F,2,FALSE)</f>
        <v>2.3</v>
      </c>
      <c r="L1000" s="27" t="s">
        <v>5767</v>
      </c>
      <c r="M1000" s="27" t="s">
        <v>5768</v>
      </c>
    </row>
    <row r="1001" s="95" customFormat="1" spans="1:13">
      <c r="A1001" s="24" t="s">
        <v>5769</v>
      </c>
      <c r="B1001" s="24" t="s">
        <v>5770</v>
      </c>
      <c r="C1001" s="21">
        <f>VLOOKUP(A1001,[1]spot_prices!$A:$F,3,FALSE)</f>
        <v>27.6</v>
      </c>
      <c r="D1001" s="21">
        <f>VLOOKUP(A1001,[1]spot_prices!$A:$F,4,FALSE)</f>
        <v>27.6</v>
      </c>
      <c r="E1001" s="107">
        <f>C1001/D1001</f>
        <v>1</v>
      </c>
      <c r="F1001" s="20">
        <f>VLOOKUP(A1001,[1]spot_prices!$A:$F,5,FALSE)</f>
        <v>12.18</v>
      </c>
      <c r="G1001" s="103">
        <f>VLOOKUP(A1001,[1]spot_prices!$A:$F,6,FALSE)</f>
        <v>5</v>
      </c>
      <c r="H1001" s="27" t="s">
        <v>2016</v>
      </c>
      <c r="I1001" s="27"/>
      <c r="J1001" s="114"/>
      <c r="K1001" s="112">
        <f>VLOOKUP(H1001,行业总结!D:F,2,FALSE)</f>
        <v>2.3</v>
      </c>
      <c r="L1001" s="27" t="s">
        <v>5771</v>
      </c>
      <c r="M1001" s="27" t="s">
        <v>5772</v>
      </c>
    </row>
    <row r="1002" s="95" customFormat="1" spans="1:13">
      <c r="A1002" s="24" t="s">
        <v>5773</v>
      </c>
      <c r="B1002" s="24" t="s">
        <v>5774</v>
      </c>
      <c r="C1002" s="21">
        <f>VLOOKUP(A1002,[1]spot_prices!$A:$F,3,FALSE)</f>
        <v>27</v>
      </c>
      <c r="D1002" s="21">
        <f>VLOOKUP(A1002,[1]spot_prices!$A:$F,4,FALSE)</f>
        <v>33</v>
      </c>
      <c r="E1002" s="107">
        <f>C1002/D1002</f>
        <v>0.818181818181818</v>
      </c>
      <c r="F1002" s="20">
        <f>VLOOKUP(A1002,[1]spot_prices!$A:$F,5,FALSE)</f>
        <v>8.14</v>
      </c>
      <c r="G1002" s="103">
        <f>VLOOKUP(A1002,[1]spot_prices!$A:$F,6,FALSE)</f>
        <v>4.36</v>
      </c>
      <c r="H1002" s="27" t="s">
        <v>2016</v>
      </c>
      <c r="I1002" s="27"/>
      <c r="J1002" s="114"/>
      <c r="K1002" s="112">
        <f>VLOOKUP(H1002,行业总结!D:F,2,FALSE)</f>
        <v>2.3</v>
      </c>
      <c r="L1002" s="27" t="s">
        <v>5775</v>
      </c>
      <c r="M1002" s="27" t="s">
        <v>5776</v>
      </c>
    </row>
    <row r="1003" s="95" customFormat="1" spans="1:13">
      <c r="A1003" s="24" t="s">
        <v>5777</v>
      </c>
      <c r="B1003" s="24" t="s">
        <v>5778</v>
      </c>
      <c r="C1003" s="21">
        <f>VLOOKUP(A1003,[1]spot_prices!$A:$F,3,FALSE)</f>
        <v>26.1</v>
      </c>
      <c r="D1003" s="21">
        <f>VLOOKUP(A1003,[1]spot_prices!$A:$F,4,FALSE)</f>
        <v>26.1</v>
      </c>
      <c r="E1003" s="107">
        <f>C1003/D1003</f>
        <v>1</v>
      </c>
      <c r="F1003" s="20">
        <f>VLOOKUP(A1003,[1]spot_prices!$A:$F,5,FALSE)</f>
        <v>9.8</v>
      </c>
      <c r="G1003" s="103">
        <f>VLOOKUP(A1003,[1]spot_prices!$A:$F,6,FALSE)</f>
        <v>5.49</v>
      </c>
      <c r="H1003" s="27" t="s">
        <v>2016</v>
      </c>
      <c r="I1003" s="27"/>
      <c r="J1003" s="114"/>
      <c r="K1003" s="112">
        <f>VLOOKUP(H1003,行业总结!D:F,2,FALSE)</f>
        <v>2.3</v>
      </c>
      <c r="L1003" s="27" t="s">
        <v>5779</v>
      </c>
      <c r="M1003" s="27" t="s">
        <v>5780</v>
      </c>
    </row>
    <row r="1004" s="95" customFormat="1" spans="1:13">
      <c r="A1004" s="24" t="s">
        <v>5781</v>
      </c>
      <c r="B1004" s="24" t="s">
        <v>5782</v>
      </c>
      <c r="C1004" s="21">
        <f>VLOOKUP(A1004,[1]spot_prices!$A:$F,3,FALSE)</f>
        <v>21</v>
      </c>
      <c r="D1004" s="21">
        <f>VLOOKUP(A1004,[1]spot_prices!$A:$F,4,FALSE)</f>
        <v>27</v>
      </c>
      <c r="E1004" s="107">
        <f>C1004/D1004</f>
        <v>0.777777777777778</v>
      </c>
      <c r="F1004" s="20">
        <f>VLOOKUP(A1004,[1]spot_prices!$A:$F,5,FALSE)</f>
        <v>15.22</v>
      </c>
      <c r="G1004" s="103">
        <f>VLOOKUP(A1004,[1]spot_prices!$A:$F,6,FALSE)</f>
        <v>9.97</v>
      </c>
      <c r="H1004" s="27" t="s">
        <v>2016</v>
      </c>
      <c r="I1004" s="27"/>
      <c r="J1004" s="114"/>
      <c r="K1004" s="112">
        <f>VLOOKUP(H1004,行业总结!D:F,2,FALSE)</f>
        <v>2.3</v>
      </c>
      <c r="L1004" s="27" t="s">
        <v>5783</v>
      </c>
      <c r="M1004" s="27" t="s">
        <v>5784</v>
      </c>
    </row>
    <row r="1005" s="95" customFormat="1" ht="33" spans="1:13">
      <c r="A1005" s="108" t="s">
        <v>5785</v>
      </c>
      <c r="B1005" s="108" t="s">
        <v>5786</v>
      </c>
      <c r="C1005" s="21">
        <f>VLOOKUP(A1005,[1]spot_prices!$A:$F,3,FALSE)</f>
        <v>357.1</v>
      </c>
      <c r="D1005" s="21">
        <f>VLOOKUP(A1005,[1]spot_prices!$A:$F,4,FALSE)</f>
        <v>408.2</v>
      </c>
      <c r="E1005" s="107">
        <f>C1005/D1005</f>
        <v>0.874816266536012</v>
      </c>
      <c r="F1005" s="20">
        <f>VLOOKUP(A1005,[1]spot_prices!$A:$F,5,FALSE)</f>
        <v>15.61</v>
      </c>
      <c r="G1005" s="103">
        <f>VLOOKUP(A1005,[1]spot_prices!$A:$F,6,FALSE)</f>
        <v>2.97</v>
      </c>
      <c r="H1005" s="109" t="s">
        <v>318</v>
      </c>
      <c r="I1005" s="109"/>
      <c r="J1005" s="108" t="s">
        <v>3509</v>
      </c>
      <c r="K1005" s="112">
        <f>VLOOKUP(H1005,行业总结!D:F,2,FALSE)</f>
        <v>2.3</v>
      </c>
      <c r="L1005" s="109" t="s">
        <v>5787</v>
      </c>
      <c r="M1005" s="109" t="s">
        <v>5788</v>
      </c>
    </row>
    <row r="1006" s="95" customFormat="1" ht="33" spans="1:13">
      <c r="A1006" s="20" t="s">
        <v>5789</v>
      </c>
      <c r="B1006" s="20" t="s">
        <v>5790</v>
      </c>
      <c r="C1006" s="21">
        <f>VLOOKUP(A1006,[1]spot_prices!$A:$F,3,FALSE)</f>
        <v>68.1</v>
      </c>
      <c r="D1006" s="21">
        <f>VLOOKUP(A1006,[1]spot_prices!$A:$F,4,FALSE)</f>
        <v>73</v>
      </c>
      <c r="E1006" s="107">
        <f>C1006/D1006</f>
        <v>0.932876712328767</v>
      </c>
      <c r="F1006" s="20">
        <f>VLOOKUP(A1006,[1]spot_prices!$A:$F,5,FALSE)</f>
        <v>7.21</v>
      </c>
      <c r="G1006" s="103">
        <f>VLOOKUP(A1006,[1]spot_prices!$A:$F,6,FALSE)</f>
        <v>5.56</v>
      </c>
      <c r="H1006" s="23" t="s">
        <v>318</v>
      </c>
      <c r="I1006" s="23"/>
      <c r="J1006" s="113"/>
      <c r="K1006" s="112">
        <f>VLOOKUP(H1006,行业总结!D:F,2,FALSE)</f>
        <v>2.3</v>
      </c>
      <c r="L1006" s="23" t="s">
        <v>5791</v>
      </c>
      <c r="M1006" s="23" t="s">
        <v>5792</v>
      </c>
    </row>
    <row r="1007" s="95" customFormat="1" ht="49.5" spans="1:13">
      <c r="A1007" s="24" t="s">
        <v>5793</v>
      </c>
      <c r="B1007" s="24" t="s">
        <v>5794</v>
      </c>
      <c r="C1007" s="21">
        <f>VLOOKUP(A1007,[1]spot_prices!$A:$F,3,FALSE)</f>
        <v>31.8</v>
      </c>
      <c r="D1007" s="21">
        <f>VLOOKUP(A1007,[1]spot_prices!$A:$F,4,FALSE)</f>
        <v>31.9</v>
      </c>
      <c r="E1007" s="107">
        <f>C1007/D1007</f>
        <v>0.996865203761756</v>
      </c>
      <c r="F1007" s="20">
        <f>VLOOKUP(A1007,[1]spot_prices!$A:$F,5,FALSE)</f>
        <v>12.5</v>
      </c>
      <c r="G1007" s="103">
        <f>VLOOKUP(A1007,[1]spot_prices!$A:$F,6,FALSE)</f>
        <v>-1.11</v>
      </c>
      <c r="H1007" s="27" t="s">
        <v>318</v>
      </c>
      <c r="I1007" s="27"/>
      <c r="J1007" s="24" t="s">
        <v>2286</v>
      </c>
      <c r="K1007" s="112">
        <f>VLOOKUP(H1007,行业总结!D:F,2,FALSE)</f>
        <v>2.3</v>
      </c>
      <c r="L1007" s="27" t="s">
        <v>5795</v>
      </c>
      <c r="M1007" s="27" t="s">
        <v>5796</v>
      </c>
    </row>
    <row r="1008" s="95" customFormat="1" ht="33" spans="1:13">
      <c r="A1008" s="24" t="s">
        <v>5797</v>
      </c>
      <c r="B1008" s="24" t="s">
        <v>5798</v>
      </c>
      <c r="C1008" s="21">
        <f>VLOOKUP(A1008,[1]spot_prices!$A:$F,3,FALSE)</f>
        <v>18.3</v>
      </c>
      <c r="D1008" s="21">
        <f>VLOOKUP(A1008,[1]spot_prices!$A:$F,4,FALSE)</f>
        <v>18.3</v>
      </c>
      <c r="E1008" s="107">
        <f>C1008/D1008</f>
        <v>1</v>
      </c>
      <c r="F1008" s="20">
        <f>VLOOKUP(A1008,[1]spot_prices!$A:$F,5,FALSE)</f>
        <v>14.2</v>
      </c>
      <c r="G1008" s="103">
        <f>VLOOKUP(A1008,[1]spot_prices!$A:$F,6,FALSE)</f>
        <v>4.64</v>
      </c>
      <c r="H1008" s="27" t="s">
        <v>318</v>
      </c>
      <c r="I1008" s="27"/>
      <c r="J1008" s="114"/>
      <c r="K1008" s="112">
        <f>VLOOKUP(H1008,行业总结!D:F,2,FALSE)</f>
        <v>2.3</v>
      </c>
      <c r="L1008" s="27" t="s">
        <v>5799</v>
      </c>
      <c r="M1008" s="27" t="s">
        <v>5800</v>
      </c>
    </row>
    <row r="1009" s="95" customFormat="1" ht="33" spans="1:13">
      <c r="A1009" s="108" t="s">
        <v>5801</v>
      </c>
      <c r="B1009" s="108" t="s">
        <v>5802</v>
      </c>
      <c r="C1009" s="21">
        <f>VLOOKUP(A1009,[1]spot_prices!$A:$F,3,FALSE)</f>
        <v>107.6</v>
      </c>
      <c r="D1009" s="21">
        <f>VLOOKUP(A1009,[1]spot_prices!$A:$F,4,FALSE)</f>
        <v>107.6</v>
      </c>
      <c r="E1009" s="107">
        <f>C1009/D1009</f>
        <v>1</v>
      </c>
      <c r="F1009" s="20">
        <f>VLOOKUP(A1009,[1]spot_prices!$A:$F,5,FALSE)</f>
        <v>14.87</v>
      </c>
      <c r="G1009" s="103">
        <f>VLOOKUP(A1009,[1]spot_prices!$A:$F,6,FALSE)</f>
        <v>3.91</v>
      </c>
      <c r="H1009" s="109" t="s">
        <v>142</v>
      </c>
      <c r="I1009" s="109"/>
      <c r="J1009" s="116"/>
      <c r="K1009" s="112">
        <f>VLOOKUP(H1009,行业总结!D:F,2,FALSE)</f>
        <v>2.3</v>
      </c>
      <c r="L1009" s="109" t="s">
        <v>5803</v>
      </c>
      <c r="M1009" s="109" t="s">
        <v>5804</v>
      </c>
    </row>
    <row r="1010" s="95" customFormat="1" ht="33" spans="1:13">
      <c r="A1010" s="20" t="s">
        <v>5805</v>
      </c>
      <c r="B1010" s="20" t="s">
        <v>5806</v>
      </c>
      <c r="C1010" s="21">
        <f>VLOOKUP(A1010,[1]spot_prices!$A:$F,3,FALSE)</f>
        <v>77</v>
      </c>
      <c r="D1010" s="21">
        <f>VLOOKUP(A1010,[1]spot_prices!$A:$F,4,FALSE)</f>
        <v>77</v>
      </c>
      <c r="E1010" s="107">
        <f>C1010/D1010</f>
        <v>1</v>
      </c>
      <c r="F1010" s="20">
        <f>VLOOKUP(A1010,[1]spot_prices!$A:$F,5,FALSE)</f>
        <v>11.49</v>
      </c>
      <c r="G1010" s="103">
        <f>VLOOKUP(A1010,[1]spot_prices!$A:$F,6,FALSE)</f>
        <v>1.32</v>
      </c>
      <c r="H1010" s="23" t="s">
        <v>142</v>
      </c>
      <c r="I1010" s="23"/>
      <c r="J1010" s="113"/>
      <c r="K1010" s="112">
        <f>VLOOKUP(H1010,行业总结!D:F,2,FALSE)</f>
        <v>2.3</v>
      </c>
      <c r="L1010" s="23" t="s">
        <v>5807</v>
      </c>
      <c r="M1010" s="23" t="s">
        <v>5808</v>
      </c>
    </row>
    <row r="1011" s="95" customFormat="1" spans="1:13">
      <c r="A1011" s="20" t="s">
        <v>5809</v>
      </c>
      <c r="B1011" s="20" t="s">
        <v>5810</v>
      </c>
      <c r="C1011" s="21">
        <f>VLOOKUP(A1011,[1]spot_prices!$A:$F,3,FALSE)</f>
        <v>71.3</v>
      </c>
      <c r="D1011" s="21">
        <f>VLOOKUP(A1011,[1]spot_prices!$A:$F,4,FALSE)</f>
        <v>86</v>
      </c>
      <c r="E1011" s="107">
        <f>C1011/D1011</f>
        <v>0.82906976744186</v>
      </c>
      <c r="F1011" s="20">
        <f>VLOOKUP(A1011,[1]spot_prices!$A:$F,5,FALSE)</f>
        <v>8.75</v>
      </c>
      <c r="G1011" s="103">
        <f>VLOOKUP(A1011,[1]spot_prices!$A:$F,6,FALSE)</f>
        <v>2.82</v>
      </c>
      <c r="H1011" s="23" t="s">
        <v>142</v>
      </c>
      <c r="I1011" s="23"/>
      <c r="J1011" s="20" t="s">
        <v>2122</v>
      </c>
      <c r="K1011" s="112">
        <f>VLOOKUP(H1011,行业总结!D:F,2,FALSE)</f>
        <v>2.3</v>
      </c>
      <c r="L1011" s="23" t="s">
        <v>5811</v>
      </c>
      <c r="M1011" s="23" t="s">
        <v>5812</v>
      </c>
    </row>
    <row r="1012" s="95" customFormat="1" ht="33" spans="1:13">
      <c r="A1012" s="108" t="s">
        <v>5813</v>
      </c>
      <c r="B1012" s="108" t="s">
        <v>5814</v>
      </c>
      <c r="C1012" s="21">
        <f>VLOOKUP(A1012,[1]spot_prices!$A:$F,3,FALSE)</f>
        <v>274.4</v>
      </c>
      <c r="D1012" s="21">
        <f>VLOOKUP(A1012,[1]spot_prices!$A:$F,4,FALSE)</f>
        <v>310.2</v>
      </c>
      <c r="E1012" s="107">
        <f>C1012/D1012</f>
        <v>0.884590586718246</v>
      </c>
      <c r="F1012" s="20">
        <f>VLOOKUP(A1012,[1]spot_prices!$A:$F,5,FALSE)</f>
        <v>5.03</v>
      </c>
      <c r="G1012" s="103">
        <f>VLOOKUP(A1012,[1]spot_prices!$A:$F,6,FALSE)</f>
        <v>3.93</v>
      </c>
      <c r="H1012" s="109" t="s">
        <v>303</v>
      </c>
      <c r="I1012" s="109"/>
      <c r="J1012" s="108" t="s">
        <v>5104</v>
      </c>
      <c r="K1012" s="112">
        <f>VLOOKUP(H1012,行业总结!D:F,2,FALSE)</f>
        <v>2.6</v>
      </c>
      <c r="L1012" s="109" t="s">
        <v>5815</v>
      </c>
      <c r="M1012" s="109" t="s">
        <v>5816</v>
      </c>
    </row>
    <row r="1013" s="95" customFormat="1" ht="49.5" spans="1:13">
      <c r="A1013" s="20" t="s">
        <v>5817</v>
      </c>
      <c r="B1013" s="20" t="s">
        <v>5818</v>
      </c>
      <c r="C1013" s="21">
        <f>VLOOKUP(A1013,[1]spot_prices!$A:$F,3,FALSE)</f>
        <v>87.2</v>
      </c>
      <c r="D1013" s="21">
        <f>VLOOKUP(A1013,[1]spot_prices!$A:$F,4,FALSE)</f>
        <v>87.6</v>
      </c>
      <c r="E1013" s="107">
        <f>C1013/D1013</f>
        <v>0.995433789954338</v>
      </c>
      <c r="F1013" s="20">
        <f>VLOOKUP(A1013,[1]spot_prices!$A:$F,5,FALSE)</f>
        <v>8.69</v>
      </c>
      <c r="G1013" s="103">
        <f>VLOOKUP(A1013,[1]spot_prices!$A:$F,6,FALSE)</f>
        <v>0.46</v>
      </c>
      <c r="H1013" s="23" t="s">
        <v>303</v>
      </c>
      <c r="I1013" s="23"/>
      <c r="J1013" s="20" t="s">
        <v>2122</v>
      </c>
      <c r="K1013" s="112">
        <f>VLOOKUP(H1013,行业总结!D:F,2,FALSE)</f>
        <v>2.6</v>
      </c>
      <c r="L1013" s="23" t="s">
        <v>5819</v>
      </c>
      <c r="M1013" s="23" t="s">
        <v>5820</v>
      </c>
    </row>
    <row r="1014" s="95" customFormat="1" ht="49.5" spans="1:13">
      <c r="A1014" s="20" t="s">
        <v>5821</v>
      </c>
      <c r="B1014" s="20" t="s">
        <v>5822</v>
      </c>
      <c r="C1014" s="21">
        <f>VLOOKUP(A1014,[1]spot_prices!$A:$F,3,FALSE)</f>
        <v>63.8</v>
      </c>
      <c r="D1014" s="21">
        <f>VLOOKUP(A1014,[1]spot_prices!$A:$F,4,FALSE)</f>
        <v>63.9</v>
      </c>
      <c r="E1014" s="107">
        <f>C1014/D1014</f>
        <v>0.998435054773083</v>
      </c>
      <c r="F1014" s="20">
        <f>VLOOKUP(A1014,[1]spot_prices!$A:$F,5,FALSE)</f>
        <v>5.84</v>
      </c>
      <c r="G1014" s="103">
        <f>VLOOKUP(A1014,[1]spot_prices!$A:$F,6,FALSE)</f>
        <v>3.36</v>
      </c>
      <c r="H1014" s="23" t="s">
        <v>303</v>
      </c>
      <c r="I1014" s="23"/>
      <c r="J1014" s="113"/>
      <c r="K1014" s="112">
        <f>VLOOKUP(H1014,行业总结!D:F,2,FALSE)</f>
        <v>2.6</v>
      </c>
      <c r="L1014" s="23" t="s">
        <v>5823</v>
      </c>
      <c r="M1014" s="23" t="s">
        <v>5824</v>
      </c>
    </row>
    <row r="1015" s="95" customFormat="1" spans="1:13">
      <c r="A1015" s="20" t="s">
        <v>5825</v>
      </c>
      <c r="B1015" s="20" t="s">
        <v>5826</v>
      </c>
      <c r="C1015" s="21">
        <f>VLOOKUP(A1015,[1]spot_prices!$A:$F,3,FALSE)</f>
        <v>57.5</v>
      </c>
      <c r="D1015" s="21">
        <f>VLOOKUP(A1015,[1]spot_prices!$A:$F,4,FALSE)</f>
        <v>57.5</v>
      </c>
      <c r="E1015" s="107">
        <f>C1015/D1015</f>
        <v>1</v>
      </c>
      <c r="F1015" s="20">
        <f>VLOOKUP(A1015,[1]spot_prices!$A:$F,5,FALSE)</f>
        <v>7.98</v>
      </c>
      <c r="G1015" s="103">
        <f>VLOOKUP(A1015,[1]spot_prices!$A:$F,6,FALSE)</f>
        <v>1.27</v>
      </c>
      <c r="H1015" s="23" t="s">
        <v>303</v>
      </c>
      <c r="I1015" s="23"/>
      <c r="J1015" s="113"/>
      <c r="K1015" s="112">
        <f>VLOOKUP(H1015,行业总结!D:F,2,FALSE)</f>
        <v>2.6</v>
      </c>
      <c r="L1015" s="23" t="s">
        <v>5827</v>
      </c>
      <c r="M1015" s="23" t="s">
        <v>5828</v>
      </c>
    </row>
    <row r="1016" s="95" customFormat="1" ht="33" spans="1:13">
      <c r="A1016" s="24" t="s">
        <v>5829</v>
      </c>
      <c r="B1016" s="24" t="s">
        <v>5830</v>
      </c>
      <c r="C1016" s="21">
        <f>VLOOKUP(A1016,[1]spot_prices!$A:$F,3,FALSE)</f>
        <v>47.6</v>
      </c>
      <c r="D1016" s="21">
        <f>VLOOKUP(A1016,[1]spot_prices!$A:$F,4,FALSE)</f>
        <v>47.6</v>
      </c>
      <c r="E1016" s="107">
        <f>C1016/D1016</f>
        <v>1</v>
      </c>
      <c r="F1016" s="20">
        <f>VLOOKUP(A1016,[1]spot_prices!$A:$F,5,FALSE)</f>
        <v>10.81</v>
      </c>
      <c r="G1016" s="103">
        <f>VLOOKUP(A1016,[1]spot_prices!$A:$F,6,FALSE)</f>
        <v>9.97</v>
      </c>
      <c r="H1016" s="27" t="s">
        <v>303</v>
      </c>
      <c r="I1016" s="27"/>
      <c r="J1016" s="114"/>
      <c r="K1016" s="112">
        <f>VLOOKUP(H1016,行业总结!D:F,2,FALSE)</f>
        <v>2.6</v>
      </c>
      <c r="L1016" s="27" t="s">
        <v>5831</v>
      </c>
      <c r="M1016" s="27" t="s">
        <v>5832</v>
      </c>
    </row>
    <row r="1017" s="95" customFormat="1" spans="1:13">
      <c r="A1017" s="24" t="s">
        <v>5833</v>
      </c>
      <c r="B1017" s="24" t="s">
        <v>5834</v>
      </c>
      <c r="C1017" s="21">
        <f>VLOOKUP(A1017,[1]spot_prices!$A:$F,3,FALSE)</f>
        <v>46.6</v>
      </c>
      <c r="D1017" s="21">
        <f>VLOOKUP(A1017,[1]spot_prices!$A:$F,4,FALSE)</f>
        <v>46.6</v>
      </c>
      <c r="E1017" s="107">
        <f>C1017/D1017</f>
        <v>1</v>
      </c>
      <c r="F1017" s="20">
        <f>VLOOKUP(A1017,[1]spot_prices!$A:$F,5,FALSE)</f>
        <v>7.36</v>
      </c>
      <c r="G1017" s="103">
        <f>VLOOKUP(A1017,[1]spot_prices!$A:$F,6,FALSE)</f>
        <v>4.69</v>
      </c>
      <c r="H1017" s="27" t="s">
        <v>303</v>
      </c>
      <c r="I1017" s="27"/>
      <c r="J1017" s="114"/>
      <c r="K1017" s="112">
        <f>VLOOKUP(H1017,行业总结!D:F,2,FALSE)</f>
        <v>2.6</v>
      </c>
      <c r="L1017" s="27" t="s">
        <v>5835</v>
      </c>
      <c r="M1017" s="27" t="s">
        <v>5836</v>
      </c>
    </row>
    <row r="1018" s="95" customFormat="1" ht="33" spans="1:13">
      <c r="A1018" s="24" t="s">
        <v>5837</v>
      </c>
      <c r="B1018" s="24" t="s">
        <v>5838</v>
      </c>
      <c r="C1018" s="21">
        <f>VLOOKUP(A1018,[1]spot_prices!$A:$F,3,FALSE)</f>
        <v>38.6</v>
      </c>
      <c r="D1018" s="21">
        <f>VLOOKUP(A1018,[1]spot_prices!$A:$F,4,FALSE)</f>
        <v>47.6</v>
      </c>
      <c r="E1018" s="107">
        <f>C1018/D1018</f>
        <v>0.810924369747899</v>
      </c>
      <c r="F1018" s="20">
        <f>VLOOKUP(A1018,[1]spot_prices!$A:$F,5,FALSE)</f>
        <v>28.45</v>
      </c>
      <c r="G1018" s="103">
        <f>VLOOKUP(A1018,[1]spot_prices!$A:$F,6,FALSE)</f>
        <v>4.98</v>
      </c>
      <c r="H1018" s="27" t="s">
        <v>303</v>
      </c>
      <c r="I1018" s="27"/>
      <c r="J1018" s="114"/>
      <c r="K1018" s="112">
        <f>VLOOKUP(H1018,行业总结!D:F,2,FALSE)</f>
        <v>2.6</v>
      </c>
      <c r="L1018" s="27" t="s">
        <v>5839</v>
      </c>
      <c r="M1018" s="27" t="s">
        <v>5840</v>
      </c>
    </row>
    <row r="1019" s="95" customFormat="1" ht="33" spans="1:13">
      <c r="A1019" s="24" t="s">
        <v>5841</v>
      </c>
      <c r="B1019" s="24" t="s">
        <v>5842</v>
      </c>
      <c r="C1019" s="21">
        <f>VLOOKUP(A1019,[1]spot_prices!$A:$F,3,FALSE)</f>
        <v>38.1</v>
      </c>
      <c r="D1019" s="21">
        <f>VLOOKUP(A1019,[1]spot_prices!$A:$F,4,FALSE)</f>
        <v>38.1</v>
      </c>
      <c r="E1019" s="107">
        <f>C1019/D1019</f>
        <v>1</v>
      </c>
      <c r="F1019" s="20">
        <f>VLOOKUP(A1019,[1]spot_prices!$A:$F,5,FALSE)</f>
        <v>6.5</v>
      </c>
      <c r="G1019" s="103">
        <f>VLOOKUP(A1019,[1]spot_prices!$A:$F,6,FALSE)</f>
        <v>2.04</v>
      </c>
      <c r="H1019" s="27" t="s">
        <v>303</v>
      </c>
      <c r="I1019" s="27"/>
      <c r="J1019" s="114"/>
      <c r="K1019" s="112">
        <f>VLOOKUP(H1019,行业总结!D:F,2,FALSE)</f>
        <v>2.6</v>
      </c>
      <c r="L1019" s="27" t="s">
        <v>5843</v>
      </c>
      <c r="M1019" s="27" t="s">
        <v>5844</v>
      </c>
    </row>
    <row r="1020" s="95" customFormat="1" ht="33" spans="1:13">
      <c r="A1020" s="24" t="s">
        <v>5845</v>
      </c>
      <c r="B1020" s="24" t="s">
        <v>5846</v>
      </c>
      <c r="C1020" s="21">
        <f>VLOOKUP(A1020,[1]spot_prices!$A:$F,3,FALSE)</f>
        <v>35.1</v>
      </c>
      <c r="D1020" s="21">
        <f>VLOOKUP(A1020,[1]spot_prices!$A:$F,4,FALSE)</f>
        <v>36.2</v>
      </c>
      <c r="E1020" s="107">
        <f>C1020/D1020</f>
        <v>0.969613259668508</v>
      </c>
      <c r="F1020" s="20">
        <f>VLOOKUP(A1020,[1]spot_prices!$A:$F,5,FALSE)</f>
        <v>4.4</v>
      </c>
      <c r="G1020" s="103">
        <f>VLOOKUP(A1020,[1]spot_prices!$A:$F,6,FALSE)</f>
        <v>2.8</v>
      </c>
      <c r="H1020" s="27" t="s">
        <v>303</v>
      </c>
      <c r="I1020" s="27"/>
      <c r="J1020" s="114"/>
      <c r="K1020" s="112">
        <f>VLOOKUP(H1020,行业总结!D:F,2,FALSE)</f>
        <v>2.6</v>
      </c>
      <c r="L1020" s="27" t="s">
        <v>5847</v>
      </c>
      <c r="M1020" s="27" t="s">
        <v>5848</v>
      </c>
    </row>
    <row r="1021" s="95" customFormat="1" ht="33" spans="1:13">
      <c r="A1021" s="24" t="s">
        <v>5849</v>
      </c>
      <c r="B1021" s="24" t="s">
        <v>5850</v>
      </c>
      <c r="C1021" s="21">
        <f>VLOOKUP(A1021,[1]spot_prices!$A:$F,3,FALSE)</f>
        <v>31.2</v>
      </c>
      <c r="D1021" s="21">
        <f>VLOOKUP(A1021,[1]spot_prices!$A:$F,4,FALSE)</f>
        <v>72.2</v>
      </c>
      <c r="E1021" s="107">
        <f>C1021/D1021</f>
        <v>0.43213296398892</v>
      </c>
      <c r="F1021" s="20">
        <f>VLOOKUP(A1021,[1]spot_prices!$A:$F,5,FALSE)</f>
        <v>17.95</v>
      </c>
      <c r="G1021" s="103">
        <f>VLOOKUP(A1021,[1]spot_prices!$A:$F,6,FALSE)</f>
        <v>8.66</v>
      </c>
      <c r="H1021" s="27" t="s">
        <v>303</v>
      </c>
      <c r="I1021" s="27"/>
      <c r="J1021" s="24" t="s">
        <v>2135</v>
      </c>
      <c r="K1021" s="112">
        <f>VLOOKUP(H1021,行业总结!D:F,2,FALSE)</f>
        <v>2.6</v>
      </c>
      <c r="L1021" s="27" t="s">
        <v>5851</v>
      </c>
      <c r="M1021" s="27" t="s">
        <v>5852</v>
      </c>
    </row>
    <row r="1022" s="95" customFormat="1" ht="33" spans="1:13">
      <c r="A1022" s="24" t="s">
        <v>5853</v>
      </c>
      <c r="B1022" s="24" t="s">
        <v>5854</v>
      </c>
      <c r="C1022" s="21">
        <f>VLOOKUP(A1022,[1]spot_prices!$A:$F,3,FALSE)</f>
        <v>29.6</v>
      </c>
      <c r="D1022" s="21">
        <f>VLOOKUP(A1022,[1]spot_prices!$A:$F,4,FALSE)</f>
        <v>29.6</v>
      </c>
      <c r="E1022" s="107">
        <f>C1022/D1022</f>
        <v>1</v>
      </c>
      <c r="F1022" s="20">
        <f>VLOOKUP(A1022,[1]spot_prices!$A:$F,5,FALSE)</f>
        <v>10.33</v>
      </c>
      <c r="G1022" s="103">
        <f>VLOOKUP(A1022,[1]spot_prices!$A:$F,6,FALSE)</f>
        <v>4.45</v>
      </c>
      <c r="H1022" s="27" t="s">
        <v>303</v>
      </c>
      <c r="I1022" s="27"/>
      <c r="J1022" s="114"/>
      <c r="K1022" s="112">
        <f>VLOOKUP(H1022,行业总结!D:F,2,FALSE)</f>
        <v>2.6</v>
      </c>
      <c r="L1022" s="27" t="s">
        <v>5855</v>
      </c>
      <c r="M1022" s="27" t="s">
        <v>5856</v>
      </c>
    </row>
    <row r="1023" s="95" customFormat="1" spans="1:13">
      <c r="A1023" s="24" t="s">
        <v>5857</v>
      </c>
      <c r="B1023" s="24" t="s">
        <v>5858</v>
      </c>
      <c r="C1023" s="21">
        <f>VLOOKUP(A1023,[1]spot_prices!$A:$F,3,FALSE)</f>
        <v>28.8</v>
      </c>
      <c r="D1023" s="21">
        <f>VLOOKUP(A1023,[1]spot_prices!$A:$F,4,FALSE)</f>
        <v>37.6</v>
      </c>
      <c r="E1023" s="107">
        <f>C1023/D1023</f>
        <v>0.765957446808511</v>
      </c>
      <c r="F1023" s="20">
        <f>VLOOKUP(A1023,[1]spot_prices!$A:$F,5,FALSE)</f>
        <v>2.6</v>
      </c>
      <c r="G1023" s="103">
        <f>VLOOKUP(A1023,[1]spot_prices!$A:$F,6,FALSE)</f>
        <v>2.77</v>
      </c>
      <c r="H1023" s="27" t="s">
        <v>303</v>
      </c>
      <c r="I1023" s="27"/>
      <c r="J1023" s="114"/>
      <c r="K1023" s="112">
        <f>VLOOKUP(H1023,行业总结!D:F,2,FALSE)</f>
        <v>2.6</v>
      </c>
      <c r="L1023" s="27" t="s">
        <v>5859</v>
      </c>
      <c r="M1023" s="27" t="s">
        <v>5860</v>
      </c>
    </row>
    <row r="1024" s="95" customFormat="1" ht="33" spans="1:13">
      <c r="A1024" s="24" t="s">
        <v>5861</v>
      </c>
      <c r="B1024" s="24" t="s">
        <v>5862</v>
      </c>
      <c r="C1024" s="21">
        <f>VLOOKUP(A1024,[1]spot_prices!$A:$F,3,FALSE)</f>
        <v>27.7</v>
      </c>
      <c r="D1024" s="21">
        <f>VLOOKUP(A1024,[1]spot_prices!$A:$F,4,FALSE)</f>
        <v>28.2</v>
      </c>
      <c r="E1024" s="107">
        <f>C1024/D1024</f>
        <v>0.982269503546099</v>
      </c>
      <c r="F1024" s="20">
        <f>VLOOKUP(A1024,[1]spot_prices!$A:$F,5,FALSE)</f>
        <v>4.71</v>
      </c>
      <c r="G1024" s="103">
        <f>VLOOKUP(A1024,[1]spot_prices!$A:$F,6,FALSE)</f>
        <v>2.61</v>
      </c>
      <c r="H1024" s="27" t="s">
        <v>303</v>
      </c>
      <c r="I1024" s="27"/>
      <c r="J1024" s="114"/>
      <c r="K1024" s="112">
        <f>VLOOKUP(H1024,行业总结!D:F,2,FALSE)</f>
        <v>2.6</v>
      </c>
      <c r="L1024" s="27" t="s">
        <v>5863</v>
      </c>
      <c r="M1024" s="27" t="s">
        <v>5864</v>
      </c>
    </row>
    <row r="1025" s="95" customFormat="1" ht="33" spans="1:13">
      <c r="A1025" s="24" t="s">
        <v>5865</v>
      </c>
      <c r="B1025" s="24" t="s">
        <v>5866</v>
      </c>
      <c r="C1025" s="21">
        <f>VLOOKUP(A1025,[1]spot_prices!$A:$F,3,FALSE)</f>
        <v>26.8</v>
      </c>
      <c r="D1025" s="21">
        <f>VLOOKUP(A1025,[1]spot_prices!$A:$F,4,FALSE)</f>
        <v>28.6</v>
      </c>
      <c r="E1025" s="107">
        <f>C1025/D1025</f>
        <v>0.937062937062937</v>
      </c>
      <c r="F1025" s="20">
        <f>VLOOKUP(A1025,[1]spot_prices!$A:$F,5,FALSE)</f>
        <v>3.29</v>
      </c>
      <c r="G1025" s="103">
        <f>VLOOKUP(A1025,[1]spot_prices!$A:$F,6,FALSE)</f>
        <v>1.54</v>
      </c>
      <c r="H1025" s="27" t="s">
        <v>303</v>
      </c>
      <c r="I1025" s="27"/>
      <c r="J1025" s="114"/>
      <c r="K1025" s="112">
        <f>VLOOKUP(H1025,行业总结!D:F,2,FALSE)</f>
        <v>2.6</v>
      </c>
      <c r="L1025" s="27" t="s">
        <v>5867</v>
      </c>
      <c r="M1025" s="27" t="s">
        <v>5868</v>
      </c>
    </row>
    <row r="1026" s="95" customFormat="1" ht="33" spans="1:13">
      <c r="A1026" s="24" t="s">
        <v>5869</v>
      </c>
      <c r="B1026" s="24" t="s">
        <v>5870</v>
      </c>
      <c r="C1026" s="21">
        <f>VLOOKUP(A1026,[1]spot_prices!$A:$F,3,FALSE)</f>
        <v>21.5</v>
      </c>
      <c r="D1026" s="21">
        <f>VLOOKUP(A1026,[1]spot_prices!$A:$F,4,FALSE)</f>
        <v>21.5</v>
      </c>
      <c r="E1026" s="107">
        <f>C1026/D1026</f>
        <v>1</v>
      </c>
      <c r="F1026" s="20">
        <f>VLOOKUP(A1026,[1]spot_prices!$A:$F,5,FALSE)</f>
        <v>18.22</v>
      </c>
      <c r="G1026" s="103">
        <f>VLOOKUP(A1026,[1]spot_prices!$A:$F,6,FALSE)</f>
        <v>4.83</v>
      </c>
      <c r="H1026" s="27" t="s">
        <v>303</v>
      </c>
      <c r="I1026" s="27"/>
      <c r="J1026" s="114"/>
      <c r="K1026" s="112">
        <f>VLOOKUP(H1026,行业总结!D:F,2,FALSE)</f>
        <v>2.6</v>
      </c>
      <c r="L1026" s="27" t="s">
        <v>5871</v>
      </c>
      <c r="M1026" s="27" t="s">
        <v>5872</v>
      </c>
    </row>
    <row r="1027" s="95" customFormat="1" ht="33" spans="1:13">
      <c r="A1027" s="24" t="s">
        <v>5873</v>
      </c>
      <c r="B1027" s="24" t="s">
        <v>5874</v>
      </c>
      <c r="C1027" s="21">
        <f>VLOOKUP(A1027,[1]spot_prices!$A:$F,3,FALSE)</f>
        <v>18.8</v>
      </c>
      <c r="D1027" s="21">
        <f>VLOOKUP(A1027,[1]spot_prices!$A:$F,4,FALSE)</f>
        <v>28.8</v>
      </c>
      <c r="E1027" s="107">
        <f>C1027/D1027</f>
        <v>0.652777777777778</v>
      </c>
      <c r="F1027" s="20">
        <f>VLOOKUP(A1027,[1]spot_prices!$A:$F,5,FALSE)</f>
        <v>8.74</v>
      </c>
      <c r="G1027" s="103">
        <f>VLOOKUP(A1027,[1]spot_prices!$A:$F,6,FALSE)</f>
        <v>4.05</v>
      </c>
      <c r="H1027" s="27" t="s">
        <v>303</v>
      </c>
      <c r="I1027" s="27"/>
      <c r="J1027" s="114"/>
      <c r="K1027" s="112">
        <f>VLOOKUP(H1027,行业总结!D:F,2,FALSE)</f>
        <v>2.6</v>
      </c>
      <c r="L1027" s="27" t="s">
        <v>5875</v>
      </c>
      <c r="M1027" s="27" t="s">
        <v>5876</v>
      </c>
    </row>
    <row r="1028" s="95" customFormat="1" spans="1:13">
      <c r="A1028" s="24" t="s">
        <v>5877</v>
      </c>
      <c r="B1028" s="24" t="s">
        <v>5878</v>
      </c>
      <c r="C1028" s="21">
        <f>VLOOKUP(A1028,[1]spot_prices!$A:$F,3,FALSE)</f>
        <v>16</v>
      </c>
      <c r="D1028" s="21">
        <f>VLOOKUP(A1028,[1]spot_prices!$A:$F,4,FALSE)</f>
        <v>42.9</v>
      </c>
      <c r="E1028" s="107">
        <f>C1028/D1028</f>
        <v>0.372960372960373</v>
      </c>
      <c r="F1028" s="20">
        <f>VLOOKUP(A1028,[1]spot_prices!$A:$F,5,FALSE)</f>
        <v>36.3</v>
      </c>
      <c r="G1028" s="103">
        <f>VLOOKUP(A1028,[1]spot_prices!$A:$F,6,FALSE)</f>
        <v>4.22</v>
      </c>
      <c r="H1028" s="27" t="s">
        <v>303</v>
      </c>
      <c r="I1028" s="27"/>
      <c r="J1028" s="114"/>
      <c r="K1028" s="112">
        <f>VLOOKUP(H1028,行业总结!D:F,2,FALSE)</f>
        <v>2.6</v>
      </c>
      <c r="L1028" s="27" t="s">
        <v>5879</v>
      </c>
      <c r="M1028" s="27" t="s">
        <v>5880</v>
      </c>
    </row>
    <row r="1029" s="95" customFormat="1" ht="33" spans="1:13">
      <c r="A1029" s="24" t="s">
        <v>5881</v>
      </c>
      <c r="B1029" s="24" t="s">
        <v>5882</v>
      </c>
      <c r="C1029" s="21">
        <f>VLOOKUP(A1029,[1]spot_prices!$A:$F,3,FALSE)</f>
        <v>15.2</v>
      </c>
      <c r="D1029" s="21">
        <f>VLOOKUP(A1029,[1]spot_prices!$A:$F,4,FALSE)</f>
        <v>15.2</v>
      </c>
      <c r="E1029" s="107">
        <f>C1029/D1029</f>
        <v>1</v>
      </c>
      <c r="F1029" s="20">
        <f>VLOOKUP(A1029,[1]spot_prices!$A:$F,5,FALSE)</f>
        <v>24.33</v>
      </c>
      <c r="G1029" s="103">
        <f>VLOOKUP(A1029,[1]spot_prices!$A:$F,6,FALSE)</f>
        <v>4.02</v>
      </c>
      <c r="H1029" s="27" t="s">
        <v>303</v>
      </c>
      <c r="I1029" s="27"/>
      <c r="J1029" s="114"/>
      <c r="K1029" s="112">
        <f>VLOOKUP(H1029,行业总结!D:F,2,FALSE)</f>
        <v>2.6</v>
      </c>
      <c r="L1029" s="27" t="s">
        <v>5883</v>
      </c>
      <c r="M1029" s="27" t="s">
        <v>5884</v>
      </c>
    </row>
    <row r="1030" s="95" customFormat="1" ht="33" spans="1:13">
      <c r="A1030" s="108" t="s">
        <v>5885</v>
      </c>
      <c r="B1030" s="108" t="s">
        <v>5886</v>
      </c>
      <c r="C1030" s="21">
        <f>VLOOKUP(A1030,[1]spot_prices!$A:$F,3,FALSE)</f>
        <v>170.2</v>
      </c>
      <c r="D1030" s="21">
        <f>VLOOKUP(A1030,[1]spot_prices!$A:$F,4,FALSE)</f>
        <v>170.2</v>
      </c>
      <c r="E1030" s="107">
        <f>C1030/D1030</f>
        <v>1</v>
      </c>
      <c r="F1030" s="20">
        <f>VLOOKUP(A1030,[1]spot_prices!$A:$F,5,FALSE)</f>
        <v>2.67</v>
      </c>
      <c r="G1030" s="103">
        <f>VLOOKUP(A1030,[1]spot_prices!$A:$F,6,FALSE)</f>
        <v>-1.11</v>
      </c>
      <c r="H1030" s="109" t="s">
        <v>99</v>
      </c>
      <c r="I1030" s="109"/>
      <c r="J1030" s="108" t="s">
        <v>2421</v>
      </c>
      <c r="K1030" s="112">
        <f>VLOOKUP(H1030,行业总结!D:F,2,FALSE)</f>
        <v>2.7</v>
      </c>
      <c r="L1030" s="109" t="s">
        <v>5887</v>
      </c>
      <c r="M1030" s="109" t="s">
        <v>5888</v>
      </c>
    </row>
    <row r="1031" s="95" customFormat="1" ht="33" spans="1:13">
      <c r="A1031" s="108" t="s">
        <v>5889</v>
      </c>
      <c r="B1031" s="108" t="s">
        <v>5890</v>
      </c>
      <c r="C1031" s="21">
        <f>VLOOKUP(A1031,[1]spot_prices!$A:$F,3,FALSE)</f>
        <v>132.6</v>
      </c>
      <c r="D1031" s="21">
        <f>VLOOKUP(A1031,[1]spot_prices!$A:$F,4,FALSE)</f>
        <v>137.2</v>
      </c>
      <c r="E1031" s="107">
        <f>C1031/D1031</f>
        <v>0.966472303206997</v>
      </c>
      <c r="F1031" s="20">
        <f>VLOOKUP(A1031,[1]spot_prices!$A:$F,5,FALSE)</f>
        <v>8.43</v>
      </c>
      <c r="G1031" s="103">
        <f>VLOOKUP(A1031,[1]spot_prices!$A:$F,6,FALSE)</f>
        <v>1.32</v>
      </c>
      <c r="H1031" s="109" t="s">
        <v>99</v>
      </c>
      <c r="I1031" s="109"/>
      <c r="J1031" s="108" t="s">
        <v>2135</v>
      </c>
      <c r="K1031" s="112">
        <f>VLOOKUP(H1031,行业总结!D:F,2,FALSE)</f>
        <v>2.7</v>
      </c>
      <c r="L1031" s="109" t="s">
        <v>5891</v>
      </c>
      <c r="M1031" s="109" t="s">
        <v>5892</v>
      </c>
    </row>
    <row r="1032" s="95" customFormat="1" ht="33" spans="1:13">
      <c r="A1032" s="20" t="s">
        <v>5893</v>
      </c>
      <c r="B1032" s="20" t="s">
        <v>5894</v>
      </c>
      <c r="C1032" s="21">
        <f>VLOOKUP(A1032,[1]spot_prices!$A:$F,3,FALSE)</f>
        <v>103.7</v>
      </c>
      <c r="D1032" s="21">
        <f>VLOOKUP(A1032,[1]spot_prices!$A:$F,4,FALSE)</f>
        <v>103.7</v>
      </c>
      <c r="E1032" s="107">
        <f>C1032/D1032</f>
        <v>1</v>
      </c>
      <c r="F1032" s="20">
        <f>VLOOKUP(A1032,[1]spot_prices!$A:$F,5,FALSE)</f>
        <v>13.24</v>
      </c>
      <c r="G1032" s="103">
        <f>VLOOKUP(A1032,[1]spot_prices!$A:$F,6,FALSE)</f>
        <v>-1.41</v>
      </c>
      <c r="H1032" s="23" t="s">
        <v>99</v>
      </c>
      <c r="I1032" s="23"/>
      <c r="J1032" s="20" t="s">
        <v>2113</v>
      </c>
      <c r="K1032" s="112">
        <f>VLOOKUP(H1032,行业总结!D:F,2,FALSE)</f>
        <v>2.7</v>
      </c>
      <c r="L1032" s="23" t="s">
        <v>5895</v>
      </c>
      <c r="M1032" s="23" t="s">
        <v>5896</v>
      </c>
    </row>
    <row r="1033" s="95" customFormat="1" ht="33" spans="1:13">
      <c r="A1033" s="108" t="s">
        <v>5897</v>
      </c>
      <c r="B1033" s="108" t="s">
        <v>5898</v>
      </c>
      <c r="C1033" s="21">
        <f>VLOOKUP(A1033,[1]spot_prices!$A:$F,3,FALSE)</f>
        <v>101.3</v>
      </c>
      <c r="D1033" s="21">
        <f>VLOOKUP(A1033,[1]spot_prices!$A:$F,4,FALSE)</f>
        <v>101.3</v>
      </c>
      <c r="E1033" s="107">
        <f>C1033/D1033</f>
        <v>1</v>
      </c>
      <c r="F1033" s="20">
        <f>VLOOKUP(A1033,[1]spot_prices!$A:$F,5,FALSE)</f>
        <v>9.45</v>
      </c>
      <c r="G1033" s="103">
        <f>VLOOKUP(A1033,[1]spot_prices!$A:$F,6,FALSE)</f>
        <v>0.85</v>
      </c>
      <c r="H1033" s="109" t="s">
        <v>99</v>
      </c>
      <c r="I1033" s="109"/>
      <c r="J1033" s="108" t="s">
        <v>2113</v>
      </c>
      <c r="K1033" s="112">
        <f>VLOOKUP(H1033,行业总结!D:F,2,FALSE)</f>
        <v>2.7</v>
      </c>
      <c r="L1033" s="109" t="s">
        <v>5899</v>
      </c>
      <c r="M1033" s="109" t="s">
        <v>5900</v>
      </c>
    </row>
    <row r="1034" s="95" customFormat="1" ht="49.5" spans="1:13">
      <c r="A1034" s="20" t="s">
        <v>5901</v>
      </c>
      <c r="B1034" s="20" t="s">
        <v>5902</v>
      </c>
      <c r="C1034" s="21">
        <f>VLOOKUP(A1034,[1]spot_prices!$A:$F,3,FALSE)</f>
        <v>85.1</v>
      </c>
      <c r="D1034" s="21">
        <f>VLOOKUP(A1034,[1]spot_prices!$A:$F,4,FALSE)</f>
        <v>85.1</v>
      </c>
      <c r="E1034" s="107">
        <f>C1034/D1034</f>
        <v>1</v>
      </c>
      <c r="F1034" s="20">
        <f>VLOOKUP(A1034,[1]spot_prices!$A:$F,5,FALSE)</f>
        <v>6.51</v>
      </c>
      <c r="G1034" s="103">
        <f>VLOOKUP(A1034,[1]spot_prices!$A:$F,6,FALSE)</f>
        <v>0.31</v>
      </c>
      <c r="H1034" s="23" t="s">
        <v>99</v>
      </c>
      <c r="I1034" s="23"/>
      <c r="J1034" s="20" t="s">
        <v>2113</v>
      </c>
      <c r="K1034" s="112">
        <f>VLOOKUP(H1034,行业总结!D:F,2,FALSE)</f>
        <v>2.7</v>
      </c>
      <c r="L1034" s="23" t="s">
        <v>5903</v>
      </c>
      <c r="M1034" s="23" t="s">
        <v>5904</v>
      </c>
    </row>
    <row r="1035" s="95" customFormat="1" ht="33" spans="1:13">
      <c r="A1035" s="20" t="s">
        <v>5905</v>
      </c>
      <c r="B1035" s="20" t="s">
        <v>5906</v>
      </c>
      <c r="C1035" s="21">
        <f>VLOOKUP(A1035,[1]spot_prices!$A:$F,3,FALSE)</f>
        <v>63.2</v>
      </c>
      <c r="D1035" s="21">
        <f>VLOOKUP(A1035,[1]spot_prices!$A:$F,4,FALSE)</f>
        <v>63.2</v>
      </c>
      <c r="E1035" s="107">
        <f>C1035/D1035</f>
        <v>1</v>
      </c>
      <c r="F1035" s="20">
        <f>VLOOKUP(A1035,[1]spot_prices!$A:$F,5,FALSE)</f>
        <v>2.82</v>
      </c>
      <c r="G1035" s="103">
        <f>VLOOKUP(A1035,[1]spot_prices!$A:$F,6,FALSE)</f>
        <v>1.44</v>
      </c>
      <c r="H1035" s="23" t="s">
        <v>99</v>
      </c>
      <c r="I1035" s="23"/>
      <c r="J1035" s="113"/>
      <c r="K1035" s="112">
        <f>VLOOKUP(H1035,行业总结!D:F,2,FALSE)</f>
        <v>2.7</v>
      </c>
      <c r="L1035" s="23" t="s">
        <v>5907</v>
      </c>
      <c r="M1035" s="23" t="s">
        <v>5908</v>
      </c>
    </row>
    <row r="1036" s="95" customFormat="1" ht="33" spans="1:13">
      <c r="A1036" s="20" t="s">
        <v>5909</v>
      </c>
      <c r="B1036" s="20" t="s">
        <v>5910</v>
      </c>
      <c r="C1036" s="21">
        <f>VLOOKUP(A1036,[1]spot_prices!$A:$F,3,FALSE)</f>
        <v>50.2</v>
      </c>
      <c r="D1036" s="21">
        <f>VLOOKUP(A1036,[1]spot_prices!$A:$F,4,FALSE)</f>
        <v>65.3</v>
      </c>
      <c r="E1036" s="107">
        <f>C1036/D1036</f>
        <v>0.768759571209801</v>
      </c>
      <c r="F1036" s="20">
        <f>VLOOKUP(A1036,[1]spot_prices!$A:$F,5,FALSE)</f>
        <v>7.39</v>
      </c>
      <c r="G1036" s="103">
        <f>VLOOKUP(A1036,[1]spot_prices!$A:$F,6,FALSE)</f>
        <v>1.79</v>
      </c>
      <c r="H1036" s="23" t="s">
        <v>99</v>
      </c>
      <c r="I1036" s="23"/>
      <c r="J1036" s="113"/>
      <c r="K1036" s="112">
        <f>VLOOKUP(H1036,行业总结!D:F,2,FALSE)</f>
        <v>2.7</v>
      </c>
      <c r="L1036" s="23" t="s">
        <v>5911</v>
      </c>
      <c r="M1036" s="23" t="s">
        <v>5912</v>
      </c>
    </row>
    <row r="1037" s="95" customFormat="1" spans="1:13">
      <c r="A1037" s="24" t="s">
        <v>5913</v>
      </c>
      <c r="B1037" s="24" t="s">
        <v>5914</v>
      </c>
      <c r="C1037" s="21">
        <f>VLOOKUP(A1037,[1]spot_prices!$A:$F,3,FALSE)</f>
        <v>45.1</v>
      </c>
      <c r="D1037" s="21">
        <f>VLOOKUP(A1037,[1]spot_prices!$A:$F,4,FALSE)</f>
        <v>45.9</v>
      </c>
      <c r="E1037" s="107">
        <f>C1037/D1037</f>
        <v>0.982570806100218</v>
      </c>
      <c r="F1037" s="20">
        <f>VLOOKUP(A1037,[1]spot_prices!$A:$F,5,FALSE)</f>
        <v>9.02</v>
      </c>
      <c r="G1037" s="103">
        <f>VLOOKUP(A1037,[1]spot_prices!$A:$F,6,FALSE)</f>
        <v>2.27</v>
      </c>
      <c r="H1037" s="27" t="s">
        <v>99</v>
      </c>
      <c r="I1037" s="27"/>
      <c r="J1037" s="24" t="s">
        <v>2122</v>
      </c>
      <c r="K1037" s="112">
        <f>VLOOKUP(H1037,行业总结!D:F,2,FALSE)</f>
        <v>2.7</v>
      </c>
      <c r="L1037" s="27" t="s">
        <v>5915</v>
      </c>
      <c r="M1037" s="27" t="s">
        <v>5916</v>
      </c>
    </row>
    <row r="1038" s="95" customFormat="1" ht="49.5" spans="1:13">
      <c r="A1038" s="24" t="s">
        <v>5917</v>
      </c>
      <c r="B1038" s="24" t="s">
        <v>5918</v>
      </c>
      <c r="C1038" s="21">
        <f>VLOOKUP(A1038,[1]spot_prices!$A:$F,3,FALSE)</f>
        <v>40.6</v>
      </c>
      <c r="D1038" s="21">
        <f>VLOOKUP(A1038,[1]spot_prices!$A:$F,4,FALSE)</f>
        <v>51.4</v>
      </c>
      <c r="E1038" s="107">
        <f>C1038/D1038</f>
        <v>0.78988326848249</v>
      </c>
      <c r="F1038" s="20">
        <f>VLOOKUP(A1038,[1]spot_prices!$A:$F,5,FALSE)</f>
        <v>15.25</v>
      </c>
      <c r="G1038" s="103">
        <f>VLOOKUP(A1038,[1]spot_prices!$A:$F,6,FALSE)</f>
        <v>-1.23</v>
      </c>
      <c r="H1038" s="27" t="s">
        <v>99</v>
      </c>
      <c r="I1038" s="27"/>
      <c r="J1038" s="114"/>
      <c r="K1038" s="112">
        <f>VLOOKUP(H1038,行业总结!D:F,2,FALSE)</f>
        <v>2.7</v>
      </c>
      <c r="L1038" s="27" t="s">
        <v>5919</v>
      </c>
      <c r="M1038" s="27" t="s">
        <v>5920</v>
      </c>
    </row>
    <row r="1039" s="95" customFormat="1" ht="33" spans="1:13">
      <c r="A1039" s="24" t="s">
        <v>5921</v>
      </c>
      <c r="B1039" s="24" t="s">
        <v>5922</v>
      </c>
      <c r="C1039" s="21">
        <f>VLOOKUP(A1039,[1]spot_prices!$A:$F,3,FALSE)</f>
        <v>38.3</v>
      </c>
      <c r="D1039" s="21">
        <f>VLOOKUP(A1039,[1]spot_prices!$A:$F,4,FALSE)</f>
        <v>38.3</v>
      </c>
      <c r="E1039" s="107">
        <f>C1039/D1039</f>
        <v>1</v>
      </c>
      <c r="F1039" s="20">
        <f>VLOOKUP(A1039,[1]spot_prices!$A:$F,5,FALSE)</f>
        <v>3.11</v>
      </c>
      <c r="G1039" s="103">
        <f>VLOOKUP(A1039,[1]spot_prices!$A:$F,6,FALSE)</f>
        <v>0</v>
      </c>
      <c r="H1039" s="27" t="s">
        <v>99</v>
      </c>
      <c r="I1039" s="27"/>
      <c r="J1039" s="114"/>
      <c r="K1039" s="112">
        <f>VLOOKUP(H1039,行业总结!D:F,2,FALSE)</f>
        <v>2.7</v>
      </c>
      <c r="L1039" s="27" t="s">
        <v>5923</v>
      </c>
      <c r="M1039" s="27" t="s">
        <v>5924</v>
      </c>
    </row>
    <row r="1040" s="95" customFormat="1" spans="1:13">
      <c r="A1040" s="24" t="s">
        <v>5925</v>
      </c>
      <c r="B1040" s="24" t="s">
        <v>5926</v>
      </c>
      <c r="C1040" s="21">
        <f>VLOOKUP(A1040,[1]spot_prices!$A:$F,3,FALSE)</f>
        <v>23.6</v>
      </c>
      <c r="D1040" s="21">
        <f>VLOOKUP(A1040,[1]spot_prices!$A:$F,4,FALSE)</f>
        <v>24</v>
      </c>
      <c r="E1040" s="107">
        <f>C1040/D1040</f>
        <v>0.983333333333333</v>
      </c>
      <c r="F1040" s="20">
        <f>VLOOKUP(A1040,[1]spot_prices!$A:$F,5,FALSE)</f>
        <v>5.41</v>
      </c>
      <c r="G1040" s="103">
        <f>VLOOKUP(A1040,[1]spot_prices!$A:$F,6,FALSE)</f>
        <v>2.27</v>
      </c>
      <c r="H1040" s="27" t="s">
        <v>99</v>
      </c>
      <c r="I1040" s="27"/>
      <c r="J1040" s="114"/>
      <c r="K1040" s="112">
        <f>VLOOKUP(H1040,行业总结!D:F,2,FALSE)</f>
        <v>2.7</v>
      </c>
      <c r="L1040" s="27" t="s">
        <v>5927</v>
      </c>
      <c r="M1040" s="27" t="s">
        <v>5928</v>
      </c>
    </row>
    <row r="1041" s="95" customFormat="1" ht="33" spans="1:13">
      <c r="A1041" s="24" t="s">
        <v>5929</v>
      </c>
      <c r="B1041" s="24" t="s">
        <v>5930</v>
      </c>
      <c r="C1041" s="21">
        <f>VLOOKUP(A1041,[1]spot_prices!$A:$F,3,FALSE)</f>
        <v>21.6</v>
      </c>
      <c r="D1041" s="21">
        <f>VLOOKUP(A1041,[1]spot_prices!$A:$F,4,FALSE)</f>
        <v>21.6</v>
      </c>
      <c r="E1041" s="107">
        <f>C1041/D1041</f>
        <v>1</v>
      </c>
      <c r="F1041" s="20">
        <f>VLOOKUP(A1041,[1]spot_prices!$A:$F,5,FALSE)</f>
        <v>8.77</v>
      </c>
      <c r="G1041" s="103">
        <f>VLOOKUP(A1041,[1]spot_prices!$A:$F,6,FALSE)</f>
        <v>2.93</v>
      </c>
      <c r="H1041" s="27" t="s">
        <v>99</v>
      </c>
      <c r="I1041" s="27"/>
      <c r="J1041" s="24" t="s">
        <v>2286</v>
      </c>
      <c r="K1041" s="112">
        <f>VLOOKUP(H1041,行业总结!D:F,2,FALSE)</f>
        <v>2.7</v>
      </c>
      <c r="L1041" s="27" t="s">
        <v>5931</v>
      </c>
      <c r="M1041" s="27" t="s">
        <v>5932</v>
      </c>
    </row>
    <row r="1042" s="95" customFormat="1" ht="33" spans="1:13">
      <c r="A1042" s="24" t="s">
        <v>5933</v>
      </c>
      <c r="B1042" s="24" t="s">
        <v>5934</v>
      </c>
      <c r="C1042" s="21">
        <f>VLOOKUP(A1042,[1]spot_prices!$A:$F,3,FALSE)</f>
        <v>18.6</v>
      </c>
      <c r="D1042" s="21">
        <f>VLOOKUP(A1042,[1]spot_prices!$A:$F,4,FALSE)</f>
        <v>18.6</v>
      </c>
      <c r="E1042" s="107">
        <f>C1042/D1042</f>
        <v>1</v>
      </c>
      <c r="F1042" s="20">
        <f>VLOOKUP(A1042,[1]spot_prices!$A:$F,5,FALSE)</f>
        <v>13.38</v>
      </c>
      <c r="G1042" s="103">
        <f>VLOOKUP(A1042,[1]spot_prices!$A:$F,6,FALSE)</f>
        <v>2.29</v>
      </c>
      <c r="H1042" s="27" t="s">
        <v>99</v>
      </c>
      <c r="I1042" s="27"/>
      <c r="J1042" s="114"/>
      <c r="K1042" s="112">
        <f>VLOOKUP(H1042,行业总结!D:F,2,FALSE)</f>
        <v>2.7</v>
      </c>
      <c r="L1042" s="27" t="s">
        <v>5935</v>
      </c>
      <c r="M1042" s="27" t="s">
        <v>5936</v>
      </c>
    </row>
    <row r="1043" s="95" customFormat="1" spans="1:13">
      <c r="A1043" s="24" t="s">
        <v>5937</v>
      </c>
      <c r="B1043" s="24" t="s">
        <v>5938</v>
      </c>
      <c r="C1043" s="21">
        <f>VLOOKUP(A1043,[1]spot_prices!$A:$F,3,FALSE)</f>
        <v>18.3</v>
      </c>
      <c r="D1043" s="21">
        <f>VLOOKUP(A1043,[1]spot_prices!$A:$F,4,FALSE)</f>
        <v>26.1</v>
      </c>
      <c r="E1043" s="107">
        <f>C1043/D1043</f>
        <v>0.701149425287356</v>
      </c>
      <c r="F1043" s="20">
        <f>VLOOKUP(A1043,[1]spot_prices!$A:$F,5,FALSE)</f>
        <v>7.09</v>
      </c>
      <c r="G1043" s="103">
        <f>VLOOKUP(A1043,[1]spot_prices!$A:$F,6,FALSE)</f>
        <v>1.72</v>
      </c>
      <c r="H1043" s="27" t="s">
        <v>99</v>
      </c>
      <c r="I1043" s="27"/>
      <c r="J1043" s="114"/>
      <c r="K1043" s="112">
        <f>VLOOKUP(H1043,行业总结!D:F,2,FALSE)</f>
        <v>2.7</v>
      </c>
      <c r="L1043" s="27" t="s">
        <v>5939</v>
      </c>
      <c r="M1043" s="27" t="s">
        <v>1441</v>
      </c>
    </row>
    <row r="1044" s="95" customFormat="1" ht="33" spans="1:13">
      <c r="A1044" s="24" t="s">
        <v>5940</v>
      </c>
      <c r="B1044" s="24" t="s">
        <v>5941</v>
      </c>
      <c r="C1044" s="21">
        <f>VLOOKUP(A1044,[1]spot_prices!$A:$F,3,FALSE)</f>
        <v>16.9</v>
      </c>
      <c r="D1044" s="21">
        <f>VLOOKUP(A1044,[1]spot_prices!$A:$F,4,FALSE)</f>
        <v>18.5</v>
      </c>
      <c r="E1044" s="107">
        <f>C1044/D1044</f>
        <v>0.913513513513513</v>
      </c>
      <c r="F1044" s="20">
        <f>VLOOKUP(A1044,[1]spot_prices!$A:$F,5,FALSE)</f>
        <v>5.95</v>
      </c>
      <c r="G1044" s="103">
        <f>VLOOKUP(A1044,[1]spot_prices!$A:$F,6,FALSE)</f>
        <v>4.57</v>
      </c>
      <c r="H1044" s="27" t="s">
        <v>99</v>
      </c>
      <c r="I1044" s="27"/>
      <c r="J1044" s="114"/>
      <c r="K1044" s="112">
        <f>VLOOKUP(H1044,行业总结!D:F,2,FALSE)</f>
        <v>2.7</v>
      </c>
      <c r="L1044" s="27" t="s">
        <v>5942</v>
      </c>
      <c r="M1044" s="27" t="s">
        <v>5943</v>
      </c>
    </row>
    <row r="1045" s="95" customFormat="1" spans="1:13">
      <c r="A1045" s="108" t="s">
        <v>5944</v>
      </c>
      <c r="B1045" s="108" t="s">
        <v>5945</v>
      </c>
      <c r="C1045" s="21">
        <f>VLOOKUP(A1045,[1]spot_prices!$A:$F,3,FALSE)</f>
        <v>124.1</v>
      </c>
      <c r="D1045" s="21">
        <f>VLOOKUP(A1045,[1]spot_prices!$A:$F,4,FALSE)</f>
        <v>125.8</v>
      </c>
      <c r="E1045" s="107">
        <f>C1045/D1045</f>
        <v>0.986486486486487</v>
      </c>
      <c r="F1045" s="20">
        <f>VLOOKUP(A1045,[1]spot_prices!$A:$F,5,FALSE)</f>
        <v>30.19</v>
      </c>
      <c r="G1045" s="103">
        <f>VLOOKUP(A1045,[1]spot_prices!$A:$F,6,FALSE)</f>
        <v>5.41</v>
      </c>
      <c r="H1045" s="109" t="s">
        <v>350</v>
      </c>
      <c r="I1045" s="109"/>
      <c r="J1045" s="108" t="s">
        <v>2352</v>
      </c>
      <c r="K1045" s="112">
        <f>VLOOKUP(H1045,行业总结!D:F,2,FALSE)</f>
        <v>2.7</v>
      </c>
      <c r="L1045" s="109" t="s">
        <v>5946</v>
      </c>
      <c r="M1045" s="109" t="s">
        <v>5947</v>
      </c>
    </row>
    <row r="1046" s="95" customFormat="1" ht="49.5" spans="1:13">
      <c r="A1046" s="108" t="s">
        <v>5948</v>
      </c>
      <c r="B1046" s="108" t="s">
        <v>5949</v>
      </c>
      <c r="C1046" s="21">
        <f>VLOOKUP(A1046,[1]spot_prices!$A:$F,3,FALSE)</f>
        <v>111.9</v>
      </c>
      <c r="D1046" s="21">
        <f>VLOOKUP(A1046,[1]spot_prices!$A:$F,4,FALSE)</f>
        <v>112</v>
      </c>
      <c r="E1046" s="107">
        <f>C1046/D1046</f>
        <v>0.999107142857143</v>
      </c>
      <c r="F1046" s="20">
        <f>VLOOKUP(A1046,[1]spot_prices!$A:$F,5,FALSE)</f>
        <v>10.93</v>
      </c>
      <c r="G1046" s="103">
        <f>VLOOKUP(A1046,[1]spot_prices!$A:$F,6,FALSE)</f>
        <v>2.15</v>
      </c>
      <c r="H1046" s="109" t="s">
        <v>350</v>
      </c>
      <c r="I1046" s="109"/>
      <c r="J1046" s="108" t="s">
        <v>2135</v>
      </c>
      <c r="K1046" s="112">
        <f>VLOOKUP(H1046,行业总结!D:F,2,FALSE)</f>
        <v>2.7</v>
      </c>
      <c r="L1046" s="109" t="s">
        <v>5950</v>
      </c>
      <c r="M1046" s="109" t="s">
        <v>5951</v>
      </c>
    </row>
    <row r="1047" s="95" customFormat="1" ht="33" spans="1:13">
      <c r="A1047" s="108" t="s">
        <v>5952</v>
      </c>
      <c r="B1047" s="108" t="s">
        <v>5953</v>
      </c>
      <c r="C1047" s="21">
        <f>VLOOKUP(A1047,[1]spot_prices!$A:$F,3,FALSE)</f>
        <v>109.4</v>
      </c>
      <c r="D1047" s="21">
        <f>VLOOKUP(A1047,[1]spot_prices!$A:$F,4,FALSE)</f>
        <v>110.8</v>
      </c>
      <c r="E1047" s="107">
        <f>C1047/D1047</f>
        <v>0.987364620938628</v>
      </c>
      <c r="F1047" s="20">
        <f>VLOOKUP(A1047,[1]spot_prices!$A:$F,5,FALSE)</f>
        <v>8.94</v>
      </c>
      <c r="G1047" s="103">
        <f>VLOOKUP(A1047,[1]spot_prices!$A:$F,6,FALSE)</f>
        <v>1.82</v>
      </c>
      <c r="H1047" s="109" t="s">
        <v>350</v>
      </c>
      <c r="I1047" s="109"/>
      <c r="J1047" s="108" t="s">
        <v>2421</v>
      </c>
      <c r="K1047" s="112">
        <f>VLOOKUP(H1047,行业总结!D:F,2,FALSE)</f>
        <v>2.7</v>
      </c>
      <c r="L1047" s="109" t="s">
        <v>5954</v>
      </c>
      <c r="M1047" s="109" t="s">
        <v>5955</v>
      </c>
    </row>
    <row r="1048" s="95" customFormat="1" spans="1:13">
      <c r="A1048" s="20" t="s">
        <v>5956</v>
      </c>
      <c r="B1048" s="20" t="s">
        <v>5957</v>
      </c>
      <c r="C1048" s="21">
        <f>VLOOKUP(A1048,[1]spot_prices!$A:$F,3,FALSE)</f>
        <v>77.6</v>
      </c>
      <c r="D1048" s="21">
        <f>VLOOKUP(A1048,[1]spot_prices!$A:$F,4,FALSE)</f>
        <v>139</v>
      </c>
      <c r="E1048" s="107">
        <f>C1048/D1048</f>
        <v>0.558273381294964</v>
      </c>
      <c r="F1048" s="20">
        <f>VLOOKUP(A1048,[1]spot_prices!$A:$F,5,FALSE)</f>
        <v>12.5</v>
      </c>
      <c r="G1048" s="103">
        <f>VLOOKUP(A1048,[1]spot_prices!$A:$F,6,FALSE)</f>
        <v>1.21</v>
      </c>
      <c r="H1048" s="23" t="s">
        <v>350</v>
      </c>
      <c r="I1048" s="23"/>
      <c r="J1048" s="20" t="s">
        <v>2352</v>
      </c>
      <c r="K1048" s="112">
        <f>VLOOKUP(H1048,行业总结!D:F,2,FALSE)</f>
        <v>2.7</v>
      </c>
      <c r="L1048" s="23" t="s">
        <v>5958</v>
      </c>
      <c r="M1048" s="23" t="s">
        <v>5959</v>
      </c>
    </row>
    <row r="1049" s="95" customFormat="1" ht="33" spans="1:13">
      <c r="A1049" s="24" t="s">
        <v>5960</v>
      </c>
      <c r="B1049" s="24" t="s">
        <v>5961</v>
      </c>
      <c r="C1049" s="21">
        <f>VLOOKUP(A1049,[1]spot_prices!$A:$F,3,FALSE)</f>
        <v>25.6</v>
      </c>
      <c r="D1049" s="21">
        <f>VLOOKUP(A1049,[1]spot_prices!$A:$F,4,FALSE)</f>
        <v>25.6</v>
      </c>
      <c r="E1049" s="107">
        <f>C1049/D1049</f>
        <v>1</v>
      </c>
      <c r="F1049" s="20">
        <f>VLOOKUP(A1049,[1]spot_prices!$A:$F,5,FALSE)</f>
        <v>18.21</v>
      </c>
      <c r="G1049" s="103">
        <f>VLOOKUP(A1049,[1]spot_prices!$A:$F,6,FALSE)</f>
        <v>2.07</v>
      </c>
      <c r="H1049" s="27" t="s">
        <v>350</v>
      </c>
      <c r="I1049" s="27"/>
      <c r="J1049" s="114"/>
      <c r="K1049" s="112">
        <f>VLOOKUP(H1049,行业总结!D:F,2,FALSE)</f>
        <v>2.7</v>
      </c>
      <c r="L1049" s="27" t="s">
        <v>5962</v>
      </c>
      <c r="M1049" s="27" t="s">
        <v>5963</v>
      </c>
    </row>
    <row r="1050" s="95" customFormat="1" ht="33" spans="1:13">
      <c r="A1050" s="24" t="s">
        <v>5964</v>
      </c>
      <c r="B1050" s="24" t="s">
        <v>5965</v>
      </c>
      <c r="C1050" s="21">
        <f>VLOOKUP(A1050,[1]spot_prices!$A:$F,3,FALSE)</f>
        <v>23.7</v>
      </c>
      <c r="D1050" s="21">
        <f>VLOOKUP(A1050,[1]spot_prices!$A:$F,4,FALSE)</f>
        <v>38.1</v>
      </c>
      <c r="E1050" s="107">
        <f>C1050/D1050</f>
        <v>0.622047244094488</v>
      </c>
      <c r="F1050" s="20">
        <f>VLOOKUP(A1050,[1]spot_prices!$A:$F,5,FALSE)</f>
        <v>22</v>
      </c>
      <c r="G1050" s="103">
        <f>VLOOKUP(A1050,[1]spot_prices!$A:$F,6,FALSE)</f>
        <v>1.62</v>
      </c>
      <c r="H1050" s="27" t="s">
        <v>350</v>
      </c>
      <c r="I1050" s="27"/>
      <c r="J1050" s="114"/>
      <c r="K1050" s="112">
        <f>VLOOKUP(H1050,行业总结!D:F,2,FALSE)</f>
        <v>2.7</v>
      </c>
      <c r="L1050" s="27" t="s">
        <v>5966</v>
      </c>
      <c r="M1050" s="27" t="s">
        <v>5967</v>
      </c>
    </row>
    <row r="1051" s="95" customFormat="1" spans="1:13">
      <c r="A1051" s="24" t="s">
        <v>5968</v>
      </c>
      <c r="B1051" s="24" t="s">
        <v>5969</v>
      </c>
      <c r="C1051" s="21">
        <f>VLOOKUP(A1051,[1]spot_prices!$A:$F,3,FALSE)</f>
        <v>17.9</v>
      </c>
      <c r="D1051" s="21">
        <f>VLOOKUP(A1051,[1]spot_prices!$A:$F,4,FALSE)</f>
        <v>19.5</v>
      </c>
      <c r="E1051" s="107">
        <f>C1051/D1051</f>
        <v>0.917948717948718</v>
      </c>
      <c r="F1051" s="20">
        <f>VLOOKUP(A1051,[1]spot_prices!$A:$F,5,FALSE)</f>
        <v>5.13</v>
      </c>
      <c r="G1051" s="103">
        <f>VLOOKUP(A1051,[1]spot_prices!$A:$F,6,FALSE)</f>
        <v>1.99</v>
      </c>
      <c r="H1051" s="27" t="s">
        <v>350</v>
      </c>
      <c r="I1051" s="27"/>
      <c r="J1051" s="114"/>
      <c r="K1051" s="112">
        <f>VLOOKUP(H1051,行业总结!D:F,2,FALSE)</f>
        <v>2.7</v>
      </c>
      <c r="L1051" s="27" t="s">
        <v>5970</v>
      </c>
      <c r="M1051" s="27" t="s">
        <v>5971</v>
      </c>
    </row>
    <row r="1052" s="95" customFormat="1" ht="33" spans="1:13">
      <c r="A1052" s="108" t="s">
        <v>5972</v>
      </c>
      <c r="B1052" s="108" t="s">
        <v>5973</v>
      </c>
      <c r="C1052" s="21">
        <f>VLOOKUP(A1052,[1]spot_prices!$A:$F,3,FALSE)</f>
        <v>295.8</v>
      </c>
      <c r="D1052" s="21">
        <f>VLOOKUP(A1052,[1]spot_prices!$A:$F,4,FALSE)</f>
        <v>296.8</v>
      </c>
      <c r="E1052" s="107">
        <f>C1052/D1052</f>
        <v>0.996630727762803</v>
      </c>
      <c r="F1052" s="20">
        <f>VLOOKUP(A1052,[1]spot_prices!$A:$F,5,FALSE)</f>
        <v>7.61</v>
      </c>
      <c r="G1052" s="103">
        <f>VLOOKUP(A1052,[1]spot_prices!$A:$F,6,FALSE)</f>
        <v>2.28</v>
      </c>
      <c r="H1052" s="109" t="s">
        <v>2024</v>
      </c>
      <c r="I1052" s="109"/>
      <c r="J1052" s="108" t="s">
        <v>2216</v>
      </c>
      <c r="K1052" s="112">
        <f>VLOOKUP(H1052,行业总结!D:F,2,FALSE)</f>
        <v>2.7</v>
      </c>
      <c r="L1052" s="109" t="s">
        <v>5974</v>
      </c>
      <c r="M1052" s="109" t="s">
        <v>5975</v>
      </c>
    </row>
    <row r="1053" s="95" customFormat="1" ht="49.5" spans="1:13">
      <c r="A1053" s="108" t="s">
        <v>5976</v>
      </c>
      <c r="B1053" s="108" t="s">
        <v>5977</v>
      </c>
      <c r="C1053" s="21">
        <f>VLOOKUP(A1053,[1]spot_prices!$A:$F,3,FALSE)</f>
        <v>294.1</v>
      </c>
      <c r="D1053" s="21">
        <f>VLOOKUP(A1053,[1]spot_prices!$A:$F,4,FALSE)</f>
        <v>295.7</v>
      </c>
      <c r="E1053" s="107">
        <f>C1053/D1053</f>
        <v>0.994589110585053</v>
      </c>
      <c r="F1053" s="20">
        <f>VLOOKUP(A1053,[1]spot_prices!$A:$F,5,FALSE)</f>
        <v>5.39</v>
      </c>
      <c r="G1053" s="103">
        <f>VLOOKUP(A1053,[1]spot_prices!$A:$F,6,FALSE)</f>
        <v>3.45</v>
      </c>
      <c r="H1053" s="109" t="s">
        <v>2024</v>
      </c>
      <c r="I1053" s="109"/>
      <c r="J1053" s="108" t="s">
        <v>2216</v>
      </c>
      <c r="K1053" s="112">
        <f>VLOOKUP(H1053,行业总结!D:F,2,FALSE)</f>
        <v>2.7</v>
      </c>
      <c r="L1053" s="109" t="s">
        <v>5978</v>
      </c>
      <c r="M1053" s="109" t="s">
        <v>5979</v>
      </c>
    </row>
    <row r="1054" s="95" customFormat="1" spans="1:13">
      <c r="A1054" s="108" t="s">
        <v>5980</v>
      </c>
      <c r="B1054" s="108" t="s">
        <v>5981</v>
      </c>
      <c r="C1054" s="21">
        <f>VLOOKUP(A1054,[1]spot_prices!$A:$F,3,FALSE)</f>
        <v>199.8</v>
      </c>
      <c r="D1054" s="21">
        <f>VLOOKUP(A1054,[1]spot_prices!$A:$F,4,FALSE)</f>
        <v>240.8</v>
      </c>
      <c r="E1054" s="107">
        <f>C1054/D1054</f>
        <v>0.829734219269103</v>
      </c>
      <c r="F1054" s="20">
        <f>VLOOKUP(A1054,[1]spot_prices!$A:$F,5,FALSE)</f>
        <v>5.53</v>
      </c>
      <c r="G1054" s="103">
        <f>VLOOKUP(A1054,[1]spot_prices!$A:$F,6,FALSE)</f>
        <v>0</v>
      </c>
      <c r="H1054" s="109" t="s">
        <v>2024</v>
      </c>
      <c r="I1054" s="109"/>
      <c r="J1054" s="108" t="s">
        <v>2226</v>
      </c>
      <c r="K1054" s="112">
        <f>VLOOKUP(H1054,行业总结!D:F,2,FALSE)</f>
        <v>2.7</v>
      </c>
      <c r="L1054" s="109" t="s">
        <v>5982</v>
      </c>
      <c r="M1054" s="109" t="s">
        <v>5983</v>
      </c>
    </row>
    <row r="1055" s="95" customFormat="1" ht="33" spans="1:13">
      <c r="A1055" s="108" t="s">
        <v>5984</v>
      </c>
      <c r="B1055" s="108" t="s">
        <v>5985</v>
      </c>
      <c r="C1055" s="21">
        <f>VLOOKUP(A1055,[1]spot_prices!$A:$F,3,FALSE)</f>
        <v>121</v>
      </c>
      <c r="D1055" s="21">
        <f>VLOOKUP(A1055,[1]spot_prices!$A:$F,4,FALSE)</f>
        <v>287.3</v>
      </c>
      <c r="E1055" s="107">
        <f>C1055/D1055</f>
        <v>0.42116254785938</v>
      </c>
      <c r="F1055" s="20">
        <f>VLOOKUP(A1055,[1]spot_prices!$A:$F,5,FALSE)</f>
        <v>4.4</v>
      </c>
      <c r="G1055" s="103">
        <f>VLOOKUP(A1055,[1]spot_prices!$A:$F,6,FALSE)</f>
        <v>2.56</v>
      </c>
      <c r="H1055" s="109" t="s">
        <v>2024</v>
      </c>
      <c r="I1055" s="109"/>
      <c r="J1055" s="108" t="s">
        <v>2211</v>
      </c>
      <c r="K1055" s="112">
        <f>VLOOKUP(H1055,行业总结!D:F,2,FALSE)</f>
        <v>2.7</v>
      </c>
      <c r="L1055" s="109" t="s">
        <v>5986</v>
      </c>
      <c r="M1055" s="109" t="s">
        <v>5987</v>
      </c>
    </row>
    <row r="1056" s="95" customFormat="1" ht="49.5" spans="1:13">
      <c r="A1056" s="20" t="s">
        <v>5988</v>
      </c>
      <c r="B1056" s="20" t="s">
        <v>1724</v>
      </c>
      <c r="C1056" s="21">
        <f>VLOOKUP(A1056,[1]spot_prices!$A:$F,3,FALSE)</f>
        <v>96.7</v>
      </c>
      <c r="D1056" s="21">
        <f>VLOOKUP(A1056,[1]spot_prices!$A:$F,4,FALSE)</f>
        <v>96.7</v>
      </c>
      <c r="E1056" s="107">
        <f>C1056/D1056</f>
        <v>1</v>
      </c>
      <c r="F1056" s="20">
        <f>VLOOKUP(A1056,[1]spot_prices!$A:$F,5,FALSE)</f>
        <v>5.7</v>
      </c>
      <c r="G1056" s="103">
        <f>VLOOKUP(A1056,[1]spot_prices!$A:$F,6,FALSE)</f>
        <v>0.71</v>
      </c>
      <c r="H1056" s="23" t="s">
        <v>2024</v>
      </c>
      <c r="I1056" s="23"/>
      <c r="J1056" s="20" t="s">
        <v>2135</v>
      </c>
      <c r="K1056" s="112">
        <f>VLOOKUP(H1056,行业总结!D:F,2,FALSE)</f>
        <v>2.7</v>
      </c>
      <c r="L1056" s="23" t="s">
        <v>5989</v>
      </c>
      <c r="M1056" s="23" t="s">
        <v>5990</v>
      </c>
    </row>
    <row r="1057" s="95" customFormat="1" ht="33" spans="1:13">
      <c r="A1057" s="20" t="s">
        <v>5991</v>
      </c>
      <c r="B1057" s="20" t="s">
        <v>5992</v>
      </c>
      <c r="C1057" s="21">
        <f>VLOOKUP(A1057,[1]spot_prices!$A:$F,3,FALSE)</f>
        <v>68.7</v>
      </c>
      <c r="D1057" s="21">
        <f>VLOOKUP(A1057,[1]spot_prices!$A:$F,4,FALSE)</f>
        <v>68.7</v>
      </c>
      <c r="E1057" s="107">
        <f>C1057/D1057</f>
        <v>1</v>
      </c>
      <c r="F1057" s="20">
        <f>VLOOKUP(A1057,[1]spot_prices!$A:$F,5,FALSE)</f>
        <v>4.69</v>
      </c>
      <c r="G1057" s="103">
        <f>VLOOKUP(A1057,[1]spot_prices!$A:$F,6,FALSE)</f>
        <v>1.3</v>
      </c>
      <c r="H1057" s="23" t="s">
        <v>2024</v>
      </c>
      <c r="I1057" s="23"/>
      <c r="J1057" s="113"/>
      <c r="K1057" s="112">
        <f>VLOOKUP(H1057,行业总结!D:F,2,FALSE)</f>
        <v>2.7</v>
      </c>
      <c r="L1057" s="23" t="s">
        <v>5993</v>
      </c>
      <c r="M1057" s="23" t="s">
        <v>5994</v>
      </c>
    </row>
    <row r="1058" s="95" customFormat="1" ht="33" spans="1:13">
      <c r="A1058" s="20" t="s">
        <v>5995</v>
      </c>
      <c r="B1058" s="20" t="s">
        <v>5996</v>
      </c>
      <c r="C1058" s="21">
        <f>VLOOKUP(A1058,[1]spot_prices!$A:$F,3,FALSE)</f>
        <v>64.6</v>
      </c>
      <c r="D1058" s="21">
        <f>VLOOKUP(A1058,[1]spot_prices!$A:$F,4,FALSE)</f>
        <v>80.8</v>
      </c>
      <c r="E1058" s="107">
        <f>C1058/D1058</f>
        <v>0.799504950495049</v>
      </c>
      <c r="F1058" s="20">
        <f>VLOOKUP(A1058,[1]spot_prices!$A:$F,5,FALSE)</f>
        <v>6.56</v>
      </c>
      <c r="G1058" s="103">
        <f>VLOOKUP(A1058,[1]spot_prices!$A:$F,6,FALSE)</f>
        <v>0.46</v>
      </c>
      <c r="H1058" s="23" t="s">
        <v>2024</v>
      </c>
      <c r="I1058" s="23"/>
      <c r="J1058" s="20" t="s">
        <v>2135</v>
      </c>
      <c r="K1058" s="112">
        <f>VLOOKUP(H1058,行业总结!D:F,2,FALSE)</f>
        <v>2.7</v>
      </c>
      <c r="L1058" s="23" t="s">
        <v>5997</v>
      </c>
      <c r="M1058" s="23" t="s">
        <v>5998</v>
      </c>
    </row>
    <row r="1059" s="95" customFormat="1" ht="33" spans="1:13">
      <c r="A1059" s="20" t="s">
        <v>5999</v>
      </c>
      <c r="B1059" s="20" t="s">
        <v>6000</v>
      </c>
      <c r="C1059" s="21">
        <f>VLOOKUP(A1059,[1]spot_prices!$A:$F,3,FALSE)</f>
        <v>60</v>
      </c>
      <c r="D1059" s="21">
        <f>VLOOKUP(A1059,[1]spot_prices!$A:$F,4,FALSE)</f>
        <v>60.1</v>
      </c>
      <c r="E1059" s="107">
        <f>C1059/D1059</f>
        <v>0.998336106489185</v>
      </c>
      <c r="F1059" s="20">
        <f>VLOOKUP(A1059,[1]spot_prices!$A:$F,5,FALSE)</f>
        <v>7.89</v>
      </c>
      <c r="G1059" s="103">
        <f>VLOOKUP(A1059,[1]spot_prices!$A:$F,6,FALSE)</f>
        <v>3.27</v>
      </c>
      <c r="H1059" s="23" t="s">
        <v>2024</v>
      </c>
      <c r="I1059" s="23"/>
      <c r="J1059" s="113"/>
      <c r="K1059" s="112">
        <f>VLOOKUP(H1059,行业总结!D:F,2,FALSE)</f>
        <v>2.7</v>
      </c>
      <c r="L1059" s="23" t="s">
        <v>6001</v>
      </c>
      <c r="M1059" s="23" t="s">
        <v>6002</v>
      </c>
    </row>
    <row r="1060" s="95" customFormat="1" ht="33" spans="1:13">
      <c r="A1060" s="20" t="s">
        <v>6003</v>
      </c>
      <c r="B1060" s="20" t="s">
        <v>6004</v>
      </c>
      <c r="C1060" s="21">
        <f>VLOOKUP(A1060,[1]spot_prices!$A:$F,3,FALSE)</f>
        <v>57.9</v>
      </c>
      <c r="D1060" s="21">
        <f>VLOOKUP(A1060,[1]spot_prices!$A:$F,4,FALSE)</f>
        <v>58</v>
      </c>
      <c r="E1060" s="107">
        <f>C1060/D1060</f>
        <v>0.998275862068965</v>
      </c>
      <c r="F1060" s="20">
        <f>VLOOKUP(A1060,[1]spot_prices!$A:$F,5,FALSE)</f>
        <v>4.52</v>
      </c>
      <c r="G1060" s="103">
        <f>VLOOKUP(A1060,[1]spot_prices!$A:$F,6,FALSE)</f>
        <v>2.03</v>
      </c>
      <c r="H1060" s="23" t="s">
        <v>2024</v>
      </c>
      <c r="I1060" s="23"/>
      <c r="J1060" s="20" t="s">
        <v>2113</v>
      </c>
      <c r="K1060" s="112">
        <f>VLOOKUP(H1060,行业总结!D:F,2,FALSE)</f>
        <v>2.7</v>
      </c>
      <c r="L1060" s="23" t="s">
        <v>6005</v>
      </c>
      <c r="M1060" s="23" t="s">
        <v>6006</v>
      </c>
    </row>
    <row r="1061" s="95" customFormat="1" ht="33" spans="1:13">
      <c r="A1061" s="20" t="s">
        <v>6007</v>
      </c>
      <c r="B1061" s="20" t="s">
        <v>6008</v>
      </c>
      <c r="C1061" s="21">
        <f>VLOOKUP(A1061,[1]spot_prices!$A:$F,3,FALSE)</f>
        <v>51.9</v>
      </c>
      <c r="D1061" s="21">
        <f>VLOOKUP(A1061,[1]spot_prices!$A:$F,4,FALSE)</f>
        <v>55</v>
      </c>
      <c r="E1061" s="107">
        <f>C1061/D1061</f>
        <v>0.943636363636364</v>
      </c>
      <c r="F1061" s="20">
        <f>VLOOKUP(A1061,[1]spot_prices!$A:$F,5,FALSE)</f>
        <v>2.19</v>
      </c>
      <c r="G1061" s="103">
        <f>VLOOKUP(A1061,[1]spot_prices!$A:$F,6,FALSE)</f>
        <v>0.46</v>
      </c>
      <c r="H1061" s="23" t="s">
        <v>2024</v>
      </c>
      <c r="I1061" s="23"/>
      <c r="J1061" s="20" t="s">
        <v>2122</v>
      </c>
      <c r="K1061" s="112">
        <f>VLOOKUP(H1061,行业总结!D:F,2,FALSE)</f>
        <v>2.7</v>
      </c>
      <c r="L1061" s="23" t="s">
        <v>6009</v>
      </c>
      <c r="M1061" s="23" t="s">
        <v>6010</v>
      </c>
    </row>
    <row r="1062" s="95" customFormat="1" ht="33" spans="1:13">
      <c r="A1062" s="24" t="s">
        <v>6011</v>
      </c>
      <c r="B1062" s="24" t="s">
        <v>6012</v>
      </c>
      <c r="C1062" s="21">
        <f>VLOOKUP(A1062,[1]spot_prices!$A:$F,3,FALSE)</f>
        <v>48.5</v>
      </c>
      <c r="D1062" s="21">
        <f>VLOOKUP(A1062,[1]spot_prices!$A:$F,4,FALSE)</f>
        <v>48.5</v>
      </c>
      <c r="E1062" s="107">
        <f>C1062/D1062</f>
        <v>1</v>
      </c>
      <c r="F1062" s="20">
        <f>VLOOKUP(A1062,[1]spot_prices!$A:$F,5,FALSE)</f>
        <v>1.77</v>
      </c>
      <c r="G1062" s="103">
        <f>VLOOKUP(A1062,[1]spot_prices!$A:$F,6,FALSE)</f>
        <v>0.57</v>
      </c>
      <c r="H1062" s="27" t="s">
        <v>2024</v>
      </c>
      <c r="I1062" s="27"/>
      <c r="J1062" s="24" t="s">
        <v>2122</v>
      </c>
      <c r="K1062" s="112">
        <f>VLOOKUP(H1062,行业总结!D:F,2,FALSE)</f>
        <v>2.7</v>
      </c>
      <c r="L1062" s="27" t="s">
        <v>6013</v>
      </c>
      <c r="M1062" s="27" t="s">
        <v>6014</v>
      </c>
    </row>
    <row r="1063" s="95" customFormat="1" spans="1:13">
      <c r="A1063" s="24" t="s">
        <v>6015</v>
      </c>
      <c r="B1063" s="24" t="s">
        <v>6016</v>
      </c>
      <c r="C1063" s="21">
        <f>VLOOKUP(A1063,[1]spot_prices!$A:$F,3,FALSE)</f>
        <v>40.1</v>
      </c>
      <c r="D1063" s="21">
        <f>VLOOKUP(A1063,[1]spot_prices!$A:$F,4,FALSE)</f>
        <v>52.1</v>
      </c>
      <c r="E1063" s="107">
        <f>C1063/D1063</f>
        <v>0.769673704414587</v>
      </c>
      <c r="F1063" s="20">
        <f>VLOOKUP(A1063,[1]spot_prices!$A:$F,5,FALSE)</f>
        <v>4.44</v>
      </c>
      <c r="G1063" s="103">
        <f>VLOOKUP(A1063,[1]spot_prices!$A:$F,6,FALSE)</f>
        <v>0.91</v>
      </c>
      <c r="H1063" s="27" t="s">
        <v>2024</v>
      </c>
      <c r="I1063" s="27"/>
      <c r="J1063" s="114"/>
      <c r="K1063" s="112">
        <f>VLOOKUP(H1063,行业总结!D:F,2,FALSE)</f>
        <v>2.7</v>
      </c>
      <c r="L1063" s="27" t="s">
        <v>6017</v>
      </c>
      <c r="M1063" s="27" t="s">
        <v>6018</v>
      </c>
    </row>
    <row r="1064" s="95" customFormat="1" spans="1:13">
      <c r="A1064" s="24" t="s">
        <v>6019</v>
      </c>
      <c r="B1064" s="24" t="s">
        <v>6020</v>
      </c>
      <c r="C1064" s="21">
        <f>VLOOKUP(A1064,[1]spot_prices!$A:$F,3,FALSE)</f>
        <v>38.6</v>
      </c>
      <c r="D1064" s="21">
        <f>VLOOKUP(A1064,[1]spot_prices!$A:$F,4,FALSE)</f>
        <v>96.8</v>
      </c>
      <c r="E1064" s="107">
        <f>C1064/D1064</f>
        <v>0.398760330578512</v>
      </c>
      <c r="F1064" s="20">
        <f>VLOOKUP(A1064,[1]spot_prices!$A:$F,5,FALSE)</f>
        <v>12.93</v>
      </c>
      <c r="G1064" s="103">
        <f>VLOOKUP(A1064,[1]spot_prices!$A:$F,6,FALSE)</f>
        <v>2.13</v>
      </c>
      <c r="H1064" s="27" t="s">
        <v>2024</v>
      </c>
      <c r="I1064" s="27"/>
      <c r="J1064" s="24" t="s">
        <v>2122</v>
      </c>
      <c r="K1064" s="112">
        <f>VLOOKUP(H1064,行业总结!D:F,2,FALSE)</f>
        <v>2.7</v>
      </c>
      <c r="L1064" s="27" t="s">
        <v>6021</v>
      </c>
      <c r="M1064" s="27" t="s">
        <v>6022</v>
      </c>
    </row>
    <row r="1065" s="95" customFormat="1" ht="33" spans="1:13">
      <c r="A1065" s="24" t="s">
        <v>6023</v>
      </c>
      <c r="B1065" s="24" t="s">
        <v>6024</v>
      </c>
      <c r="C1065" s="21">
        <f>VLOOKUP(A1065,[1]spot_prices!$A:$F,3,FALSE)</f>
        <v>34</v>
      </c>
      <c r="D1065" s="21">
        <f>VLOOKUP(A1065,[1]spot_prices!$A:$F,4,FALSE)</f>
        <v>34</v>
      </c>
      <c r="E1065" s="107">
        <f>C1065/D1065</f>
        <v>1</v>
      </c>
      <c r="F1065" s="20">
        <f>VLOOKUP(A1065,[1]spot_prices!$A:$F,5,FALSE)</f>
        <v>8.26</v>
      </c>
      <c r="G1065" s="103">
        <f>VLOOKUP(A1065,[1]spot_prices!$A:$F,6,FALSE)</f>
        <v>0</v>
      </c>
      <c r="H1065" s="27" t="s">
        <v>2024</v>
      </c>
      <c r="I1065" s="27"/>
      <c r="J1065" s="114"/>
      <c r="K1065" s="112">
        <f>VLOOKUP(H1065,行业总结!D:F,2,FALSE)</f>
        <v>2.7</v>
      </c>
      <c r="L1065" s="27" t="s">
        <v>6025</v>
      </c>
      <c r="M1065" s="27" t="s">
        <v>6026</v>
      </c>
    </row>
    <row r="1066" s="95" customFormat="1" spans="1:13">
      <c r="A1066" s="24" t="s">
        <v>6027</v>
      </c>
      <c r="B1066" s="24" t="s">
        <v>6028</v>
      </c>
      <c r="C1066" s="21">
        <f>VLOOKUP(A1066,[1]spot_prices!$A:$F,3,FALSE)</f>
        <v>23.9</v>
      </c>
      <c r="D1066" s="21">
        <f>VLOOKUP(A1066,[1]spot_prices!$A:$F,4,FALSE)</f>
        <v>26.8</v>
      </c>
      <c r="E1066" s="107">
        <f>C1066/D1066</f>
        <v>0.891791044776119</v>
      </c>
      <c r="F1066" s="20">
        <f>VLOOKUP(A1066,[1]spot_prices!$A:$F,5,FALSE)</f>
        <v>7.74</v>
      </c>
      <c r="G1066" s="103">
        <f>VLOOKUP(A1066,[1]spot_prices!$A:$F,6,FALSE)</f>
        <v>0.91</v>
      </c>
      <c r="H1066" s="27" t="s">
        <v>2024</v>
      </c>
      <c r="I1066" s="27"/>
      <c r="J1066" s="114"/>
      <c r="K1066" s="112">
        <f>VLOOKUP(H1066,行业总结!D:F,2,FALSE)</f>
        <v>2.7</v>
      </c>
      <c r="L1066" s="27" t="s">
        <v>6029</v>
      </c>
      <c r="M1066" s="27" t="s">
        <v>6030</v>
      </c>
    </row>
    <row r="1067" s="95" customFormat="1" ht="33" spans="1:13">
      <c r="A1067" s="24" t="s">
        <v>6031</v>
      </c>
      <c r="B1067" s="24" t="s">
        <v>6032</v>
      </c>
      <c r="C1067" s="21">
        <f>VLOOKUP(A1067,[1]spot_prices!$A:$F,3,FALSE)</f>
        <v>22.1</v>
      </c>
      <c r="D1067" s="21">
        <f>VLOOKUP(A1067,[1]spot_prices!$A:$F,4,FALSE)</f>
        <v>22.1</v>
      </c>
      <c r="E1067" s="107">
        <f>C1067/D1067</f>
        <v>1</v>
      </c>
      <c r="F1067" s="20">
        <f>VLOOKUP(A1067,[1]spot_prices!$A:$F,5,FALSE)</f>
        <v>10.71</v>
      </c>
      <c r="G1067" s="103">
        <f>VLOOKUP(A1067,[1]spot_prices!$A:$F,6,FALSE)</f>
        <v>6.25</v>
      </c>
      <c r="H1067" s="27" t="s">
        <v>2024</v>
      </c>
      <c r="I1067" s="27"/>
      <c r="J1067" s="114"/>
      <c r="K1067" s="112">
        <f>VLOOKUP(H1067,行业总结!D:F,2,FALSE)</f>
        <v>2.7</v>
      </c>
      <c r="L1067" s="27" t="s">
        <v>6033</v>
      </c>
      <c r="M1067" s="27" t="s">
        <v>6034</v>
      </c>
    </row>
    <row r="1068" s="95" customFormat="1" spans="1:13">
      <c r="A1068" s="24" t="s">
        <v>6035</v>
      </c>
      <c r="B1068" s="24" t="s">
        <v>6036</v>
      </c>
      <c r="C1068" s="21">
        <f>VLOOKUP(A1068,[1]spot_prices!$A:$F,3,FALSE)</f>
        <v>12.8</v>
      </c>
      <c r="D1068" s="21">
        <f>VLOOKUP(A1068,[1]spot_prices!$A:$F,4,FALSE)</f>
        <v>20.6</v>
      </c>
      <c r="E1068" s="107">
        <f>C1068/D1068</f>
        <v>0.621359223300971</v>
      </c>
      <c r="F1068" s="20">
        <f>VLOOKUP(A1068,[1]spot_prices!$A:$F,5,FALSE)</f>
        <v>13.43</v>
      </c>
      <c r="G1068" s="103">
        <f>VLOOKUP(A1068,[1]spot_prices!$A:$F,6,FALSE)</f>
        <v>2.05</v>
      </c>
      <c r="H1068" s="27" t="s">
        <v>2024</v>
      </c>
      <c r="I1068" s="27"/>
      <c r="J1068" s="114"/>
      <c r="K1068" s="112">
        <f>VLOOKUP(H1068,行业总结!D:F,2,FALSE)</f>
        <v>2.7</v>
      </c>
      <c r="L1068" s="27" t="s">
        <v>6037</v>
      </c>
      <c r="M1068" s="27" t="s">
        <v>6038</v>
      </c>
    </row>
    <row r="1069" s="95" customFormat="1" spans="1:13">
      <c r="A1069" s="24" t="s">
        <v>6039</v>
      </c>
      <c r="B1069" s="24" t="s">
        <v>6040</v>
      </c>
      <c r="C1069" s="21">
        <f>VLOOKUP(A1069,[1]spot_prices!$A:$F,3,FALSE)</f>
        <v>10.1</v>
      </c>
      <c r="D1069" s="21">
        <f>VLOOKUP(A1069,[1]spot_prices!$A:$F,4,FALSE)</f>
        <v>26.7</v>
      </c>
      <c r="E1069" s="107">
        <f>C1069/D1069</f>
        <v>0.378277153558052</v>
      </c>
      <c r="F1069" s="20">
        <f>VLOOKUP(A1069,[1]spot_prices!$A:$F,5,FALSE)</f>
        <v>5.65</v>
      </c>
      <c r="G1069" s="103">
        <f>VLOOKUP(A1069,[1]spot_prices!$A:$F,6,FALSE)</f>
        <v>0.89</v>
      </c>
      <c r="H1069" s="27" t="s">
        <v>2024</v>
      </c>
      <c r="I1069" s="27"/>
      <c r="J1069" s="114"/>
      <c r="K1069" s="112">
        <f>VLOOKUP(H1069,行业总结!D:F,2,FALSE)</f>
        <v>2.7</v>
      </c>
      <c r="L1069" s="27" t="s">
        <v>6041</v>
      </c>
      <c r="M1069" s="27" t="s">
        <v>6042</v>
      </c>
    </row>
    <row r="1070" s="95" customFormat="1" ht="30" spans="1:13">
      <c r="A1070" s="28" t="s">
        <v>1675</v>
      </c>
      <c r="B1070" s="28" t="s">
        <v>1676</v>
      </c>
      <c r="C1070" s="21">
        <f>VLOOKUP(A1070,[1]spot_prices!$A:$F,3,FALSE)</f>
        <v>3670.7</v>
      </c>
      <c r="D1070" s="21">
        <f>VLOOKUP(A1070,[1]spot_prices!$A:$F,4,FALSE)</f>
        <v>3889.5</v>
      </c>
      <c r="E1070" s="107">
        <f>C1070/D1070</f>
        <v>0.943745982774135</v>
      </c>
      <c r="F1070" s="20">
        <f>VLOOKUP(A1070,[1]spot_prices!$A:$F,5,FALSE)</f>
        <v>188</v>
      </c>
      <c r="G1070" s="103">
        <f>VLOOKUP(A1070,[1]spot_prices!$A:$F,6,FALSE)</f>
        <v>2.92</v>
      </c>
      <c r="H1070" s="30" t="s">
        <v>1677</v>
      </c>
      <c r="I1070" s="30"/>
      <c r="J1070" s="28" t="s">
        <v>2207</v>
      </c>
      <c r="K1070" s="112">
        <f>VLOOKUP(H1070,行业总结!D:F,2,FALSE)</f>
        <v>2.3</v>
      </c>
      <c r="L1070" s="30" t="s">
        <v>1679</v>
      </c>
      <c r="M1070" s="30" t="s">
        <v>6043</v>
      </c>
    </row>
    <row r="1071" s="95" customFormat="1" ht="33" spans="1:13">
      <c r="A1071" s="108" t="s">
        <v>6044</v>
      </c>
      <c r="B1071" s="108" t="s">
        <v>6045</v>
      </c>
      <c r="C1071" s="21">
        <f>VLOOKUP(A1071,[1]spot_prices!$A:$F,3,FALSE)</f>
        <v>299.5</v>
      </c>
      <c r="D1071" s="21">
        <f>VLOOKUP(A1071,[1]spot_prices!$A:$F,4,FALSE)</f>
        <v>299.5</v>
      </c>
      <c r="E1071" s="107">
        <f>C1071/D1071</f>
        <v>1</v>
      </c>
      <c r="F1071" s="20">
        <f>VLOOKUP(A1071,[1]spot_prices!$A:$F,5,FALSE)</f>
        <v>3.3</v>
      </c>
      <c r="G1071" s="103">
        <f>VLOOKUP(A1071,[1]spot_prices!$A:$F,6,FALSE)</f>
        <v>0</v>
      </c>
      <c r="H1071" s="109" t="s">
        <v>14</v>
      </c>
      <c r="I1071" s="109"/>
      <c r="J1071" s="116"/>
      <c r="K1071" s="112">
        <f>VLOOKUP(H1071,行业总结!D:F,2,FALSE)</f>
        <v>2.7</v>
      </c>
      <c r="L1071" s="109" t="s">
        <v>6046</v>
      </c>
      <c r="M1071" s="109" t="s">
        <v>6047</v>
      </c>
    </row>
    <row r="1072" s="95" customFormat="1" ht="33" spans="1:13">
      <c r="A1072" s="108" t="s">
        <v>6048</v>
      </c>
      <c r="B1072" s="108" t="s">
        <v>6049</v>
      </c>
      <c r="C1072" s="21">
        <f>VLOOKUP(A1072,[1]spot_prices!$A:$F,3,FALSE)</f>
        <v>278.3</v>
      </c>
      <c r="D1072" s="21">
        <f>VLOOKUP(A1072,[1]spot_prices!$A:$F,4,FALSE)</f>
        <v>288.9</v>
      </c>
      <c r="E1072" s="107">
        <f>C1072/D1072</f>
        <v>0.96330910349602</v>
      </c>
      <c r="F1072" s="20">
        <f>VLOOKUP(A1072,[1]spot_prices!$A:$F,5,FALSE)</f>
        <v>25.45</v>
      </c>
      <c r="G1072" s="103">
        <f>VLOOKUP(A1072,[1]spot_prices!$A:$F,6,FALSE)</f>
        <v>2.37</v>
      </c>
      <c r="H1072" s="109" t="s">
        <v>14</v>
      </c>
      <c r="I1072" s="109"/>
      <c r="J1072" s="108" t="s">
        <v>2226</v>
      </c>
      <c r="K1072" s="112">
        <f>VLOOKUP(H1072,行业总结!D:F,2,FALSE)</f>
        <v>2.7</v>
      </c>
      <c r="L1072" s="109" t="s">
        <v>6050</v>
      </c>
      <c r="M1072" s="109" t="s">
        <v>6051</v>
      </c>
    </row>
    <row r="1073" s="95" customFormat="1" ht="33" spans="1:13">
      <c r="A1073" s="108" t="s">
        <v>6052</v>
      </c>
      <c r="B1073" s="108" t="s">
        <v>6053</v>
      </c>
      <c r="C1073" s="21">
        <f>VLOOKUP(A1073,[1]spot_prices!$A:$F,3,FALSE)</f>
        <v>196.9</v>
      </c>
      <c r="D1073" s="21">
        <f>VLOOKUP(A1073,[1]spot_prices!$A:$F,4,FALSE)</f>
        <v>218.9</v>
      </c>
      <c r="E1073" s="107">
        <f>C1073/D1073</f>
        <v>0.899497487437186</v>
      </c>
      <c r="F1073" s="20">
        <f>VLOOKUP(A1073,[1]spot_prices!$A:$F,5,FALSE)</f>
        <v>12.27</v>
      </c>
      <c r="G1073" s="103">
        <f>VLOOKUP(A1073,[1]spot_prices!$A:$F,6,FALSE)</f>
        <v>0.99</v>
      </c>
      <c r="H1073" s="109" t="s">
        <v>14</v>
      </c>
      <c r="I1073" s="109"/>
      <c r="J1073" s="108" t="s">
        <v>2226</v>
      </c>
      <c r="K1073" s="112">
        <f>VLOOKUP(H1073,行业总结!D:F,2,FALSE)</f>
        <v>2.7</v>
      </c>
      <c r="L1073" s="109" t="s">
        <v>6054</v>
      </c>
      <c r="M1073" s="109" t="s">
        <v>6055</v>
      </c>
    </row>
    <row r="1074" s="95" customFormat="1" ht="33" spans="1:13">
      <c r="A1074" s="108" t="s">
        <v>6056</v>
      </c>
      <c r="B1074" s="108" t="s">
        <v>6057</v>
      </c>
      <c r="C1074" s="21">
        <f>VLOOKUP(A1074,[1]spot_prices!$A:$F,3,FALSE)</f>
        <v>105.3</v>
      </c>
      <c r="D1074" s="21">
        <f>VLOOKUP(A1074,[1]spot_prices!$A:$F,4,FALSE)</f>
        <v>106.6</v>
      </c>
      <c r="E1074" s="107">
        <f>C1074/D1074</f>
        <v>0.98780487804878</v>
      </c>
      <c r="F1074" s="20">
        <f>VLOOKUP(A1074,[1]spot_prices!$A:$F,5,FALSE)</f>
        <v>26.21</v>
      </c>
      <c r="G1074" s="103">
        <f>VLOOKUP(A1074,[1]spot_prices!$A:$F,6,FALSE)</f>
        <v>1.08</v>
      </c>
      <c r="H1074" s="109" t="s">
        <v>14</v>
      </c>
      <c r="I1074" s="109"/>
      <c r="J1074" s="108" t="s">
        <v>2253</v>
      </c>
      <c r="K1074" s="112">
        <f>VLOOKUP(H1074,行业总结!D:F,2,FALSE)</f>
        <v>2.7</v>
      </c>
      <c r="L1074" s="109" t="s">
        <v>6058</v>
      </c>
      <c r="M1074" s="109" t="s">
        <v>6059</v>
      </c>
    </row>
    <row r="1075" s="95" customFormat="1" ht="33" spans="1:13">
      <c r="A1075" s="20" t="s">
        <v>6060</v>
      </c>
      <c r="B1075" s="20" t="s">
        <v>6061</v>
      </c>
      <c r="C1075" s="21">
        <f>VLOOKUP(A1075,[1]spot_prices!$A:$F,3,FALSE)</f>
        <v>89.1</v>
      </c>
      <c r="D1075" s="21">
        <f>VLOOKUP(A1075,[1]spot_prices!$A:$F,4,FALSE)</f>
        <v>89.2</v>
      </c>
      <c r="E1075" s="107">
        <f>C1075/D1075</f>
        <v>0.998878923766816</v>
      </c>
      <c r="F1075" s="20">
        <f>VLOOKUP(A1075,[1]spot_prices!$A:$F,5,FALSE)</f>
        <v>11.6</v>
      </c>
      <c r="G1075" s="103">
        <f>VLOOKUP(A1075,[1]spot_prices!$A:$F,6,FALSE)</f>
        <v>1.22</v>
      </c>
      <c r="H1075" s="23" t="s">
        <v>14</v>
      </c>
      <c r="I1075" s="23"/>
      <c r="J1075" s="20" t="s">
        <v>2122</v>
      </c>
      <c r="K1075" s="112">
        <f>VLOOKUP(H1075,行业总结!D:F,2,FALSE)</f>
        <v>2.7</v>
      </c>
      <c r="L1075" s="23" t="s">
        <v>6062</v>
      </c>
      <c r="M1075" s="23" t="s">
        <v>6063</v>
      </c>
    </row>
    <row r="1076" s="95" customFormat="1" ht="33" spans="1:13">
      <c r="A1076" s="20" t="s">
        <v>6064</v>
      </c>
      <c r="B1076" s="20" t="s">
        <v>6065</v>
      </c>
      <c r="C1076" s="21">
        <f>VLOOKUP(A1076,[1]spot_prices!$A:$F,3,FALSE)</f>
        <v>76.3</v>
      </c>
      <c r="D1076" s="21">
        <f>VLOOKUP(A1076,[1]spot_prices!$A:$F,4,FALSE)</f>
        <v>76.3</v>
      </c>
      <c r="E1076" s="107">
        <f>C1076/D1076</f>
        <v>1</v>
      </c>
      <c r="F1076" s="20">
        <f>VLOOKUP(A1076,[1]spot_prices!$A:$F,5,FALSE)</f>
        <v>24.07</v>
      </c>
      <c r="G1076" s="103">
        <f>VLOOKUP(A1076,[1]spot_prices!$A:$F,6,FALSE)</f>
        <v>3</v>
      </c>
      <c r="H1076" s="23" t="s">
        <v>14</v>
      </c>
      <c r="I1076" s="23"/>
      <c r="J1076" s="113"/>
      <c r="K1076" s="112">
        <f>VLOOKUP(H1076,行业总结!D:F,2,FALSE)</f>
        <v>2.7</v>
      </c>
      <c r="L1076" s="23" t="s">
        <v>6066</v>
      </c>
      <c r="M1076" s="23" t="s">
        <v>6067</v>
      </c>
    </row>
    <row r="1077" s="95" customFormat="1" ht="33" spans="1:13">
      <c r="A1077" s="20" t="s">
        <v>6068</v>
      </c>
      <c r="B1077" s="20" t="s">
        <v>6069</v>
      </c>
      <c r="C1077" s="21">
        <f>VLOOKUP(A1077,[1]spot_prices!$A:$F,3,FALSE)</f>
        <v>75.4</v>
      </c>
      <c r="D1077" s="21">
        <f>VLOOKUP(A1077,[1]spot_prices!$A:$F,4,FALSE)</f>
        <v>75.4</v>
      </c>
      <c r="E1077" s="107">
        <f>C1077/D1077</f>
        <v>1</v>
      </c>
      <c r="F1077" s="20">
        <f>VLOOKUP(A1077,[1]spot_prices!$A:$F,5,FALSE)</f>
        <v>12.39</v>
      </c>
      <c r="G1077" s="103">
        <f>VLOOKUP(A1077,[1]spot_prices!$A:$F,6,FALSE)</f>
        <v>2.48</v>
      </c>
      <c r="H1077" s="23" t="s">
        <v>14</v>
      </c>
      <c r="I1077" s="23"/>
      <c r="J1077" s="20" t="s">
        <v>2723</v>
      </c>
      <c r="K1077" s="112">
        <f>VLOOKUP(H1077,行业总结!D:F,2,FALSE)</f>
        <v>2.7</v>
      </c>
      <c r="L1077" s="23" t="s">
        <v>6070</v>
      </c>
      <c r="M1077" s="23" t="s">
        <v>6071</v>
      </c>
    </row>
    <row r="1078" s="95" customFormat="1" spans="1:13">
      <c r="A1078" s="20" t="s">
        <v>6072</v>
      </c>
      <c r="B1078" s="20" t="s">
        <v>6073</v>
      </c>
      <c r="C1078" s="21">
        <f>VLOOKUP(A1078,[1]spot_prices!$A:$F,3,FALSE)</f>
        <v>70.4</v>
      </c>
      <c r="D1078" s="21">
        <f>VLOOKUP(A1078,[1]spot_prices!$A:$F,4,FALSE)</f>
        <v>70.4</v>
      </c>
      <c r="E1078" s="107">
        <f>C1078/D1078</f>
        <v>1</v>
      </c>
      <c r="F1078" s="20">
        <f>VLOOKUP(A1078,[1]spot_prices!$A:$F,5,FALSE)</f>
        <v>5.37</v>
      </c>
      <c r="G1078" s="103">
        <f>VLOOKUP(A1078,[1]spot_prices!$A:$F,6,FALSE)</f>
        <v>2.29</v>
      </c>
      <c r="H1078" s="23" t="s">
        <v>14</v>
      </c>
      <c r="I1078" s="23"/>
      <c r="J1078" s="113"/>
      <c r="K1078" s="112">
        <f>VLOOKUP(H1078,行业总结!D:F,2,FALSE)</f>
        <v>2.7</v>
      </c>
      <c r="L1078" s="23" t="s">
        <v>6074</v>
      </c>
      <c r="M1078" s="23" t="s">
        <v>6075</v>
      </c>
    </row>
    <row r="1079" s="95" customFormat="1" ht="49.5" spans="1:13">
      <c r="A1079" s="20" t="s">
        <v>6076</v>
      </c>
      <c r="B1079" s="20" t="s">
        <v>6077</v>
      </c>
      <c r="C1079" s="21">
        <f>VLOOKUP(A1079,[1]spot_prices!$A:$F,3,FALSE)</f>
        <v>68.1</v>
      </c>
      <c r="D1079" s="21">
        <f>VLOOKUP(A1079,[1]spot_prices!$A:$F,4,FALSE)</f>
        <v>68.1</v>
      </c>
      <c r="E1079" s="107">
        <f>C1079/D1079</f>
        <v>1</v>
      </c>
      <c r="F1079" s="20">
        <f>VLOOKUP(A1079,[1]spot_prices!$A:$F,5,FALSE)</f>
        <v>5.83</v>
      </c>
      <c r="G1079" s="103">
        <f>VLOOKUP(A1079,[1]spot_prices!$A:$F,6,FALSE)</f>
        <v>1.92</v>
      </c>
      <c r="H1079" s="23" t="s">
        <v>14</v>
      </c>
      <c r="I1079" s="23"/>
      <c r="J1079" s="20" t="s">
        <v>2122</v>
      </c>
      <c r="K1079" s="112">
        <f>VLOOKUP(H1079,行业总结!D:F,2,FALSE)</f>
        <v>2.7</v>
      </c>
      <c r="L1079" s="23" t="s">
        <v>6078</v>
      </c>
      <c r="M1079" s="23" t="s">
        <v>6079</v>
      </c>
    </row>
    <row r="1080" s="95" customFormat="1" ht="33" spans="1:13">
      <c r="A1080" s="20" t="s">
        <v>6080</v>
      </c>
      <c r="B1080" s="20" t="s">
        <v>6081</v>
      </c>
      <c r="C1080" s="21">
        <f>VLOOKUP(A1080,[1]spot_prices!$A:$F,3,FALSE)</f>
        <v>62.5</v>
      </c>
      <c r="D1080" s="21">
        <f>VLOOKUP(A1080,[1]spot_prices!$A:$F,4,FALSE)</f>
        <v>62.5</v>
      </c>
      <c r="E1080" s="107">
        <f>C1080/D1080</f>
        <v>1</v>
      </c>
      <c r="F1080" s="20">
        <f>VLOOKUP(A1080,[1]spot_prices!$A:$F,5,FALSE)</f>
        <v>3.61</v>
      </c>
      <c r="G1080" s="103">
        <f>VLOOKUP(A1080,[1]spot_prices!$A:$F,6,FALSE)</f>
        <v>2.56</v>
      </c>
      <c r="H1080" s="23" t="s">
        <v>14</v>
      </c>
      <c r="I1080" s="23"/>
      <c r="J1080" s="113"/>
      <c r="K1080" s="112">
        <f>VLOOKUP(H1080,行业总结!D:F,2,FALSE)</f>
        <v>2.7</v>
      </c>
      <c r="L1080" s="23" t="s">
        <v>6082</v>
      </c>
      <c r="M1080" s="23" t="s">
        <v>6083</v>
      </c>
    </row>
    <row r="1081" s="95" customFormat="1" spans="1:13">
      <c r="A1081" s="20" t="s">
        <v>6084</v>
      </c>
      <c r="B1081" s="20" t="s">
        <v>6085</v>
      </c>
      <c r="C1081" s="21">
        <f>VLOOKUP(A1081,[1]spot_prices!$A:$F,3,FALSE)</f>
        <v>60.2</v>
      </c>
      <c r="D1081" s="21">
        <f>VLOOKUP(A1081,[1]spot_prices!$A:$F,4,FALSE)</f>
        <v>76</v>
      </c>
      <c r="E1081" s="107">
        <f>C1081/D1081</f>
        <v>0.792105263157895</v>
      </c>
      <c r="F1081" s="20">
        <f>VLOOKUP(A1081,[1]spot_prices!$A:$F,5,FALSE)</f>
        <v>5.59</v>
      </c>
      <c r="G1081" s="103">
        <f>VLOOKUP(A1081,[1]spot_prices!$A:$F,6,FALSE)</f>
        <v>3.71</v>
      </c>
      <c r="H1081" s="23" t="s">
        <v>14</v>
      </c>
      <c r="I1081" s="23"/>
      <c r="J1081" s="20" t="s">
        <v>2135</v>
      </c>
      <c r="K1081" s="112">
        <f>VLOOKUP(H1081,行业总结!D:F,2,FALSE)</f>
        <v>2.7</v>
      </c>
      <c r="L1081" s="23" t="s">
        <v>6086</v>
      </c>
      <c r="M1081" s="23" t="s">
        <v>6087</v>
      </c>
    </row>
    <row r="1082" s="95" customFormat="1" ht="49.5" spans="1:13">
      <c r="A1082" s="20" t="s">
        <v>6088</v>
      </c>
      <c r="B1082" s="20" t="s">
        <v>6089</v>
      </c>
      <c r="C1082" s="21">
        <f>VLOOKUP(A1082,[1]spot_prices!$A:$F,3,FALSE)</f>
        <v>55.8</v>
      </c>
      <c r="D1082" s="21">
        <f>VLOOKUP(A1082,[1]spot_prices!$A:$F,4,FALSE)</f>
        <v>55.8</v>
      </c>
      <c r="E1082" s="107">
        <f>C1082/D1082</f>
        <v>1</v>
      </c>
      <c r="F1082" s="20">
        <f>VLOOKUP(A1082,[1]spot_prices!$A:$F,5,FALSE)</f>
        <v>10.18</v>
      </c>
      <c r="G1082" s="103">
        <f>VLOOKUP(A1082,[1]spot_prices!$A:$F,6,FALSE)</f>
        <v>3.46</v>
      </c>
      <c r="H1082" s="23" t="s">
        <v>14</v>
      </c>
      <c r="I1082" s="23"/>
      <c r="J1082" s="113"/>
      <c r="K1082" s="112">
        <f>VLOOKUP(H1082,行业总结!D:F,2,FALSE)</f>
        <v>2.7</v>
      </c>
      <c r="L1082" s="23" t="s">
        <v>6090</v>
      </c>
      <c r="M1082" s="23" t="s">
        <v>6091</v>
      </c>
    </row>
    <row r="1083" s="95" customFormat="1" ht="33" spans="1:13">
      <c r="A1083" s="20" t="s">
        <v>6092</v>
      </c>
      <c r="B1083" s="20" t="s">
        <v>6093</v>
      </c>
      <c r="C1083" s="21">
        <f>VLOOKUP(A1083,[1]spot_prices!$A:$F,3,FALSE)</f>
        <v>55.5</v>
      </c>
      <c r="D1083" s="21">
        <f>VLOOKUP(A1083,[1]spot_prices!$A:$F,4,FALSE)</f>
        <v>57.1</v>
      </c>
      <c r="E1083" s="107">
        <f>C1083/D1083</f>
        <v>0.971978984238179</v>
      </c>
      <c r="F1083" s="20">
        <f>VLOOKUP(A1083,[1]spot_prices!$A:$F,5,FALSE)</f>
        <v>7.76</v>
      </c>
      <c r="G1083" s="103">
        <f>VLOOKUP(A1083,[1]spot_prices!$A:$F,6,FALSE)</f>
        <v>2.51</v>
      </c>
      <c r="H1083" s="23" t="s">
        <v>14</v>
      </c>
      <c r="I1083" s="23"/>
      <c r="J1083" s="113"/>
      <c r="K1083" s="112">
        <f>VLOOKUP(H1083,行业总结!D:F,2,FALSE)</f>
        <v>2.7</v>
      </c>
      <c r="L1083" s="23" t="s">
        <v>6094</v>
      </c>
      <c r="M1083" s="23" t="s">
        <v>6095</v>
      </c>
    </row>
    <row r="1084" s="95" customFormat="1" ht="33" spans="1:13">
      <c r="A1084" s="20" t="s">
        <v>6096</v>
      </c>
      <c r="B1084" s="20" t="s">
        <v>6097</v>
      </c>
      <c r="C1084" s="21">
        <f>VLOOKUP(A1084,[1]spot_prices!$A:$F,3,FALSE)</f>
        <v>54.5</v>
      </c>
      <c r="D1084" s="21">
        <f>VLOOKUP(A1084,[1]spot_prices!$A:$F,4,FALSE)</f>
        <v>54.5</v>
      </c>
      <c r="E1084" s="107">
        <f>C1084/D1084</f>
        <v>1</v>
      </c>
      <c r="F1084" s="20">
        <f>VLOOKUP(A1084,[1]spot_prices!$A:$F,5,FALSE)</f>
        <v>18.56</v>
      </c>
      <c r="G1084" s="103">
        <f>VLOOKUP(A1084,[1]spot_prices!$A:$F,6,FALSE)</f>
        <v>0.98</v>
      </c>
      <c r="H1084" s="23" t="s">
        <v>14</v>
      </c>
      <c r="I1084" s="23"/>
      <c r="J1084" s="113"/>
      <c r="K1084" s="112">
        <f>VLOOKUP(H1084,行业总结!D:F,2,FALSE)</f>
        <v>2.7</v>
      </c>
      <c r="L1084" s="23" t="s">
        <v>6098</v>
      </c>
      <c r="M1084" s="23" t="s">
        <v>6099</v>
      </c>
    </row>
    <row r="1085" s="95" customFormat="1" spans="1:13">
      <c r="A1085" s="24" t="s">
        <v>6100</v>
      </c>
      <c r="B1085" s="24" t="s">
        <v>6101</v>
      </c>
      <c r="C1085" s="21">
        <f>VLOOKUP(A1085,[1]spot_prices!$A:$F,3,FALSE)</f>
        <v>52.1</v>
      </c>
      <c r="D1085" s="21">
        <f>VLOOKUP(A1085,[1]spot_prices!$A:$F,4,FALSE)</f>
        <v>52.1</v>
      </c>
      <c r="E1085" s="107">
        <f>C1085/D1085</f>
        <v>1</v>
      </c>
      <c r="F1085" s="20">
        <f>VLOOKUP(A1085,[1]spot_prices!$A:$F,5,FALSE)</f>
        <v>4.62</v>
      </c>
      <c r="G1085" s="103">
        <f>VLOOKUP(A1085,[1]spot_prices!$A:$F,6,FALSE)</f>
        <v>10</v>
      </c>
      <c r="H1085" s="27" t="s">
        <v>14</v>
      </c>
      <c r="I1085" s="27"/>
      <c r="J1085" s="114"/>
      <c r="K1085" s="112">
        <f>VLOOKUP(H1085,行业总结!D:F,2,FALSE)</f>
        <v>2.7</v>
      </c>
      <c r="L1085" s="27" t="s">
        <v>6102</v>
      </c>
      <c r="M1085" s="27" t="s">
        <v>6103</v>
      </c>
    </row>
    <row r="1086" s="95" customFormat="1" ht="33" spans="1:13">
      <c r="A1086" s="20" t="s">
        <v>6104</v>
      </c>
      <c r="B1086" s="20" t="s">
        <v>6105</v>
      </c>
      <c r="C1086" s="21">
        <f>VLOOKUP(A1086,[1]spot_prices!$A:$F,3,FALSE)</f>
        <v>51.2</v>
      </c>
      <c r="D1086" s="21">
        <f>VLOOKUP(A1086,[1]spot_prices!$A:$F,4,FALSE)</f>
        <v>60.4</v>
      </c>
      <c r="E1086" s="107">
        <f>C1086/D1086</f>
        <v>0.847682119205298</v>
      </c>
      <c r="F1086" s="20">
        <f>VLOOKUP(A1086,[1]spot_prices!$A:$F,5,FALSE)</f>
        <v>13.73</v>
      </c>
      <c r="G1086" s="103">
        <f>VLOOKUP(A1086,[1]spot_prices!$A:$F,6,FALSE)</f>
        <v>2.01</v>
      </c>
      <c r="H1086" s="23" t="s">
        <v>14</v>
      </c>
      <c r="I1086" s="23"/>
      <c r="J1086" s="113"/>
      <c r="K1086" s="112">
        <f>VLOOKUP(H1086,行业总结!D:F,2,FALSE)</f>
        <v>2.7</v>
      </c>
      <c r="L1086" s="23" t="s">
        <v>6106</v>
      </c>
      <c r="M1086" s="23" t="s">
        <v>6107</v>
      </c>
    </row>
    <row r="1087" s="95" customFormat="1" ht="49.5" spans="1:13">
      <c r="A1087" s="20" t="s">
        <v>6108</v>
      </c>
      <c r="B1087" s="20" t="s">
        <v>6109</v>
      </c>
      <c r="C1087" s="21">
        <f>VLOOKUP(A1087,[1]spot_prices!$A:$F,3,FALSE)</f>
        <v>50.9</v>
      </c>
      <c r="D1087" s="21">
        <f>VLOOKUP(A1087,[1]spot_prices!$A:$F,4,FALSE)</f>
        <v>50.9</v>
      </c>
      <c r="E1087" s="107">
        <f>C1087/D1087</f>
        <v>1</v>
      </c>
      <c r="F1087" s="20">
        <f>VLOOKUP(A1087,[1]spot_prices!$A:$F,5,FALSE)</f>
        <v>3.65</v>
      </c>
      <c r="G1087" s="103">
        <f>VLOOKUP(A1087,[1]spot_prices!$A:$F,6,FALSE)</f>
        <v>2.82</v>
      </c>
      <c r="H1087" s="23" t="s">
        <v>14</v>
      </c>
      <c r="I1087" s="23"/>
      <c r="J1087" s="113"/>
      <c r="K1087" s="112">
        <f>VLOOKUP(H1087,行业总结!D:F,2,FALSE)</f>
        <v>2.7</v>
      </c>
      <c r="L1087" s="23" t="s">
        <v>6110</v>
      </c>
      <c r="M1087" s="23" t="s">
        <v>6111</v>
      </c>
    </row>
    <row r="1088" s="95" customFormat="1" ht="33" spans="1:13">
      <c r="A1088" s="20" t="s">
        <v>6112</v>
      </c>
      <c r="B1088" s="20" t="s">
        <v>6113</v>
      </c>
      <c r="C1088" s="21">
        <f>VLOOKUP(A1088,[1]spot_prices!$A:$F,3,FALSE)</f>
        <v>50.5</v>
      </c>
      <c r="D1088" s="21">
        <f>VLOOKUP(A1088,[1]spot_prices!$A:$F,4,FALSE)</f>
        <v>50.5</v>
      </c>
      <c r="E1088" s="107">
        <f>C1088/D1088</f>
        <v>1</v>
      </c>
      <c r="F1088" s="20">
        <f>VLOOKUP(A1088,[1]spot_prices!$A:$F,5,FALSE)</f>
        <v>5.85</v>
      </c>
      <c r="G1088" s="103">
        <f>VLOOKUP(A1088,[1]spot_prices!$A:$F,6,FALSE)</f>
        <v>2.27</v>
      </c>
      <c r="H1088" s="23" t="s">
        <v>14</v>
      </c>
      <c r="I1088" s="23"/>
      <c r="J1088" s="20" t="s">
        <v>2135</v>
      </c>
      <c r="K1088" s="112">
        <f>VLOOKUP(H1088,行业总结!D:F,2,FALSE)</f>
        <v>2.7</v>
      </c>
      <c r="L1088" s="23" t="s">
        <v>6114</v>
      </c>
      <c r="M1088" s="23" t="s">
        <v>6115</v>
      </c>
    </row>
    <row r="1089" s="95" customFormat="1" ht="33" spans="1:13">
      <c r="A1089" s="24" t="s">
        <v>6116</v>
      </c>
      <c r="B1089" s="24" t="s">
        <v>6117</v>
      </c>
      <c r="C1089" s="21">
        <f>VLOOKUP(A1089,[1]spot_prices!$A:$F,3,FALSE)</f>
        <v>48</v>
      </c>
      <c r="D1089" s="21">
        <f>VLOOKUP(A1089,[1]spot_prices!$A:$F,4,FALSE)</f>
        <v>48</v>
      </c>
      <c r="E1089" s="107">
        <f>C1089/D1089</f>
        <v>1</v>
      </c>
      <c r="F1089" s="20">
        <f>VLOOKUP(A1089,[1]spot_prices!$A:$F,5,FALSE)</f>
        <v>2.6</v>
      </c>
      <c r="G1089" s="103">
        <f>VLOOKUP(A1089,[1]spot_prices!$A:$F,6,FALSE)</f>
        <v>1.96</v>
      </c>
      <c r="H1089" s="27" t="s">
        <v>14</v>
      </c>
      <c r="I1089" s="27"/>
      <c r="J1089" s="114"/>
      <c r="K1089" s="112">
        <f>VLOOKUP(H1089,行业总结!D:F,2,FALSE)</f>
        <v>2.7</v>
      </c>
      <c r="L1089" s="27" t="s">
        <v>6118</v>
      </c>
      <c r="M1089" s="27" t="s">
        <v>6119</v>
      </c>
    </row>
    <row r="1090" s="95" customFormat="1" ht="33" spans="1:13">
      <c r="A1090" s="24" t="s">
        <v>6120</v>
      </c>
      <c r="B1090" s="24" t="s">
        <v>6121</v>
      </c>
      <c r="C1090" s="21">
        <f>VLOOKUP(A1090,[1]spot_prices!$A:$F,3,FALSE)</f>
        <v>47.9</v>
      </c>
      <c r="D1090" s="21">
        <f>VLOOKUP(A1090,[1]spot_prices!$A:$F,4,FALSE)</f>
        <v>47.9</v>
      </c>
      <c r="E1090" s="107">
        <f>C1090/D1090</f>
        <v>1</v>
      </c>
      <c r="F1090" s="20">
        <f>VLOOKUP(A1090,[1]spot_prices!$A:$F,5,FALSE)</f>
        <v>7.4</v>
      </c>
      <c r="G1090" s="103">
        <f>VLOOKUP(A1090,[1]spot_prices!$A:$F,6,FALSE)</f>
        <v>1.51</v>
      </c>
      <c r="H1090" s="27" t="s">
        <v>14</v>
      </c>
      <c r="I1090" s="27"/>
      <c r="J1090" s="114"/>
      <c r="K1090" s="112">
        <f>VLOOKUP(H1090,行业总结!D:F,2,FALSE)</f>
        <v>2.7</v>
      </c>
      <c r="L1090" s="27" t="s">
        <v>6122</v>
      </c>
      <c r="M1090" s="27" t="s">
        <v>6123</v>
      </c>
    </row>
    <row r="1091" s="95" customFormat="1" spans="1:13">
      <c r="A1091" s="24" t="s">
        <v>6124</v>
      </c>
      <c r="B1091" s="24" t="s">
        <v>6125</v>
      </c>
      <c r="C1091" s="21">
        <f>VLOOKUP(A1091,[1]spot_prices!$A:$F,3,FALSE)</f>
        <v>47.2</v>
      </c>
      <c r="D1091" s="21">
        <f>VLOOKUP(A1091,[1]spot_prices!$A:$F,4,FALSE)</f>
        <v>48.1</v>
      </c>
      <c r="E1091" s="107">
        <f>C1091/D1091</f>
        <v>0.981288981288981</v>
      </c>
      <c r="F1091" s="20">
        <f>VLOOKUP(A1091,[1]spot_prices!$A:$F,5,FALSE)</f>
        <v>5.66</v>
      </c>
      <c r="G1091" s="103">
        <f>VLOOKUP(A1091,[1]spot_prices!$A:$F,6,FALSE)</f>
        <v>0.89</v>
      </c>
      <c r="H1091" s="27" t="s">
        <v>14</v>
      </c>
      <c r="I1091" s="27"/>
      <c r="J1091" s="114"/>
      <c r="K1091" s="112">
        <f>VLOOKUP(H1091,行业总结!D:F,2,FALSE)</f>
        <v>2.7</v>
      </c>
      <c r="L1091" s="27" t="s">
        <v>6126</v>
      </c>
      <c r="M1091" s="27" t="s">
        <v>6127</v>
      </c>
    </row>
    <row r="1092" s="95" customFormat="1" ht="33" spans="1:13">
      <c r="A1092" s="24" t="s">
        <v>6128</v>
      </c>
      <c r="B1092" s="24" t="s">
        <v>6129</v>
      </c>
      <c r="C1092" s="21">
        <f>VLOOKUP(A1092,[1]spot_prices!$A:$F,3,FALSE)</f>
        <v>42.1</v>
      </c>
      <c r="D1092" s="21">
        <f>VLOOKUP(A1092,[1]spot_prices!$A:$F,4,FALSE)</f>
        <v>42.1</v>
      </c>
      <c r="E1092" s="107">
        <f>C1092/D1092</f>
        <v>1</v>
      </c>
      <c r="F1092" s="20">
        <f>VLOOKUP(A1092,[1]spot_prices!$A:$F,5,FALSE)</f>
        <v>4.76</v>
      </c>
      <c r="G1092" s="103">
        <f>VLOOKUP(A1092,[1]spot_prices!$A:$F,6,FALSE)</f>
        <v>1.06</v>
      </c>
      <c r="H1092" s="27" t="s">
        <v>14</v>
      </c>
      <c r="I1092" s="27"/>
      <c r="J1092" s="114"/>
      <c r="K1092" s="112">
        <f>VLOOKUP(H1092,行业总结!D:F,2,FALSE)</f>
        <v>2.7</v>
      </c>
      <c r="L1092" s="27" t="s">
        <v>6130</v>
      </c>
      <c r="M1092" s="27" t="s">
        <v>6131</v>
      </c>
    </row>
    <row r="1093" s="95" customFormat="1" ht="49.5" spans="1:13">
      <c r="A1093" s="24" t="s">
        <v>6132</v>
      </c>
      <c r="B1093" s="24" t="s">
        <v>6133</v>
      </c>
      <c r="C1093" s="21">
        <f>VLOOKUP(A1093,[1]spot_prices!$A:$F,3,FALSE)</f>
        <v>41.4</v>
      </c>
      <c r="D1093" s="21">
        <f>VLOOKUP(A1093,[1]spot_prices!$A:$F,4,FALSE)</f>
        <v>41.7</v>
      </c>
      <c r="E1093" s="107">
        <f>C1093/D1093</f>
        <v>0.992805755395683</v>
      </c>
      <c r="F1093" s="20">
        <f>VLOOKUP(A1093,[1]spot_prices!$A:$F,5,FALSE)</f>
        <v>10.03</v>
      </c>
      <c r="G1093" s="103">
        <f>VLOOKUP(A1093,[1]spot_prices!$A:$F,6,FALSE)</f>
        <v>2.77</v>
      </c>
      <c r="H1093" s="27" t="s">
        <v>14</v>
      </c>
      <c r="I1093" s="27"/>
      <c r="J1093" s="114"/>
      <c r="K1093" s="112">
        <f>VLOOKUP(H1093,行业总结!D:F,2,FALSE)</f>
        <v>2.7</v>
      </c>
      <c r="L1093" s="27" t="s">
        <v>6134</v>
      </c>
      <c r="M1093" s="27" t="s">
        <v>6135</v>
      </c>
    </row>
    <row r="1094" s="95" customFormat="1" ht="33" spans="1:13">
      <c r="A1094" s="24" t="s">
        <v>6136</v>
      </c>
      <c r="B1094" s="24" t="s">
        <v>6137</v>
      </c>
      <c r="C1094" s="21">
        <f>VLOOKUP(A1094,[1]spot_prices!$A:$F,3,FALSE)</f>
        <v>39.5</v>
      </c>
      <c r="D1094" s="21">
        <f>VLOOKUP(A1094,[1]spot_prices!$A:$F,4,FALSE)</f>
        <v>39.5</v>
      </c>
      <c r="E1094" s="107">
        <f>C1094/D1094</f>
        <v>1</v>
      </c>
      <c r="F1094" s="20">
        <f>VLOOKUP(A1094,[1]spot_prices!$A:$F,5,FALSE)</f>
        <v>5.07</v>
      </c>
      <c r="G1094" s="103">
        <f>VLOOKUP(A1094,[1]spot_prices!$A:$F,6,FALSE)</f>
        <v>3.68</v>
      </c>
      <c r="H1094" s="27" t="s">
        <v>14</v>
      </c>
      <c r="I1094" s="27"/>
      <c r="J1094" s="114"/>
      <c r="K1094" s="112">
        <f>VLOOKUP(H1094,行业总结!D:F,2,FALSE)</f>
        <v>2.7</v>
      </c>
      <c r="L1094" s="27" t="s">
        <v>6138</v>
      </c>
      <c r="M1094" s="27" t="s">
        <v>6139</v>
      </c>
    </row>
    <row r="1095" s="95" customFormat="1" spans="1:13">
      <c r="A1095" s="24" t="s">
        <v>6140</v>
      </c>
      <c r="B1095" s="24" t="s">
        <v>6141</v>
      </c>
      <c r="C1095" s="21">
        <f>VLOOKUP(A1095,[1]spot_prices!$A:$F,3,FALSE)</f>
        <v>37.3</v>
      </c>
      <c r="D1095" s="21">
        <f>VLOOKUP(A1095,[1]spot_prices!$A:$F,4,FALSE)</f>
        <v>37.3</v>
      </c>
      <c r="E1095" s="107">
        <f>C1095/D1095</f>
        <v>1</v>
      </c>
      <c r="F1095" s="20">
        <f>VLOOKUP(A1095,[1]spot_prices!$A:$F,5,FALSE)</f>
        <v>16.51</v>
      </c>
      <c r="G1095" s="103">
        <f>VLOOKUP(A1095,[1]spot_prices!$A:$F,6,FALSE)</f>
        <v>4.36</v>
      </c>
      <c r="H1095" s="27" t="s">
        <v>14</v>
      </c>
      <c r="I1095" s="27"/>
      <c r="J1095" s="114"/>
      <c r="K1095" s="112">
        <f>VLOOKUP(H1095,行业总结!D:F,2,FALSE)</f>
        <v>2.7</v>
      </c>
      <c r="L1095" s="27" t="s">
        <v>6142</v>
      </c>
      <c r="M1095" s="27" t="s">
        <v>6143</v>
      </c>
    </row>
    <row r="1096" s="95" customFormat="1" ht="33" spans="1:13">
      <c r="A1096" s="24" t="s">
        <v>6144</v>
      </c>
      <c r="B1096" s="24" t="s">
        <v>6145</v>
      </c>
      <c r="C1096" s="21">
        <f>VLOOKUP(A1096,[1]spot_prices!$A:$F,3,FALSE)</f>
        <v>36.9</v>
      </c>
      <c r="D1096" s="21">
        <f>VLOOKUP(A1096,[1]spot_prices!$A:$F,4,FALSE)</f>
        <v>36.9</v>
      </c>
      <c r="E1096" s="107">
        <f>C1096/D1096</f>
        <v>1</v>
      </c>
      <c r="F1096" s="20">
        <f>VLOOKUP(A1096,[1]spot_prices!$A:$F,5,FALSE)</f>
        <v>3.5</v>
      </c>
      <c r="G1096" s="103">
        <f>VLOOKUP(A1096,[1]spot_prices!$A:$F,6,FALSE)</f>
        <v>1.16</v>
      </c>
      <c r="H1096" s="27" t="s">
        <v>14</v>
      </c>
      <c r="I1096" s="27"/>
      <c r="J1096" s="114"/>
      <c r="K1096" s="112">
        <f>VLOOKUP(H1096,行业总结!D:F,2,FALSE)</f>
        <v>2.7</v>
      </c>
      <c r="L1096" s="27" t="s">
        <v>6146</v>
      </c>
      <c r="M1096" s="27" t="s">
        <v>6147</v>
      </c>
    </row>
    <row r="1097" s="95" customFormat="1" ht="33" spans="1:13">
      <c r="A1097" s="24" t="s">
        <v>6148</v>
      </c>
      <c r="B1097" s="24" t="s">
        <v>6149</v>
      </c>
      <c r="C1097" s="21">
        <f>VLOOKUP(A1097,[1]spot_prices!$A:$F,3,FALSE)</f>
        <v>36.5</v>
      </c>
      <c r="D1097" s="21">
        <f>VLOOKUP(A1097,[1]spot_prices!$A:$F,4,FALSE)</f>
        <v>49.7</v>
      </c>
      <c r="E1097" s="107">
        <f>C1097/D1097</f>
        <v>0.734406438631791</v>
      </c>
      <c r="F1097" s="20">
        <f>VLOOKUP(A1097,[1]spot_prices!$A:$F,5,FALSE)</f>
        <v>7.06</v>
      </c>
      <c r="G1097" s="103">
        <f>VLOOKUP(A1097,[1]spot_prices!$A:$F,6,FALSE)</f>
        <v>1.73</v>
      </c>
      <c r="H1097" s="27" t="s">
        <v>14</v>
      </c>
      <c r="I1097" s="27"/>
      <c r="J1097" s="114"/>
      <c r="K1097" s="112">
        <f>VLOOKUP(H1097,行业总结!D:F,2,FALSE)</f>
        <v>2.7</v>
      </c>
      <c r="L1097" s="27" t="s">
        <v>6150</v>
      </c>
      <c r="M1097" s="27" t="s">
        <v>6151</v>
      </c>
    </row>
    <row r="1098" s="95" customFormat="1" ht="33" spans="1:13">
      <c r="A1098" s="24" t="s">
        <v>6152</v>
      </c>
      <c r="B1098" s="24" t="s">
        <v>6153</v>
      </c>
      <c r="C1098" s="21">
        <f>VLOOKUP(A1098,[1]spot_prices!$A:$F,3,FALSE)</f>
        <v>36.5</v>
      </c>
      <c r="D1098" s="21">
        <f>VLOOKUP(A1098,[1]spot_prices!$A:$F,4,FALSE)</f>
        <v>36.5</v>
      </c>
      <c r="E1098" s="107">
        <f>C1098/D1098</f>
        <v>1</v>
      </c>
      <c r="F1098" s="20">
        <f>VLOOKUP(A1098,[1]spot_prices!$A:$F,5,FALSE)</f>
        <v>9.7</v>
      </c>
      <c r="G1098" s="103">
        <f>VLOOKUP(A1098,[1]spot_prices!$A:$F,6,FALSE)</f>
        <v>2.11</v>
      </c>
      <c r="H1098" s="27" t="s">
        <v>14</v>
      </c>
      <c r="I1098" s="27"/>
      <c r="J1098" s="114"/>
      <c r="K1098" s="112">
        <f>VLOOKUP(H1098,行业总结!D:F,2,FALSE)</f>
        <v>2.7</v>
      </c>
      <c r="L1098" s="27" t="s">
        <v>6154</v>
      </c>
      <c r="M1098" s="27" t="s">
        <v>6155</v>
      </c>
    </row>
    <row r="1099" s="95" customFormat="1" ht="33" spans="1:13">
      <c r="A1099" s="24" t="s">
        <v>6156</v>
      </c>
      <c r="B1099" s="24" t="s">
        <v>6157</v>
      </c>
      <c r="C1099" s="21">
        <f>VLOOKUP(A1099,[1]spot_prices!$A:$F,3,FALSE)</f>
        <v>35.8</v>
      </c>
      <c r="D1099" s="21">
        <f>VLOOKUP(A1099,[1]spot_prices!$A:$F,4,FALSE)</f>
        <v>35.8</v>
      </c>
      <c r="E1099" s="107">
        <f>C1099/D1099</f>
        <v>1</v>
      </c>
      <c r="F1099" s="20">
        <f>VLOOKUP(A1099,[1]spot_prices!$A:$F,5,FALSE)</f>
        <v>4.12</v>
      </c>
      <c r="G1099" s="103">
        <f>VLOOKUP(A1099,[1]spot_prices!$A:$F,6,FALSE)</f>
        <v>2.23</v>
      </c>
      <c r="H1099" s="27" t="s">
        <v>14</v>
      </c>
      <c r="I1099" s="27"/>
      <c r="J1099" s="114"/>
      <c r="K1099" s="112">
        <f>VLOOKUP(H1099,行业总结!D:F,2,FALSE)</f>
        <v>2.7</v>
      </c>
      <c r="L1099" s="27" t="s">
        <v>6158</v>
      </c>
      <c r="M1099" s="27" t="s">
        <v>6159</v>
      </c>
    </row>
    <row r="1100" s="95" customFormat="1" ht="49.5" spans="1:13">
      <c r="A1100" s="24" t="s">
        <v>6160</v>
      </c>
      <c r="B1100" s="24" t="s">
        <v>6161</v>
      </c>
      <c r="C1100" s="21">
        <f>VLOOKUP(A1100,[1]spot_prices!$A:$F,3,FALSE)</f>
        <v>32.1</v>
      </c>
      <c r="D1100" s="21">
        <f>VLOOKUP(A1100,[1]spot_prices!$A:$F,4,FALSE)</f>
        <v>33.4</v>
      </c>
      <c r="E1100" s="107">
        <f>C1100/D1100</f>
        <v>0.961077844311377</v>
      </c>
      <c r="F1100" s="20">
        <f>VLOOKUP(A1100,[1]spot_prices!$A:$F,5,FALSE)</f>
        <v>4.9</v>
      </c>
      <c r="G1100" s="103">
        <f>VLOOKUP(A1100,[1]spot_prices!$A:$F,6,FALSE)</f>
        <v>2.73</v>
      </c>
      <c r="H1100" s="27" t="s">
        <v>14</v>
      </c>
      <c r="I1100" s="27"/>
      <c r="J1100" s="114"/>
      <c r="K1100" s="112">
        <f>VLOOKUP(H1100,行业总结!D:F,2,FALSE)</f>
        <v>2.7</v>
      </c>
      <c r="L1100" s="27" t="s">
        <v>6162</v>
      </c>
      <c r="M1100" s="27" t="s">
        <v>6163</v>
      </c>
    </row>
    <row r="1101" s="95" customFormat="1" ht="33" spans="1:13">
      <c r="A1101" s="24" t="s">
        <v>6164</v>
      </c>
      <c r="B1101" s="24" t="s">
        <v>6165</v>
      </c>
      <c r="C1101" s="21">
        <f>VLOOKUP(A1101,[1]spot_prices!$A:$F,3,FALSE)</f>
        <v>32</v>
      </c>
      <c r="D1101" s="21">
        <f>VLOOKUP(A1101,[1]spot_prices!$A:$F,4,FALSE)</f>
        <v>32</v>
      </c>
      <c r="E1101" s="107">
        <f>C1101/D1101</f>
        <v>1</v>
      </c>
      <c r="F1101" s="20">
        <f>VLOOKUP(A1101,[1]spot_prices!$A:$F,5,FALSE)</f>
        <v>5.89</v>
      </c>
      <c r="G1101" s="103">
        <f>VLOOKUP(A1101,[1]spot_prices!$A:$F,6,FALSE)</f>
        <v>3.33</v>
      </c>
      <c r="H1101" s="27" t="s">
        <v>14</v>
      </c>
      <c r="I1101" s="27"/>
      <c r="J1101" s="114"/>
      <c r="K1101" s="112">
        <f>VLOOKUP(H1101,行业总结!D:F,2,FALSE)</f>
        <v>2.7</v>
      </c>
      <c r="L1101" s="27" t="s">
        <v>6166</v>
      </c>
      <c r="M1101" s="27" t="s">
        <v>6167</v>
      </c>
    </row>
    <row r="1102" s="95" customFormat="1" ht="33" spans="1:13">
      <c r="A1102" s="24" t="s">
        <v>6168</v>
      </c>
      <c r="B1102" s="24" t="s">
        <v>6169</v>
      </c>
      <c r="C1102" s="21">
        <f>VLOOKUP(A1102,[1]spot_prices!$A:$F,3,FALSE)</f>
        <v>29.2</v>
      </c>
      <c r="D1102" s="21">
        <f>VLOOKUP(A1102,[1]spot_prices!$A:$F,4,FALSE)</f>
        <v>29.2</v>
      </c>
      <c r="E1102" s="107">
        <f>C1102/D1102</f>
        <v>1</v>
      </c>
      <c r="F1102" s="20">
        <f>VLOOKUP(A1102,[1]spot_prices!$A:$F,5,FALSE)</f>
        <v>4.38</v>
      </c>
      <c r="G1102" s="103">
        <f>VLOOKUP(A1102,[1]spot_prices!$A:$F,6,FALSE)</f>
        <v>5.04</v>
      </c>
      <c r="H1102" s="27" t="s">
        <v>14</v>
      </c>
      <c r="I1102" s="27"/>
      <c r="J1102" s="114"/>
      <c r="K1102" s="112">
        <f>VLOOKUP(H1102,行业总结!D:F,2,FALSE)</f>
        <v>2.7</v>
      </c>
      <c r="L1102" s="27" t="s">
        <v>6170</v>
      </c>
      <c r="M1102" s="27" t="s">
        <v>5947</v>
      </c>
    </row>
    <row r="1103" s="95" customFormat="1" ht="33" spans="1:13">
      <c r="A1103" s="24" t="s">
        <v>6171</v>
      </c>
      <c r="B1103" s="24" t="s">
        <v>6172</v>
      </c>
      <c r="C1103" s="21">
        <f>VLOOKUP(A1103,[1]spot_prices!$A:$F,3,FALSE)</f>
        <v>29</v>
      </c>
      <c r="D1103" s="21">
        <f>VLOOKUP(A1103,[1]spot_prices!$A:$F,4,FALSE)</f>
        <v>29</v>
      </c>
      <c r="E1103" s="107">
        <f>C1103/D1103</f>
        <v>1</v>
      </c>
      <c r="F1103" s="20">
        <f>VLOOKUP(A1103,[1]spot_prices!$A:$F,5,FALSE)</f>
        <v>6.98</v>
      </c>
      <c r="G1103" s="103">
        <f>VLOOKUP(A1103,[1]spot_prices!$A:$F,6,FALSE)</f>
        <v>2.95</v>
      </c>
      <c r="H1103" s="27" t="s">
        <v>14</v>
      </c>
      <c r="I1103" s="27"/>
      <c r="J1103" s="114"/>
      <c r="K1103" s="112">
        <f>VLOOKUP(H1103,行业总结!D:F,2,FALSE)</f>
        <v>2.7</v>
      </c>
      <c r="L1103" s="27" t="s">
        <v>6173</v>
      </c>
      <c r="M1103" s="27" t="s">
        <v>6174</v>
      </c>
    </row>
    <row r="1104" s="95" customFormat="1" spans="1:13">
      <c r="A1104" s="24" t="s">
        <v>6175</v>
      </c>
      <c r="B1104" s="24" t="s">
        <v>6176</v>
      </c>
      <c r="C1104" s="21">
        <f>VLOOKUP(A1104,[1]spot_prices!$A:$F,3,FALSE)</f>
        <v>28.2</v>
      </c>
      <c r="D1104" s="21">
        <f>VLOOKUP(A1104,[1]spot_prices!$A:$F,4,FALSE)</f>
        <v>28.3</v>
      </c>
      <c r="E1104" s="107">
        <f>C1104/D1104</f>
        <v>0.996466431095406</v>
      </c>
      <c r="F1104" s="20">
        <f>VLOOKUP(A1104,[1]spot_prices!$A:$F,5,FALSE)</f>
        <v>5.45</v>
      </c>
      <c r="G1104" s="103">
        <f>VLOOKUP(A1104,[1]spot_prices!$A:$F,6,FALSE)</f>
        <v>3.02</v>
      </c>
      <c r="H1104" s="27" t="s">
        <v>14</v>
      </c>
      <c r="I1104" s="27"/>
      <c r="J1104" s="114"/>
      <c r="K1104" s="112">
        <f>VLOOKUP(H1104,行业总结!D:F,2,FALSE)</f>
        <v>2.7</v>
      </c>
      <c r="L1104" s="27" t="s">
        <v>6177</v>
      </c>
      <c r="M1104" s="27" t="s">
        <v>6178</v>
      </c>
    </row>
    <row r="1105" s="95" customFormat="1" spans="1:13">
      <c r="A1105" s="24" t="s">
        <v>6179</v>
      </c>
      <c r="B1105" s="24" t="s">
        <v>6180</v>
      </c>
      <c r="C1105" s="21">
        <f>VLOOKUP(A1105,[1]spot_prices!$A:$F,3,FALSE)</f>
        <v>26.5</v>
      </c>
      <c r="D1105" s="21">
        <f>VLOOKUP(A1105,[1]spot_prices!$A:$F,4,FALSE)</f>
        <v>26.5</v>
      </c>
      <c r="E1105" s="107">
        <f>C1105/D1105</f>
        <v>1</v>
      </c>
      <c r="F1105" s="20">
        <f>VLOOKUP(A1105,[1]spot_prices!$A:$F,5,FALSE)</f>
        <v>6.6</v>
      </c>
      <c r="G1105" s="103">
        <f>VLOOKUP(A1105,[1]spot_prices!$A:$F,6,FALSE)</f>
        <v>2.01</v>
      </c>
      <c r="H1105" s="27" t="s">
        <v>14</v>
      </c>
      <c r="I1105" s="27"/>
      <c r="J1105" s="114"/>
      <c r="K1105" s="112">
        <f>VLOOKUP(H1105,行业总结!D:F,2,FALSE)</f>
        <v>2.7</v>
      </c>
      <c r="L1105" s="27" t="s">
        <v>6181</v>
      </c>
      <c r="M1105" s="27" t="s">
        <v>6182</v>
      </c>
    </row>
    <row r="1106" s="95" customFormat="1" spans="1:13">
      <c r="A1106" s="24" t="s">
        <v>6183</v>
      </c>
      <c r="B1106" s="24" t="s">
        <v>6184</v>
      </c>
      <c r="C1106" s="21">
        <f>VLOOKUP(A1106,[1]spot_prices!$A:$F,3,FALSE)</f>
        <v>24.8</v>
      </c>
      <c r="D1106" s="21">
        <f>VLOOKUP(A1106,[1]spot_prices!$A:$F,4,FALSE)</f>
        <v>24.8</v>
      </c>
      <c r="E1106" s="107">
        <f>C1106/D1106</f>
        <v>1</v>
      </c>
      <c r="F1106" s="20">
        <f>VLOOKUP(A1106,[1]spot_prices!$A:$F,5,FALSE)</f>
        <v>5.28</v>
      </c>
      <c r="G1106" s="103">
        <f>VLOOKUP(A1106,[1]spot_prices!$A:$F,6,FALSE)</f>
        <v>3.33</v>
      </c>
      <c r="H1106" s="27" t="s">
        <v>14</v>
      </c>
      <c r="I1106" s="27"/>
      <c r="J1106" s="114"/>
      <c r="K1106" s="112">
        <f>VLOOKUP(H1106,行业总结!D:F,2,FALSE)</f>
        <v>2.7</v>
      </c>
      <c r="L1106" s="27" t="s">
        <v>6185</v>
      </c>
      <c r="M1106" s="27" t="s">
        <v>6186</v>
      </c>
    </row>
    <row r="1107" s="95" customFormat="1" ht="33" spans="1:13">
      <c r="A1107" s="24" t="s">
        <v>6187</v>
      </c>
      <c r="B1107" s="24" t="s">
        <v>6188</v>
      </c>
      <c r="C1107" s="21">
        <f>VLOOKUP(A1107,[1]spot_prices!$A:$F,3,FALSE)</f>
        <v>24</v>
      </c>
      <c r="D1107" s="21">
        <f>VLOOKUP(A1107,[1]spot_prices!$A:$F,4,FALSE)</f>
        <v>24</v>
      </c>
      <c r="E1107" s="107">
        <f>C1107/D1107</f>
        <v>1</v>
      </c>
      <c r="F1107" s="20">
        <f>VLOOKUP(A1107,[1]spot_prices!$A:$F,5,FALSE)</f>
        <v>10.71</v>
      </c>
      <c r="G1107" s="103">
        <f>VLOOKUP(A1107,[1]spot_prices!$A:$F,6,FALSE)</f>
        <v>2</v>
      </c>
      <c r="H1107" s="27" t="s">
        <v>14</v>
      </c>
      <c r="I1107" s="27"/>
      <c r="J1107" s="114"/>
      <c r="K1107" s="112">
        <f>VLOOKUP(H1107,行业总结!D:F,2,FALSE)</f>
        <v>2.7</v>
      </c>
      <c r="L1107" s="27" t="s">
        <v>6189</v>
      </c>
      <c r="M1107" s="27" t="s">
        <v>6190</v>
      </c>
    </row>
    <row r="1108" s="95" customFormat="1" ht="33" spans="1:13">
      <c r="A1108" s="24" t="s">
        <v>6191</v>
      </c>
      <c r="B1108" s="24" t="s">
        <v>6192</v>
      </c>
      <c r="C1108" s="21">
        <f>VLOOKUP(A1108,[1]spot_prices!$A:$F,3,FALSE)</f>
        <v>21.8</v>
      </c>
      <c r="D1108" s="21">
        <f>VLOOKUP(A1108,[1]spot_prices!$A:$F,4,FALSE)</f>
        <v>22.1</v>
      </c>
      <c r="E1108" s="107">
        <f>C1108/D1108</f>
        <v>0.986425339366516</v>
      </c>
      <c r="F1108" s="20">
        <f>VLOOKUP(A1108,[1]spot_prices!$A:$F,5,FALSE)</f>
        <v>4.05</v>
      </c>
      <c r="G1108" s="103">
        <f>VLOOKUP(A1108,[1]spot_prices!$A:$F,6,FALSE)</f>
        <v>3.32</v>
      </c>
      <c r="H1108" s="27" t="s">
        <v>14</v>
      </c>
      <c r="I1108" s="27"/>
      <c r="J1108" s="114"/>
      <c r="K1108" s="112">
        <f>VLOOKUP(H1108,行业总结!D:F,2,FALSE)</f>
        <v>2.7</v>
      </c>
      <c r="L1108" s="27" t="s">
        <v>6193</v>
      </c>
      <c r="M1108" s="27" t="s">
        <v>6194</v>
      </c>
    </row>
    <row r="1109" s="95" customFormat="1" ht="33" spans="1:13">
      <c r="A1109" s="24" t="s">
        <v>6195</v>
      </c>
      <c r="B1109" s="24" t="s">
        <v>6196</v>
      </c>
      <c r="C1109" s="21">
        <f>VLOOKUP(A1109,[1]spot_prices!$A:$F,3,FALSE)</f>
        <v>21.1</v>
      </c>
      <c r="D1109" s="21">
        <f>VLOOKUP(A1109,[1]spot_prices!$A:$F,4,FALSE)</f>
        <v>21.6</v>
      </c>
      <c r="E1109" s="107">
        <f>C1109/D1109</f>
        <v>0.976851851851852</v>
      </c>
      <c r="F1109" s="20">
        <f>VLOOKUP(A1109,[1]spot_prices!$A:$F,5,FALSE)</f>
        <v>13.58</v>
      </c>
      <c r="G1109" s="103">
        <f>VLOOKUP(A1109,[1]spot_prices!$A:$F,6,FALSE)</f>
        <v>1.42</v>
      </c>
      <c r="H1109" s="27" t="s">
        <v>14</v>
      </c>
      <c r="I1109" s="27"/>
      <c r="J1109" s="114"/>
      <c r="K1109" s="112">
        <f>VLOOKUP(H1109,行业总结!D:F,2,FALSE)</f>
        <v>2.7</v>
      </c>
      <c r="L1109" s="27" t="s">
        <v>6197</v>
      </c>
      <c r="M1109" s="27" t="s">
        <v>6198</v>
      </c>
    </row>
    <row r="1110" s="95" customFormat="1" ht="33" spans="1:13">
      <c r="A1110" s="24" t="s">
        <v>6199</v>
      </c>
      <c r="B1110" s="24" t="s">
        <v>6200</v>
      </c>
      <c r="C1110" s="21">
        <f>VLOOKUP(A1110,[1]spot_prices!$A:$F,3,FALSE)</f>
        <v>20.4</v>
      </c>
      <c r="D1110" s="21">
        <f>VLOOKUP(A1110,[1]spot_prices!$A:$F,4,FALSE)</f>
        <v>20.4</v>
      </c>
      <c r="E1110" s="107">
        <f>C1110/D1110</f>
        <v>1</v>
      </c>
      <c r="F1110" s="20">
        <f>VLOOKUP(A1110,[1]spot_prices!$A:$F,5,FALSE)</f>
        <v>6.56</v>
      </c>
      <c r="G1110" s="103">
        <f>VLOOKUP(A1110,[1]spot_prices!$A:$F,6,FALSE)</f>
        <v>3.14</v>
      </c>
      <c r="H1110" s="27" t="s">
        <v>14</v>
      </c>
      <c r="I1110" s="27"/>
      <c r="J1110" s="114"/>
      <c r="K1110" s="112">
        <f>VLOOKUP(H1110,行业总结!D:F,2,FALSE)</f>
        <v>2.7</v>
      </c>
      <c r="L1110" s="27" t="s">
        <v>6201</v>
      </c>
      <c r="M1110" s="27" t="s">
        <v>6202</v>
      </c>
    </row>
    <row r="1111" s="95" customFormat="1" spans="1:13">
      <c r="A1111" s="24" t="s">
        <v>6203</v>
      </c>
      <c r="B1111" s="24" t="s">
        <v>6204</v>
      </c>
      <c r="C1111" s="21">
        <f>VLOOKUP(A1111,[1]spot_prices!$A:$F,3,FALSE)</f>
        <v>19.9</v>
      </c>
      <c r="D1111" s="21">
        <f>VLOOKUP(A1111,[1]spot_prices!$A:$F,4,FALSE)</f>
        <v>19.9</v>
      </c>
      <c r="E1111" s="107">
        <f>C1111/D1111</f>
        <v>1</v>
      </c>
      <c r="F1111" s="20">
        <f>VLOOKUP(A1111,[1]spot_prices!$A:$F,5,FALSE)</f>
        <v>5.58</v>
      </c>
      <c r="G1111" s="103">
        <f>VLOOKUP(A1111,[1]spot_prices!$A:$F,6,FALSE)</f>
        <v>7.51</v>
      </c>
      <c r="H1111" s="27" t="s">
        <v>14</v>
      </c>
      <c r="I1111" s="27"/>
      <c r="J1111" s="114"/>
      <c r="K1111" s="112">
        <f>VLOOKUP(H1111,行业总结!D:F,2,FALSE)</f>
        <v>2.7</v>
      </c>
      <c r="L1111" s="27" t="s">
        <v>6205</v>
      </c>
      <c r="M1111" s="27" t="s">
        <v>6206</v>
      </c>
    </row>
    <row r="1112" s="95" customFormat="1" spans="1:13">
      <c r="A1112" s="24" t="s">
        <v>6207</v>
      </c>
      <c r="B1112" s="24" t="s">
        <v>6208</v>
      </c>
      <c r="C1112" s="21">
        <f>VLOOKUP(A1112,[1]spot_prices!$A:$F,3,FALSE)</f>
        <v>4.8</v>
      </c>
      <c r="D1112" s="21">
        <f>VLOOKUP(A1112,[1]spot_prices!$A:$F,4,FALSE)</f>
        <v>39.3</v>
      </c>
      <c r="E1112" s="107">
        <f>C1112/D1112</f>
        <v>0.122137404580153</v>
      </c>
      <c r="F1112" s="20">
        <f>VLOOKUP(A1112,[1]spot_prices!$A:$F,5,FALSE)</f>
        <v>7.94</v>
      </c>
      <c r="G1112" s="103">
        <f>VLOOKUP(A1112,[1]spot_prices!$A:$F,6,FALSE)</f>
        <v>3.25</v>
      </c>
      <c r="H1112" s="27" t="s">
        <v>14</v>
      </c>
      <c r="I1112" s="27"/>
      <c r="J1112" s="114"/>
      <c r="K1112" s="112">
        <f>VLOOKUP(H1112,行业总结!D:F,2,FALSE)</f>
        <v>2.7</v>
      </c>
      <c r="L1112" s="27" t="s">
        <v>6209</v>
      </c>
      <c r="M1112" s="27" t="s">
        <v>6210</v>
      </c>
    </row>
    <row r="1113" s="95" customFormat="1" ht="33" spans="1:13">
      <c r="A1113" s="110" t="s">
        <v>1273</v>
      </c>
      <c r="B1113" s="110" t="s">
        <v>1274</v>
      </c>
      <c r="C1113" s="21">
        <f>VLOOKUP(A1113,[1]spot_prices!$A:$F,3,FALSE)</f>
        <v>377.8</v>
      </c>
      <c r="D1113" s="21">
        <f>VLOOKUP(A1113,[1]spot_prices!$A:$F,4,FALSE)</f>
        <v>377.8</v>
      </c>
      <c r="E1113" s="107">
        <f>C1113/D1113</f>
        <v>1</v>
      </c>
      <c r="F1113" s="20">
        <f>VLOOKUP(A1113,[1]spot_prices!$A:$F,5,FALSE)</f>
        <v>75.76</v>
      </c>
      <c r="G1113" s="103">
        <f>VLOOKUP(A1113,[1]spot_prices!$A:$F,6,FALSE)</f>
        <v>-0.79</v>
      </c>
      <c r="H1113" s="111" t="s">
        <v>29</v>
      </c>
      <c r="I1113" s="111"/>
      <c r="J1113" s="110" t="s">
        <v>2216</v>
      </c>
      <c r="K1113" s="112">
        <f>VLOOKUP(H1113,行业总结!D:F,2,FALSE)</f>
        <v>2.5</v>
      </c>
      <c r="L1113" s="111" t="s">
        <v>1275</v>
      </c>
      <c r="M1113" s="111" t="s">
        <v>1276</v>
      </c>
    </row>
    <row r="1114" s="95" customFormat="1" ht="33" spans="1:13">
      <c r="A1114" s="20" t="s">
        <v>6211</v>
      </c>
      <c r="B1114" s="20" t="s">
        <v>6212</v>
      </c>
      <c r="C1114" s="21">
        <f>VLOOKUP(A1114,[1]spot_prices!$A:$F,3,FALSE)</f>
        <v>99.1</v>
      </c>
      <c r="D1114" s="21">
        <f>VLOOKUP(A1114,[1]spot_prices!$A:$F,4,FALSE)</f>
        <v>122</v>
      </c>
      <c r="E1114" s="107">
        <f>C1114/D1114</f>
        <v>0.812295081967213</v>
      </c>
      <c r="F1114" s="20">
        <f>VLOOKUP(A1114,[1]spot_prices!$A:$F,5,FALSE)</f>
        <v>4.97</v>
      </c>
      <c r="G1114" s="103">
        <f>VLOOKUP(A1114,[1]spot_prices!$A:$F,6,FALSE)</f>
        <v>5.97</v>
      </c>
      <c r="H1114" s="23" t="s">
        <v>29</v>
      </c>
      <c r="I1114" s="23"/>
      <c r="J1114" s="20" t="s">
        <v>2421</v>
      </c>
      <c r="K1114" s="112">
        <f>VLOOKUP(H1114,行业总结!D:F,2,FALSE)</f>
        <v>2.5</v>
      </c>
      <c r="L1114" s="23" t="s">
        <v>6213</v>
      </c>
      <c r="M1114" s="23" t="s">
        <v>6214</v>
      </c>
    </row>
    <row r="1115" s="95" customFormat="1" ht="33" spans="1:13">
      <c r="A1115" s="20" t="s">
        <v>6215</v>
      </c>
      <c r="B1115" s="20" t="s">
        <v>6216</v>
      </c>
      <c r="C1115" s="21">
        <f>VLOOKUP(A1115,[1]spot_prices!$A:$F,3,FALSE)</f>
        <v>78.6</v>
      </c>
      <c r="D1115" s="21">
        <f>VLOOKUP(A1115,[1]spot_prices!$A:$F,4,FALSE)</f>
        <v>79.1</v>
      </c>
      <c r="E1115" s="107">
        <f>C1115/D1115</f>
        <v>0.993678887484197</v>
      </c>
      <c r="F1115" s="20">
        <f>VLOOKUP(A1115,[1]spot_prices!$A:$F,5,FALSE)</f>
        <v>5.08</v>
      </c>
      <c r="G1115" s="103">
        <f>VLOOKUP(A1115,[1]spot_prices!$A:$F,6,FALSE)</f>
        <v>8.09</v>
      </c>
      <c r="H1115" s="23" t="s">
        <v>29</v>
      </c>
      <c r="I1115" s="23"/>
      <c r="J1115" s="113"/>
      <c r="K1115" s="112">
        <f>VLOOKUP(H1115,行业总结!D:F,2,FALSE)</f>
        <v>2.5</v>
      </c>
      <c r="L1115" s="23" t="s">
        <v>6217</v>
      </c>
      <c r="M1115" s="23" t="s">
        <v>6218</v>
      </c>
    </row>
    <row r="1116" s="95" customFormat="1" ht="33" spans="1:13">
      <c r="A1116" s="20" t="s">
        <v>6219</v>
      </c>
      <c r="B1116" s="20" t="s">
        <v>6220</v>
      </c>
      <c r="C1116" s="21">
        <f>VLOOKUP(A1116,[1]spot_prices!$A:$F,3,FALSE)</f>
        <v>78</v>
      </c>
      <c r="D1116" s="21">
        <f>VLOOKUP(A1116,[1]spot_prices!$A:$F,4,FALSE)</f>
        <v>92.3</v>
      </c>
      <c r="E1116" s="107">
        <f>C1116/D1116</f>
        <v>0.845070422535211</v>
      </c>
      <c r="F1116" s="20">
        <f>VLOOKUP(A1116,[1]spot_prices!$A:$F,5,FALSE)</f>
        <v>38.68</v>
      </c>
      <c r="G1116" s="103">
        <f>VLOOKUP(A1116,[1]spot_prices!$A:$F,6,FALSE)</f>
        <v>4.68</v>
      </c>
      <c r="H1116" s="23" t="s">
        <v>29</v>
      </c>
      <c r="I1116" s="23"/>
      <c r="J1116" s="20" t="s">
        <v>2352</v>
      </c>
      <c r="K1116" s="112">
        <f>VLOOKUP(H1116,行业总结!D:F,2,FALSE)</f>
        <v>2.5</v>
      </c>
      <c r="L1116" s="23" t="s">
        <v>6221</v>
      </c>
      <c r="M1116" s="23" t="s">
        <v>6222</v>
      </c>
    </row>
    <row r="1117" s="95" customFormat="1" ht="49.5" spans="1:13">
      <c r="A1117" s="20" t="s">
        <v>6223</v>
      </c>
      <c r="B1117" s="20" t="s">
        <v>6224</v>
      </c>
      <c r="C1117" s="21">
        <f>VLOOKUP(A1117,[1]spot_prices!$A:$F,3,FALSE)</f>
        <v>75.5</v>
      </c>
      <c r="D1117" s="21">
        <f>VLOOKUP(A1117,[1]spot_prices!$A:$F,4,FALSE)</f>
        <v>87.1</v>
      </c>
      <c r="E1117" s="107">
        <f>C1117/D1117</f>
        <v>0.866819747416762</v>
      </c>
      <c r="F1117" s="20">
        <f>VLOOKUP(A1117,[1]spot_prices!$A:$F,5,FALSE)</f>
        <v>4</v>
      </c>
      <c r="G1117" s="103">
        <f>VLOOKUP(A1117,[1]spot_prices!$A:$F,6,FALSE)</f>
        <v>9.89</v>
      </c>
      <c r="H1117" s="23" t="s">
        <v>29</v>
      </c>
      <c r="I1117" s="23"/>
      <c r="J1117" s="20" t="s">
        <v>2122</v>
      </c>
      <c r="K1117" s="112">
        <f>VLOOKUP(H1117,行业总结!D:F,2,FALSE)</f>
        <v>2.5</v>
      </c>
      <c r="L1117" s="23" t="s">
        <v>6225</v>
      </c>
      <c r="M1117" s="23" t="s">
        <v>6226</v>
      </c>
    </row>
    <row r="1118" s="95" customFormat="1" ht="49.5" spans="1:13">
      <c r="A1118" s="24" t="s">
        <v>6227</v>
      </c>
      <c r="B1118" s="24" t="s">
        <v>6228</v>
      </c>
      <c r="C1118" s="21">
        <f>VLOOKUP(A1118,[1]spot_prices!$A:$F,3,FALSE)</f>
        <v>59.1</v>
      </c>
      <c r="D1118" s="21">
        <f>VLOOKUP(A1118,[1]spot_prices!$A:$F,4,FALSE)</f>
        <v>78.7</v>
      </c>
      <c r="E1118" s="107">
        <f>C1118/D1118</f>
        <v>0.750952986022872</v>
      </c>
      <c r="F1118" s="20">
        <f>VLOOKUP(A1118,[1]spot_prices!$A:$F,5,FALSE)</f>
        <v>20.81</v>
      </c>
      <c r="G1118" s="103">
        <f>VLOOKUP(A1118,[1]spot_prices!$A:$F,6,FALSE)</f>
        <v>9.99</v>
      </c>
      <c r="H1118" s="27" t="s">
        <v>29</v>
      </c>
      <c r="I1118" s="27"/>
      <c r="J1118" s="24" t="s">
        <v>2113</v>
      </c>
      <c r="K1118" s="112">
        <f>VLOOKUP(H1118,行业总结!D:F,2,FALSE)</f>
        <v>2.5</v>
      </c>
      <c r="L1118" s="27" t="s">
        <v>6229</v>
      </c>
      <c r="M1118" s="27" t="s">
        <v>6230</v>
      </c>
    </row>
    <row r="1119" s="95" customFormat="1" ht="33" spans="1:13">
      <c r="A1119" s="20" t="s">
        <v>6231</v>
      </c>
      <c r="B1119" s="20" t="s">
        <v>6232</v>
      </c>
      <c r="C1119" s="21">
        <f>VLOOKUP(A1119,[1]spot_prices!$A:$F,3,FALSE)</f>
        <v>56.1</v>
      </c>
      <c r="D1119" s="21">
        <f>VLOOKUP(A1119,[1]spot_prices!$A:$F,4,FALSE)</f>
        <v>58.5</v>
      </c>
      <c r="E1119" s="107">
        <f>C1119/D1119</f>
        <v>0.958974358974359</v>
      </c>
      <c r="F1119" s="20">
        <f>VLOOKUP(A1119,[1]spot_prices!$A:$F,5,FALSE)</f>
        <v>41.06</v>
      </c>
      <c r="G1119" s="103">
        <f>VLOOKUP(A1119,[1]spot_prices!$A:$F,6,FALSE)</f>
        <v>5.93</v>
      </c>
      <c r="H1119" s="23" t="s">
        <v>29</v>
      </c>
      <c r="I1119" s="23"/>
      <c r="J1119" s="113"/>
      <c r="K1119" s="112">
        <f>VLOOKUP(H1119,行业总结!D:F,2,FALSE)</f>
        <v>2.5</v>
      </c>
      <c r="L1119" s="23" t="s">
        <v>6233</v>
      </c>
      <c r="M1119" s="23" t="s">
        <v>6234</v>
      </c>
    </row>
    <row r="1120" s="95" customFormat="1" ht="33" spans="1:13">
      <c r="A1120" s="24" t="s">
        <v>6235</v>
      </c>
      <c r="B1120" s="24" t="s">
        <v>6236</v>
      </c>
      <c r="C1120" s="21">
        <f>VLOOKUP(A1120,[1]spot_prices!$A:$F,3,FALSE)</f>
        <v>44.3</v>
      </c>
      <c r="D1120" s="21">
        <f>VLOOKUP(A1120,[1]spot_prices!$A:$F,4,FALSE)</f>
        <v>70.9</v>
      </c>
      <c r="E1120" s="107">
        <f>C1120/D1120</f>
        <v>0.624823695345557</v>
      </c>
      <c r="F1120" s="20">
        <f>VLOOKUP(A1120,[1]spot_prices!$A:$F,5,FALSE)</f>
        <v>22.8</v>
      </c>
      <c r="G1120" s="103">
        <f>VLOOKUP(A1120,[1]spot_prices!$A:$F,6,FALSE)</f>
        <v>9.09</v>
      </c>
      <c r="H1120" s="27" t="s">
        <v>29</v>
      </c>
      <c r="I1120" s="27"/>
      <c r="J1120" s="114"/>
      <c r="K1120" s="112">
        <f>VLOOKUP(H1120,行业总结!D:F,2,FALSE)</f>
        <v>2.5</v>
      </c>
      <c r="L1120" s="27" t="s">
        <v>6237</v>
      </c>
      <c r="M1120" s="27" t="s">
        <v>6238</v>
      </c>
    </row>
    <row r="1121" s="95" customFormat="1" ht="33" spans="1:13">
      <c r="A1121" s="24" t="s">
        <v>6239</v>
      </c>
      <c r="B1121" s="24" t="s">
        <v>6240</v>
      </c>
      <c r="C1121" s="21">
        <f>VLOOKUP(A1121,[1]spot_prices!$A:$F,3,FALSE)</f>
        <v>43.9</v>
      </c>
      <c r="D1121" s="21">
        <f>VLOOKUP(A1121,[1]spot_prices!$A:$F,4,FALSE)</f>
        <v>43.9</v>
      </c>
      <c r="E1121" s="107">
        <f>C1121/D1121</f>
        <v>1</v>
      </c>
      <c r="F1121" s="20">
        <f>VLOOKUP(A1121,[1]spot_prices!$A:$F,5,FALSE)</f>
        <v>3.98</v>
      </c>
      <c r="G1121" s="103">
        <f>VLOOKUP(A1121,[1]spot_prices!$A:$F,6,FALSE)</f>
        <v>3.11</v>
      </c>
      <c r="H1121" s="27" t="s">
        <v>29</v>
      </c>
      <c r="I1121" s="27"/>
      <c r="J1121" s="114"/>
      <c r="K1121" s="112">
        <f>VLOOKUP(H1121,行业总结!D:F,2,FALSE)</f>
        <v>2.5</v>
      </c>
      <c r="L1121" s="27" t="s">
        <v>6241</v>
      </c>
      <c r="M1121" s="27" t="s">
        <v>6242</v>
      </c>
    </row>
    <row r="1122" s="95" customFormat="1" ht="33" spans="1:13">
      <c r="A1122" s="24" t="s">
        <v>6243</v>
      </c>
      <c r="B1122" s="24" t="s">
        <v>6244</v>
      </c>
      <c r="C1122" s="21">
        <f>VLOOKUP(A1122,[1]spot_prices!$A:$F,3,FALSE)</f>
        <v>36.1</v>
      </c>
      <c r="D1122" s="21">
        <f>VLOOKUP(A1122,[1]spot_prices!$A:$F,4,FALSE)</f>
        <v>66.1</v>
      </c>
      <c r="E1122" s="107">
        <f>C1122/D1122</f>
        <v>0.546142208774584</v>
      </c>
      <c r="F1122" s="20">
        <f>VLOOKUP(A1122,[1]spot_prices!$A:$F,5,FALSE)</f>
        <v>22.85</v>
      </c>
      <c r="G1122" s="103">
        <f>VLOOKUP(A1122,[1]spot_prices!$A:$F,6,FALSE)</f>
        <v>10.39</v>
      </c>
      <c r="H1122" s="27" t="s">
        <v>29</v>
      </c>
      <c r="I1122" s="27"/>
      <c r="J1122" s="114"/>
      <c r="K1122" s="112">
        <f>VLOOKUP(H1122,行业总结!D:F,2,FALSE)</f>
        <v>2.5</v>
      </c>
      <c r="L1122" s="27" t="s">
        <v>6245</v>
      </c>
      <c r="M1122" s="27" t="s">
        <v>6246</v>
      </c>
    </row>
    <row r="1123" s="95" customFormat="1" ht="33" spans="1:13">
      <c r="A1123" s="24" t="s">
        <v>6247</v>
      </c>
      <c r="B1123" s="24" t="s">
        <v>6248</v>
      </c>
      <c r="C1123" s="21">
        <f>VLOOKUP(A1123,[1]spot_prices!$A:$F,3,FALSE)</f>
        <v>31.1</v>
      </c>
      <c r="D1123" s="21">
        <f>VLOOKUP(A1123,[1]spot_prices!$A:$F,4,FALSE)</f>
        <v>63.6</v>
      </c>
      <c r="E1123" s="107">
        <f>C1123/D1123</f>
        <v>0.488993710691824</v>
      </c>
      <c r="F1123" s="20">
        <f>VLOOKUP(A1123,[1]spot_prices!$A:$F,5,FALSE)</f>
        <v>15.88</v>
      </c>
      <c r="G1123" s="103">
        <f>VLOOKUP(A1123,[1]spot_prices!$A:$F,6,FALSE)</f>
        <v>5.94</v>
      </c>
      <c r="H1123" s="27" t="s">
        <v>29</v>
      </c>
      <c r="I1123" s="27"/>
      <c r="J1123" s="24" t="s">
        <v>2253</v>
      </c>
      <c r="K1123" s="112">
        <f>VLOOKUP(H1123,行业总结!D:F,2,FALSE)</f>
        <v>2.5</v>
      </c>
      <c r="L1123" s="27" t="s">
        <v>6249</v>
      </c>
      <c r="M1123" s="27" t="s">
        <v>6250</v>
      </c>
    </row>
    <row r="1124" s="95" customFormat="1" ht="33" spans="1:13">
      <c r="A1124" s="24" t="s">
        <v>6251</v>
      </c>
      <c r="B1124" s="24" t="s">
        <v>6252</v>
      </c>
      <c r="C1124" s="21">
        <f>VLOOKUP(A1124,[1]spot_prices!$A:$F,3,FALSE)</f>
        <v>24.4</v>
      </c>
      <c r="D1124" s="21">
        <f>VLOOKUP(A1124,[1]spot_prices!$A:$F,4,FALSE)</f>
        <v>26.4</v>
      </c>
      <c r="E1124" s="107">
        <f>C1124/D1124</f>
        <v>0.924242424242424</v>
      </c>
      <c r="F1124" s="20">
        <f>VLOOKUP(A1124,[1]spot_prices!$A:$F,5,FALSE)</f>
        <v>6.26</v>
      </c>
      <c r="G1124" s="103">
        <f>VLOOKUP(A1124,[1]spot_prices!$A:$F,6,FALSE)</f>
        <v>5.21</v>
      </c>
      <c r="H1124" s="27" t="s">
        <v>29</v>
      </c>
      <c r="I1124" s="27"/>
      <c r="J1124" s="114"/>
      <c r="K1124" s="112">
        <f>VLOOKUP(H1124,行业总结!D:F,2,FALSE)</f>
        <v>2.5</v>
      </c>
      <c r="L1124" s="27" t="s">
        <v>6253</v>
      </c>
      <c r="M1124" s="27" t="s">
        <v>6254</v>
      </c>
    </row>
    <row r="1125" s="95" customFormat="1" ht="33" spans="1:13">
      <c r="A1125" s="24" t="s">
        <v>6255</v>
      </c>
      <c r="B1125" s="24" t="s">
        <v>6256</v>
      </c>
      <c r="C1125" s="21">
        <f>VLOOKUP(A1125,[1]spot_prices!$A:$F,3,FALSE)</f>
        <v>21.9</v>
      </c>
      <c r="D1125" s="21">
        <f>VLOOKUP(A1125,[1]spot_prices!$A:$F,4,FALSE)</f>
        <v>25.9</v>
      </c>
      <c r="E1125" s="107">
        <f>C1125/D1125</f>
        <v>0.845559845559846</v>
      </c>
      <c r="F1125" s="20">
        <f>VLOOKUP(A1125,[1]spot_prices!$A:$F,5,FALSE)</f>
        <v>7.01</v>
      </c>
      <c r="G1125" s="103">
        <f>VLOOKUP(A1125,[1]spot_prices!$A:$F,6,FALSE)</f>
        <v>6.21</v>
      </c>
      <c r="H1125" s="27" t="s">
        <v>29</v>
      </c>
      <c r="I1125" s="27"/>
      <c r="J1125" s="114"/>
      <c r="K1125" s="112">
        <f>VLOOKUP(H1125,行业总结!D:F,2,FALSE)</f>
        <v>2.5</v>
      </c>
      <c r="L1125" s="27" t="s">
        <v>6257</v>
      </c>
      <c r="M1125" s="27" t="s">
        <v>6258</v>
      </c>
    </row>
    <row r="1126" s="95" customFormat="1" ht="33" spans="1:13">
      <c r="A1126" s="24" t="s">
        <v>6259</v>
      </c>
      <c r="B1126" s="24" t="s">
        <v>6260</v>
      </c>
      <c r="C1126" s="21">
        <f>VLOOKUP(A1126,[1]spot_prices!$A:$F,3,FALSE)</f>
        <v>17.4</v>
      </c>
      <c r="D1126" s="21">
        <f>VLOOKUP(A1126,[1]spot_prices!$A:$F,4,FALSE)</f>
        <v>17.4</v>
      </c>
      <c r="E1126" s="107">
        <f>C1126/D1126</f>
        <v>1</v>
      </c>
      <c r="F1126" s="20">
        <f>VLOOKUP(A1126,[1]spot_prices!$A:$F,5,FALSE)</f>
        <v>7.56</v>
      </c>
      <c r="G1126" s="103">
        <f>VLOOKUP(A1126,[1]spot_prices!$A:$F,6,FALSE)</f>
        <v>10.04</v>
      </c>
      <c r="H1126" s="27" t="s">
        <v>29</v>
      </c>
      <c r="I1126" s="27"/>
      <c r="J1126" s="114"/>
      <c r="K1126" s="112">
        <f>VLOOKUP(H1126,行业总结!D:F,2,FALSE)</f>
        <v>2.5</v>
      </c>
      <c r="L1126" s="27" t="s">
        <v>6261</v>
      </c>
      <c r="M1126" s="27" t="s">
        <v>6262</v>
      </c>
    </row>
    <row r="1127" s="95" customFormat="1" ht="33" spans="1:13">
      <c r="A1127" s="24" t="s">
        <v>6263</v>
      </c>
      <c r="B1127" s="24" t="s">
        <v>6264</v>
      </c>
      <c r="C1127" s="21">
        <f>VLOOKUP(A1127,[1]spot_prices!$A:$F,3,FALSE)</f>
        <v>16.3</v>
      </c>
      <c r="D1127" s="21">
        <f>VLOOKUP(A1127,[1]spot_prices!$A:$F,4,FALSE)</f>
        <v>46.7</v>
      </c>
      <c r="E1127" s="107">
        <f>C1127/D1127</f>
        <v>0.349036402569593</v>
      </c>
      <c r="F1127" s="20">
        <f>VLOOKUP(A1127,[1]spot_prices!$A:$F,5,FALSE)</f>
        <v>70.02</v>
      </c>
      <c r="G1127" s="103">
        <f>VLOOKUP(A1127,[1]spot_prices!$A:$F,6,FALSE)</f>
        <v>18.12</v>
      </c>
      <c r="H1127" s="27" t="s">
        <v>29</v>
      </c>
      <c r="I1127" s="27"/>
      <c r="J1127" s="114"/>
      <c r="K1127" s="112">
        <f>VLOOKUP(H1127,行业总结!D:F,2,FALSE)</f>
        <v>2.5</v>
      </c>
      <c r="L1127" s="27" t="s">
        <v>6265</v>
      </c>
      <c r="M1127" s="27" t="s">
        <v>6266</v>
      </c>
    </row>
    <row r="1128" s="95" customFormat="1" ht="33" spans="1:13">
      <c r="A1128" s="24" t="s">
        <v>6267</v>
      </c>
      <c r="B1128" s="24" t="s">
        <v>6268</v>
      </c>
      <c r="C1128" s="21">
        <f>VLOOKUP(A1128,[1]spot_prices!$A:$F,3,FALSE)</f>
        <v>15.8</v>
      </c>
      <c r="D1128" s="21">
        <f>VLOOKUP(A1128,[1]spot_prices!$A:$F,4,FALSE)</f>
        <v>26.8</v>
      </c>
      <c r="E1128" s="107">
        <f>C1128/D1128</f>
        <v>0.58955223880597</v>
      </c>
      <c r="F1128" s="20">
        <f>VLOOKUP(A1128,[1]spot_prices!$A:$F,5,FALSE)</f>
        <v>21.99</v>
      </c>
      <c r="G1128" s="103">
        <f>VLOOKUP(A1128,[1]spot_prices!$A:$F,6,FALSE)</f>
        <v>10.01</v>
      </c>
      <c r="H1128" s="27" t="s">
        <v>29</v>
      </c>
      <c r="I1128" s="27"/>
      <c r="J1128" s="114"/>
      <c r="K1128" s="112">
        <f>VLOOKUP(H1128,行业总结!D:F,2,FALSE)</f>
        <v>2.5</v>
      </c>
      <c r="L1128" s="27" t="s">
        <v>6269</v>
      </c>
      <c r="M1128" s="27" t="s">
        <v>6270</v>
      </c>
    </row>
    <row r="1129" s="95" customFormat="1" ht="33" spans="1:13">
      <c r="A1129" s="24" t="s">
        <v>6271</v>
      </c>
      <c r="B1129" s="24" t="s">
        <v>6272</v>
      </c>
      <c r="C1129" s="21">
        <f>VLOOKUP(A1129,[1]spot_prices!$A:$F,3,FALSE)</f>
        <v>10.5</v>
      </c>
      <c r="D1129" s="21">
        <f>VLOOKUP(A1129,[1]spot_prices!$A:$F,4,FALSE)</f>
        <v>24.4</v>
      </c>
      <c r="E1129" s="107">
        <f>C1129/D1129</f>
        <v>0.430327868852459</v>
      </c>
      <c r="F1129" s="20">
        <f>VLOOKUP(A1129,[1]spot_prices!$A:$F,5,FALSE)</f>
        <v>30.54</v>
      </c>
      <c r="G1129" s="103">
        <f>VLOOKUP(A1129,[1]spot_prices!$A:$F,6,FALSE)</f>
        <v>20</v>
      </c>
      <c r="H1129" s="27" t="s">
        <v>29</v>
      </c>
      <c r="I1129" s="27"/>
      <c r="J1129" s="114"/>
      <c r="K1129" s="112">
        <f>VLOOKUP(H1129,行业总结!D:F,2,FALSE)</f>
        <v>2.5</v>
      </c>
      <c r="L1129" s="27" t="s">
        <v>6273</v>
      </c>
      <c r="M1129" s="27" t="s">
        <v>6274</v>
      </c>
    </row>
    <row r="1130" s="95" customFormat="1" ht="33" spans="1:13">
      <c r="A1130" s="108" t="s">
        <v>6275</v>
      </c>
      <c r="B1130" s="108" t="s">
        <v>6276</v>
      </c>
      <c r="C1130" s="21">
        <f>VLOOKUP(A1130,[1]spot_prices!$A:$F,3,FALSE)</f>
        <v>331.5</v>
      </c>
      <c r="D1130" s="21">
        <f>VLOOKUP(A1130,[1]spot_prices!$A:$F,4,FALSE)</f>
        <v>337.6</v>
      </c>
      <c r="E1130" s="107">
        <f>C1130/D1130</f>
        <v>0.981931279620853</v>
      </c>
      <c r="F1130" s="20">
        <f>VLOOKUP(A1130,[1]spot_prices!$A:$F,5,FALSE)</f>
        <v>12.08</v>
      </c>
      <c r="G1130" s="103">
        <f>VLOOKUP(A1130,[1]spot_prices!$A:$F,6,FALSE)</f>
        <v>0.58</v>
      </c>
      <c r="H1130" s="109" t="s">
        <v>2081</v>
      </c>
      <c r="I1130" s="109"/>
      <c r="J1130" s="108" t="s">
        <v>2211</v>
      </c>
      <c r="K1130" s="112">
        <f>VLOOKUP(H1130,行业总结!D:F,2,FALSE)</f>
        <v>4.6</v>
      </c>
      <c r="L1130" s="109" t="s">
        <v>6277</v>
      </c>
      <c r="M1130" s="109" t="s">
        <v>6278</v>
      </c>
    </row>
    <row r="1131" s="95" customFormat="1" ht="33" spans="1:13">
      <c r="A1131" s="108" t="s">
        <v>6279</v>
      </c>
      <c r="B1131" s="108" t="s">
        <v>6280</v>
      </c>
      <c r="C1131" s="21">
        <f>VLOOKUP(A1131,[1]spot_prices!$A:$F,3,FALSE)</f>
        <v>200.4</v>
      </c>
      <c r="D1131" s="21">
        <f>VLOOKUP(A1131,[1]spot_prices!$A:$F,4,FALSE)</f>
        <v>200.4</v>
      </c>
      <c r="E1131" s="107">
        <f>C1131/D1131</f>
        <v>1</v>
      </c>
      <c r="F1131" s="20">
        <f>VLOOKUP(A1131,[1]spot_prices!$A:$F,5,FALSE)</f>
        <v>28.39</v>
      </c>
      <c r="G1131" s="103">
        <f>VLOOKUP(A1131,[1]spot_prices!$A:$F,6,FALSE)</f>
        <v>2.34</v>
      </c>
      <c r="H1131" s="109" t="s">
        <v>2081</v>
      </c>
      <c r="I1131" s="109"/>
      <c r="J1131" s="108" t="s">
        <v>2253</v>
      </c>
      <c r="K1131" s="112">
        <f>VLOOKUP(H1131,行业总结!D:F,2,FALSE)</f>
        <v>4.6</v>
      </c>
      <c r="L1131" s="109" t="s">
        <v>6281</v>
      </c>
      <c r="M1131" s="109" t="s">
        <v>6282</v>
      </c>
    </row>
    <row r="1132" s="95" customFormat="1" ht="33" spans="1:13">
      <c r="A1132" s="108" t="s">
        <v>6283</v>
      </c>
      <c r="B1132" s="108" t="s">
        <v>6284</v>
      </c>
      <c r="C1132" s="21">
        <f>VLOOKUP(A1132,[1]spot_prices!$A:$F,3,FALSE)</f>
        <v>126</v>
      </c>
      <c r="D1132" s="21">
        <f>VLOOKUP(A1132,[1]spot_prices!$A:$F,4,FALSE)</f>
        <v>128.8</v>
      </c>
      <c r="E1132" s="107">
        <f>C1132/D1132</f>
        <v>0.978260869565217</v>
      </c>
      <c r="F1132" s="20">
        <f>VLOOKUP(A1132,[1]spot_prices!$A:$F,5,FALSE)</f>
        <v>7.14</v>
      </c>
      <c r="G1132" s="103">
        <f>VLOOKUP(A1132,[1]spot_prices!$A:$F,6,FALSE)</f>
        <v>0.85</v>
      </c>
      <c r="H1132" s="109" t="s">
        <v>2081</v>
      </c>
      <c r="I1132" s="109"/>
      <c r="J1132" s="108" t="s">
        <v>2113</v>
      </c>
      <c r="K1132" s="112">
        <f>VLOOKUP(H1132,行业总结!D:F,2,FALSE)</f>
        <v>4.6</v>
      </c>
      <c r="L1132" s="109" t="s">
        <v>6285</v>
      </c>
      <c r="M1132" s="109" t="s">
        <v>6286</v>
      </c>
    </row>
    <row r="1133" s="95" customFormat="1" ht="33" spans="1:13">
      <c r="A1133" s="108" t="s">
        <v>6287</v>
      </c>
      <c r="B1133" s="108" t="s">
        <v>6288</v>
      </c>
      <c r="C1133" s="21">
        <f>VLOOKUP(A1133,[1]spot_prices!$A:$F,3,FALSE)</f>
        <v>118.2</v>
      </c>
      <c r="D1133" s="21">
        <f>VLOOKUP(A1133,[1]spot_prices!$A:$F,4,FALSE)</f>
        <v>118.2</v>
      </c>
      <c r="E1133" s="107">
        <f>C1133/D1133</f>
        <v>1</v>
      </c>
      <c r="F1133" s="20">
        <f>VLOOKUP(A1133,[1]spot_prices!$A:$F,5,FALSE)</f>
        <v>2.56</v>
      </c>
      <c r="G1133" s="103">
        <f>VLOOKUP(A1133,[1]spot_prices!$A:$F,6,FALSE)</f>
        <v>0.79</v>
      </c>
      <c r="H1133" s="109" t="s">
        <v>2081</v>
      </c>
      <c r="I1133" s="109"/>
      <c r="J1133" s="108" t="s">
        <v>2216</v>
      </c>
      <c r="K1133" s="112">
        <f>VLOOKUP(H1133,行业总结!D:F,2,FALSE)</f>
        <v>4.6</v>
      </c>
      <c r="L1133" s="109" t="s">
        <v>6289</v>
      </c>
      <c r="M1133" s="109" t="s">
        <v>6290</v>
      </c>
    </row>
    <row r="1134" s="95" customFormat="1" spans="1:13">
      <c r="A1134" s="108" t="s">
        <v>6291</v>
      </c>
      <c r="B1134" s="108" t="s">
        <v>6292</v>
      </c>
      <c r="C1134" s="21">
        <f>VLOOKUP(A1134,[1]spot_prices!$A:$F,3,FALSE)</f>
        <v>102.7</v>
      </c>
      <c r="D1134" s="21">
        <f>VLOOKUP(A1134,[1]spot_prices!$A:$F,4,FALSE)</f>
        <v>102.7</v>
      </c>
      <c r="E1134" s="107">
        <f>C1134/D1134</f>
        <v>1</v>
      </c>
      <c r="F1134" s="20">
        <f>VLOOKUP(A1134,[1]spot_prices!$A:$F,5,FALSE)</f>
        <v>7.68</v>
      </c>
      <c r="G1134" s="103">
        <f>VLOOKUP(A1134,[1]spot_prices!$A:$F,6,FALSE)</f>
        <v>0.92</v>
      </c>
      <c r="H1134" s="109" t="s">
        <v>2081</v>
      </c>
      <c r="I1134" s="109"/>
      <c r="J1134" s="108" t="s">
        <v>2253</v>
      </c>
      <c r="K1134" s="112">
        <f>VLOOKUP(H1134,行业总结!D:F,2,FALSE)</f>
        <v>4.6</v>
      </c>
      <c r="L1134" s="109" t="s">
        <v>6293</v>
      </c>
      <c r="M1134" s="109" t="s">
        <v>6294</v>
      </c>
    </row>
    <row r="1135" s="95" customFormat="1" ht="33" spans="1:13">
      <c r="A1135" s="108" t="s">
        <v>6295</v>
      </c>
      <c r="B1135" s="108" t="s">
        <v>6296</v>
      </c>
      <c r="C1135" s="21">
        <f>VLOOKUP(A1135,[1]spot_prices!$A:$F,3,FALSE)</f>
        <v>100.5</v>
      </c>
      <c r="D1135" s="21">
        <f>VLOOKUP(A1135,[1]spot_prices!$A:$F,4,FALSE)</f>
        <v>100.5</v>
      </c>
      <c r="E1135" s="107">
        <f>C1135/D1135</f>
        <v>1</v>
      </c>
      <c r="F1135" s="20">
        <f>VLOOKUP(A1135,[1]spot_prices!$A:$F,5,FALSE)</f>
        <v>14.45</v>
      </c>
      <c r="G1135" s="103">
        <f>VLOOKUP(A1135,[1]spot_prices!$A:$F,6,FALSE)</f>
        <v>1.05</v>
      </c>
      <c r="H1135" s="109" t="s">
        <v>2081</v>
      </c>
      <c r="I1135" s="109"/>
      <c r="J1135" s="116"/>
      <c r="K1135" s="112">
        <f>VLOOKUP(H1135,行业总结!D:F,2,FALSE)</f>
        <v>4.6</v>
      </c>
      <c r="L1135" s="109" t="s">
        <v>6297</v>
      </c>
      <c r="M1135" s="109" t="s">
        <v>6298</v>
      </c>
    </row>
    <row r="1136" s="95" customFormat="1" ht="33" spans="1:13">
      <c r="A1136" s="20" t="s">
        <v>6299</v>
      </c>
      <c r="B1136" s="20" t="s">
        <v>6300</v>
      </c>
      <c r="C1136" s="21">
        <f>VLOOKUP(A1136,[1]spot_prices!$A:$F,3,FALSE)</f>
        <v>88.7</v>
      </c>
      <c r="D1136" s="21">
        <f>VLOOKUP(A1136,[1]spot_prices!$A:$F,4,FALSE)</f>
        <v>157</v>
      </c>
      <c r="E1136" s="107">
        <f>C1136/D1136</f>
        <v>0.564968152866242</v>
      </c>
      <c r="F1136" s="20">
        <f>VLOOKUP(A1136,[1]spot_prices!$A:$F,5,FALSE)</f>
        <v>5.27</v>
      </c>
      <c r="G1136" s="103">
        <f>VLOOKUP(A1136,[1]spot_prices!$A:$F,6,FALSE)</f>
        <v>0.96</v>
      </c>
      <c r="H1136" s="23" t="s">
        <v>2081</v>
      </c>
      <c r="I1136" s="23"/>
      <c r="J1136" s="20" t="s">
        <v>2135</v>
      </c>
      <c r="K1136" s="112">
        <f>VLOOKUP(H1136,行业总结!D:F,2,FALSE)</f>
        <v>4.6</v>
      </c>
      <c r="L1136" s="23" t="s">
        <v>6301</v>
      </c>
      <c r="M1136" s="23" t="s">
        <v>6302</v>
      </c>
    </row>
    <row r="1137" s="95" customFormat="1" ht="33" spans="1:13">
      <c r="A1137" s="20" t="s">
        <v>6303</v>
      </c>
      <c r="B1137" s="20" t="s">
        <v>6304</v>
      </c>
      <c r="C1137" s="21">
        <f>VLOOKUP(A1137,[1]spot_prices!$A:$F,3,FALSE)</f>
        <v>63.5</v>
      </c>
      <c r="D1137" s="21">
        <f>VLOOKUP(A1137,[1]spot_prices!$A:$F,4,FALSE)</f>
        <v>81.5</v>
      </c>
      <c r="E1137" s="107">
        <f>C1137/D1137</f>
        <v>0.779141104294479</v>
      </c>
      <c r="F1137" s="20">
        <f>VLOOKUP(A1137,[1]spot_prices!$A:$F,5,FALSE)</f>
        <v>4.41</v>
      </c>
      <c r="G1137" s="103">
        <f>VLOOKUP(A1137,[1]spot_prices!$A:$F,6,FALSE)</f>
        <v>1.15</v>
      </c>
      <c r="H1137" s="23" t="s">
        <v>2081</v>
      </c>
      <c r="I1137" s="23"/>
      <c r="J1137" s="113"/>
      <c r="K1137" s="112">
        <f>VLOOKUP(H1137,行业总结!D:F,2,FALSE)</f>
        <v>4.6</v>
      </c>
      <c r="L1137" s="23" t="s">
        <v>6305</v>
      </c>
      <c r="M1137" s="23" t="s">
        <v>6306</v>
      </c>
    </row>
    <row r="1138" s="95" customFormat="1" spans="1:13">
      <c r="A1138" s="20" t="s">
        <v>6307</v>
      </c>
      <c r="B1138" s="20" t="s">
        <v>6308</v>
      </c>
      <c r="C1138" s="21">
        <f>VLOOKUP(A1138,[1]spot_prices!$A:$F,3,FALSE)</f>
        <v>58</v>
      </c>
      <c r="D1138" s="21">
        <f>VLOOKUP(A1138,[1]spot_prices!$A:$F,4,FALSE)</f>
        <v>58</v>
      </c>
      <c r="E1138" s="107">
        <f>C1138/D1138</f>
        <v>1</v>
      </c>
      <c r="F1138" s="20">
        <f>VLOOKUP(A1138,[1]spot_prices!$A:$F,5,FALSE)</f>
        <v>5.35</v>
      </c>
      <c r="G1138" s="103">
        <f>VLOOKUP(A1138,[1]spot_prices!$A:$F,6,FALSE)</f>
        <v>0.38</v>
      </c>
      <c r="H1138" s="23" t="s">
        <v>2081</v>
      </c>
      <c r="I1138" s="23"/>
      <c r="J1138" s="20" t="s">
        <v>2113</v>
      </c>
      <c r="K1138" s="112">
        <f>VLOOKUP(H1138,行业总结!D:F,2,FALSE)</f>
        <v>4.6</v>
      </c>
      <c r="L1138" s="23" t="s">
        <v>6309</v>
      </c>
      <c r="M1138" s="23" t="s">
        <v>6310</v>
      </c>
    </row>
    <row r="1139" s="95" customFormat="1" ht="33" spans="1:13">
      <c r="A1139" s="20" t="s">
        <v>6311</v>
      </c>
      <c r="B1139" s="20" t="s">
        <v>6312</v>
      </c>
      <c r="C1139" s="21">
        <f>VLOOKUP(A1139,[1]spot_prices!$A:$F,3,FALSE)</f>
        <v>57.2</v>
      </c>
      <c r="D1139" s="21">
        <f>VLOOKUP(A1139,[1]spot_prices!$A:$F,4,FALSE)</f>
        <v>57.2</v>
      </c>
      <c r="E1139" s="107">
        <f>C1139/D1139</f>
        <v>1</v>
      </c>
      <c r="F1139" s="20">
        <f>VLOOKUP(A1139,[1]spot_prices!$A:$F,5,FALSE)</f>
        <v>2.48</v>
      </c>
      <c r="G1139" s="103">
        <f>VLOOKUP(A1139,[1]spot_prices!$A:$F,6,FALSE)</f>
        <v>1.22</v>
      </c>
      <c r="H1139" s="23" t="s">
        <v>2081</v>
      </c>
      <c r="I1139" s="23"/>
      <c r="J1139" s="20" t="s">
        <v>2113</v>
      </c>
      <c r="K1139" s="112">
        <f>VLOOKUP(H1139,行业总结!D:F,2,FALSE)</f>
        <v>4.6</v>
      </c>
      <c r="L1139" s="23" t="s">
        <v>6313</v>
      </c>
      <c r="M1139" s="23" t="s">
        <v>6314</v>
      </c>
    </row>
    <row r="1140" s="95" customFormat="1" ht="33" spans="1:13">
      <c r="A1140" s="20" t="s">
        <v>6315</v>
      </c>
      <c r="B1140" s="20" t="s">
        <v>6316</v>
      </c>
      <c r="C1140" s="21">
        <f>VLOOKUP(A1140,[1]spot_prices!$A:$F,3,FALSE)</f>
        <v>44.5</v>
      </c>
      <c r="D1140" s="21">
        <f>VLOOKUP(A1140,[1]spot_prices!$A:$F,4,FALSE)</f>
        <v>47.1</v>
      </c>
      <c r="E1140" s="107">
        <f>C1140/D1140</f>
        <v>0.9447983014862</v>
      </c>
      <c r="F1140" s="20">
        <f>VLOOKUP(A1140,[1]spot_prices!$A:$F,5,FALSE)</f>
        <v>8.12</v>
      </c>
      <c r="G1140" s="103">
        <f>VLOOKUP(A1140,[1]spot_prices!$A:$F,6,FALSE)</f>
        <v>0.25</v>
      </c>
      <c r="H1140" s="23" t="s">
        <v>2081</v>
      </c>
      <c r="I1140" s="23"/>
      <c r="J1140" s="113"/>
      <c r="K1140" s="112">
        <f>VLOOKUP(H1140,行业总结!D:F,2,FALSE)</f>
        <v>4.6</v>
      </c>
      <c r="L1140" s="23" t="s">
        <v>6317</v>
      </c>
      <c r="M1140" s="23" t="s">
        <v>6318</v>
      </c>
    </row>
    <row r="1141" s="95" customFormat="1" spans="1:13">
      <c r="A1141" s="24" t="s">
        <v>6319</v>
      </c>
      <c r="B1141" s="24" t="s">
        <v>6320</v>
      </c>
      <c r="C1141" s="21">
        <f>VLOOKUP(A1141,[1]spot_prices!$A:$F,3,FALSE)</f>
        <v>42.5</v>
      </c>
      <c r="D1141" s="21">
        <f>VLOOKUP(A1141,[1]spot_prices!$A:$F,4,FALSE)</f>
        <v>42.5</v>
      </c>
      <c r="E1141" s="107">
        <f>C1141/D1141</f>
        <v>1</v>
      </c>
      <c r="F1141" s="20">
        <f>VLOOKUP(A1141,[1]spot_prices!$A:$F,5,FALSE)</f>
        <v>15.27</v>
      </c>
      <c r="G1141" s="103">
        <f>VLOOKUP(A1141,[1]spot_prices!$A:$F,6,FALSE)</f>
        <v>0.93</v>
      </c>
      <c r="H1141" s="27" t="s">
        <v>2081</v>
      </c>
      <c r="I1141" s="27"/>
      <c r="J1141" s="114"/>
      <c r="K1141" s="112">
        <f>VLOOKUP(H1141,行业总结!D:F,2,FALSE)</f>
        <v>4.6</v>
      </c>
      <c r="L1141" s="27" t="s">
        <v>6321</v>
      </c>
      <c r="M1141" s="27" t="s">
        <v>6322</v>
      </c>
    </row>
    <row r="1142" s="95" customFormat="1" ht="33" spans="1:13">
      <c r="A1142" s="24" t="s">
        <v>6323</v>
      </c>
      <c r="B1142" s="24" t="s">
        <v>6324</v>
      </c>
      <c r="C1142" s="21">
        <f>VLOOKUP(A1142,[1]spot_prices!$A:$F,3,FALSE)</f>
        <v>37.7</v>
      </c>
      <c r="D1142" s="21">
        <f>VLOOKUP(A1142,[1]spot_prices!$A:$F,4,FALSE)</f>
        <v>42.6</v>
      </c>
      <c r="E1142" s="107">
        <f>C1142/D1142</f>
        <v>0.884976525821596</v>
      </c>
      <c r="F1142" s="20">
        <f>VLOOKUP(A1142,[1]spot_prices!$A:$F,5,FALSE)</f>
        <v>3.57</v>
      </c>
      <c r="G1142" s="103">
        <f>VLOOKUP(A1142,[1]spot_prices!$A:$F,6,FALSE)</f>
        <v>0.56</v>
      </c>
      <c r="H1142" s="27" t="s">
        <v>2081</v>
      </c>
      <c r="I1142" s="27"/>
      <c r="J1142" s="114"/>
      <c r="K1142" s="112">
        <f>VLOOKUP(H1142,行业总结!D:F,2,FALSE)</f>
        <v>4.6</v>
      </c>
      <c r="L1142" s="27" t="s">
        <v>6325</v>
      </c>
      <c r="M1142" s="27" t="s">
        <v>6326</v>
      </c>
    </row>
    <row r="1143" s="95" customFormat="1" ht="33" spans="1:13">
      <c r="A1143" s="24" t="s">
        <v>6327</v>
      </c>
      <c r="B1143" s="24" t="s">
        <v>6328</v>
      </c>
      <c r="C1143" s="21">
        <f>VLOOKUP(A1143,[1]spot_prices!$A:$F,3,FALSE)</f>
        <v>36.1</v>
      </c>
      <c r="D1143" s="21">
        <f>VLOOKUP(A1143,[1]spot_prices!$A:$F,4,FALSE)</f>
        <v>71.3</v>
      </c>
      <c r="E1143" s="107">
        <f>C1143/D1143</f>
        <v>0.506311360448808</v>
      </c>
      <c r="F1143" s="20">
        <f>VLOOKUP(A1143,[1]spot_prices!$A:$F,5,FALSE)</f>
        <v>21.45</v>
      </c>
      <c r="G1143" s="103">
        <f>VLOOKUP(A1143,[1]spot_prices!$A:$F,6,FALSE)</f>
        <v>1.32</v>
      </c>
      <c r="H1143" s="27" t="s">
        <v>2081</v>
      </c>
      <c r="I1143" s="27"/>
      <c r="J1143" s="114"/>
      <c r="K1143" s="112">
        <f>VLOOKUP(H1143,行业总结!D:F,2,FALSE)</f>
        <v>4.6</v>
      </c>
      <c r="L1143" s="27" t="s">
        <v>6329</v>
      </c>
      <c r="M1143" s="27" t="s">
        <v>6330</v>
      </c>
    </row>
    <row r="1144" s="95" customFormat="1" ht="33" spans="1:13">
      <c r="A1144" s="24" t="s">
        <v>6331</v>
      </c>
      <c r="B1144" s="24" t="s">
        <v>6332</v>
      </c>
      <c r="C1144" s="21">
        <f>VLOOKUP(A1144,[1]spot_prices!$A:$F,3,FALSE)</f>
        <v>30.5</v>
      </c>
      <c r="D1144" s="21">
        <f>VLOOKUP(A1144,[1]spot_prices!$A:$F,4,FALSE)</f>
        <v>30.5</v>
      </c>
      <c r="E1144" s="107">
        <f>C1144/D1144</f>
        <v>1</v>
      </c>
      <c r="F1144" s="20">
        <f>VLOOKUP(A1144,[1]spot_prices!$A:$F,5,FALSE)</f>
        <v>14.92</v>
      </c>
      <c r="G1144" s="103">
        <f>VLOOKUP(A1144,[1]spot_prices!$A:$F,6,FALSE)</f>
        <v>-1.19</v>
      </c>
      <c r="H1144" s="27" t="s">
        <v>2081</v>
      </c>
      <c r="I1144" s="27"/>
      <c r="J1144" s="114"/>
      <c r="K1144" s="112">
        <f>VLOOKUP(H1144,行业总结!D:F,2,FALSE)</f>
        <v>4.6</v>
      </c>
      <c r="L1144" s="27" t="s">
        <v>6333</v>
      </c>
      <c r="M1144" s="27" t="s">
        <v>6334</v>
      </c>
    </row>
    <row r="1145" s="95" customFormat="1" ht="49.5" spans="1:13">
      <c r="A1145" s="24" t="s">
        <v>6335</v>
      </c>
      <c r="B1145" s="24" t="s">
        <v>6336</v>
      </c>
      <c r="C1145" s="21">
        <f>VLOOKUP(A1145,[1]spot_prices!$A:$F,3,FALSE)</f>
        <v>28.2</v>
      </c>
      <c r="D1145" s="21">
        <f>VLOOKUP(A1145,[1]spot_prices!$A:$F,4,FALSE)</f>
        <v>28.2</v>
      </c>
      <c r="E1145" s="107">
        <f>C1145/D1145</f>
        <v>1</v>
      </c>
      <c r="F1145" s="20">
        <f>VLOOKUP(A1145,[1]spot_prices!$A:$F,5,FALSE)</f>
        <v>6.04</v>
      </c>
      <c r="G1145" s="103">
        <f>VLOOKUP(A1145,[1]spot_prices!$A:$F,6,FALSE)</f>
        <v>2.2</v>
      </c>
      <c r="H1145" s="27" t="s">
        <v>2081</v>
      </c>
      <c r="I1145" s="27"/>
      <c r="J1145" s="114"/>
      <c r="K1145" s="112">
        <f>VLOOKUP(H1145,行业总结!D:F,2,FALSE)</f>
        <v>4.6</v>
      </c>
      <c r="L1145" s="27" t="s">
        <v>6337</v>
      </c>
      <c r="M1145" s="27" t="s">
        <v>6338</v>
      </c>
    </row>
    <row r="1146" s="95" customFormat="1" ht="33" spans="1:13">
      <c r="A1146" s="24" t="s">
        <v>6339</v>
      </c>
      <c r="B1146" s="24" t="s">
        <v>6340</v>
      </c>
      <c r="C1146" s="21">
        <f>VLOOKUP(A1146,[1]spot_prices!$A:$F,3,FALSE)</f>
        <v>26.5</v>
      </c>
      <c r="D1146" s="21">
        <f>VLOOKUP(A1146,[1]spot_prices!$A:$F,4,FALSE)</f>
        <v>26.5</v>
      </c>
      <c r="E1146" s="107">
        <f>C1146/D1146</f>
        <v>1</v>
      </c>
      <c r="F1146" s="20">
        <f>VLOOKUP(A1146,[1]spot_prices!$A:$F,5,FALSE)</f>
        <v>8.87</v>
      </c>
      <c r="G1146" s="103">
        <f>VLOOKUP(A1146,[1]spot_prices!$A:$F,6,FALSE)</f>
        <v>-0.89</v>
      </c>
      <c r="H1146" s="27" t="s">
        <v>2081</v>
      </c>
      <c r="I1146" s="27"/>
      <c r="J1146" s="114"/>
      <c r="K1146" s="112">
        <f>VLOOKUP(H1146,行业总结!D:F,2,FALSE)</f>
        <v>4.6</v>
      </c>
      <c r="L1146" s="27" t="s">
        <v>6341</v>
      </c>
      <c r="M1146" s="27" t="s">
        <v>6342</v>
      </c>
    </row>
    <row r="1147" s="95" customFormat="1" ht="33" spans="1:13">
      <c r="A1147" s="24" t="s">
        <v>6343</v>
      </c>
      <c r="B1147" s="24" t="s">
        <v>6344</v>
      </c>
      <c r="C1147" s="21">
        <f>VLOOKUP(A1147,[1]spot_prices!$A:$F,3,FALSE)</f>
        <v>23.6</v>
      </c>
      <c r="D1147" s="21">
        <f>VLOOKUP(A1147,[1]spot_prices!$A:$F,4,FALSE)</f>
        <v>28.9</v>
      </c>
      <c r="E1147" s="107">
        <f>C1147/D1147</f>
        <v>0.816608996539792</v>
      </c>
      <c r="F1147" s="20">
        <f>VLOOKUP(A1147,[1]spot_prices!$A:$F,5,FALSE)</f>
        <v>5.85</v>
      </c>
      <c r="G1147" s="103">
        <f>VLOOKUP(A1147,[1]spot_prices!$A:$F,6,FALSE)</f>
        <v>-0.68</v>
      </c>
      <c r="H1147" s="27" t="s">
        <v>2081</v>
      </c>
      <c r="I1147" s="27"/>
      <c r="J1147" s="114"/>
      <c r="K1147" s="112">
        <f>VLOOKUP(H1147,行业总结!D:F,2,FALSE)</f>
        <v>4.6</v>
      </c>
      <c r="L1147" s="27" t="s">
        <v>6345</v>
      </c>
      <c r="M1147" s="27" t="s">
        <v>6346</v>
      </c>
    </row>
    <row r="1148" s="95" customFormat="1" spans="1:13">
      <c r="A1148" s="24" t="s">
        <v>6347</v>
      </c>
      <c r="B1148" s="24" t="s">
        <v>6348</v>
      </c>
      <c r="C1148" s="21">
        <f>VLOOKUP(A1148,[1]spot_prices!$A:$F,3,FALSE)</f>
        <v>22.8</v>
      </c>
      <c r="D1148" s="21">
        <f>VLOOKUP(A1148,[1]spot_prices!$A:$F,4,FALSE)</f>
        <v>22.8</v>
      </c>
      <c r="E1148" s="107">
        <f>C1148/D1148</f>
        <v>1</v>
      </c>
      <c r="F1148" s="20">
        <f>VLOOKUP(A1148,[1]spot_prices!$A:$F,5,FALSE)</f>
        <v>12.91</v>
      </c>
      <c r="G1148" s="103">
        <f>VLOOKUP(A1148,[1]spot_prices!$A:$F,6,FALSE)</f>
        <v>1.73</v>
      </c>
      <c r="H1148" s="27" t="s">
        <v>2081</v>
      </c>
      <c r="I1148" s="27"/>
      <c r="J1148" s="114"/>
      <c r="K1148" s="112">
        <f>VLOOKUP(H1148,行业总结!D:F,2,FALSE)</f>
        <v>4.6</v>
      </c>
      <c r="L1148" s="27" t="s">
        <v>6349</v>
      </c>
      <c r="M1148" s="27" t="s">
        <v>6350</v>
      </c>
    </row>
    <row r="1149" s="95" customFormat="1" ht="33" spans="1:13">
      <c r="A1149" s="24" t="s">
        <v>6351</v>
      </c>
      <c r="B1149" s="24" t="s">
        <v>6352</v>
      </c>
      <c r="C1149" s="21">
        <f>VLOOKUP(A1149,[1]spot_prices!$A:$F,3,FALSE)</f>
        <v>20</v>
      </c>
      <c r="D1149" s="21">
        <f>VLOOKUP(A1149,[1]spot_prices!$A:$F,4,FALSE)</f>
        <v>20</v>
      </c>
      <c r="E1149" s="107">
        <f>C1149/D1149</f>
        <v>1</v>
      </c>
      <c r="F1149" s="20">
        <f>VLOOKUP(A1149,[1]spot_prices!$A:$F,5,FALSE)</f>
        <v>5.7</v>
      </c>
      <c r="G1149" s="103">
        <f>VLOOKUP(A1149,[1]spot_prices!$A:$F,6,FALSE)</f>
        <v>2.52</v>
      </c>
      <c r="H1149" s="27" t="s">
        <v>2081</v>
      </c>
      <c r="I1149" s="27"/>
      <c r="J1149" s="114"/>
      <c r="K1149" s="112">
        <f>VLOOKUP(H1149,行业总结!D:F,2,FALSE)</f>
        <v>4.6</v>
      </c>
      <c r="L1149" s="27" t="s">
        <v>6353</v>
      </c>
      <c r="M1149" s="27" t="s">
        <v>6354</v>
      </c>
    </row>
    <row r="1150" s="95" customFormat="1" ht="33" spans="1:13">
      <c r="A1150" s="24" t="s">
        <v>6355</v>
      </c>
      <c r="B1150" s="24" t="s">
        <v>6356</v>
      </c>
      <c r="C1150" s="21">
        <f>VLOOKUP(A1150,[1]spot_prices!$A:$F,3,FALSE)</f>
        <v>14.1</v>
      </c>
      <c r="D1150" s="21">
        <f>VLOOKUP(A1150,[1]spot_prices!$A:$F,4,FALSE)</f>
        <v>68.4</v>
      </c>
      <c r="E1150" s="107">
        <f>C1150/D1150</f>
        <v>0.206140350877193</v>
      </c>
      <c r="F1150" s="20">
        <f>VLOOKUP(A1150,[1]spot_prices!$A:$F,5,FALSE)</f>
        <v>17.1</v>
      </c>
      <c r="G1150" s="103">
        <f>VLOOKUP(A1150,[1]spot_prices!$A:$F,6,FALSE)</f>
        <v>3.7</v>
      </c>
      <c r="H1150" s="27" t="s">
        <v>2081</v>
      </c>
      <c r="I1150" s="27"/>
      <c r="J1150" s="24" t="s">
        <v>2113</v>
      </c>
      <c r="K1150" s="112">
        <f>VLOOKUP(H1150,行业总结!D:F,2,FALSE)</f>
        <v>4.6</v>
      </c>
      <c r="L1150" s="27" t="s">
        <v>6357</v>
      </c>
      <c r="M1150" s="27" t="s">
        <v>6358</v>
      </c>
    </row>
    <row r="1151" s="95" customFormat="1" spans="1:13">
      <c r="A1151" s="24" t="s">
        <v>6359</v>
      </c>
      <c r="B1151" s="24" t="s">
        <v>6360</v>
      </c>
      <c r="C1151" s="21">
        <f>VLOOKUP(A1151,[1]spot_prices!$A:$F,3,FALSE)</f>
        <v>8.1</v>
      </c>
      <c r="D1151" s="21">
        <f>VLOOKUP(A1151,[1]spot_prices!$A:$F,4,FALSE)</f>
        <v>31.4</v>
      </c>
      <c r="E1151" s="107">
        <f>C1151/D1151</f>
        <v>0.25796178343949</v>
      </c>
      <c r="F1151" s="20">
        <f>VLOOKUP(A1151,[1]spot_prices!$A:$F,5,FALSE)</f>
        <v>10.61</v>
      </c>
      <c r="G1151" s="103">
        <f>VLOOKUP(A1151,[1]spot_prices!$A:$F,6,FALSE)</f>
        <v>1.73</v>
      </c>
      <c r="H1151" s="27" t="s">
        <v>2081</v>
      </c>
      <c r="I1151" s="27"/>
      <c r="J1151" s="114"/>
      <c r="K1151" s="112">
        <f>VLOOKUP(H1151,行业总结!D:F,2,FALSE)</f>
        <v>4.6</v>
      </c>
      <c r="L1151" s="27" t="s">
        <v>6361</v>
      </c>
      <c r="M1151" s="27" t="s">
        <v>6362</v>
      </c>
    </row>
    <row r="1152" s="95" customFormat="1" ht="33" spans="1:13">
      <c r="A1152" s="110" t="s">
        <v>1125</v>
      </c>
      <c r="B1152" s="110" t="s">
        <v>1126</v>
      </c>
      <c r="C1152" s="21">
        <f>VLOOKUP(A1152,[1]spot_prices!$A:$F,3,FALSE)</f>
        <v>466.3</v>
      </c>
      <c r="D1152" s="21">
        <f>VLOOKUP(A1152,[1]spot_prices!$A:$F,4,FALSE)</f>
        <v>467.9</v>
      </c>
      <c r="E1152" s="107">
        <f>C1152/D1152</f>
        <v>0.99658046591152</v>
      </c>
      <c r="F1152" s="20">
        <f>VLOOKUP(A1152,[1]spot_prices!$A:$F,5,FALSE)</f>
        <v>50.48</v>
      </c>
      <c r="G1152" s="103">
        <f>VLOOKUP(A1152,[1]spot_prices!$A:$F,6,FALSE)</f>
        <v>3.66</v>
      </c>
      <c r="H1152" s="111" t="s">
        <v>1127</v>
      </c>
      <c r="I1152" s="111"/>
      <c r="J1152" s="110" t="s">
        <v>2765</v>
      </c>
      <c r="K1152" s="112">
        <f>VLOOKUP(H1152,行业总结!D:F,2,FALSE)</f>
        <v>2.6</v>
      </c>
      <c r="L1152" s="111" t="s">
        <v>1128</v>
      </c>
      <c r="M1152" s="111" t="s">
        <v>1129</v>
      </c>
    </row>
    <row r="1153" s="95" customFormat="1" ht="33" spans="1:13">
      <c r="A1153" s="108" t="s">
        <v>6363</v>
      </c>
      <c r="B1153" s="108" t="s">
        <v>6364</v>
      </c>
      <c r="C1153" s="21">
        <f>VLOOKUP(A1153,[1]spot_prices!$A:$F,3,FALSE)</f>
        <v>94.9</v>
      </c>
      <c r="D1153" s="21">
        <f>VLOOKUP(A1153,[1]spot_prices!$A:$F,4,FALSE)</f>
        <v>94.9</v>
      </c>
      <c r="E1153" s="107">
        <f>C1153/D1153</f>
        <v>1</v>
      </c>
      <c r="F1153" s="20">
        <f>VLOOKUP(A1153,[1]spot_prices!$A:$F,5,FALSE)</f>
        <v>27.7</v>
      </c>
      <c r="G1153" s="103">
        <f>VLOOKUP(A1153,[1]spot_prices!$A:$F,6,FALSE)</f>
        <v>0.22</v>
      </c>
      <c r="H1153" s="109" t="s">
        <v>1127</v>
      </c>
      <c r="I1153" s="109"/>
      <c r="J1153" s="116"/>
      <c r="K1153" s="112">
        <f>VLOOKUP(H1153,行业总结!D:F,2,FALSE)</f>
        <v>2.6</v>
      </c>
      <c r="L1153" s="109" t="s">
        <v>6365</v>
      </c>
      <c r="M1153" s="109" t="s">
        <v>6366</v>
      </c>
    </row>
    <row r="1154" s="95" customFormat="1" ht="33" spans="1:13">
      <c r="A1154" s="20" t="s">
        <v>6367</v>
      </c>
      <c r="B1154" s="20" t="s">
        <v>6368</v>
      </c>
      <c r="C1154" s="21">
        <f>VLOOKUP(A1154,[1]spot_prices!$A:$F,3,FALSE)</f>
        <v>83.8</v>
      </c>
      <c r="D1154" s="21">
        <f>VLOOKUP(A1154,[1]spot_prices!$A:$F,4,FALSE)</f>
        <v>84.1</v>
      </c>
      <c r="E1154" s="107">
        <f>C1154/D1154</f>
        <v>0.996432818073722</v>
      </c>
      <c r="F1154" s="20">
        <f>VLOOKUP(A1154,[1]spot_prices!$A:$F,5,FALSE)</f>
        <v>6.17</v>
      </c>
      <c r="G1154" s="103">
        <f>VLOOKUP(A1154,[1]spot_prices!$A:$F,6,FALSE)</f>
        <v>3.18</v>
      </c>
      <c r="H1154" s="23" t="s">
        <v>1127</v>
      </c>
      <c r="I1154" s="23"/>
      <c r="J1154" s="113"/>
      <c r="K1154" s="112">
        <f>VLOOKUP(H1154,行业总结!D:F,2,FALSE)</f>
        <v>2.6</v>
      </c>
      <c r="L1154" s="23" t="s">
        <v>6369</v>
      </c>
      <c r="M1154" s="23" t="s">
        <v>6370</v>
      </c>
    </row>
    <row r="1155" s="95" customFormat="1" ht="33" spans="1:13">
      <c r="A1155" s="20" t="s">
        <v>6371</v>
      </c>
      <c r="B1155" s="20" t="s">
        <v>6372</v>
      </c>
      <c r="C1155" s="21">
        <f>VLOOKUP(A1155,[1]spot_prices!$A:$F,3,FALSE)</f>
        <v>58.3</v>
      </c>
      <c r="D1155" s="21">
        <f>VLOOKUP(A1155,[1]spot_prices!$A:$F,4,FALSE)</f>
        <v>58.6</v>
      </c>
      <c r="E1155" s="107">
        <f>C1155/D1155</f>
        <v>0.994880546075085</v>
      </c>
      <c r="F1155" s="20">
        <f>VLOOKUP(A1155,[1]spot_prices!$A:$F,5,FALSE)</f>
        <v>8.12</v>
      </c>
      <c r="G1155" s="103">
        <f>VLOOKUP(A1155,[1]spot_prices!$A:$F,6,FALSE)</f>
        <v>3.05</v>
      </c>
      <c r="H1155" s="23" t="s">
        <v>1127</v>
      </c>
      <c r="I1155" s="23"/>
      <c r="J1155" s="113"/>
      <c r="K1155" s="112">
        <f>VLOOKUP(H1155,行业总结!D:F,2,FALSE)</f>
        <v>2.6</v>
      </c>
      <c r="L1155" s="23" t="s">
        <v>6373</v>
      </c>
      <c r="M1155" s="23" t="s">
        <v>6374</v>
      </c>
    </row>
    <row r="1156" s="95" customFormat="1" ht="33" spans="1:13">
      <c r="A1156" s="24" t="s">
        <v>6375</v>
      </c>
      <c r="B1156" s="24" t="s">
        <v>6376</v>
      </c>
      <c r="C1156" s="21">
        <f>VLOOKUP(A1156,[1]spot_prices!$A:$F,3,FALSE)</f>
        <v>41.2</v>
      </c>
      <c r="D1156" s="21">
        <f>VLOOKUP(A1156,[1]spot_prices!$A:$F,4,FALSE)</f>
        <v>43.9</v>
      </c>
      <c r="E1156" s="107">
        <f>C1156/D1156</f>
        <v>0.938496583143508</v>
      </c>
      <c r="F1156" s="20">
        <f>VLOOKUP(A1156,[1]spot_prices!$A:$F,5,FALSE)</f>
        <v>4.63</v>
      </c>
      <c r="G1156" s="103">
        <f>VLOOKUP(A1156,[1]spot_prices!$A:$F,6,FALSE)</f>
        <v>1.54</v>
      </c>
      <c r="H1156" s="27" t="s">
        <v>1127</v>
      </c>
      <c r="I1156" s="27"/>
      <c r="J1156" s="114"/>
      <c r="K1156" s="112">
        <f>VLOOKUP(H1156,行业总结!D:F,2,FALSE)</f>
        <v>2.6</v>
      </c>
      <c r="L1156" s="27" t="s">
        <v>6377</v>
      </c>
      <c r="M1156" s="27" t="s">
        <v>6378</v>
      </c>
    </row>
    <row r="1157" s="95" customFormat="1" spans="1:13">
      <c r="A1157" s="24" t="s">
        <v>6379</v>
      </c>
      <c r="B1157" s="24" t="s">
        <v>6380</v>
      </c>
      <c r="C1157" s="21">
        <f>VLOOKUP(A1157,[1]spot_prices!$A:$F,3,FALSE)</f>
        <v>28.3</v>
      </c>
      <c r="D1157" s="21">
        <f>VLOOKUP(A1157,[1]spot_prices!$A:$F,4,FALSE)</f>
        <v>76.5</v>
      </c>
      <c r="E1157" s="107">
        <f>C1157/D1157</f>
        <v>0.369934640522876</v>
      </c>
      <c r="F1157" s="20">
        <f>VLOOKUP(A1157,[1]spot_prices!$A:$F,5,FALSE)</f>
        <v>56.95</v>
      </c>
      <c r="G1157" s="103">
        <f>VLOOKUP(A1157,[1]spot_prices!$A:$F,6,FALSE)</f>
        <v>1.81</v>
      </c>
      <c r="H1157" s="27" t="s">
        <v>1127</v>
      </c>
      <c r="I1157" s="27"/>
      <c r="J1157" s="114"/>
      <c r="K1157" s="112">
        <f>VLOOKUP(H1157,行业总结!D:F,2,FALSE)</f>
        <v>2.6</v>
      </c>
      <c r="L1157" s="27" t="s">
        <v>6381</v>
      </c>
      <c r="M1157" s="27" t="s">
        <v>6382</v>
      </c>
    </row>
    <row r="1158" s="95" customFormat="1" ht="33" spans="1:13">
      <c r="A1158" s="24" t="s">
        <v>6383</v>
      </c>
      <c r="B1158" s="24" t="s">
        <v>6384</v>
      </c>
      <c r="C1158" s="21">
        <f>VLOOKUP(A1158,[1]spot_prices!$A:$F,3,FALSE)</f>
        <v>26.3</v>
      </c>
      <c r="D1158" s="21">
        <f>VLOOKUP(A1158,[1]spot_prices!$A:$F,4,FALSE)</f>
        <v>33.4</v>
      </c>
      <c r="E1158" s="107">
        <f>C1158/D1158</f>
        <v>0.787425149700599</v>
      </c>
      <c r="F1158" s="20">
        <f>VLOOKUP(A1158,[1]spot_prices!$A:$F,5,FALSE)</f>
        <v>6.25</v>
      </c>
      <c r="G1158" s="103">
        <f>VLOOKUP(A1158,[1]spot_prices!$A:$F,6,FALSE)</f>
        <v>3.48</v>
      </c>
      <c r="H1158" s="27" t="s">
        <v>1127</v>
      </c>
      <c r="I1158" s="27"/>
      <c r="J1158" s="114"/>
      <c r="K1158" s="112">
        <f>VLOOKUP(H1158,行业总结!D:F,2,FALSE)</f>
        <v>2.6</v>
      </c>
      <c r="L1158" s="27" t="s">
        <v>6385</v>
      </c>
      <c r="M1158" s="27" t="s">
        <v>6386</v>
      </c>
    </row>
    <row r="1159" s="95" customFormat="1" spans="1:13">
      <c r="A1159" s="24" t="s">
        <v>6387</v>
      </c>
      <c r="B1159" s="24" t="s">
        <v>6388</v>
      </c>
      <c r="C1159" s="21">
        <f>VLOOKUP(A1159,[1]spot_prices!$A:$F,3,FALSE)</f>
        <v>18.5</v>
      </c>
      <c r="D1159" s="21">
        <f>VLOOKUP(A1159,[1]spot_prices!$A:$F,4,FALSE)</f>
        <v>35.1</v>
      </c>
      <c r="E1159" s="107">
        <f>C1159/D1159</f>
        <v>0.527065527065527</v>
      </c>
      <c r="F1159" s="20">
        <f>VLOOKUP(A1159,[1]spot_prices!$A:$F,5,FALSE)</f>
        <v>31.15</v>
      </c>
      <c r="G1159" s="103">
        <f>VLOOKUP(A1159,[1]spot_prices!$A:$F,6,FALSE)</f>
        <v>-0.29</v>
      </c>
      <c r="H1159" s="27" t="s">
        <v>1127</v>
      </c>
      <c r="I1159" s="27"/>
      <c r="J1159" s="114"/>
      <c r="K1159" s="112">
        <f>VLOOKUP(H1159,行业总结!D:F,2,FALSE)</f>
        <v>2.6</v>
      </c>
      <c r="L1159" s="27" t="s">
        <v>6389</v>
      </c>
      <c r="M1159" s="27" t="s">
        <v>6390</v>
      </c>
    </row>
    <row r="1160" s="95" customFormat="1" ht="33" spans="1:13">
      <c r="A1160" s="24" t="s">
        <v>6391</v>
      </c>
      <c r="B1160" s="24" t="s">
        <v>6392</v>
      </c>
      <c r="C1160" s="21">
        <f>VLOOKUP(A1160,[1]spot_prices!$A:$F,3,FALSE)</f>
        <v>18.5</v>
      </c>
      <c r="D1160" s="21">
        <f>VLOOKUP(A1160,[1]spot_prices!$A:$F,4,FALSE)</f>
        <v>18.5</v>
      </c>
      <c r="E1160" s="107">
        <f>C1160/D1160</f>
        <v>1</v>
      </c>
      <c r="F1160" s="20">
        <f>VLOOKUP(A1160,[1]spot_prices!$A:$F,5,FALSE)</f>
        <v>12.22</v>
      </c>
      <c r="G1160" s="103">
        <f>VLOOKUP(A1160,[1]spot_prices!$A:$F,6,FALSE)</f>
        <v>1.16</v>
      </c>
      <c r="H1160" s="27" t="s">
        <v>1127</v>
      </c>
      <c r="I1160" s="27"/>
      <c r="J1160" s="114"/>
      <c r="K1160" s="112">
        <f>VLOOKUP(H1160,行业总结!D:F,2,FALSE)</f>
        <v>2.6</v>
      </c>
      <c r="L1160" s="27" t="s">
        <v>6393</v>
      </c>
      <c r="M1160" s="27" t="s">
        <v>6394</v>
      </c>
    </row>
    <row r="1161" s="95" customFormat="1" ht="49.5" spans="1:13">
      <c r="A1161" s="24" t="s">
        <v>6395</v>
      </c>
      <c r="B1161" s="24" t="s">
        <v>6396</v>
      </c>
      <c r="C1161" s="21">
        <f>VLOOKUP(A1161,[1]spot_prices!$A:$F,3,FALSE)</f>
        <v>18.2</v>
      </c>
      <c r="D1161" s="21">
        <f>VLOOKUP(A1161,[1]spot_prices!$A:$F,4,FALSE)</f>
        <v>19.8</v>
      </c>
      <c r="E1161" s="107">
        <f>C1161/D1161</f>
        <v>0.919191919191919</v>
      </c>
      <c r="F1161" s="20">
        <f>VLOOKUP(A1161,[1]spot_prices!$A:$F,5,FALSE)</f>
        <v>10.88</v>
      </c>
      <c r="G1161" s="103">
        <f>VLOOKUP(A1161,[1]spot_prices!$A:$F,6,FALSE)</f>
        <v>5.53</v>
      </c>
      <c r="H1161" s="27" t="s">
        <v>1127</v>
      </c>
      <c r="I1161" s="27"/>
      <c r="J1161" s="114"/>
      <c r="K1161" s="112">
        <f>VLOOKUP(H1161,行业总结!D:F,2,FALSE)</f>
        <v>2.6</v>
      </c>
      <c r="L1161" s="27" t="s">
        <v>6397</v>
      </c>
      <c r="M1161" s="27" t="s">
        <v>6398</v>
      </c>
    </row>
    <row r="1162" s="95" customFormat="1" ht="33" spans="1:13">
      <c r="A1162" s="24" t="s">
        <v>6399</v>
      </c>
      <c r="B1162" s="24" t="s">
        <v>6400</v>
      </c>
      <c r="C1162" s="21">
        <f>VLOOKUP(A1162,[1]spot_prices!$A:$F,3,FALSE)</f>
        <v>18.2</v>
      </c>
      <c r="D1162" s="21">
        <f>VLOOKUP(A1162,[1]spot_prices!$A:$F,4,FALSE)</f>
        <v>18.2</v>
      </c>
      <c r="E1162" s="107">
        <f>C1162/D1162</f>
        <v>1</v>
      </c>
      <c r="F1162" s="20">
        <f>VLOOKUP(A1162,[1]spot_prices!$A:$F,5,FALSE)</f>
        <v>7.21</v>
      </c>
      <c r="G1162" s="103">
        <f>VLOOKUP(A1162,[1]spot_prices!$A:$F,6,FALSE)</f>
        <v>2.85</v>
      </c>
      <c r="H1162" s="27" t="s">
        <v>1127</v>
      </c>
      <c r="I1162" s="27"/>
      <c r="J1162" s="114"/>
      <c r="K1162" s="112">
        <f>VLOOKUP(H1162,行业总结!D:F,2,FALSE)</f>
        <v>2.6</v>
      </c>
      <c r="L1162" s="27" t="s">
        <v>6401</v>
      </c>
      <c r="M1162" s="27" t="s">
        <v>6402</v>
      </c>
    </row>
    <row r="1163" s="95" customFormat="1" ht="33" spans="1:13">
      <c r="A1163" s="24" t="s">
        <v>6403</v>
      </c>
      <c r="B1163" s="24" t="s">
        <v>6404</v>
      </c>
      <c r="C1163" s="21">
        <f>VLOOKUP(A1163,[1]spot_prices!$A:$F,3,FALSE)</f>
        <v>18</v>
      </c>
      <c r="D1163" s="21">
        <f>VLOOKUP(A1163,[1]spot_prices!$A:$F,4,FALSE)</f>
        <v>30.6</v>
      </c>
      <c r="E1163" s="107">
        <f>C1163/D1163</f>
        <v>0.588235294117647</v>
      </c>
      <c r="F1163" s="20">
        <f>VLOOKUP(A1163,[1]spot_prices!$A:$F,5,FALSE)</f>
        <v>23.78</v>
      </c>
      <c r="G1163" s="103">
        <f>VLOOKUP(A1163,[1]spot_prices!$A:$F,6,FALSE)</f>
        <v>3.3</v>
      </c>
      <c r="H1163" s="27" t="s">
        <v>1127</v>
      </c>
      <c r="I1163" s="27"/>
      <c r="J1163" s="114"/>
      <c r="K1163" s="112">
        <f>VLOOKUP(H1163,行业总结!D:F,2,FALSE)</f>
        <v>2.6</v>
      </c>
      <c r="L1163" s="27" t="s">
        <v>6405</v>
      </c>
      <c r="M1163" s="27" t="s">
        <v>6406</v>
      </c>
    </row>
    <row r="1164" s="95" customFormat="1" spans="1:13">
      <c r="A1164" s="24" t="s">
        <v>6407</v>
      </c>
      <c r="B1164" s="24" t="s">
        <v>6408</v>
      </c>
      <c r="C1164" s="21">
        <f>VLOOKUP(A1164,[1]spot_prices!$A:$F,3,FALSE)</f>
        <v>17.5</v>
      </c>
      <c r="D1164" s="21">
        <f>VLOOKUP(A1164,[1]spot_prices!$A:$F,4,FALSE)</f>
        <v>17.5</v>
      </c>
      <c r="E1164" s="107">
        <f>C1164/D1164</f>
        <v>1</v>
      </c>
      <c r="F1164" s="20">
        <f>VLOOKUP(A1164,[1]spot_prices!$A:$F,5,FALSE)</f>
        <v>14.61</v>
      </c>
      <c r="G1164" s="103">
        <f>VLOOKUP(A1164,[1]spot_prices!$A:$F,6,FALSE)</f>
        <v>1.6</v>
      </c>
      <c r="H1164" s="27" t="s">
        <v>1127</v>
      </c>
      <c r="I1164" s="27"/>
      <c r="J1164" s="114"/>
      <c r="K1164" s="112">
        <f>VLOOKUP(H1164,行业总结!D:F,2,FALSE)</f>
        <v>2.6</v>
      </c>
      <c r="L1164" s="27" t="s">
        <v>6409</v>
      </c>
      <c r="M1164" s="27" t="s">
        <v>6410</v>
      </c>
    </row>
    <row r="1165" s="95" customFormat="1" spans="1:13">
      <c r="A1165" s="24" t="s">
        <v>6411</v>
      </c>
      <c r="B1165" s="24" t="s">
        <v>6412</v>
      </c>
      <c r="C1165" s="21">
        <f>VLOOKUP(A1165,[1]spot_prices!$A:$F,3,FALSE)</f>
        <v>16.1</v>
      </c>
      <c r="D1165" s="21">
        <f>VLOOKUP(A1165,[1]spot_prices!$A:$F,4,FALSE)</f>
        <v>48.5</v>
      </c>
      <c r="E1165" s="107">
        <f>C1165/D1165</f>
        <v>0.331958762886598</v>
      </c>
      <c r="F1165" s="20">
        <f>VLOOKUP(A1165,[1]spot_prices!$A:$F,5,FALSE)</f>
        <v>47.97</v>
      </c>
      <c r="G1165" s="103">
        <f>VLOOKUP(A1165,[1]spot_prices!$A:$F,6,FALSE)</f>
        <v>-0.58</v>
      </c>
      <c r="H1165" s="27" t="s">
        <v>1127</v>
      </c>
      <c r="I1165" s="27"/>
      <c r="J1165" s="114"/>
      <c r="K1165" s="112">
        <f>VLOOKUP(H1165,行业总结!D:F,2,FALSE)</f>
        <v>2.6</v>
      </c>
      <c r="L1165" s="27" t="s">
        <v>6413</v>
      </c>
      <c r="M1165" s="27" t="s">
        <v>6414</v>
      </c>
    </row>
    <row r="1166" s="95" customFormat="1" ht="33" spans="1:13">
      <c r="A1166" s="24" t="s">
        <v>6415</v>
      </c>
      <c r="B1166" s="24" t="s">
        <v>6416</v>
      </c>
      <c r="C1166" s="21">
        <f>VLOOKUP(A1166,[1]spot_prices!$A:$F,3,FALSE)</f>
        <v>14</v>
      </c>
      <c r="D1166" s="21">
        <f>VLOOKUP(A1166,[1]spot_prices!$A:$F,4,FALSE)</f>
        <v>18.7</v>
      </c>
      <c r="E1166" s="107">
        <f>C1166/D1166</f>
        <v>0.748663101604278</v>
      </c>
      <c r="F1166" s="20">
        <f>VLOOKUP(A1166,[1]spot_prices!$A:$F,5,FALSE)</f>
        <v>15.55</v>
      </c>
      <c r="G1166" s="103">
        <f>VLOOKUP(A1166,[1]spot_prices!$A:$F,6,FALSE)</f>
        <v>2.64</v>
      </c>
      <c r="H1166" s="27" t="s">
        <v>1127</v>
      </c>
      <c r="I1166" s="27"/>
      <c r="J1166" s="114"/>
      <c r="K1166" s="112">
        <f>VLOOKUP(H1166,行业总结!D:F,2,FALSE)</f>
        <v>2.6</v>
      </c>
      <c r="L1166" s="27" t="s">
        <v>6417</v>
      </c>
      <c r="M1166" s="27" t="s">
        <v>6418</v>
      </c>
    </row>
    <row r="1167" s="95" customFormat="1" ht="33" spans="1:13">
      <c r="A1167" s="24" t="s">
        <v>6419</v>
      </c>
      <c r="B1167" s="24" t="s">
        <v>6420</v>
      </c>
      <c r="C1167" s="21">
        <f>VLOOKUP(A1167,[1]spot_prices!$A:$F,3,FALSE)</f>
        <v>13.8</v>
      </c>
      <c r="D1167" s="21">
        <f>VLOOKUP(A1167,[1]spot_prices!$A:$F,4,FALSE)</f>
        <v>50.1</v>
      </c>
      <c r="E1167" s="107">
        <f>C1167/D1167</f>
        <v>0.275449101796407</v>
      </c>
      <c r="F1167" s="20">
        <f>VLOOKUP(A1167,[1]spot_prices!$A:$F,5,FALSE)</f>
        <v>12.17</v>
      </c>
      <c r="G1167" s="103">
        <f>VLOOKUP(A1167,[1]spot_prices!$A:$F,6,FALSE)</f>
        <v>4.11</v>
      </c>
      <c r="H1167" s="27" t="s">
        <v>1127</v>
      </c>
      <c r="I1167" s="27"/>
      <c r="J1167" s="114"/>
      <c r="K1167" s="112">
        <f>VLOOKUP(H1167,行业总结!D:F,2,FALSE)</f>
        <v>2.6</v>
      </c>
      <c r="L1167" s="27" t="s">
        <v>6421</v>
      </c>
      <c r="M1167" s="27" t="s">
        <v>6422</v>
      </c>
    </row>
    <row r="1168" s="95" customFormat="1" spans="1:13">
      <c r="A1168" s="24" t="s">
        <v>6423</v>
      </c>
      <c r="B1168" s="24" t="s">
        <v>6424</v>
      </c>
      <c r="C1168" s="21">
        <f>VLOOKUP(A1168,[1]spot_prices!$A:$F,3,FALSE)</f>
        <v>9</v>
      </c>
      <c r="D1168" s="21">
        <f>VLOOKUP(A1168,[1]spot_prices!$A:$F,4,FALSE)</f>
        <v>36</v>
      </c>
      <c r="E1168" s="107">
        <f>C1168/D1168</f>
        <v>0.25</v>
      </c>
      <c r="F1168" s="20">
        <f>VLOOKUP(A1168,[1]spot_prices!$A:$F,5,FALSE)</f>
        <v>14.78</v>
      </c>
      <c r="G1168" s="103">
        <f>VLOOKUP(A1168,[1]spot_prices!$A:$F,6,FALSE)</f>
        <v>1.3</v>
      </c>
      <c r="H1168" s="27" t="s">
        <v>1127</v>
      </c>
      <c r="I1168" s="27"/>
      <c r="J1168" s="114"/>
      <c r="K1168" s="112">
        <f>VLOOKUP(H1168,行业总结!D:F,2,FALSE)</f>
        <v>2.6</v>
      </c>
      <c r="L1168" s="27" t="s">
        <v>6425</v>
      </c>
      <c r="M1168" s="27" t="s">
        <v>6426</v>
      </c>
    </row>
    <row r="1169" s="95" customFormat="1" ht="33" spans="1:13">
      <c r="A1169" s="24" t="s">
        <v>6427</v>
      </c>
      <c r="B1169" s="24" t="s">
        <v>6428</v>
      </c>
      <c r="C1169" s="21">
        <f>VLOOKUP(A1169,[1]spot_prices!$A:$F,3,FALSE)</f>
        <v>8.6</v>
      </c>
      <c r="D1169" s="21">
        <f>VLOOKUP(A1169,[1]spot_prices!$A:$F,4,FALSE)</f>
        <v>34.2</v>
      </c>
      <c r="E1169" s="107">
        <f>C1169/D1169</f>
        <v>0.251461988304094</v>
      </c>
      <c r="F1169" s="20">
        <f>VLOOKUP(A1169,[1]spot_prices!$A:$F,5,FALSE)</f>
        <v>25.09</v>
      </c>
      <c r="G1169" s="103">
        <f>VLOOKUP(A1169,[1]spot_prices!$A:$F,6,FALSE)</f>
        <v>2.83</v>
      </c>
      <c r="H1169" s="27" t="s">
        <v>1127</v>
      </c>
      <c r="I1169" s="27"/>
      <c r="J1169" s="114"/>
      <c r="K1169" s="112">
        <f>VLOOKUP(H1169,行业总结!D:F,2,FALSE)</f>
        <v>2.6</v>
      </c>
      <c r="L1169" s="27" t="s">
        <v>6429</v>
      </c>
      <c r="M1169" s="27" t="s">
        <v>6430</v>
      </c>
    </row>
    <row r="1170" s="95" customFormat="1" spans="1:13">
      <c r="A1170" s="24" t="s">
        <v>6431</v>
      </c>
      <c r="B1170" s="24" t="s">
        <v>6432</v>
      </c>
      <c r="C1170" s="21">
        <f>VLOOKUP(A1170,[1]spot_prices!$A:$F,3,FALSE)</f>
        <v>7.9</v>
      </c>
      <c r="D1170" s="21">
        <f>VLOOKUP(A1170,[1]spot_prices!$A:$F,4,FALSE)</f>
        <v>33.3</v>
      </c>
      <c r="E1170" s="107">
        <f>C1170/D1170</f>
        <v>0.237237237237237</v>
      </c>
      <c r="F1170" s="20">
        <f>VLOOKUP(A1170,[1]spot_prices!$A:$F,5,FALSE)</f>
        <v>37</v>
      </c>
      <c r="G1170" s="103">
        <f>VLOOKUP(A1170,[1]spot_prices!$A:$F,6,FALSE)</f>
        <v>2.24</v>
      </c>
      <c r="H1170" s="27" t="s">
        <v>1127</v>
      </c>
      <c r="I1170" s="27"/>
      <c r="J1170" s="114"/>
      <c r="K1170" s="112">
        <f>VLOOKUP(H1170,行业总结!D:F,2,FALSE)</f>
        <v>2.6</v>
      </c>
      <c r="L1170" s="27" t="s">
        <v>6433</v>
      </c>
      <c r="M1170" s="27" t="s">
        <v>6434</v>
      </c>
    </row>
    <row r="1171" s="95" customFormat="1" spans="1:13">
      <c r="A1171" s="108" t="s">
        <v>6435</v>
      </c>
      <c r="B1171" s="108" t="s">
        <v>6436</v>
      </c>
      <c r="C1171" s="21">
        <f>VLOOKUP(A1171,[1]spot_prices!$A:$F,3,FALSE)</f>
        <v>175.9</v>
      </c>
      <c r="D1171" s="21">
        <f>VLOOKUP(A1171,[1]spot_prices!$A:$F,4,FALSE)</f>
        <v>177.9</v>
      </c>
      <c r="E1171" s="107">
        <f>C1171/D1171</f>
        <v>0.98875772906127</v>
      </c>
      <c r="F1171" s="20">
        <f>VLOOKUP(A1171,[1]spot_prices!$A:$F,5,FALSE)</f>
        <v>16.23</v>
      </c>
      <c r="G1171" s="103">
        <f>VLOOKUP(A1171,[1]spot_prices!$A:$F,6,FALSE)</f>
        <v>2.92</v>
      </c>
      <c r="H1171" s="109" t="s">
        <v>313</v>
      </c>
      <c r="I1171" s="109"/>
      <c r="J1171" s="108" t="s">
        <v>2421</v>
      </c>
      <c r="K1171" s="112">
        <f>VLOOKUP(H1171,行业总结!D:F,2,FALSE)</f>
        <v>1.6</v>
      </c>
      <c r="L1171" s="109" t="s">
        <v>6437</v>
      </c>
      <c r="M1171" s="109" t="s">
        <v>6438</v>
      </c>
    </row>
    <row r="1172" s="95" customFormat="1" ht="33" spans="1:13">
      <c r="A1172" s="108" t="s">
        <v>6439</v>
      </c>
      <c r="B1172" s="108" t="s">
        <v>6440</v>
      </c>
      <c r="C1172" s="21">
        <f>VLOOKUP(A1172,[1]spot_prices!$A:$F,3,FALSE)</f>
        <v>168.7</v>
      </c>
      <c r="D1172" s="21">
        <f>VLOOKUP(A1172,[1]spot_prices!$A:$F,4,FALSE)</f>
        <v>278.2</v>
      </c>
      <c r="E1172" s="107">
        <f>C1172/D1172</f>
        <v>0.606398274622574</v>
      </c>
      <c r="F1172" s="20">
        <f>VLOOKUP(A1172,[1]spot_prices!$A:$F,5,FALSE)</f>
        <v>53.19</v>
      </c>
      <c r="G1172" s="103">
        <f>VLOOKUP(A1172,[1]spot_prices!$A:$F,6,FALSE)</f>
        <v>0.02</v>
      </c>
      <c r="H1172" s="109" t="s">
        <v>313</v>
      </c>
      <c r="I1172" s="109"/>
      <c r="J1172" s="108" t="s">
        <v>2253</v>
      </c>
      <c r="K1172" s="112">
        <f>VLOOKUP(H1172,行业总结!D:F,2,FALSE)</f>
        <v>1.6</v>
      </c>
      <c r="L1172" s="109" t="s">
        <v>6441</v>
      </c>
      <c r="M1172" s="109" t="s">
        <v>6442</v>
      </c>
    </row>
    <row r="1173" s="95" customFormat="1" spans="1:13">
      <c r="A1173" s="108" t="s">
        <v>6443</v>
      </c>
      <c r="B1173" s="108" t="s">
        <v>6444</v>
      </c>
      <c r="C1173" s="21">
        <f>VLOOKUP(A1173,[1]spot_prices!$A:$F,3,FALSE)</f>
        <v>106.1</v>
      </c>
      <c r="D1173" s="21">
        <f>VLOOKUP(A1173,[1]spot_prices!$A:$F,4,FALSE)</f>
        <v>216.7</v>
      </c>
      <c r="E1173" s="107">
        <f>C1173/D1173</f>
        <v>0.489616982002769</v>
      </c>
      <c r="F1173" s="20">
        <f>VLOOKUP(A1173,[1]spot_prices!$A:$F,5,FALSE)</f>
        <v>12.9</v>
      </c>
      <c r="G1173" s="103">
        <f>VLOOKUP(A1173,[1]spot_prices!$A:$F,6,FALSE)</f>
        <v>-2.2</v>
      </c>
      <c r="H1173" s="109" t="s">
        <v>313</v>
      </c>
      <c r="I1173" s="109"/>
      <c r="J1173" s="108" t="s">
        <v>2253</v>
      </c>
      <c r="K1173" s="112">
        <f>VLOOKUP(H1173,行业总结!D:F,2,FALSE)</f>
        <v>1.6</v>
      </c>
      <c r="L1173" s="109" t="s">
        <v>6445</v>
      </c>
      <c r="M1173" s="109" t="s">
        <v>6446</v>
      </c>
    </row>
    <row r="1174" s="95" customFormat="1" spans="1:13">
      <c r="A1174" s="20" t="s">
        <v>6447</v>
      </c>
      <c r="B1174" s="20" t="s">
        <v>6448</v>
      </c>
      <c r="C1174" s="21">
        <f>VLOOKUP(A1174,[1]spot_prices!$A:$F,3,FALSE)</f>
        <v>62.8</v>
      </c>
      <c r="D1174" s="21">
        <f>VLOOKUP(A1174,[1]spot_prices!$A:$F,4,FALSE)</f>
        <v>64.3</v>
      </c>
      <c r="E1174" s="107">
        <f>C1174/D1174</f>
        <v>0.976671850699845</v>
      </c>
      <c r="F1174" s="20">
        <f>VLOOKUP(A1174,[1]spot_prices!$A:$F,5,FALSE)</f>
        <v>7.24</v>
      </c>
      <c r="G1174" s="103">
        <f>VLOOKUP(A1174,[1]spot_prices!$A:$F,6,FALSE)</f>
        <v>1.26</v>
      </c>
      <c r="H1174" s="23" t="s">
        <v>313</v>
      </c>
      <c r="I1174" s="23"/>
      <c r="J1174" s="113"/>
      <c r="K1174" s="112">
        <f>VLOOKUP(H1174,行业总结!D:F,2,FALSE)</f>
        <v>1.6</v>
      </c>
      <c r="L1174" s="23" t="s">
        <v>6449</v>
      </c>
      <c r="M1174" s="23" t="s">
        <v>6450</v>
      </c>
    </row>
    <row r="1175" s="95" customFormat="1" ht="33" spans="1:13">
      <c r="A1175" s="20" t="s">
        <v>6451</v>
      </c>
      <c r="B1175" s="20" t="s">
        <v>6452</v>
      </c>
      <c r="C1175" s="21">
        <f>VLOOKUP(A1175,[1]spot_prices!$A:$F,3,FALSE)</f>
        <v>62.7</v>
      </c>
      <c r="D1175" s="21">
        <f>VLOOKUP(A1175,[1]spot_prices!$A:$F,4,FALSE)</f>
        <v>83.1</v>
      </c>
      <c r="E1175" s="107">
        <f>C1175/D1175</f>
        <v>0.754512635379061</v>
      </c>
      <c r="F1175" s="20">
        <f>VLOOKUP(A1175,[1]spot_prices!$A:$F,5,FALSE)</f>
        <v>10.69</v>
      </c>
      <c r="G1175" s="103">
        <f>VLOOKUP(A1175,[1]spot_prices!$A:$F,6,FALSE)</f>
        <v>1.23</v>
      </c>
      <c r="H1175" s="23" t="s">
        <v>313</v>
      </c>
      <c r="I1175" s="23"/>
      <c r="J1175" s="113"/>
      <c r="K1175" s="112">
        <f>VLOOKUP(H1175,行业总结!D:F,2,FALSE)</f>
        <v>1.6</v>
      </c>
      <c r="L1175" s="23" t="s">
        <v>6453</v>
      </c>
      <c r="M1175" s="23" t="s">
        <v>6454</v>
      </c>
    </row>
    <row r="1176" s="95" customFormat="1" ht="33" spans="1:13">
      <c r="A1176" s="24" t="s">
        <v>6455</v>
      </c>
      <c r="B1176" s="24" t="s">
        <v>6456</v>
      </c>
      <c r="C1176" s="21">
        <f>VLOOKUP(A1176,[1]spot_prices!$A:$F,3,FALSE)</f>
        <v>41</v>
      </c>
      <c r="D1176" s="21">
        <f>VLOOKUP(A1176,[1]spot_prices!$A:$F,4,FALSE)</f>
        <v>47.3</v>
      </c>
      <c r="E1176" s="107">
        <f>C1176/D1176</f>
        <v>0.866807610993658</v>
      </c>
      <c r="F1176" s="20">
        <f>VLOOKUP(A1176,[1]spot_prices!$A:$F,5,FALSE)</f>
        <v>11.32</v>
      </c>
      <c r="G1176" s="103">
        <f>VLOOKUP(A1176,[1]spot_prices!$A:$F,6,FALSE)</f>
        <v>1.89</v>
      </c>
      <c r="H1176" s="27" t="s">
        <v>313</v>
      </c>
      <c r="I1176" s="27"/>
      <c r="J1176" s="114"/>
      <c r="K1176" s="112">
        <f>VLOOKUP(H1176,行业总结!D:F,2,FALSE)</f>
        <v>1.6</v>
      </c>
      <c r="L1176" s="27" t="s">
        <v>6457</v>
      </c>
      <c r="M1176" s="27" t="s">
        <v>6458</v>
      </c>
    </row>
    <row r="1177" s="95" customFormat="1" spans="1:13">
      <c r="A1177" s="24" t="s">
        <v>6459</v>
      </c>
      <c r="B1177" s="24" t="s">
        <v>6460</v>
      </c>
      <c r="C1177" s="21">
        <f>VLOOKUP(A1177,[1]spot_prices!$A:$F,3,FALSE)</f>
        <v>36.9</v>
      </c>
      <c r="D1177" s="21">
        <f>VLOOKUP(A1177,[1]spot_prices!$A:$F,4,FALSE)</f>
        <v>39.6</v>
      </c>
      <c r="E1177" s="107">
        <f>C1177/D1177</f>
        <v>0.931818181818182</v>
      </c>
      <c r="F1177" s="20">
        <f>VLOOKUP(A1177,[1]spot_prices!$A:$F,5,FALSE)</f>
        <v>15.44</v>
      </c>
      <c r="G1177" s="103">
        <f>VLOOKUP(A1177,[1]spot_prices!$A:$F,6,FALSE)</f>
        <v>-0.9</v>
      </c>
      <c r="H1177" s="27" t="s">
        <v>313</v>
      </c>
      <c r="I1177" s="27"/>
      <c r="J1177" s="114"/>
      <c r="K1177" s="112">
        <f>VLOOKUP(H1177,行业总结!D:F,2,FALSE)</f>
        <v>1.6</v>
      </c>
      <c r="L1177" s="27" t="s">
        <v>6461</v>
      </c>
      <c r="M1177" s="27" t="s">
        <v>6462</v>
      </c>
    </row>
    <row r="1178" s="95" customFormat="1" ht="33" spans="1:13">
      <c r="A1178" s="24" t="s">
        <v>6463</v>
      </c>
      <c r="B1178" s="24" t="s">
        <v>6464</v>
      </c>
      <c r="C1178" s="21">
        <f>VLOOKUP(A1178,[1]spot_prices!$A:$F,3,FALSE)</f>
        <v>35.9</v>
      </c>
      <c r="D1178" s="21">
        <f>VLOOKUP(A1178,[1]spot_prices!$A:$F,4,FALSE)</f>
        <v>35.9</v>
      </c>
      <c r="E1178" s="107">
        <f>C1178/D1178</f>
        <v>1</v>
      </c>
      <c r="F1178" s="20">
        <f>VLOOKUP(A1178,[1]spot_prices!$A:$F,5,FALSE)</f>
        <v>3.74</v>
      </c>
      <c r="G1178" s="103">
        <f>VLOOKUP(A1178,[1]spot_prices!$A:$F,6,FALSE)</f>
        <v>-3.36</v>
      </c>
      <c r="H1178" s="27" t="s">
        <v>313</v>
      </c>
      <c r="I1178" s="27"/>
      <c r="J1178" s="114"/>
      <c r="K1178" s="112">
        <f>VLOOKUP(H1178,行业总结!D:F,2,FALSE)</f>
        <v>1.6</v>
      </c>
      <c r="L1178" s="27" t="s">
        <v>6465</v>
      </c>
      <c r="M1178" s="27" t="s">
        <v>6466</v>
      </c>
    </row>
    <row r="1179" s="95" customFormat="1" ht="33" spans="1:13">
      <c r="A1179" s="24" t="s">
        <v>6467</v>
      </c>
      <c r="B1179" s="24" t="s">
        <v>6468</v>
      </c>
      <c r="C1179" s="21">
        <f>VLOOKUP(A1179,[1]spot_prices!$A:$F,3,FALSE)</f>
        <v>35.2</v>
      </c>
      <c r="D1179" s="21">
        <f>VLOOKUP(A1179,[1]spot_prices!$A:$F,4,FALSE)</f>
        <v>35.2</v>
      </c>
      <c r="E1179" s="107">
        <f>C1179/D1179</f>
        <v>1</v>
      </c>
      <c r="F1179" s="20">
        <f>VLOOKUP(A1179,[1]spot_prices!$A:$F,5,FALSE)</f>
        <v>6.66</v>
      </c>
      <c r="G1179" s="103">
        <f>VLOOKUP(A1179,[1]spot_prices!$A:$F,6,FALSE)</f>
        <v>2.3</v>
      </c>
      <c r="H1179" s="27" t="s">
        <v>313</v>
      </c>
      <c r="I1179" s="27"/>
      <c r="J1179" s="114"/>
      <c r="K1179" s="112">
        <f>VLOOKUP(H1179,行业总结!D:F,2,FALSE)</f>
        <v>1.6</v>
      </c>
      <c r="L1179" s="27" t="s">
        <v>6469</v>
      </c>
      <c r="M1179" s="27" t="s">
        <v>6470</v>
      </c>
    </row>
    <row r="1180" s="95" customFormat="1" spans="1:13">
      <c r="A1180" s="24" t="s">
        <v>6471</v>
      </c>
      <c r="B1180" s="24" t="s">
        <v>6472</v>
      </c>
      <c r="C1180" s="21">
        <f>VLOOKUP(A1180,[1]spot_prices!$A:$F,3,FALSE)</f>
        <v>31</v>
      </c>
      <c r="D1180" s="21">
        <f>VLOOKUP(A1180,[1]spot_prices!$A:$F,4,FALSE)</f>
        <v>31</v>
      </c>
      <c r="E1180" s="107">
        <f>C1180/D1180</f>
        <v>1</v>
      </c>
      <c r="F1180" s="20">
        <f>VLOOKUP(A1180,[1]spot_prices!$A:$F,5,FALSE)</f>
        <v>2.74</v>
      </c>
      <c r="G1180" s="103">
        <f>VLOOKUP(A1180,[1]spot_prices!$A:$F,6,FALSE)</f>
        <v>1.48</v>
      </c>
      <c r="H1180" s="27" t="s">
        <v>313</v>
      </c>
      <c r="I1180" s="27"/>
      <c r="J1180" s="114"/>
      <c r="K1180" s="112">
        <f>VLOOKUP(H1180,行业总结!D:F,2,FALSE)</f>
        <v>1.6</v>
      </c>
      <c r="L1180" s="27" t="s">
        <v>6473</v>
      </c>
      <c r="M1180" s="27" t="s">
        <v>6474</v>
      </c>
    </row>
    <row r="1181" s="95" customFormat="1" ht="33" spans="1:13">
      <c r="A1181" s="24" t="s">
        <v>6475</v>
      </c>
      <c r="B1181" s="24" t="s">
        <v>6476</v>
      </c>
      <c r="C1181" s="21">
        <f>VLOOKUP(A1181,[1]spot_prices!$A:$F,3,FALSE)</f>
        <v>27.5</v>
      </c>
      <c r="D1181" s="21">
        <f>VLOOKUP(A1181,[1]spot_prices!$A:$F,4,FALSE)</f>
        <v>28</v>
      </c>
      <c r="E1181" s="107">
        <f>C1181/D1181</f>
        <v>0.982142857142857</v>
      </c>
      <c r="F1181" s="20">
        <f>VLOOKUP(A1181,[1]spot_prices!$A:$F,5,FALSE)</f>
        <v>6.54</v>
      </c>
      <c r="G1181" s="103">
        <f>VLOOKUP(A1181,[1]spot_prices!$A:$F,6,FALSE)</f>
        <v>1.71</v>
      </c>
      <c r="H1181" s="27" t="s">
        <v>313</v>
      </c>
      <c r="I1181" s="27"/>
      <c r="J1181" s="24" t="s">
        <v>2286</v>
      </c>
      <c r="K1181" s="112">
        <f>VLOOKUP(H1181,行业总结!D:F,2,FALSE)</f>
        <v>1.6</v>
      </c>
      <c r="L1181" s="27" t="s">
        <v>6477</v>
      </c>
      <c r="M1181" s="27" t="s">
        <v>6478</v>
      </c>
    </row>
    <row r="1182" s="95" customFormat="1" spans="1:13">
      <c r="A1182" s="24" t="s">
        <v>6479</v>
      </c>
      <c r="B1182" s="24" t="s">
        <v>6480</v>
      </c>
      <c r="C1182" s="21">
        <f>VLOOKUP(A1182,[1]spot_prices!$A:$F,3,FALSE)</f>
        <v>23.9</v>
      </c>
      <c r="D1182" s="21">
        <f>VLOOKUP(A1182,[1]spot_prices!$A:$F,4,FALSE)</f>
        <v>24.2</v>
      </c>
      <c r="E1182" s="107">
        <f>C1182/D1182</f>
        <v>0.987603305785124</v>
      </c>
      <c r="F1182" s="20">
        <f>VLOOKUP(A1182,[1]spot_prices!$A:$F,5,FALSE)</f>
        <v>7.02</v>
      </c>
      <c r="G1182" s="103">
        <f>VLOOKUP(A1182,[1]spot_prices!$A:$F,6,FALSE)</f>
        <v>0.86</v>
      </c>
      <c r="H1182" s="27" t="s">
        <v>313</v>
      </c>
      <c r="I1182" s="27"/>
      <c r="J1182" s="114"/>
      <c r="K1182" s="112">
        <f>VLOOKUP(H1182,行业总结!D:F,2,FALSE)</f>
        <v>1.6</v>
      </c>
      <c r="L1182" s="27" t="s">
        <v>6481</v>
      </c>
      <c r="M1182" s="27" t="s">
        <v>6482</v>
      </c>
    </row>
    <row r="1183" s="95" customFormat="1" ht="33" spans="1:13">
      <c r="A1183" s="24" t="s">
        <v>6483</v>
      </c>
      <c r="B1183" s="24" t="s">
        <v>6484</v>
      </c>
      <c r="C1183" s="21">
        <f>VLOOKUP(A1183,[1]spot_prices!$A:$F,3,FALSE)</f>
        <v>22.2</v>
      </c>
      <c r="D1183" s="21">
        <f>VLOOKUP(A1183,[1]spot_prices!$A:$F,4,FALSE)</f>
        <v>221.5</v>
      </c>
      <c r="E1183" s="107">
        <f>C1183/D1183</f>
        <v>0.100225733634312</v>
      </c>
      <c r="F1183" s="20">
        <f>VLOOKUP(A1183,[1]spot_prices!$A:$F,5,FALSE)</f>
        <v>55.37</v>
      </c>
      <c r="G1183" s="103">
        <f>VLOOKUP(A1183,[1]spot_prices!$A:$F,6,FALSE)</f>
        <v>5.51</v>
      </c>
      <c r="H1183" s="27" t="s">
        <v>313</v>
      </c>
      <c r="I1183" s="27"/>
      <c r="J1183" s="24" t="s">
        <v>3219</v>
      </c>
      <c r="K1183" s="112">
        <f>VLOOKUP(H1183,行业总结!D:F,2,FALSE)</f>
        <v>1.6</v>
      </c>
      <c r="L1183" s="27" t="s">
        <v>6485</v>
      </c>
      <c r="M1183" s="27" t="s">
        <v>6486</v>
      </c>
    </row>
    <row r="1184" s="95" customFormat="1" spans="1:13">
      <c r="A1184" s="24" t="s">
        <v>6487</v>
      </c>
      <c r="B1184" s="24" t="s">
        <v>6488</v>
      </c>
      <c r="C1184" s="21">
        <f>VLOOKUP(A1184,[1]spot_prices!$A:$F,3,FALSE)</f>
        <v>14.8</v>
      </c>
      <c r="D1184" s="21">
        <f>VLOOKUP(A1184,[1]spot_prices!$A:$F,4,FALSE)</f>
        <v>33.8</v>
      </c>
      <c r="E1184" s="107">
        <f>C1184/D1184</f>
        <v>0.437869822485207</v>
      </c>
      <c r="F1184" s="20">
        <f>VLOOKUP(A1184,[1]spot_prices!$A:$F,5,FALSE)</f>
        <v>4.9</v>
      </c>
      <c r="G1184" s="103">
        <f>VLOOKUP(A1184,[1]spot_prices!$A:$F,6,FALSE)</f>
        <v>-1.41</v>
      </c>
      <c r="H1184" s="27" t="s">
        <v>313</v>
      </c>
      <c r="I1184" s="27"/>
      <c r="J1184" s="114"/>
      <c r="K1184" s="112">
        <f>VLOOKUP(H1184,行业总结!D:F,2,FALSE)</f>
        <v>1.6</v>
      </c>
      <c r="L1184" s="27" t="s">
        <v>6489</v>
      </c>
      <c r="M1184" s="27" t="s">
        <v>6490</v>
      </c>
    </row>
    <row r="1185" s="95" customFormat="1" spans="1:13">
      <c r="A1185" s="24" t="s">
        <v>6491</v>
      </c>
      <c r="B1185" s="24" t="s">
        <v>6492</v>
      </c>
      <c r="C1185" s="21">
        <f>VLOOKUP(A1185,[1]spot_prices!$A:$F,3,FALSE)</f>
        <v>11.9</v>
      </c>
      <c r="D1185" s="21">
        <f>VLOOKUP(A1185,[1]spot_prices!$A:$F,4,FALSE)</f>
        <v>31.8</v>
      </c>
      <c r="E1185" s="107">
        <f>C1185/D1185</f>
        <v>0.374213836477987</v>
      </c>
      <c r="F1185" s="20">
        <f>VLOOKUP(A1185,[1]spot_prices!$A:$F,5,FALSE)</f>
        <v>15.56</v>
      </c>
      <c r="G1185" s="103">
        <f>VLOOKUP(A1185,[1]spot_prices!$A:$F,6,FALSE)</f>
        <v>-3.41</v>
      </c>
      <c r="H1185" s="27" t="s">
        <v>313</v>
      </c>
      <c r="I1185" s="27"/>
      <c r="J1185" s="114"/>
      <c r="K1185" s="112">
        <f>VLOOKUP(H1185,行业总结!D:F,2,FALSE)</f>
        <v>1.6</v>
      </c>
      <c r="L1185" s="27" t="s">
        <v>6493</v>
      </c>
      <c r="M1185" s="27" t="s">
        <v>6494</v>
      </c>
    </row>
    <row r="1186" s="95" customFormat="1" ht="33" spans="1:13">
      <c r="A1186" s="110" t="s">
        <v>1116</v>
      </c>
      <c r="B1186" s="110" t="s">
        <v>1117</v>
      </c>
      <c r="C1186" s="21">
        <f>VLOOKUP(A1186,[1]spot_prices!$A:$F,3,FALSE)</f>
        <v>959.8</v>
      </c>
      <c r="D1186" s="21">
        <f>VLOOKUP(A1186,[1]spot_prices!$A:$F,4,FALSE)</f>
        <v>962.9</v>
      </c>
      <c r="E1186" s="107">
        <f>C1186/D1186</f>
        <v>0.99678055872884</v>
      </c>
      <c r="F1186" s="20">
        <f>VLOOKUP(A1186,[1]spot_prices!$A:$F,5,FALSE)</f>
        <v>160.2</v>
      </c>
      <c r="G1186" s="103">
        <f>VLOOKUP(A1186,[1]spot_prices!$A:$F,6,FALSE)</f>
        <v>2.94</v>
      </c>
      <c r="H1186" s="111" t="s">
        <v>281</v>
      </c>
      <c r="I1186" s="111"/>
      <c r="J1186" s="110" t="s">
        <v>2494</v>
      </c>
      <c r="K1186" s="112">
        <f>VLOOKUP(H1186,行业总结!D:F,2,FALSE)</f>
        <v>4.45</v>
      </c>
      <c r="L1186" s="111" t="s">
        <v>1118</v>
      </c>
      <c r="M1186" s="111" t="s">
        <v>1119</v>
      </c>
    </row>
    <row r="1187" s="95" customFormat="1" spans="1:13">
      <c r="A1187" s="20" t="s">
        <v>6495</v>
      </c>
      <c r="B1187" s="20" t="s">
        <v>6496</v>
      </c>
      <c r="C1187" s="21">
        <f>VLOOKUP(A1187,[1]spot_prices!$A:$F,3,FALSE)</f>
        <v>66.9</v>
      </c>
      <c r="D1187" s="21">
        <f>VLOOKUP(A1187,[1]spot_prices!$A:$F,4,FALSE)</f>
        <v>66.9</v>
      </c>
      <c r="E1187" s="107">
        <f>C1187/D1187</f>
        <v>1</v>
      </c>
      <c r="F1187" s="20">
        <f>VLOOKUP(A1187,[1]spot_prices!$A:$F,5,FALSE)</f>
        <v>16.69</v>
      </c>
      <c r="G1187" s="103">
        <f>VLOOKUP(A1187,[1]spot_prices!$A:$F,6,FALSE)</f>
        <v>0.42</v>
      </c>
      <c r="H1187" s="23" t="s">
        <v>281</v>
      </c>
      <c r="I1187" s="23"/>
      <c r="J1187" s="113"/>
      <c r="K1187" s="112">
        <f>VLOOKUP(H1187,行业总结!D:F,2,FALSE)</f>
        <v>4.45</v>
      </c>
      <c r="L1187" s="23" t="s">
        <v>6497</v>
      </c>
      <c r="M1187" s="23" t="s">
        <v>6498</v>
      </c>
    </row>
    <row r="1188" s="95" customFormat="1" spans="1:13">
      <c r="A1188" s="24" t="s">
        <v>6499</v>
      </c>
      <c r="B1188" s="24" t="s">
        <v>6500</v>
      </c>
      <c r="C1188" s="21">
        <f>VLOOKUP(A1188,[1]spot_prices!$A:$F,3,FALSE)</f>
        <v>36.5</v>
      </c>
      <c r="D1188" s="21">
        <f>VLOOKUP(A1188,[1]spot_prices!$A:$F,4,FALSE)</f>
        <v>42.1</v>
      </c>
      <c r="E1188" s="107">
        <f>C1188/D1188</f>
        <v>0.866983372921615</v>
      </c>
      <c r="F1188" s="20">
        <f>VLOOKUP(A1188,[1]spot_prices!$A:$F,5,FALSE)</f>
        <v>17.6</v>
      </c>
      <c r="G1188" s="103">
        <f>VLOOKUP(A1188,[1]spot_prices!$A:$F,6,FALSE)</f>
        <v>4.33</v>
      </c>
      <c r="H1188" s="27" t="s">
        <v>281</v>
      </c>
      <c r="I1188" s="27"/>
      <c r="J1188" s="114"/>
      <c r="K1188" s="112">
        <f>VLOOKUP(H1188,行业总结!D:F,2,FALSE)</f>
        <v>4.45</v>
      </c>
      <c r="L1188" s="27" t="s">
        <v>6501</v>
      </c>
      <c r="M1188" s="27" t="s">
        <v>6502</v>
      </c>
    </row>
    <row r="1189" s="95" customFormat="1" ht="33" spans="1:13">
      <c r="A1189" s="24" t="s">
        <v>6503</v>
      </c>
      <c r="B1189" s="24" t="s">
        <v>6504</v>
      </c>
      <c r="C1189" s="21">
        <f>VLOOKUP(A1189,[1]spot_prices!$A:$F,3,FALSE)</f>
        <v>31.2</v>
      </c>
      <c r="D1189" s="21">
        <f>VLOOKUP(A1189,[1]spot_prices!$A:$F,4,FALSE)</f>
        <v>32.2</v>
      </c>
      <c r="E1189" s="107">
        <f>C1189/D1189</f>
        <v>0.968944099378882</v>
      </c>
      <c r="F1189" s="20">
        <f>VLOOKUP(A1189,[1]spot_prices!$A:$F,5,FALSE)</f>
        <v>8.39</v>
      </c>
      <c r="G1189" s="103">
        <f>VLOOKUP(A1189,[1]spot_prices!$A:$F,6,FALSE)</f>
        <v>2.82</v>
      </c>
      <c r="H1189" s="27" t="s">
        <v>281</v>
      </c>
      <c r="I1189" s="27"/>
      <c r="J1189" s="114"/>
      <c r="K1189" s="112">
        <f>VLOOKUP(H1189,行业总结!D:F,2,FALSE)</f>
        <v>4.45</v>
      </c>
      <c r="L1189" s="27" t="s">
        <v>6505</v>
      </c>
      <c r="M1189" s="27" t="s">
        <v>6506</v>
      </c>
    </row>
    <row r="1190" s="95" customFormat="1" ht="33" spans="1:13">
      <c r="A1190" s="24" t="s">
        <v>6507</v>
      </c>
      <c r="B1190" s="24" t="s">
        <v>6508</v>
      </c>
      <c r="C1190" s="21">
        <f>VLOOKUP(A1190,[1]spot_prices!$A:$F,3,FALSE)</f>
        <v>29.8</v>
      </c>
      <c r="D1190" s="21">
        <f>VLOOKUP(A1190,[1]spot_prices!$A:$F,4,FALSE)</f>
        <v>29.9</v>
      </c>
      <c r="E1190" s="107">
        <f>C1190/D1190</f>
        <v>0.996655518394649</v>
      </c>
      <c r="F1190" s="20">
        <f>VLOOKUP(A1190,[1]spot_prices!$A:$F,5,FALSE)</f>
        <v>4.6</v>
      </c>
      <c r="G1190" s="103">
        <f>VLOOKUP(A1190,[1]spot_prices!$A:$F,6,FALSE)</f>
        <v>2.22</v>
      </c>
      <c r="H1190" s="27" t="s">
        <v>281</v>
      </c>
      <c r="I1190" s="27"/>
      <c r="J1190" s="114"/>
      <c r="K1190" s="112">
        <f>VLOOKUP(H1190,行业总结!D:F,2,FALSE)</f>
        <v>4.45</v>
      </c>
      <c r="L1190" s="27" t="s">
        <v>6509</v>
      </c>
      <c r="M1190" s="27" t="s">
        <v>6510</v>
      </c>
    </row>
    <row r="1191" s="95" customFormat="1" spans="1:13">
      <c r="A1191" s="24" t="s">
        <v>6511</v>
      </c>
      <c r="B1191" s="24" t="s">
        <v>6512</v>
      </c>
      <c r="C1191" s="21">
        <f>VLOOKUP(A1191,[1]spot_prices!$A:$F,3,FALSE)</f>
        <v>26.7</v>
      </c>
      <c r="D1191" s="21">
        <f>VLOOKUP(A1191,[1]spot_prices!$A:$F,4,FALSE)</f>
        <v>41.2</v>
      </c>
      <c r="E1191" s="107">
        <f>C1191/D1191</f>
        <v>0.648058252427184</v>
      </c>
      <c r="F1191" s="20">
        <f>VLOOKUP(A1191,[1]spot_prices!$A:$F,5,FALSE)</f>
        <v>17.71</v>
      </c>
      <c r="G1191" s="103">
        <f>VLOOKUP(A1191,[1]spot_prices!$A:$F,6,FALSE)</f>
        <v>2.43</v>
      </c>
      <c r="H1191" s="27" t="s">
        <v>281</v>
      </c>
      <c r="I1191" s="27"/>
      <c r="J1191" s="114"/>
      <c r="K1191" s="112">
        <f>VLOOKUP(H1191,行业总结!D:F,2,FALSE)</f>
        <v>4.45</v>
      </c>
      <c r="L1191" s="27" t="s">
        <v>6513</v>
      </c>
      <c r="M1191" s="27" t="s">
        <v>6514</v>
      </c>
    </row>
    <row r="1192" s="95" customFormat="1" spans="1:13">
      <c r="A1192" s="24" t="s">
        <v>6515</v>
      </c>
      <c r="B1192" s="24" t="s">
        <v>6516</v>
      </c>
      <c r="C1192" s="21">
        <f>VLOOKUP(A1192,[1]spot_prices!$A:$F,3,FALSE)</f>
        <v>26.1</v>
      </c>
      <c r="D1192" s="21">
        <f>VLOOKUP(A1192,[1]spot_prices!$A:$F,4,FALSE)</f>
        <v>42.4</v>
      </c>
      <c r="E1192" s="107">
        <f>C1192/D1192</f>
        <v>0.615566037735849</v>
      </c>
      <c r="F1192" s="20">
        <f>VLOOKUP(A1192,[1]spot_prices!$A:$F,5,FALSE)</f>
        <v>10.14</v>
      </c>
      <c r="G1192" s="103">
        <f>VLOOKUP(A1192,[1]spot_prices!$A:$F,6,FALSE)</f>
        <v>4.32</v>
      </c>
      <c r="H1192" s="27" t="s">
        <v>281</v>
      </c>
      <c r="I1192" s="27"/>
      <c r="J1192" s="114"/>
      <c r="K1192" s="112">
        <f>VLOOKUP(H1192,行业总结!D:F,2,FALSE)</f>
        <v>4.45</v>
      </c>
      <c r="L1192" s="27" t="s">
        <v>6517</v>
      </c>
      <c r="M1192" s="27" t="s">
        <v>1777</v>
      </c>
    </row>
    <row r="1193" s="95" customFormat="1" spans="1:13">
      <c r="A1193" s="24" t="s">
        <v>6518</v>
      </c>
      <c r="B1193" s="24" t="s">
        <v>6519</v>
      </c>
      <c r="C1193" s="21">
        <f>VLOOKUP(A1193,[1]spot_prices!$A:$F,3,FALSE)</f>
        <v>22</v>
      </c>
      <c r="D1193" s="21">
        <f>VLOOKUP(A1193,[1]spot_prices!$A:$F,4,FALSE)</f>
        <v>219.5</v>
      </c>
      <c r="E1193" s="107">
        <f>C1193/D1193</f>
        <v>0.100227790432802</v>
      </c>
      <c r="F1193" s="20">
        <f>VLOOKUP(A1193,[1]spot_prices!$A:$F,5,FALSE)</f>
        <v>22.73</v>
      </c>
      <c r="G1193" s="103">
        <f>VLOOKUP(A1193,[1]spot_prices!$A:$F,6,FALSE)</f>
        <v>5.82</v>
      </c>
      <c r="H1193" s="27" t="s">
        <v>281</v>
      </c>
      <c r="I1193" s="27"/>
      <c r="J1193" s="114"/>
      <c r="K1193" s="112">
        <f>VLOOKUP(H1193,行业总结!D:F,2,FALSE)</f>
        <v>4.45</v>
      </c>
      <c r="L1193" s="27" t="s">
        <v>6520</v>
      </c>
      <c r="M1193" s="27" t="s">
        <v>6521</v>
      </c>
    </row>
    <row r="1194" s="95" customFormat="1" ht="33" spans="1:13">
      <c r="A1194" s="24" t="s">
        <v>6522</v>
      </c>
      <c r="B1194" s="24" t="s">
        <v>6523</v>
      </c>
      <c r="C1194" s="21">
        <f>VLOOKUP(A1194,[1]spot_prices!$A:$F,3,FALSE)</f>
        <v>21.2</v>
      </c>
      <c r="D1194" s="21">
        <f>VLOOKUP(A1194,[1]spot_prices!$A:$F,4,FALSE)</f>
        <v>34.5</v>
      </c>
      <c r="E1194" s="107">
        <f>C1194/D1194</f>
        <v>0.614492753623188</v>
      </c>
      <c r="F1194" s="20">
        <f>VLOOKUP(A1194,[1]spot_prices!$A:$F,5,FALSE)</f>
        <v>7.39</v>
      </c>
      <c r="G1194" s="103">
        <f>VLOOKUP(A1194,[1]spot_prices!$A:$F,6,FALSE)</f>
        <v>2.21</v>
      </c>
      <c r="H1194" s="27" t="s">
        <v>281</v>
      </c>
      <c r="I1194" s="27"/>
      <c r="J1194" s="114"/>
      <c r="K1194" s="112">
        <f>VLOOKUP(H1194,行业总结!D:F,2,FALSE)</f>
        <v>4.45</v>
      </c>
      <c r="L1194" s="27" t="s">
        <v>6524</v>
      </c>
      <c r="M1194" s="27" t="s">
        <v>6525</v>
      </c>
    </row>
    <row r="1195" s="95" customFormat="1" ht="33" spans="1:13">
      <c r="A1195" s="24" t="s">
        <v>6526</v>
      </c>
      <c r="B1195" s="24" t="s">
        <v>6527</v>
      </c>
      <c r="C1195" s="21">
        <f>VLOOKUP(A1195,[1]spot_prices!$A:$F,3,FALSE)</f>
        <v>20.9</v>
      </c>
      <c r="D1195" s="21">
        <f>VLOOKUP(A1195,[1]spot_prices!$A:$F,4,FALSE)</f>
        <v>44</v>
      </c>
      <c r="E1195" s="107">
        <f>C1195/D1195</f>
        <v>0.475</v>
      </c>
      <c r="F1195" s="20">
        <f>VLOOKUP(A1195,[1]spot_prices!$A:$F,5,FALSE)</f>
        <v>36.65</v>
      </c>
      <c r="G1195" s="103">
        <f>VLOOKUP(A1195,[1]spot_prices!$A:$F,6,FALSE)</f>
        <v>4.24</v>
      </c>
      <c r="H1195" s="27" t="s">
        <v>281</v>
      </c>
      <c r="I1195" s="27"/>
      <c r="J1195" s="114"/>
      <c r="K1195" s="112">
        <f>VLOOKUP(H1195,行业总结!D:F,2,FALSE)</f>
        <v>4.45</v>
      </c>
      <c r="L1195" s="27" t="s">
        <v>6528</v>
      </c>
      <c r="M1195" s="27" t="s">
        <v>6529</v>
      </c>
    </row>
    <row r="1196" s="95" customFormat="1" ht="33" spans="1:13">
      <c r="A1196" s="24" t="s">
        <v>6530</v>
      </c>
      <c r="B1196" s="24" t="s">
        <v>6531</v>
      </c>
      <c r="C1196" s="21">
        <f>VLOOKUP(A1196,[1]spot_prices!$A:$F,3,FALSE)</f>
        <v>20.4</v>
      </c>
      <c r="D1196" s="21">
        <f>VLOOKUP(A1196,[1]spot_prices!$A:$F,4,FALSE)</f>
        <v>20.4</v>
      </c>
      <c r="E1196" s="107">
        <f>C1196/D1196</f>
        <v>1</v>
      </c>
      <c r="F1196" s="20">
        <f>VLOOKUP(A1196,[1]spot_prices!$A:$F,5,FALSE)</f>
        <v>8.43</v>
      </c>
      <c r="G1196" s="103">
        <f>VLOOKUP(A1196,[1]spot_prices!$A:$F,6,FALSE)</f>
        <v>2.8</v>
      </c>
      <c r="H1196" s="27" t="s">
        <v>281</v>
      </c>
      <c r="I1196" s="27"/>
      <c r="J1196" s="114"/>
      <c r="K1196" s="112">
        <f>VLOOKUP(H1196,行业总结!D:F,2,FALSE)</f>
        <v>4.45</v>
      </c>
      <c r="L1196" s="27" t="s">
        <v>6532</v>
      </c>
      <c r="M1196" s="27" t="s">
        <v>6533</v>
      </c>
    </row>
    <row r="1197" s="95" customFormat="1" spans="1:13">
      <c r="A1197" s="24" t="s">
        <v>6534</v>
      </c>
      <c r="B1197" s="24" t="s">
        <v>6535</v>
      </c>
      <c r="C1197" s="21">
        <f>VLOOKUP(A1197,[1]spot_prices!$A:$F,3,FALSE)</f>
        <v>19.8</v>
      </c>
      <c r="D1197" s="21">
        <f>VLOOKUP(A1197,[1]spot_prices!$A:$F,4,FALSE)</f>
        <v>26.1</v>
      </c>
      <c r="E1197" s="107">
        <f>C1197/D1197</f>
        <v>0.758620689655172</v>
      </c>
      <c r="F1197" s="20">
        <f>VLOOKUP(A1197,[1]spot_prices!$A:$F,5,FALSE)</f>
        <v>6.65</v>
      </c>
      <c r="G1197" s="103">
        <f>VLOOKUP(A1197,[1]spot_prices!$A:$F,6,FALSE)</f>
        <v>2.47</v>
      </c>
      <c r="H1197" s="27" t="s">
        <v>281</v>
      </c>
      <c r="I1197" s="27"/>
      <c r="J1197" s="114"/>
      <c r="K1197" s="112">
        <f>VLOOKUP(H1197,行业总结!D:F,2,FALSE)</f>
        <v>4.45</v>
      </c>
      <c r="L1197" s="27" t="s">
        <v>6536</v>
      </c>
      <c r="M1197" s="27" t="s">
        <v>6537</v>
      </c>
    </row>
    <row r="1198" s="95" customFormat="1" ht="33" spans="1:13">
      <c r="A1198" s="24" t="s">
        <v>6538</v>
      </c>
      <c r="B1198" s="24" t="s">
        <v>6539</v>
      </c>
      <c r="C1198" s="21">
        <f>VLOOKUP(A1198,[1]spot_prices!$A:$F,3,FALSE)</f>
        <v>18.8</v>
      </c>
      <c r="D1198" s="21">
        <f>VLOOKUP(A1198,[1]spot_prices!$A:$F,4,FALSE)</f>
        <v>18.8</v>
      </c>
      <c r="E1198" s="107">
        <f>C1198/D1198</f>
        <v>1</v>
      </c>
      <c r="F1198" s="20">
        <f>VLOOKUP(A1198,[1]spot_prices!$A:$F,5,FALSE)</f>
        <v>5.88</v>
      </c>
      <c r="G1198" s="103">
        <f>VLOOKUP(A1198,[1]spot_prices!$A:$F,6,FALSE)</f>
        <v>0.86</v>
      </c>
      <c r="H1198" s="27" t="s">
        <v>281</v>
      </c>
      <c r="I1198" s="27"/>
      <c r="J1198" s="114"/>
      <c r="K1198" s="112">
        <f>VLOOKUP(H1198,行业总结!D:F,2,FALSE)</f>
        <v>4.45</v>
      </c>
      <c r="L1198" s="27" t="s">
        <v>6540</v>
      </c>
      <c r="M1198" s="27" t="s">
        <v>6541</v>
      </c>
    </row>
    <row r="1199" s="95" customFormat="1" ht="33" spans="1:13">
      <c r="A1199" s="24" t="s">
        <v>6542</v>
      </c>
      <c r="B1199" s="24" t="s">
        <v>6543</v>
      </c>
      <c r="C1199" s="21">
        <f>VLOOKUP(A1199,[1]spot_prices!$A:$F,3,FALSE)</f>
        <v>17.7</v>
      </c>
      <c r="D1199" s="21">
        <f>VLOOKUP(A1199,[1]spot_prices!$A:$F,4,FALSE)</f>
        <v>19.8</v>
      </c>
      <c r="E1199" s="107">
        <f>C1199/D1199</f>
        <v>0.893939393939394</v>
      </c>
      <c r="F1199" s="20">
        <f>VLOOKUP(A1199,[1]spot_prices!$A:$F,5,FALSE)</f>
        <v>6.2</v>
      </c>
      <c r="G1199" s="103">
        <f>VLOOKUP(A1199,[1]spot_prices!$A:$F,6,FALSE)</f>
        <v>1.31</v>
      </c>
      <c r="H1199" s="27" t="s">
        <v>281</v>
      </c>
      <c r="I1199" s="27"/>
      <c r="J1199" s="114"/>
      <c r="K1199" s="112">
        <f>VLOOKUP(H1199,行业总结!D:F,2,FALSE)</f>
        <v>4.45</v>
      </c>
      <c r="L1199" s="27" t="s">
        <v>6544</v>
      </c>
      <c r="M1199" s="27" t="s">
        <v>6545</v>
      </c>
    </row>
    <row r="1200" s="95" customFormat="1" spans="1:13">
      <c r="A1200" s="24" t="s">
        <v>6546</v>
      </c>
      <c r="B1200" s="24" t="s">
        <v>6547</v>
      </c>
      <c r="C1200" s="21">
        <f>VLOOKUP(A1200,[1]spot_prices!$A:$F,3,FALSE)</f>
        <v>17.7</v>
      </c>
      <c r="D1200" s="21">
        <f>VLOOKUP(A1200,[1]spot_prices!$A:$F,4,FALSE)</f>
        <v>17.7</v>
      </c>
      <c r="E1200" s="107">
        <f>C1200/D1200</f>
        <v>1</v>
      </c>
      <c r="F1200" s="20">
        <f>VLOOKUP(A1200,[1]spot_prices!$A:$F,5,FALSE)</f>
        <v>14.22</v>
      </c>
      <c r="G1200" s="103">
        <f>VLOOKUP(A1200,[1]spot_prices!$A:$F,6,FALSE)</f>
        <v>2.82</v>
      </c>
      <c r="H1200" s="27" t="s">
        <v>281</v>
      </c>
      <c r="I1200" s="27"/>
      <c r="J1200" s="114"/>
      <c r="K1200" s="112">
        <f>VLOOKUP(H1200,行业总结!D:F,2,FALSE)</f>
        <v>4.45</v>
      </c>
      <c r="L1200" s="27" t="s">
        <v>6548</v>
      </c>
      <c r="M1200" s="27" t="s">
        <v>6549</v>
      </c>
    </row>
    <row r="1201" s="95" customFormat="1" ht="33" spans="1:13">
      <c r="A1201" s="24" t="s">
        <v>6550</v>
      </c>
      <c r="B1201" s="24" t="s">
        <v>6551</v>
      </c>
      <c r="C1201" s="21">
        <f>VLOOKUP(A1201,[1]spot_prices!$A:$F,3,FALSE)</f>
        <v>16</v>
      </c>
      <c r="D1201" s="21">
        <f>VLOOKUP(A1201,[1]spot_prices!$A:$F,4,FALSE)</f>
        <v>16</v>
      </c>
      <c r="E1201" s="107">
        <f>C1201/D1201</f>
        <v>1</v>
      </c>
      <c r="F1201" s="20">
        <f>VLOOKUP(A1201,[1]spot_prices!$A:$F,5,FALSE)</f>
        <v>3.37</v>
      </c>
      <c r="G1201" s="103">
        <f>VLOOKUP(A1201,[1]spot_prices!$A:$F,6,FALSE)</f>
        <v>1.81</v>
      </c>
      <c r="H1201" s="27" t="s">
        <v>281</v>
      </c>
      <c r="I1201" s="27"/>
      <c r="J1201" s="114"/>
      <c r="K1201" s="112">
        <f>VLOOKUP(H1201,行业总结!D:F,2,FALSE)</f>
        <v>4.45</v>
      </c>
      <c r="L1201" s="27" t="s">
        <v>6552</v>
      </c>
      <c r="M1201" s="27" t="s">
        <v>6553</v>
      </c>
    </row>
    <row r="1202" s="95" customFormat="1" ht="33" spans="1:13">
      <c r="A1202" s="24" t="s">
        <v>6554</v>
      </c>
      <c r="B1202" s="24" t="s">
        <v>6555</v>
      </c>
      <c r="C1202" s="21">
        <f>VLOOKUP(A1202,[1]spot_prices!$A:$F,3,FALSE)</f>
        <v>14.8</v>
      </c>
      <c r="D1202" s="21">
        <f>VLOOKUP(A1202,[1]spot_prices!$A:$F,4,FALSE)</f>
        <v>57.2</v>
      </c>
      <c r="E1202" s="107">
        <f>C1202/D1202</f>
        <v>0.258741258741259</v>
      </c>
      <c r="F1202" s="20">
        <f>VLOOKUP(A1202,[1]spot_prices!$A:$F,5,FALSE)</f>
        <v>12.74</v>
      </c>
      <c r="G1202" s="103">
        <f>VLOOKUP(A1202,[1]spot_prices!$A:$F,6,FALSE)</f>
        <v>3.16</v>
      </c>
      <c r="H1202" s="27" t="s">
        <v>281</v>
      </c>
      <c r="I1202" s="27"/>
      <c r="J1202" s="114"/>
      <c r="K1202" s="112">
        <f>VLOOKUP(H1202,行业总结!D:F,2,FALSE)</f>
        <v>4.45</v>
      </c>
      <c r="L1202" s="27" t="s">
        <v>6556</v>
      </c>
      <c r="M1202" s="27" t="s">
        <v>6557</v>
      </c>
    </row>
    <row r="1203" s="95" customFormat="1" spans="1:13">
      <c r="A1203" s="24" t="s">
        <v>6558</v>
      </c>
      <c r="B1203" s="24" t="s">
        <v>6559</v>
      </c>
      <c r="C1203" s="21">
        <f>VLOOKUP(A1203,[1]spot_prices!$A:$F,3,FALSE)</f>
        <v>13.9</v>
      </c>
      <c r="D1203" s="21">
        <f>VLOOKUP(A1203,[1]spot_prices!$A:$F,4,FALSE)</f>
        <v>19.6</v>
      </c>
      <c r="E1203" s="107">
        <f>C1203/D1203</f>
        <v>0.709183673469388</v>
      </c>
      <c r="F1203" s="20">
        <f>VLOOKUP(A1203,[1]spot_prices!$A:$F,5,FALSE)</f>
        <v>6.28</v>
      </c>
      <c r="G1203" s="103">
        <f>VLOOKUP(A1203,[1]spot_prices!$A:$F,6,FALSE)</f>
        <v>3.97</v>
      </c>
      <c r="H1203" s="27" t="s">
        <v>281</v>
      </c>
      <c r="I1203" s="27"/>
      <c r="J1203" s="114"/>
      <c r="K1203" s="112">
        <f>VLOOKUP(H1203,行业总结!D:F,2,FALSE)</f>
        <v>4.45</v>
      </c>
      <c r="L1203" s="27" t="s">
        <v>6560</v>
      </c>
      <c r="M1203" s="27" t="s">
        <v>6561</v>
      </c>
    </row>
    <row r="1204" s="95" customFormat="1" ht="33" spans="1:13">
      <c r="A1204" s="24" t="s">
        <v>6562</v>
      </c>
      <c r="B1204" s="24" t="s">
        <v>6563</v>
      </c>
      <c r="C1204" s="21">
        <f>VLOOKUP(A1204,[1]spot_prices!$A:$F,3,FALSE)</f>
        <v>10.2</v>
      </c>
      <c r="D1204" s="21">
        <f>VLOOKUP(A1204,[1]spot_prices!$A:$F,4,FALSE)</f>
        <v>31.6</v>
      </c>
      <c r="E1204" s="107">
        <f>C1204/D1204</f>
        <v>0.322784810126582</v>
      </c>
      <c r="F1204" s="20">
        <f>VLOOKUP(A1204,[1]spot_prices!$A:$F,5,FALSE)</f>
        <v>13.34</v>
      </c>
      <c r="G1204" s="103">
        <f>VLOOKUP(A1204,[1]spot_prices!$A:$F,6,FALSE)</f>
        <v>2.14</v>
      </c>
      <c r="H1204" s="27" t="s">
        <v>281</v>
      </c>
      <c r="I1204" s="27"/>
      <c r="J1204" s="114"/>
      <c r="K1204" s="112">
        <f>VLOOKUP(H1204,行业总结!D:F,2,FALSE)</f>
        <v>4.45</v>
      </c>
      <c r="L1204" s="27" t="s">
        <v>6564</v>
      </c>
      <c r="M1204" s="27" t="s">
        <v>6565</v>
      </c>
    </row>
    <row r="1205" s="95" customFormat="1" spans="1:13">
      <c r="A1205" s="24" t="s">
        <v>6566</v>
      </c>
      <c r="B1205" s="24" t="s">
        <v>6567</v>
      </c>
      <c r="C1205" s="21">
        <f>VLOOKUP(A1205,[1]spot_prices!$A:$F,3,FALSE)</f>
        <v>9.5</v>
      </c>
      <c r="D1205" s="21">
        <f>VLOOKUP(A1205,[1]spot_prices!$A:$F,4,FALSE)</f>
        <v>95</v>
      </c>
      <c r="E1205" s="107">
        <f>C1205/D1205</f>
        <v>0.1</v>
      </c>
      <c r="F1205" s="20">
        <f>VLOOKUP(A1205,[1]spot_prices!$A:$F,5,FALSE)</f>
        <v>23.64</v>
      </c>
      <c r="G1205" s="103">
        <f>VLOOKUP(A1205,[1]spot_prices!$A:$F,6,FALSE)</f>
        <v>1.59</v>
      </c>
      <c r="H1205" s="27" t="s">
        <v>281</v>
      </c>
      <c r="I1205" s="27"/>
      <c r="J1205" s="24" t="s">
        <v>2723</v>
      </c>
      <c r="K1205" s="112">
        <f>VLOOKUP(H1205,行业总结!D:F,2,FALSE)</f>
        <v>4.45</v>
      </c>
      <c r="L1205" s="27" t="s">
        <v>6568</v>
      </c>
      <c r="M1205" s="27" t="s">
        <v>6569</v>
      </c>
    </row>
    <row r="1206" s="95" customFormat="1" spans="1:13">
      <c r="A1206" s="24" t="s">
        <v>6570</v>
      </c>
      <c r="B1206" s="24" t="s">
        <v>6571</v>
      </c>
      <c r="C1206" s="21">
        <f>VLOOKUP(A1206,[1]spot_prices!$A:$F,3,FALSE)</f>
        <v>9.1</v>
      </c>
      <c r="D1206" s="21">
        <f>VLOOKUP(A1206,[1]spot_prices!$A:$F,4,FALSE)</f>
        <v>16.6</v>
      </c>
      <c r="E1206" s="107">
        <f>C1206/D1206</f>
        <v>0.548192771084337</v>
      </c>
      <c r="F1206" s="20">
        <f>VLOOKUP(A1206,[1]spot_prices!$A:$F,5,FALSE)</f>
        <v>23.09</v>
      </c>
      <c r="G1206" s="103">
        <f>VLOOKUP(A1206,[1]spot_prices!$A:$F,6,FALSE)</f>
        <v>-0.77</v>
      </c>
      <c r="H1206" s="27" t="s">
        <v>281</v>
      </c>
      <c r="I1206" s="27"/>
      <c r="J1206" s="114"/>
      <c r="K1206" s="112">
        <f>VLOOKUP(H1206,行业总结!D:F,2,FALSE)</f>
        <v>4.45</v>
      </c>
      <c r="L1206" s="27" t="s">
        <v>6572</v>
      </c>
      <c r="M1206" s="27" t="s">
        <v>6573</v>
      </c>
    </row>
    <row r="1207" s="95" customFormat="1" spans="1:13">
      <c r="A1207" s="24" t="s">
        <v>6574</v>
      </c>
      <c r="B1207" s="24" t="s">
        <v>6575</v>
      </c>
      <c r="C1207" s="21">
        <f>VLOOKUP(A1207,[1]spot_prices!$A:$F,3,FALSE)</f>
        <v>8.8</v>
      </c>
      <c r="D1207" s="21">
        <f>VLOOKUP(A1207,[1]spot_prices!$A:$F,4,FALSE)</f>
        <v>35.3</v>
      </c>
      <c r="E1207" s="107">
        <f>C1207/D1207</f>
        <v>0.24929178470255</v>
      </c>
      <c r="F1207" s="20">
        <f>VLOOKUP(A1207,[1]spot_prices!$A:$F,5,FALSE)</f>
        <v>14.01</v>
      </c>
      <c r="G1207" s="103">
        <f>VLOOKUP(A1207,[1]spot_prices!$A:$F,6,FALSE)</f>
        <v>1.23</v>
      </c>
      <c r="H1207" s="27" t="s">
        <v>281</v>
      </c>
      <c r="I1207" s="27"/>
      <c r="J1207" s="114"/>
      <c r="K1207" s="112">
        <f>VLOOKUP(H1207,行业总结!D:F,2,FALSE)</f>
        <v>4.45</v>
      </c>
      <c r="L1207" s="27" t="s">
        <v>6576</v>
      </c>
      <c r="M1207" s="27" t="s">
        <v>6577</v>
      </c>
    </row>
    <row r="1208" s="95" customFormat="1" ht="33" spans="1:13">
      <c r="A1208" s="24" t="s">
        <v>6578</v>
      </c>
      <c r="B1208" s="24" t="s">
        <v>6579</v>
      </c>
      <c r="C1208" s="21">
        <f>VLOOKUP(A1208,[1]spot_prices!$A:$F,3,FALSE)</f>
        <v>8.7</v>
      </c>
      <c r="D1208" s="21">
        <f>VLOOKUP(A1208,[1]spot_prices!$A:$F,4,FALSE)</f>
        <v>23.1</v>
      </c>
      <c r="E1208" s="107">
        <f>C1208/D1208</f>
        <v>0.376623376623377</v>
      </c>
      <c r="F1208" s="20">
        <f>VLOOKUP(A1208,[1]spot_prices!$A:$F,5,FALSE)</f>
        <v>14.81</v>
      </c>
      <c r="G1208" s="103">
        <f>VLOOKUP(A1208,[1]spot_prices!$A:$F,6,FALSE)</f>
        <v>2.42</v>
      </c>
      <c r="H1208" s="27" t="s">
        <v>281</v>
      </c>
      <c r="I1208" s="27"/>
      <c r="J1208" s="114"/>
      <c r="K1208" s="112">
        <f>VLOOKUP(H1208,行业总结!D:F,2,FALSE)</f>
        <v>4.45</v>
      </c>
      <c r="L1208" s="27" t="s">
        <v>6580</v>
      </c>
      <c r="M1208" s="27" t="s">
        <v>6581</v>
      </c>
    </row>
    <row r="1209" s="95" customFormat="1" ht="33" spans="1:13">
      <c r="A1209" s="24" t="s">
        <v>6582</v>
      </c>
      <c r="B1209" s="24" t="s">
        <v>6583</v>
      </c>
      <c r="C1209" s="21">
        <f>VLOOKUP(A1209,[1]spot_prices!$A:$F,3,FALSE)</f>
        <v>7.8</v>
      </c>
      <c r="D1209" s="21">
        <f>VLOOKUP(A1209,[1]spot_prices!$A:$F,4,FALSE)</f>
        <v>32.6</v>
      </c>
      <c r="E1209" s="107">
        <f>C1209/D1209</f>
        <v>0.239263803680982</v>
      </c>
      <c r="F1209" s="20">
        <f>VLOOKUP(A1209,[1]spot_prices!$A:$F,5,FALSE)</f>
        <v>31.38</v>
      </c>
      <c r="G1209" s="103">
        <f>VLOOKUP(A1209,[1]spot_prices!$A:$F,6,FALSE)</f>
        <v>2.48</v>
      </c>
      <c r="H1209" s="27" t="s">
        <v>281</v>
      </c>
      <c r="I1209" s="27"/>
      <c r="J1209" s="114"/>
      <c r="K1209" s="112">
        <f>VLOOKUP(H1209,行业总结!D:F,2,FALSE)</f>
        <v>4.45</v>
      </c>
      <c r="L1209" s="27" t="s">
        <v>6584</v>
      </c>
      <c r="M1209" s="27" t="s">
        <v>6585</v>
      </c>
    </row>
    <row r="1210" s="95" customFormat="1" ht="33" spans="1:13">
      <c r="A1210" s="24" t="s">
        <v>6586</v>
      </c>
      <c r="B1210" s="24" t="s">
        <v>6587</v>
      </c>
      <c r="C1210" s="21">
        <f>VLOOKUP(A1210,[1]spot_prices!$A:$F,3,FALSE)</f>
        <v>7</v>
      </c>
      <c r="D1210" s="21">
        <f>VLOOKUP(A1210,[1]spot_prices!$A:$F,4,FALSE)</f>
        <v>27.9</v>
      </c>
      <c r="E1210" s="107">
        <f>C1210/D1210</f>
        <v>0.25089605734767</v>
      </c>
      <c r="F1210" s="20">
        <f>VLOOKUP(A1210,[1]spot_prices!$A:$F,5,FALSE)</f>
        <v>25.32</v>
      </c>
      <c r="G1210" s="103">
        <f>VLOOKUP(A1210,[1]spot_prices!$A:$F,6,FALSE)</f>
        <v>2.63</v>
      </c>
      <c r="H1210" s="27" t="s">
        <v>281</v>
      </c>
      <c r="I1210" s="27"/>
      <c r="J1210" s="114"/>
      <c r="K1210" s="112">
        <f>VLOOKUP(H1210,行业总结!D:F,2,FALSE)</f>
        <v>4.45</v>
      </c>
      <c r="L1210" s="27" t="s">
        <v>6588</v>
      </c>
      <c r="M1210" s="27" t="s">
        <v>6589</v>
      </c>
    </row>
    <row r="1211" s="95" customFormat="1" spans="1:13">
      <c r="A1211" s="24" t="s">
        <v>6590</v>
      </c>
      <c r="B1211" s="24" t="s">
        <v>6591</v>
      </c>
      <c r="C1211" s="21">
        <f>VLOOKUP(A1211,[1]spot_prices!$A:$F,3,FALSE)</f>
        <v>7</v>
      </c>
      <c r="D1211" s="21">
        <f>VLOOKUP(A1211,[1]spot_prices!$A:$F,4,FALSE)</f>
        <v>20</v>
      </c>
      <c r="E1211" s="107">
        <f>C1211/D1211</f>
        <v>0.35</v>
      </c>
      <c r="F1211" s="20">
        <f>VLOOKUP(A1211,[1]spot_prices!$A:$F,5,FALSE)</f>
        <v>14.9</v>
      </c>
      <c r="G1211" s="103">
        <f>VLOOKUP(A1211,[1]spot_prices!$A:$F,6,FALSE)</f>
        <v>3.11</v>
      </c>
      <c r="H1211" s="27" t="s">
        <v>281</v>
      </c>
      <c r="I1211" s="27"/>
      <c r="J1211" s="114"/>
      <c r="K1211" s="112">
        <f>VLOOKUP(H1211,行业总结!D:F,2,FALSE)</f>
        <v>4.45</v>
      </c>
      <c r="L1211" s="27" t="s">
        <v>6592</v>
      </c>
      <c r="M1211" s="27" t="s">
        <v>6593</v>
      </c>
    </row>
    <row r="1212" s="95" customFormat="1" spans="1:13">
      <c r="A1212" s="24" t="s">
        <v>6594</v>
      </c>
      <c r="B1212" s="24" t="s">
        <v>6595</v>
      </c>
      <c r="C1212" s="21">
        <f>VLOOKUP(A1212,[1]spot_prices!$A:$F,3,FALSE)</f>
        <v>6.1</v>
      </c>
      <c r="D1212" s="21">
        <f>VLOOKUP(A1212,[1]spot_prices!$A:$F,4,FALSE)</f>
        <v>9.8</v>
      </c>
      <c r="E1212" s="107">
        <f>C1212/D1212</f>
        <v>0.622448979591837</v>
      </c>
      <c r="F1212" s="20">
        <f>VLOOKUP(A1212,[1]spot_prices!$A:$F,5,FALSE)</f>
        <v>6.6</v>
      </c>
      <c r="G1212" s="103">
        <f>VLOOKUP(A1212,[1]spot_prices!$A:$F,6,FALSE)</f>
        <v>0.3</v>
      </c>
      <c r="H1212" s="27" t="s">
        <v>281</v>
      </c>
      <c r="I1212" s="27"/>
      <c r="J1212" s="114"/>
      <c r="K1212" s="112">
        <f>VLOOKUP(H1212,行业总结!D:F,2,FALSE)</f>
        <v>4.45</v>
      </c>
      <c r="L1212" s="27" t="s">
        <v>6596</v>
      </c>
      <c r="M1212" s="114"/>
    </row>
    <row r="1213" s="95" customFormat="1" ht="33" spans="1:13">
      <c r="A1213" s="24" t="s">
        <v>6597</v>
      </c>
      <c r="B1213" s="24" t="s">
        <v>6598</v>
      </c>
      <c r="C1213" s="21">
        <f>VLOOKUP(A1213,[1]spot_prices!$A:$F,3,FALSE)</f>
        <v>5.1</v>
      </c>
      <c r="D1213" s="21">
        <f>VLOOKUP(A1213,[1]spot_prices!$A:$F,4,FALSE)</f>
        <v>19.3</v>
      </c>
      <c r="E1213" s="107">
        <f>C1213/D1213</f>
        <v>0.264248704663212</v>
      </c>
      <c r="F1213" s="20">
        <f>VLOOKUP(A1213,[1]spot_prices!$A:$F,5,FALSE)</f>
        <v>27.52</v>
      </c>
      <c r="G1213" s="103">
        <f>VLOOKUP(A1213,[1]spot_prices!$A:$F,6,FALSE)</f>
        <v>2.38</v>
      </c>
      <c r="H1213" s="27" t="s">
        <v>281</v>
      </c>
      <c r="I1213" s="27"/>
      <c r="J1213" s="114"/>
      <c r="K1213" s="112">
        <f>VLOOKUP(H1213,行业总结!D:F,2,FALSE)</f>
        <v>4.45</v>
      </c>
      <c r="L1213" s="27" t="s">
        <v>6599</v>
      </c>
      <c r="M1213" s="27" t="s">
        <v>6600</v>
      </c>
    </row>
    <row r="1214" s="95" customFormat="1" spans="1:13">
      <c r="A1214" s="24" t="s">
        <v>6601</v>
      </c>
      <c r="B1214" s="24" t="s">
        <v>6602</v>
      </c>
      <c r="C1214" s="21">
        <f>VLOOKUP(A1214,[1]spot_prices!$A:$F,3,FALSE)</f>
        <v>4.7</v>
      </c>
      <c r="D1214" s="21">
        <f>VLOOKUP(A1214,[1]spot_prices!$A:$F,4,FALSE)</f>
        <v>18.9</v>
      </c>
      <c r="E1214" s="107">
        <f>C1214/D1214</f>
        <v>0.248677248677249</v>
      </c>
      <c r="F1214" s="20">
        <f>VLOOKUP(A1214,[1]spot_prices!$A:$F,5,FALSE)</f>
        <v>18.21</v>
      </c>
      <c r="G1214" s="103">
        <f>VLOOKUP(A1214,[1]spot_prices!$A:$F,6,FALSE)</f>
        <v>1.51</v>
      </c>
      <c r="H1214" s="27" t="s">
        <v>281</v>
      </c>
      <c r="I1214" s="27"/>
      <c r="J1214" s="114"/>
      <c r="K1214" s="112">
        <f>VLOOKUP(H1214,行业总结!D:F,2,FALSE)</f>
        <v>4.45</v>
      </c>
      <c r="L1214" s="27" t="s">
        <v>6603</v>
      </c>
      <c r="M1214" s="27" t="s">
        <v>6604</v>
      </c>
    </row>
    <row r="1215" s="95" customFormat="1" ht="33" spans="1:13">
      <c r="A1215" s="110" t="s">
        <v>1120</v>
      </c>
      <c r="B1215" s="110" t="s">
        <v>1121</v>
      </c>
      <c r="C1215" s="21">
        <f>VLOOKUP(A1215,[1]spot_prices!$A:$F,3,FALSE)</f>
        <v>780.9</v>
      </c>
      <c r="D1215" s="21">
        <f>VLOOKUP(A1215,[1]spot_prices!$A:$F,4,FALSE)</f>
        <v>780.9</v>
      </c>
      <c r="E1215" s="107">
        <f>C1215/D1215</f>
        <v>1</v>
      </c>
      <c r="F1215" s="20">
        <f>VLOOKUP(A1215,[1]spot_prices!$A:$F,5,FALSE)</f>
        <v>128.2</v>
      </c>
      <c r="G1215" s="103">
        <f>VLOOKUP(A1215,[1]spot_prices!$A:$F,6,FALSE)</f>
        <v>3.06</v>
      </c>
      <c r="H1215" s="111" t="s">
        <v>1122</v>
      </c>
      <c r="I1215" s="111"/>
      <c r="J1215" s="110" t="s">
        <v>2765</v>
      </c>
      <c r="K1215" s="112">
        <f>VLOOKUP(H1215,行业总结!D:F,2,FALSE)</f>
        <v>4.45</v>
      </c>
      <c r="L1215" s="111" t="s">
        <v>1123</v>
      </c>
      <c r="M1215" s="111" t="s">
        <v>1124</v>
      </c>
    </row>
    <row r="1216" s="95" customFormat="1" spans="1:13">
      <c r="A1216" s="108" t="s">
        <v>6605</v>
      </c>
      <c r="B1216" s="108" t="s">
        <v>6606</v>
      </c>
      <c r="C1216" s="21">
        <f>VLOOKUP(A1216,[1]spot_prices!$A:$F,3,FALSE)</f>
        <v>350.1</v>
      </c>
      <c r="D1216" s="21">
        <f>VLOOKUP(A1216,[1]spot_prices!$A:$F,4,FALSE)</f>
        <v>350.1</v>
      </c>
      <c r="E1216" s="107">
        <f>C1216/D1216</f>
        <v>1</v>
      </c>
      <c r="F1216" s="20">
        <f>VLOOKUP(A1216,[1]spot_prices!$A:$F,5,FALSE)</f>
        <v>42.6</v>
      </c>
      <c r="G1216" s="103">
        <f>VLOOKUP(A1216,[1]spot_prices!$A:$F,6,FALSE)</f>
        <v>4.28</v>
      </c>
      <c r="H1216" s="109" t="s">
        <v>1122</v>
      </c>
      <c r="I1216" s="109"/>
      <c r="J1216" s="108" t="s">
        <v>2216</v>
      </c>
      <c r="K1216" s="112">
        <f>VLOOKUP(H1216,行业总结!D:F,2,FALSE)</f>
        <v>4.45</v>
      </c>
      <c r="L1216" s="109" t="s">
        <v>6607</v>
      </c>
      <c r="M1216" s="109" t="s">
        <v>6608</v>
      </c>
    </row>
    <row r="1217" s="95" customFormat="1" spans="1:13">
      <c r="A1217" s="108" t="s">
        <v>6609</v>
      </c>
      <c r="B1217" s="108" t="s">
        <v>6610</v>
      </c>
      <c r="C1217" s="21">
        <f>VLOOKUP(A1217,[1]spot_prices!$A:$F,3,FALSE)</f>
        <v>130.8</v>
      </c>
      <c r="D1217" s="21">
        <f>VLOOKUP(A1217,[1]spot_prices!$A:$F,4,FALSE)</f>
        <v>186.9</v>
      </c>
      <c r="E1217" s="107">
        <f>C1217/D1217</f>
        <v>0.69983948635634</v>
      </c>
      <c r="F1217" s="20">
        <f>VLOOKUP(A1217,[1]spot_prices!$A:$F,5,FALSE)</f>
        <v>20.48</v>
      </c>
      <c r="G1217" s="103">
        <f>VLOOKUP(A1217,[1]spot_prices!$A:$F,6,FALSE)</f>
        <v>5.19</v>
      </c>
      <c r="H1217" s="109" t="s">
        <v>1122</v>
      </c>
      <c r="I1217" s="109"/>
      <c r="J1217" s="108" t="s">
        <v>2211</v>
      </c>
      <c r="K1217" s="112">
        <f>VLOOKUP(H1217,行业总结!D:F,2,FALSE)</f>
        <v>4.45</v>
      </c>
      <c r="L1217" s="109" t="s">
        <v>6611</v>
      </c>
      <c r="M1217" s="109" t="s">
        <v>6612</v>
      </c>
    </row>
    <row r="1218" s="95" customFormat="1" ht="33" spans="1:13">
      <c r="A1218" s="108" t="s">
        <v>6613</v>
      </c>
      <c r="B1218" s="108" t="s">
        <v>6614</v>
      </c>
      <c r="C1218" s="21">
        <f>VLOOKUP(A1218,[1]spot_prices!$A:$F,3,FALSE)</f>
        <v>128.4</v>
      </c>
      <c r="D1218" s="21">
        <f>VLOOKUP(A1218,[1]spot_prices!$A:$F,4,FALSE)</f>
        <v>128.4</v>
      </c>
      <c r="E1218" s="107">
        <f>C1218/D1218</f>
        <v>1</v>
      </c>
      <c r="F1218" s="20">
        <f>VLOOKUP(A1218,[1]spot_prices!$A:$F,5,FALSE)</f>
        <v>33.15</v>
      </c>
      <c r="G1218" s="103">
        <f>VLOOKUP(A1218,[1]spot_prices!$A:$F,6,FALSE)</f>
        <v>5.57</v>
      </c>
      <c r="H1218" s="109" t="s">
        <v>1122</v>
      </c>
      <c r="I1218" s="109"/>
      <c r="J1218" s="108" t="s">
        <v>2253</v>
      </c>
      <c r="K1218" s="112">
        <f>VLOOKUP(H1218,行业总结!D:F,2,FALSE)</f>
        <v>4.45</v>
      </c>
      <c r="L1218" s="109" t="s">
        <v>6615</v>
      </c>
      <c r="M1218" s="109" t="s">
        <v>6616</v>
      </c>
    </row>
    <row r="1219" s="95" customFormat="1" spans="1:13">
      <c r="A1219" s="108" t="s">
        <v>6617</v>
      </c>
      <c r="B1219" s="108" t="s">
        <v>6618</v>
      </c>
      <c r="C1219" s="21">
        <f>VLOOKUP(A1219,[1]spot_prices!$A:$F,3,FALSE)</f>
        <v>108.1</v>
      </c>
      <c r="D1219" s="21">
        <f>VLOOKUP(A1219,[1]spot_prices!$A:$F,4,FALSE)</f>
        <v>108.1</v>
      </c>
      <c r="E1219" s="107">
        <f>C1219/D1219</f>
        <v>1</v>
      </c>
      <c r="F1219" s="20">
        <f>VLOOKUP(A1219,[1]spot_prices!$A:$F,5,FALSE)</f>
        <v>34.68</v>
      </c>
      <c r="G1219" s="103">
        <f>VLOOKUP(A1219,[1]spot_prices!$A:$F,6,FALSE)</f>
        <v>9.99</v>
      </c>
      <c r="H1219" s="109" t="s">
        <v>1122</v>
      </c>
      <c r="I1219" s="109"/>
      <c r="J1219" s="108" t="s">
        <v>2253</v>
      </c>
      <c r="K1219" s="112">
        <f>VLOOKUP(H1219,行业总结!D:F,2,FALSE)</f>
        <v>4.45</v>
      </c>
      <c r="L1219" s="109" t="s">
        <v>6619</v>
      </c>
      <c r="M1219" s="109" t="s">
        <v>6620</v>
      </c>
    </row>
    <row r="1220" s="95" customFormat="1" spans="1:13">
      <c r="A1220" s="20" t="s">
        <v>6621</v>
      </c>
      <c r="B1220" s="20" t="s">
        <v>6622</v>
      </c>
      <c r="C1220" s="21">
        <f>VLOOKUP(A1220,[1]spot_prices!$A:$F,3,FALSE)</f>
        <v>88.9</v>
      </c>
      <c r="D1220" s="21">
        <f>VLOOKUP(A1220,[1]spot_prices!$A:$F,4,FALSE)</f>
        <v>88.9</v>
      </c>
      <c r="E1220" s="107">
        <f>C1220/D1220</f>
        <v>1</v>
      </c>
      <c r="F1220" s="20">
        <f>VLOOKUP(A1220,[1]spot_prices!$A:$F,5,FALSE)</f>
        <v>65.1</v>
      </c>
      <c r="G1220" s="103">
        <f>VLOOKUP(A1220,[1]spot_prices!$A:$F,6,FALSE)</f>
        <v>6.69</v>
      </c>
      <c r="H1220" s="23" t="s">
        <v>1122</v>
      </c>
      <c r="I1220" s="23"/>
      <c r="J1220" s="20" t="s">
        <v>2113</v>
      </c>
      <c r="K1220" s="112">
        <f>VLOOKUP(H1220,行业总结!D:F,2,FALSE)</f>
        <v>4.45</v>
      </c>
      <c r="L1220" s="23" t="s">
        <v>6623</v>
      </c>
      <c r="M1220" s="23" t="s">
        <v>4130</v>
      </c>
    </row>
    <row r="1221" s="95" customFormat="1" ht="33" spans="1:13">
      <c r="A1221" s="20" t="s">
        <v>6624</v>
      </c>
      <c r="B1221" s="20" t="s">
        <v>6625</v>
      </c>
      <c r="C1221" s="21">
        <f>VLOOKUP(A1221,[1]spot_prices!$A:$F,3,FALSE)</f>
        <v>67.5</v>
      </c>
      <c r="D1221" s="21">
        <f>VLOOKUP(A1221,[1]spot_prices!$A:$F,4,FALSE)</f>
        <v>78.1</v>
      </c>
      <c r="E1221" s="107">
        <f>C1221/D1221</f>
        <v>0.864276568501921</v>
      </c>
      <c r="F1221" s="20">
        <f>VLOOKUP(A1221,[1]spot_prices!$A:$F,5,FALSE)</f>
        <v>3.59</v>
      </c>
      <c r="G1221" s="103">
        <f>VLOOKUP(A1221,[1]spot_prices!$A:$F,6,FALSE)</f>
        <v>1.99</v>
      </c>
      <c r="H1221" s="23" t="s">
        <v>1122</v>
      </c>
      <c r="I1221" s="23"/>
      <c r="J1221" s="20" t="s">
        <v>2135</v>
      </c>
      <c r="K1221" s="112">
        <f>VLOOKUP(H1221,行业总结!D:F,2,FALSE)</f>
        <v>4.45</v>
      </c>
      <c r="L1221" s="23" t="s">
        <v>6626</v>
      </c>
      <c r="M1221" s="23" t="s">
        <v>6627</v>
      </c>
    </row>
    <row r="1222" s="95" customFormat="1" ht="33" spans="1:13">
      <c r="A1222" s="20" t="s">
        <v>6628</v>
      </c>
      <c r="B1222" s="20" t="s">
        <v>6629</v>
      </c>
      <c r="C1222" s="21">
        <f>VLOOKUP(A1222,[1]spot_prices!$A:$F,3,FALSE)</f>
        <v>61.7</v>
      </c>
      <c r="D1222" s="21">
        <f>VLOOKUP(A1222,[1]spot_prices!$A:$F,4,FALSE)</f>
        <v>61.7</v>
      </c>
      <c r="E1222" s="107">
        <f>C1222/D1222</f>
        <v>1</v>
      </c>
      <c r="F1222" s="20">
        <f>VLOOKUP(A1222,[1]spot_prices!$A:$F,5,FALSE)</f>
        <v>15.39</v>
      </c>
      <c r="G1222" s="103">
        <f>VLOOKUP(A1222,[1]spot_prices!$A:$F,6,FALSE)</f>
        <v>4.48</v>
      </c>
      <c r="H1222" s="23" t="s">
        <v>1122</v>
      </c>
      <c r="I1222" s="23"/>
      <c r="J1222" s="113"/>
      <c r="K1222" s="112">
        <f>VLOOKUP(H1222,行业总结!D:F,2,FALSE)</f>
        <v>4.45</v>
      </c>
      <c r="L1222" s="23" t="s">
        <v>6630</v>
      </c>
      <c r="M1222" s="23" t="s">
        <v>6631</v>
      </c>
    </row>
    <row r="1223" s="95" customFormat="1" spans="1:13">
      <c r="A1223" s="20" t="s">
        <v>6632</v>
      </c>
      <c r="B1223" s="20" t="s">
        <v>6633</v>
      </c>
      <c r="C1223" s="21">
        <f>VLOOKUP(A1223,[1]spot_prices!$A:$F,3,FALSE)</f>
        <v>61.4</v>
      </c>
      <c r="D1223" s="21">
        <f>VLOOKUP(A1223,[1]spot_prices!$A:$F,4,FALSE)</f>
        <v>61.4</v>
      </c>
      <c r="E1223" s="107">
        <f>C1223/D1223</f>
        <v>1</v>
      </c>
      <c r="F1223" s="20">
        <f>VLOOKUP(A1223,[1]spot_prices!$A:$F,5,FALSE)</f>
        <v>39.8</v>
      </c>
      <c r="G1223" s="103">
        <f>VLOOKUP(A1223,[1]spot_prices!$A:$F,6,FALSE)</f>
        <v>5.96</v>
      </c>
      <c r="H1223" s="23" t="s">
        <v>1122</v>
      </c>
      <c r="I1223" s="23"/>
      <c r="J1223" s="20" t="s">
        <v>2723</v>
      </c>
      <c r="K1223" s="112">
        <f>VLOOKUP(H1223,行业总结!D:F,2,FALSE)</f>
        <v>4.45</v>
      </c>
      <c r="L1223" s="23" t="s">
        <v>6634</v>
      </c>
      <c r="M1223" s="23" t="s">
        <v>6330</v>
      </c>
    </row>
    <row r="1224" s="95" customFormat="1" spans="1:13">
      <c r="A1224" s="20" t="s">
        <v>6635</v>
      </c>
      <c r="B1224" s="20" t="s">
        <v>6636</v>
      </c>
      <c r="C1224" s="21">
        <f>VLOOKUP(A1224,[1]spot_prices!$A:$F,3,FALSE)</f>
        <v>52.2</v>
      </c>
      <c r="D1224" s="21">
        <f>VLOOKUP(A1224,[1]spot_prices!$A:$F,4,FALSE)</f>
        <v>52.2</v>
      </c>
      <c r="E1224" s="107">
        <f>C1224/D1224</f>
        <v>1</v>
      </c>
      <c r="F1224" s="20">
        <f>VLOOKUP(A1224,[1]spot_prices!$A:$F,5,FALSE)</f>
        <v>10.75</v>
      </c>
      <c r="G1224" s="103">
        <f>VLOOKUP(A1224,[1]spot_prices!$A:$F,6,FALSE)</f>
        <v>2.58</v>
      </c>
      <c r="H1224" s="23" t="s">
        <v>1122</v>
      </c>
      <c r="I1224" s="23"/>
      <c r="J1224" s="20" t="s">
        <v>2113</v>
      </c>
      <c r="K1224" s="112">
        <f>VLOOKUP(H1224,行业总结!D:F,2,FALSE)</f>
        <v>4.45</v>
      </c>
      <c r="L1224" s="23" t="s">
        <v>6637</v>
      </c>
      <c r="M1224" s="23" t="s">
        <v>6638</v>
      </c>
    </row>
    <row r="1225" s="95" customFormat="1" ht="33" spans="1:13">
      <c r="A1225" s="20" t="s">
        <v>6639</v>
      </c>
      <c r="B1225" s="20" t="s">
        <v>6640</v>
      </c>
      <c r="C1225" s="21">
        <f>VLOOKUP(A1225,[1]spot_prices!$A:$F,3,FALSE)</f>
        <v>50.2</v>
      </c>
      <c r="D1225" s="21">
        <f>VLOOKUP(A1225,[1]spot_prices!$A:$F,4,FALSE)</f>
        <v>50.2</v>
      </c>
      <c r="E1225" s="107">
        <f>C1225/D1225</f>
        <v>1</v>
      </c>
      <c r="F1225" s="20">
        <f>VLOOKUP(A1225,[1]spot_prices!$A:$F,5,FALSE)</f>
        <v>36.09</v>
      </c>
      <c r="G1225" s="103">
        <f>VLOOKUP(A1225,[1]spot_prices!$A:$F,6,FALSE)</f>
        <v>3.38</v>
      </c>
      <c r="H1225" s="23" t="s">
        <v>1122</v>
      </c>
      <c r="I1225" s="23"/>
      <c r="J1225" s="20" t="s">
        <v>2286</v>
      </c>
      <c r="K1225" s="112">
        <f>VLOOKUP(H1225,行业总结!D:F,2,FALSE)</f>
        <v>4.45</v>
      </c>
      <c r="L1225" s="23" t="s">
        <v>6641</v>
      </c>
      <c r="M1225" s="23" t="s">
        <v>6642</v>
      </c>
    </row>
    <row r="1226" s="95" customFormat="1" ht="33" spans="1:13">
      <c r="A1226" s="24" t="s">
        <v>6643</v>
      </c>
      <c r="B1226" s="24" t="s">
        <v>6644</v>
      </c>
      <c r="C1226" s="21">
        <f>VLOOKUP(A1226,[1]spot_prices!$A:$F,3,FALSE)</f>
        <v>45.2</v>
      </c>
      <c r="D1226" s="21">
        <f>VLOOKUP(A1226,[1]spot_prices!$A:$F,4,FALSE)</f>
        <v>45.2</v>
      </c>
      <c r="E1226" s="107">
        <f>C1226/D1226</f>
        <v>1</v>
      </c>
      <c r="F1226" s="20">
        <f>VLOOKUP(A1226,[1]spot_prices!$A:$F,5,FALSE)</f>
        <v>3.02</v>
      </c>
      <c r="G1226" s="103">
        <f>VLOOKUP(A1226,[1]spot_prices!$A:$F,6,FALSE)</f>
        <v>0.67</v>
      </c>
      <c r="H1226" s="27" t="s">
        <v>1122</v>
      </c>
      <c r="I1226" s="27"/>
      <c r="J1226" s="114"/>
      <c r="K1226" s="112">
        <f>VLOOKUP(H1226,行业总结!D:F,2,FALSE)</f>
        <v>4.45</v>
      </c>
      <c r="L1226" s="27" t="s">
        <v>6645</v>
      </c>
      <c r="M1226" s="27" t="s">
        <v>6646</v>
      </c>
    </row>
    <row r="1227" s="95" customFormat="1" ht="33" spans="1:13">
      <c r="A1227" s="24" t="s">
        <v>6647</v>
      </c>
      <c r="B1227" s="24" t="s">
        <v>6648</v>
      </c>
      <c r="C1227" s="21">
        <f>VLOOKUP(A1227,[1]spot_prices!$A:$F,3,FALSE)</f>
        <v>40.2</v>
      </c>
      <c r="D1227" s="21">
        <f>VLOOKUP(A1227,[1]spot_prices!$A:$F,4,FALSE)</f>
        <v>40.6</v>
      </c>
      <c r="E1227" s="107">
        <f>C1227/D1227</f>
        <v>0.990147783251232</v>
      </c>
      <c r="F1227" s="20">
        <f>VLOOKUP(A1227,[1]spot_prices!$A:$F,5,FALSE)</f>
        <v>6.92</v>
      </c>
      <c r="G1227" s="103">
        <f>VLOOKUP(A1227,[1]spot_prices!$A:$F,6,FALSE)</f>
        <v>3.9</v>
      </c>
      <c r="H1227" s="27" t="s">
        <v>1122</v>
      </c>
      <c r="I1227" s="27"/>
      <c r="J1227" s="114"/>
      <c r="K1227" s="112">
        <f>VLOOKUP(H1227,行业总结!D:F,2,FALSE)</f>
        <v>4.45</v>
      </c>
      <c r="L1227" s="27" t="s">
        <v>6649</v>
      </c>
      <c r="M1227" s="27" t="s">
        <v>6650</v>
      </c>
    </row>
    <row r="1228" s="95" customFormat="1" spans="1:13">
      <c r="A1228" s="24" t="s">
        <v>6651</v>
      </c>
      <c r="B1228" s="24" t="s">
        <v>6652</v>
      </c>
      <c r="C1228" s="21">
        <f>VLOOKUP(A1228,[1]spot_prices!$A:$F,3,FALSE)</f>
        <v>39.2</v>
      </c>
      <c r="D1228" s="21">
        <f>VLOOKUP(A1228,[1]spot_prices!$A:$F,4,FALSE)</f>
        <v>39.2</v>
      </c>
      <c r="E1228" s="107">
        <f>C1228/D1228</f>
        <v>1</v>
      </c>
      <c r="F1228" s="20">
        <f>VLOOKUP(A1228,[1]spot_prices!$A:$F,5,FALSE)</f>
        <v>12.6</v>
      </c>
      <c r="G1228" s="103">
        <f>VLOOKUP(A1228,[1]spot_prices!$A:$F,6,FALSE)</f>
        <v>0.96</v>
      </c>
      <c r="H1228" s="27" t="s">
        <v>1122</v>
      </c>
      <c r="I1228" s="27"/>
      <c r="J1228" s="114"/>
      <c r="K1228" s="112">
        <f>VLOOKUP(H1228,行业总结!D:F,2,FALSE)</f>
        <v>4.45</v>
      </c>
      <c r="L1228" s="27" t="s">
        <v>6653</v>
      </c>
      <c r="M1228" s="27" t="s">
        <v>6654</v>
      </c>
    </row>
    <row r="1229" ht="33" spans="1:13">
      <c r="A1229" s="24" t="s">
        <v>6655</v>
      </c>
      <c r="B1229" s="24" t="s">
        <v>6656</v>
      </c>
      <c r="C1229" s="21">
        <f>VLOOKUP(A1229,[1]spot_prices!$A:$F,3,FALSE)</f>
        <v>38.7</v>
      </c>
      <c r="D1229" s="21">
        <f>VLOOKUP(A1229,[1]spot_prices!$A:$F,4,FALSE)</f>
        <v>38.9</v>
      </c>
      <c r="E1229" s="107">
        <f>C1229/D1229</f>
        <v>0.994858611825193</v>
      </c>
      <c r="F1229" s="20">
        <f>VLOOKUP(A1229,[1]spot_prices!$A:$F,5,FALSE)</f>
        <v>5.91</v>
      </c>
      <c r="G1229" s="103">
        <f>VLOOKUP(A1229,[1]spot_prices!$A:$F,6,FALSE)</f>
        <v>1.9</v>
      </c>
      <c r="H1229" s="27" t="s">
        <v>1122</v>
      </c>
      <c r="I1229" s="27"/>
      <c r="J1229" s="114"/>
      <c r="K1229" s="112">
        <f>VLOOKUP(H1229,行业总结!D:F,2,FALSE)</f>
        <v>4.45</v>
      </c>
      <c r="L1229" s="27" t="s">
        <v>6657</v>
      </c>
      <c r="M1229" s="27" t="s">
        <v>6658</v>
      </c>
    </row>
    <row r="1230" spans="1:13">
      <c r="A1230" s="24" t="s">
        <v>6659</v>
      </c>
      <c r="B1230" s="24" t="s">
        <v>6660</v>
      </c>
      <c r="C1230" s="21">
        <f>VLOOKUP(A1230,[1]spot_prices!$A:$F,3,FALSE)</f>
        <v>34.8</v>
      </c>
      <c r="D1230" s="21">
        <f>VLOOKUP(A1230,[1]spot_prices!$A:$F,4,FALSE)</f>
        <v>53.2</v>
      </c>
      <c r="E1230" s="107">
        <f>C1230/D1230</f>
        <v>0.654135338345865</v>
      </c>
      <c r="F1230" s="20">
        <f>VLOOKUP(A1230,[1]spot_prices!$A:$F,5,FALSE)</f>
        <v>26.78</v>
      </c>
      <c r="G1230" s="103">
        <f>VLOOKUP(A1230,[1]spot_prices!$A:$F,6,FALSE)</f>
        <v>15.03</v>
      </c>
      <c r="H1230" s="27" t="s">
        <v>1122</v>
      </c>
      <c r="I1230" s="27"/>
      <c r="J1230" s="24" t="s">
        <v>2113</v>
      </c>
      <c r="K1230" s="112">
        <f>VLOOKUP(H1230,行业总结!D:F,2,FALSE)</f>
        <v>4.45</v>
      </c>
      <c r="L1230" s="27" t="s">
        <v>6661</v>
      </c>
      <c r="M1230" s="27" t="s">
        <v>6662</v>
      </c>
    </row>
    <row r="1231" spans="1:13">
      <c r="A1231" s="24" t="s">
        <v>6663</v>
      </c>
      <c r="B1231" s="24" t="s">
        <v>6664</v>
      </c>
      <c r="C1231" s="21">
        <f>VLOOKUP(A1231,[1]spot_prices!$A:$F,3,FALSE)</f>
        <v>32.8</v>
      </c>
      <c r="D1231" s="21">
        <f>VLOOKUP(A1231,[1]spot_prices!$A:$F,4,FALSE)</f>
        <v>32.8</v>
      </c>
      <c r="E1231" s="107">
        <f>C1231/D1231</f>
        <v>1</v>
      </c>
      <c r="F1231" s="20">
        <f>VLOOKUP(A1231,[1]spot_prices!$A:$F,5,FALSE)</f>
        <v>10.84</v>
      </c>
      <c r="G1231" s="103">
        <f>VLOOKUP(A1231,[1]spot_prices!$A:$F,6,FALSE)</f>
        <v>3.63</v>
      </c>
      <c r="H1231" s="27" t="s">
        <v>1122</v>
      </c>
      <c r="I1231" s="27"/>
      <c r="J1231" s="114"/>
      <c r="K1231" s="112">
        <f>VLOOKUP(H1231,行业总结!D:F,2,FALSE)</f>
        <v>4.45</v>
      </c>
      <c r="L1231" s="27" t="s">
        <v>6665</v>
      </c>
      <c r="M1231" s="27" t="s">
        <v>6666</v>
      </c>
    </row>
    <row r="1232" spans="1:13">
      <c r="A1232" s="24" t="s">
        <v>6667</v>
      </c>
      <c r="B1232" s="24" t="s">
        <v>6668</v>
      </c>
      <c r="C1232" s="21">
        <f>VLOOKUP(A1232,[1]spot_prices!$A:$F,3,FALSE)</f>
        <v>30</v>
      </c>
      <c r="D1232" s="21">
        <f>VLOOKUP(A1232,[1]spot_prices!$A:$F,4,FALSE)</f>
        <v>30</v>
      </c>
      <c r="E1232" s="107">
        <f>C1232/D1232</f>
        <v>1</v>
      </c>
      <c r="F1232" s="20">
        <f>VLOOKUP(A1232,[1]spot_prices!$A:$F,5,FALSE)</f>
        <v>9.52</v>
      </c>
      <c r="G1232" s="103">
        <f>VLOOKUP(A1232,[1]spot_prices!$A:$F,6,FALSE)</f>
        <v>2.37</v>
      </c>
      <c r="H1232" s="27" t="s">
        <v>1122</v>
      </c>
      <c r="I1232" s="27"/>
      <c r="J1232" s="114"/>
      <c r="K1232" s="112">
        <f>VLOOKUP(H1232,行业总结!D:F,2,FALSE)</f>
        <v>4.45</v>
      </c>
      <c r="L1232" s="27" t="s">
        <v>6669</v>
      </c>
      <c r="M1232" s="27" t="s">
        <v>6620</v>
      </c>
    </row>
    <row r="1233" spans="1:13">
      <c r="A1233" s="24" t="s">
        <v>6670</v>
      </c>
      <c r="B1233" s="24" t="s">
        <v>6671</v>
      </c>
      <c r="C1233" s="21">
        <f>VLOOKUP(A1233,[1]spot_prices!$A:$F,3,FALSE)</f>
        <v>25.9</v>
      </c>
      <c r="D1233" s="21">
        <f>VLOOKUP(A1233,[1]spot_prices!$A:$F,4,FALSE)</f>
        <v>44.6</v>
      </c>
      <c r="E1233" s="107">
        <f>C1233/D1233</f>
        <v>0.580717488789238</v>
      </c>
      <c r="F1233" s="20">
        <f>VLOOKUP(A1233,[1]spot_prices!$A:$F,5,FALSE)</f>
        <v>12.44</v>
      </c>
      <c r="G1233" s="103">
        <f>VLOOKUP(A1233,[1]spot_prices!$A:$F,6,FALSE)</f>
        <v>2.39</v>
      </c>
      <c r="H1233" s="27" t="s">
        <v>1122</v>
      </c>
      <c r="I1233" s="27"/>
      <c r="J1233" s="24" t="s">
        <v>2253</v>
      </c>
      <c r="K1233" s="112">
        <f>VLOOKUP(H1233,行业总结!D:F,2,FALSE)</f>
        <v>4.45</v>
      </c>
      <c r="L1233" s="27" t="s">
        <v>6672</v>
      </c>
      <c r="M1233" s="27" t="s">
        <v>6673</v>
      </c>
    </row>
    <row r="1234" ht="33" spans="1:13">
      <c r="A1234" s="24" t="s">
        <v>6674</v>
      </c>
      <c r="B1234" s="24" t="s">
        <v>6675</v>
      </c>
      <c r="C1234" s="21">
        <f>VLOOKUP(A1234,[1]spot_prices!$A:$F,3,FALSE)</f>
        <v>21.9</v>
      </c>
      <c r="D1234" s="21">
        <f>VLOOKUP(A1234,[1]spot_prices!$A:$F,4,FALSE)</f>
        <v>35.8</v>
      </c>
      <c r="E1234" s="107">
        <f>C1234/D1234</f>
        <v>0.611731843575419</v>
      </c>
      <c r="F1234" s="20">
        <f>VLOOKUP(A1234,[1]spot_prices!$A:$F,5,FALSE)</f>
        <v>19.18</v>
      </c>
      <c r="G1234" s="103">
        <f>VLOOKUP(A1234,[1]spot_prices!$A:$F,6,FALSE)</f>
        <v>5.1</v>
      </c>
      <c r="H1234" s="27" t="s">
        <v>1122</v>
      </c>
      <c r="I1234" s="27"/>
      <c r="J1234" s="114"/>
      <c r="K1234" s="112">
        <f>VLOOKUP(H1234,行业总结!D:F,2,FALSE)</f>
        <v>4.45</v>
      </c>
      <c r="L1234" s="27" t="s">
        <v>6676</v>
      </c>
      <c r="M1234" s="27" t="s">
        <v>6677</v>
      </c>
    </row>
    <row r="1235" spans="1:13">
      <c r="A1235" s="24" t="s">
        <v>6678</v>
      </c>
      <c r="B1235" s="24" t="s">
        <v>6679</v>
      </c>
      <c r="C1235" s="21">
        <f>VLOOKUP(A1235,[1]spot_prices!$A:$F,3,FALSE)</f>
        <v>16.7</v>
      </c>
      <c r="D1235" s="21">
        <f>VLOOKUP(A1235,[1]spot_prices!$A:$F,4,FALSE)</f>
        <v>166.5</v>
      </c>
      <c r="E1235" s="107">
        <f>C1235/D1235</f>
        <v>0.1003003003003</v>
      </c>
      <c r="F1235" s="20">
        <f>VLOOKUP(A1235,[1]spot_prices!$A:$F,5,FALSE)</f>
        <v>41.62</v>
      </c>
      <c r="G1235" s="103">
        <f>VLOOKUP(A1235,[1]spot_prices!$A:$F,6,FALSE)</f>
        <v>3.07</v>
      </c>
      <c r="H1235" s="27" t="s">
        <v>1122</v>
      </c>
      <c r="I1235" s="27"/>
      <c r="J1235" s="24" t="s">
        <v>2113</v>
      </c>
      <c r="K1235" s="112">
        <f>VLOOKUP(H1235,行业总结!D:F,2,FALSE)</f>
        <v>4.45</v>
      </c>
      <c r="L1235" s="27" t="s">
        <v>6680</v>
      </c>
      <c r="M1235" s="27" t="s">
        <v>6681</v>
      </c>
    </row>
    <row r="1236" ht="33" spans="1:13">
      <c r="A1236" s="24" t="s">
        <v>6682</v>
      </c>
      <c r="B1236" s="24" t="s">
        <v>6683</v>
      </c>
      <c r="C1236" s="21">
        <f>VLOOKUP(A1236,[1]spot_prices!$A:$F,3,FALSE)</f>
        <v>14.8</v>
      </c>
      <c r="D1236" s="21">
        <f>VLOOKUP(A1236,[1]spot_prices!$A:$F,4,FALSE)</f>
        <v>14.8</v>
      </c>
      <c r="E1236" s="107">
        <f>C1236/D1236</f>
        <v>1</v>
      </c>
      <c r="F1236" s="20">
        <f>VLOOKUP(A1236,[1]spot_prices!$A:$F,5,FALSE)</f>
        <v>5.65</v>
      </c>
      <c r="G1236" s="103">
        <f>VLOOKUP(A1236,[1]spot_prices!$A:$F,6,FALSE)</f>
        <v>2.36</v>
      </c>
      <c r="H1236" s="27" t="s">
        <v>1122</v>
      </c>
      <c r="I1236" s="27"/>
      <c r="J1236" s="114"/>
      <c r="K1236" s="112">
        <f>VLOOKUP(H1236,行业总结!D:F,2,FALSE)</f>
        <v>4.45</v>
      </c>
      <c r="L1236" s="27" t="s">
        <v>6684</v>
      </c>
      <c r="M1236" s="27" t="s">
        <v>6685</v>
      </c>
    </row>
    <row r="1237" ht="33" spans="1:13">
      <c r="A1237" s="24" t="s">
        <v>6686</v>
      </c>
      <c r="B1237" s="24" t="s">
        <v>6687</v>
      </c>
      <c r="C1237" s="21">
        <f>VLOOKUP(A1237,[1]spot_prices!$A:$F,3,FALSE)</f>
        <v>13.8</v>
      </c>
      <c r="D1237" s="21">
        <f>VLOOKUP(A1237,[1]spot_prices!$A:$F,4,FALSE)</f>
        <v>13.8</v>
      </c>
      <c r="E1237" s="107">
        <f>C1237/D1237</f>
        <v>1</v>
      </c>
      <c r="F1237" s="20">
        <f>VLOOKUP(A1237,[1]spot_prices!$A:$F,5,FALSE)</f>
        <v>17.27</v>
      </c>
      <c r="G1237" s="103">
        <f>VLOOKUP(A1237,[1]spot_prices!$A:$F,6,FALSE)</f>
        <v>2.31</v>
      </c>
      <c r="H1237" s="27" t="s">
        <v>1122</v>
      </c>
      <c r="I1237" s="27"/>
      <c r="J1237" s="114"/>
      <c r="K1237" s="112">
        <f>VLOOKUP(H1237,行业总结!D:F,2,FALSE)</f>
        <v>4.45</v>
      </c>
      <c r="L1237" s="27" t="s">
        <v>6688</v>
      </c>
      <c r="M1237" s="27" t="s">
        <v>6689</v>
      </c>
    </row>
    <row r="1238" spans="1:13">
      <c r="A1238" s="24" t="s">
        <v>6690</v>
      </c>
      <c r="B1238" s="24" t="s">
        <v>6691</v>
      </c>
      <c r="C1238" s="21">
        <f>VLOOKUP(A1238,[1]spot_prices!$A:$F,3,FALSE)</f>
        <v>12.9</v>
      </c>
      <c r="D1238" s="21">
        <f>VLOOKUP(A1238,[1]spot_prices!$A:$F,4,FALSE)</f>
        <v>17.1</v>
      </c>
      <c r="E1238" s="107">
        <f>C1238/D1238</f>
        <v>0.754385964912281</v>
      </c>
      <c r="F1238" s="20">
        <f>VLOOKUP(A1238,[1]spot_prices!$A:$F,5,FALSE)</f>
        <v>8.29</v>
      </c>
      <c r="G1238" s="103">
        <f>VLOOKUP(A1238,[1]spot_prices!$A:$F,6,FALSE)</f>
        <v>3.24</v>
      </c>
      <c r="H1238" s="27" t="s">
        <v>1122</v>
      </c>
      <c r="I1238" s="27"/>
      <c r="J1238" s="114"/>
      <c r="K1238" s="112">
        <f>VLOOKUP(H1238,行业总结!D:F,2,FALSE)</f>
        <v>4.45</v>
      </c>
      <c r="L1238" s="27" t="s">
        <v>6692</v>
      </c>
      <c r="M1238" s="27" t="s">
        <v>6693</v>
      </c>
    </row>
    <row r="1239" ht="33" spans="1:13">
      <c r="A1239" s="24" t="s">
        <v>6694</v>
      </c>
      <c r="B1239" s="24" t="s">
        <v>6695</v>
      </c>
      <c r="C1239" s="21">
        <f>VLOOKUP(A1239,[1]spot_prices!$A:$F,3,FALSE)</f>
        <v>10.6</v>
      </c>
      <c r="D1239" s="21">
        <f>VLOOKUP(A1239,[1]spot_prices!$A:$F,4,FALSE)</f>
        <v>42.5</v>
      </c>
      <c r="E1239" s="107">
        <f>C1239/D1239</f>
        <v>0.249411764705882</v>
      </c>
      <c r="F1239" s="20">
        <f>VLOOKUP(A1239,[1]spot_prices!$A:$F,5,FALSE)</f>
        <v>33.17</v>
      </c>
      <c r="G1239" s="103">
        <f>VLOOKUP(A1239,[1]spot_prices!$A:$F,6,FALSE)</f>
        <v>3.27</v>
      </c>
      <c r="H1239" s="27" t="s">
        <v>1122</v>
      </c>
      <c r="I1239" s="27"/>
      <c r="J1239" s="114"/>
      <c r="K1239" s="112">
        <f>VLOOKUP(H1239,行业总结!D:F,2,FALSE)</f>
        <v>4.45</v>
      </c>
      <c r="L1239" s="27" t="s">
        <v>6696</v>
      </c>
      <c r="M1239" s="27" t="s">
        <v>6697</v>
      </c>
    </row>
    <row r="1240" spans="1:13">
      <c r="A1240" s="24" t="s">
        <v>6698</v>
      </c>
      <c r="B1240" s="24" t="s">
        <v>6699</v>
      </c>
      <c r="C1240" s="21">
        <f>VLOOKUP(A1240,[1]spot_prices!$A:$F,3,FALSE)</f>
        <v>8.3</v>
      </c>
      <c r="D1240" s="21">
        <f>VLOOKUP(A1240,[1]spot_prices!$A:$F,4,FALSE)</f>
        <v>33.5</v>
      </c>
      <c r="E1240" s="107">
        <f>C1240/D1240</f>
        <v>0.247761194029851</v>
      </c>
      <c r="F1240" s="20">
        <f>VLOOKUP(A1240,[1]spot_prices!$A:$F,5,FALSE)</f>
        <v>14.93</v>
      </c>
      <c r="G1240" s="103">
        <f>VLOOKUP(A1240,[1]spot_prices!$A:$F,6,FALSE)</f>
        <v>2.19</v>
      </c>
      <c r="H1240" s="27" t="s">
        <v>1122</v>
      </c>
      <c r="I1240" s="27"/>
      <c r="J1240" s="114"/>
      <c r="K1240" s="112">
        <f>VLOOKUP(H1240,行业总结!D:F,2,FALSE)</f>
        <v>4.45</v>
      </c>
      <c r="L1240" s="27" t="s">
        <v>6700</v>
      </c>
      <c r="M1240" s="27" t="s">
        <v>6701</v>
      </c>
    </row>
    <row r="1241" spans="1:13">
      <c r="A1241" s="24" t="s">
        <v>6702</v>
      </c>
      <c r="B1241" s="24" t="s">
        <v>6703</v>
      </c>
      <c r="C1241" s="21">
        <f>VLOOKUP(A1241,[1]spot_prices!$A:$F,3,FALSE)</f>
        <v>7.5</v>
      </c>
      <c r="D1241" s="21">
        <f>VLOOKUP(A1241,[1]spot_prices!$A:$F,4,FALSE)</f>
        <v>44.8</v>
      </c>
      <c r="E1241" s="107">
        <f>C1241/D1241</f>
        <v>0.167410714285714</v>
      </c>
      <c r="F1241" s="20">
        <f>VLOOKUP(A1241,[1]spot_prices!$A:$F,5,FALSE)</f>
        <v>10.11</v>
      </c>
      <c r="G1241" s="103">
        <f>VLOOKUP(A1241,[1]spot_prices!$A:$F,6,FALSE)</f>
        <v>3.37</v>
      </c>
      <c r="H1241" s="27" t="s">
        <v>1122</v>
      </c>
      <c r="I1241" s="27"/>
      <c r="J1241" s="114"/>
      <c r="K1241" s="112">
        <f>VLOOKUP(H1241,行业总结!D:F,2,FALSE)</f>
        <v>4.45</v>
      </c>
      <c r="L1241" s="27" t="s">
        <v>6704</v>
      </c>
      <c r="M1241" s="27" t="s">
        <v>6705</v>
      </c>
    </row>
    <row r="1242" spans="1:13">
      <c r="A1242" s="24" t="s">
        <v>6706</v>
      </c>
      <c r="B1242" s="24" t="s">
        <v>6707</v>
      </c>
      <c r="C1242" s="21">
        <f>VLOOKUP(A1242,[1]spot_prices!$A:$F,3,FALSE)</f>
        <v>6.5</v>
      </c>
      <c r="D1242" s="21">
        <f>VLOOKUP(A1242,[1]spot_prices!$A:$F,4,FALSE)</f>
        <v>29.2</v>
      </c>
      <c r="E1242" s="107">
        <f>C1242/D1242</f>
        <v>0.222602739726027</v>
      </c>
      <c r="F1242" s="20">
        <f>VLOOKUP(A1242,[1]spot_prices!$A:$F,5,FALSE)</f>
        <v>30.84</v>
      </c>
      <c r="G1242" s="103">
        <f>VLOOKUP(A1242,[1]spot_prices!$A:$F,6,FALSE)</f>
        <v>3.11</v>
      </c>
      <c r="H1242" s="27" t="s">
        <v>1122</v>
      </c>
      <c r="I1242" s="27"/>
      <c r="J1242" s="114"/>
      <c r="K1242" s="112">
        <f>VLOOKUP(H1242,行业总结!D:F,2,FALSE)</f>
        <v>4.45</v>
      </c>
      <c r="L1242" s="27" t="s">
        <v>6708</v>
      </c>
      <c r="M1242" s="27" t="s">
        <v>6709</v>
      </c>
    </row>
    <row r="1243" ht="33" spans="1:13">
      <c r="A1243" s="24" t="s">
        <v>6710</v>
      </c>
      <c r="B1243" s="24" t="s">
        <v>6711</v>
      </c>
      <c r="C1243" s="21">
        <f>VLOOKUP(A1243,[1]spot_prices!$A:$F,3,FALSE)</f>
        <v>4.8</v>
      </c>
      <c r="D1243" s="21">
        <f>VLOOKUP(A1243,[1]spot_prices!$A:$F,4,FALSE)</f>
        <v>19.3</v>
      </c>
      <c r="E1243" s="107">
        <f>C1243/D1243</f>
        <v>0.248704663212435</v>
      </c>
      <c r="F1243" s="20">
        <f>VLOOKUP(A1243,[1]spot_prices!$A:$F,5,FALSE)</f>
        <v>48.27</v>
      </c>
      <c r="G1243" s="103">
        <f>VLOOKUP(A1243,[1]spot_prices!$A:$F,6,FALSE)</f>
        <v>2.44</v>
      </c>
      <c r="H1243" s="27" t="s">
        <v>1122</v>
      </c>
      <c r="I1243" s="27"/>
      <c r="J1243" s="114"/>
      <c r="K1243" s="112">
        <f>VLOOKUP(H1243,行业总结!D:F,2,FALSE)</f>
        <v>4.45</v>
      </c>
      <c r="L1243" s="27" t="s">
        <v>6712</v>
      </c>
      <c r="M1243" s="27" t="s">
        <v>6713</v>
      </c>
    </row>
    <row r="1244" spans="1:13">
      <c r="A1244" s="24" t="s">
        <v>6714</v>
      </c>
      <c r="B1244" s="24" t="s">
        <v>6715</v>
      </c>
      <c r="C1244" s="21">
        <f>VLOOKUP(A1244,[1]spot_prices!$A:$F,3,FALSE)</f>
        <v>2.6</v>
      </c>
      <c r="D1244" s="21">
        <f>VLOOKUP(A1244,[1]spot_prices!$A:$F,4,FALSE)</f>
        <v>4.2</v>
      </c>
      <c r="E1244" s="107">
        <f>C1244/D1244</f>
        <v>0.619047619047619</v>
      </c>
      <c r="F1244" s="20">
        <f>VLOOKUP(A1244,[1]spot_prices!$A:$F,5,FALSE)</f>
        <v>5.97</v>
      </c>
      <c r="G1244" s="103">
        <f>VLOOKUP(A1244,[1]spot_prices!$A:$F,6,FALSE)</f>
        <v>0.51</v>
      </c>
      <c r="H1244" s="27" t="s">
        <v>1122</v>
      </c>
      <c r="I1244" s="27"/>
      <c r="J1244" s="114"/>
      <c r="K1244" s="112">
        <f>VLOOKUP(H1244,行业总结!D:F,2,FALSE)</f>
        <v>4.45</v>
      </c>
      <c r="L1244" s="27" t="s">
        <v>6716</v>
      </c>
      <c r="M1244" s="27" t="s">
        <v>6717</v>
      </c>
    </row>
    <row r="1245" spans="1:13">
      <c r="A1245" s="20" t="s">
        <v>6718</v>
      </c>
      <c r="B1245" s="20" t="s">
        <v>6719</v>
      </c>
      <c r="C1245" s="21">
        <f>VLOOKUP(A1245,[1]spot_prices!$A:$F,3,FALSE)</f>
        <v>57.8</v>
      </c>
      <c r="D1245" s="21">
        <f>VLOOKUP(A1245,[1]spot_prices!$A:$F,4,FALSE)</f>
        <v>105.5</v>
      </c>
      <c r="E1245" s="107">
        <f>C1245/D1245</f>
        <v>0.547867298578199</v>
      </c>
      <c r="F1245" s="20">
        <f>VLOOKUP(A1245,[1]spot_prices!$A:$F,5,FALSE)</f>
        <v>8.99</v>
      </c>
      <c r="G1245" s="103">
        <f>VLOOKUP(A1245,[1]spot_prices!$A:$F,6,FALSE)</f>
        <v>3.33</v>
      </c>
      <c r="H1245" s="23" t="s">
        <v>2076</v>
      </c>
      <c r="I1245" s="23"/>
      <c r="J1245" s="20" t="s">
        <v>2135</v>
      </c>
      <c r="K1245" s="112">
        <f>VLOOKUP(H1245,行业总结!D:F,2,FALSE)</f>
        <v>4.45</v>
      </c>
      <c r="L1245" s="23" t="s">
        <v>6720</v>
      </c>
      <c r="M1245" s="23" t="s">
        <v>6721</v>
      </c>
    </row>
    <row r="1246" spans="1:13">
      <c r="A1246" s="20" t="s">
        <v>6722</v>
      </c>
      <c r="B1246" s="20" t="s">
        <v>6723</v>
      </c>
      <c r="C1246" s="21">
        <f>VLOOKUP(A1246,[1]spot_prices!$A:$F,3,FALSE)</f>
        <v>51.3</v>
      </c>
      <c r="D1246" s="21">
        <f>VLOOKUP(A1246,[1]spot_prices!$A:$F,4,FALSE)</f>
        <v>51.3</v>
      </c>
      <c r="E1246" s="107">
        <f>C1246/D1246</f>
        <v>1</v>
      </c>
      <c r="F1246" s="20">
        <f>VLOOKUP(A1246,[1]spot_prices!$A:$F,5,FALSE)</f>
        <v>9.38</v>
      </c>
      <c r="G1246" s="103">
        <f>VLOOKUP(A1246,[1]spot_prices!$A:$F,6,FALSE)</f>
        <v>2.4</v>
      </c>
      <c r="H1246" s="23" t="s">
        <v>2076</v>
      </c>
      <c r="I1246" s="23"/>
      <c r="J1246" s="20" t="s">
        <v>2113</v>
      </c>
      <c r="K1246" s="112">
        <f>VLOOKUP(H1246,行业总结!D:F,2,FALSE)</f>
        <v>4.45</v>
      </c>
      <c r="L1246" s="23" t="s">
        <v>6724</v>
      </c>
      <c r="M1246" s="23" t="s">
        <v>6725</v>
      </c>
    </row>
    <row r="1247" spans="1:13">
      <c r="A1247" s="24" t="s">
        <v>6726</v>
      </c>
      <c r="B1247" s="24" t="s">
        <v>6727</v>
      </c>
      <c r="C1247" s="21">
        <f>VLOOKUP(A1247,[1]spot_prices!$A:$F,3,FALSE)</f>
        <v>44.7</v>
      </c>
      <c r="D1247" s="21">
        <f>VLOOKUP(A1247,[1]spot_prices!$A:$F,4,FALSE)</f>
        <v>84.6</v>
      </c>
      <c r="E1247" s="107">
        <f>C1247/D1247</f>
        <v>0.528368794326241</v>
      </c>
      <c r="F1247" s="20">
        <f>VLOOKUP(A1247,[1]spot_prices!$A:$F,5,FALSE)</f>
        <v>20.38</v>
      </c>
      <c r="G1247" s="103">
        <f>VLOOKUP(A1247,[1]spot_prices!$A:$F,6,FALSE)</f>
        <v>8.29</v>
      </c>
      <c r="H1247" s="27" t="s">
        <v>2076</v>
      </c>
      <c r="I1247" s="27"/>
      <c r="J1247" s="24" t="s">
        <v>2135</v>
      </c>
      <c r="K1247" s="112">
        <f>VLOOKUP(H1247,行业总结!D:F,2,FALSE)</f>
        <v>4.45</v>
      </c>
      <c r="L1247" s="27" t="s">
        <v>6728</v>
      </c>
      <c r="M1247" s="27" t="s">
        <v>6729</v>
      </c>
    </row>
    <row r="1248" ht="33" spans="1:13">
      <c r="A1248" s="24" t="s">
        <v>6730</v>
      </c>
      <c r="B1248" s="24" t="s">
        <v>6731</v>
      </c>
      <c r="C1248" s="21">
        <f>VLOOKUP(A1248,[1]spot_prices!$A:$F,3,FALSE)</f>
        <v>41.1</v>
      </c>
      <c r="D1248" s="21">
        <f>VLOOKUP(A1248,[1]spot_prices!$A:$F,4,FALSE)</f>
        <v>41.1</v>
      </c>
      <c r="E1248" s="107">
        <f>C1248/D1248</f>
        <v>1</v>
      </c>
      <c r="F1248" s="20">
        <f>VLOOKUP(A1248,[1]spot_prices!$A:$F,5,FALSE)</f>
        <v>4.44</v>
      </c>
      <c r="G1248" s="103">
        <f>VLOOKUP(A1248,[1]spot_prices!$A:$F,6,FALSE)</f>
        <v>1.83</v>
      </c>
      <c r="H1248" s="27" t="s">
        <v>2076</v>
      </c>
      <c r="I1248" s="27"/>
      <c r="J1248" s="114"/>
      <c r="K1248" s="112">
        <f>VLOOKUP(H1248,行业总结!D:F,2,FALSE)</f>
        <v>4.45</v>
      </c>
      <c r="L1248" s="27" t="s">
        <v>6732</v>
      </c>
      <c r="M1248" s="27" t="s">
        <v>6733</v>
      </c>
    </row>
    <row r="1249" spans="1:13">
      <c r="A1249" s="24" t="s">
        <v>6734</v>
      </c>
      <c r="B1249" s="24" t="s">
        <v>6735</v>
      </c>
      <c r="C1249" s="21">
        <f>VLOOKUP(A1249,[1]spot_prices!$A:$F,3,FALSE)</f>
        <v>30.8</v>
      </c>
      <c r="D1249" s="21">
        <f>VLOOKUP(A1249,[1]spot_prices!$A:$F,4,FALSE)</f>
        <v>30.8</v>
      </c>
      <c r="E1249" s="107">
        <f>C1249/D1249</f>
        <v>1</v>
      </c>
      <c r="F1249" s="20">
        <f>VLOOKUP(A1249,[1]spot_prices!$A:$F,5,FALSE)</f>
        <v>2.69</v>
      </c>
      <c r="G1249" s="103">
        <f>VLOOKUP(A1249,[1]spot_prices!$A:$F,6,FALSE)</f>
        <v>0.75</v>
      </c>
      <c r="H1249" s="27" t="s">
        <v>2076</v>
      </c>
      <c r="I1249" s="27"/>
      <c r="J1249" s="114"/>
      <c r="K1249" s="112">
        <f>VLOOKUP(H1249,行业总结!D:F,2,FALSE)</f>
        <v>4.45</v>
      </c>
      <c r="L1249" s="27" t="s">
        <v>6736</v>
      </c>
      <c r="M1249" s="27" t="s">
        <v>6737</v>
      </c>
    </row>
    <row r="1250" spans="1:13">
      <c r="A1250" s="24" t="s">
        <v>6738</v>
      </c>
      <c r="B1250" s="24" t="s">
        <v>6739</v>
      </c>
      <c r="C1250" s="21">
        <f>VLOOKUP(A1250,[1]spot_prices!$A:$F,3,FALSE)</f>
        <v>20.8</v>
      </c>
      <c r="D1250" s="21">
        <f>VLOOKUP(A1250,[1]spot_prices!$A:$F,4,FALSE)</f>
        <v>30.5</v>
      </c>
      <c r="E1250" s="107">
        <f>C1250/D1250</f>
        <v>0.681967213114754</v>
      </c>
      <c r="F1250" s="20">
        <f>VLOOKUP(A1250,[1]spot_prices!$A:$F,5,FALSE)</f>
        <v>7.92</v>
      </c>
      <c r="G1250" s="103">
        <f>VLOOKUP(A1250,[1]spot_prices!$A:$F,6,FALSE)</f>
        <v>3.66</v>
      </c>
      <c r="H1250" s="27" t="s">
        <v>2076</v>
      </c>
      <c r="I1250" s="27"/>
      <c r="J1250" s="114"/>
      <c r="K1250" s="112">
        <f>VLOOKUP(H1250,行业总结!D:F,2,FALSE)</f>
        <v>4.45</v>
      </c>
      <c r="L1250" s="27" t="s">
        <v>6740</v>
      </c>
      <c r="M1250" s="27" t="s">
        <v>6741</v>
      </c>
    </row>
    <row r="1251" ht="33" spans="1:13">
      <c r="A1251" s="24" t="s">
        <v>6742</v>
      </c>
      <c r="B1251" s="24" t="s">
        <v>6743</v>
      </c>
      <c r="C1251" s="21">
        <f>VLOOKUP(A1251,[1]spot_prices!$A:$F,3,FALSE)</f>
        <v>20.2</v>
      </c>
      <c r="D1251" s="21">
        <f>VLOOKUP(A1251,[1]spot_prices!$A:$F,4,FALSE)</f>
        <v>20.2</v>
      </c>
      <c r="E1251" s="107">
        <f>C1251/D1251</f>
        <v>1</v>
      </c>
      <c r="F1251" s="20">
        <f>VLOOKUP(A1251,[1]spot_prices!$A:$F,5,FALSE)</f>
        <v>5.68</v>
      </c>
      <c r="G1251" s="103">
        <f>VLOOKUP(A1251,[1]spot_prices!$A:$F,6,FALSE)</f>
        <v>2.34</v>
      </c>
      <c r="H1251" s="27" t="s">
        <v>2076</v>
      </c>
      <c r="I1251" s="27"/>
      <c r="J1251" s="114"/>
      <c r="K1251" s="112">
        <f>VLOOKUP(H1251,行业总结!D:F,2,FALSE)</f>
        <v>4.45</v>
      </c>
      <c r="L1251" s="27" t="s">
        <v>6744</v>
      </c>
      <c r="M1251" s="27" t="s">
        <v>6745</v>
      </c>
    </row>
    <row r="1252" spans="1:13">
      <c r="A1252" s="24" t="s">
        <v>6746</v>
      </c>
      <c r="B1252" s="24" t="s">
        <v>6747</v>
      </c>
      <c r="C1252" s="21">
        <f>VLOOKUP(A1252,[1]spot_prices!$A:$F,3,FALSE)</f>
        <v>14</v>
      </c>
      <c r="D1252" s="21">
        <f>VLOOKUP(A1252,[1]spot_prices!$A:$F,4,FALSE)</f>
        <v>59.2</v>
      </c>
      <c r="E1252" s="107">
        <f>C1252/D1252</f>
        <v>0.236486486486486</v>
      </c>
      <c r="F1252" s="20">
        <f>VLOOKUP(A1252,[1]spot_prices!$A:$F,5,FALSE)</f>
        <v>49.3</v>
      </c>
      <c r="G1252" s="103">
        <f>VLOOKUP(A1252,[1]spot_prices!$A:$F,6,FALSE)</f>
        <v>1.65</v>
      </c>
      <c r="H1252" s="27" t="s">
        <v>2076</v>
      </c>
      <c r="I1252" s="27"/>
      <c r="J1252" s="114"/>
      <c r="K1252" s="112">
        <f>VLOOKUP(H1252,行业总结!D:F,2,FALSE)</f>
        <v>4.45</v>
      </c>
      <c r="L1252" s="27" t="s">
        <v>6748</v>
      </c>
      <c r="M1252" s="27" t="s">
        <v>6749</v>
      </c>
    </row>
    <row r="1253" spans="1:13">
      <c r="A1253" s="24" t="s">
        <v>6750</v>
      </c>
      <c r="B1253" s="24" t="s">
        <v>6751</v>
      </c>
      <c r="C1253" s="21">
        <f>VLOOKUP(A1253,[1]spot_prices!$A:$F,3,FALSE)</f>
        <v>14</v>
      </c>
      <c r="D1253" s="21">
        <f>VLOOKUP(A1253,[1]spot_prices!$A:$F,4,FALSE)</f>
        <v>26</v>
      </c>
      <c r="E1253" s="107">
        <f>C1253/D1253</f>
        <v>0.538461538461538</v>
      </c>
      <c r="F1253" s="20">
        <f>VLOOKUP(A1253,[1]spot_prices!$A:$F,5,FALSE)</f>
        <v>25.35</v>
      </c>
      <c r="G1253" s="103">
        <f>VLOOKUP(A1253,[1]spot_prices!$A:$F,6,FALSE)</f>
        <v>3.26</v>
      </c>
      <c r="H1253" s="27" t="s">
        <v>2076</v>
      </c>
      <c r="I1253" s="27"/>
      <c r="J1253" s="114"/>
      <c r="K1253" s="112">
        <f>VLOOKUP(H1253,行业总结!D:F,2,FALSE)</f>
        <v>4.45</v>
      </c>
      <c r="L1253" s="27" t="s">
        <v>6752</v>
      </c>
      <c r="M1253" s="27" t="s">
        <v>6753</v>
      </c>
    </row>
    <row r="1254" ht="33" spans="1:13">
      <c r="A1254" s="24" t="s">
        <v>6754</v>
      </c>
      <c r="B1254" s="24" t="s">
        <v>6755</v>
      </c>
      <c r="C1254" s="21">
        <f>VLOOKUP(A1254,[1]spot_prices!$A:$F,3,FALSE)</f>
        <v>5.1</v>
      </c>
      <c r="D1254" s="21">
        <f>VLOOKUP(A1254,[1]spot_prices!$A:$F,4,FALSE)</f>
        <v>20</v>
      </c>
      <c r="E1254" s="107">
        <f>C1254/D1254</f>
        <v>0.255</v>
      </c>
      <c r="F1254" s="20">
        <f>VLOOKUP(A1254,[1]spot_prices!$A:$F,5,FALSE)</f>
        <v>8.32</v>
      </c>
      <c r="G1254" s="103">
        <f>VLOOKUP(A1254,[1]spot_prices!$A:$F,6,FALSE)</f>
        <v>2.84</v>
      </c>
      <c r="H1254" s="27" t="s">
        <v>2076</v>
      </c>
      <c r="I1254" s="27"/>
      <c r="J1254" s="114"/>
      <c r="K1254" s="112">
        <f>VLOOKUP(H1254,行业总结!D:F,2,FALSE)</f>
        <v>4.45</v>
      </c>
      <c r="L1254" s="27" t="s">
        <v>6756</v>
      </c>
      <c r="M1254" s="27" t="s">
        <v>6757</v>
      </c>
    </row>
    <row r="1255" ht="33" spans="1:13">
      <c r="A1255" s="20" t="s">
        <v>6758</v>
      </c>
      <c r="B1255" s="20" t="s">
        <v>6759</v>
      </c>
      <c r="C1255" s="21">
        <f>VLOOKUP(A1255,[1]spot_prices!$A:$F,3,FALSE)</f>
        <v>63.8</v>
      </c>
      <c r="D1255" s="21">
        <f>VLOOKUP(A1255,[1]spot_prices!$A:$F,4,FALSE)</f>
        <v>64.5</v>
      </c>
      <c r="E1255" s="107">
        <f>C1255/D1255</f>
        <v>0.989147286821705</v>
      </c>
      <c r="F1255" s="20">
        <f>VLOOKUP(A1255,[1]spot_prices!$A:$F,5,FALSE)</f>
        <v>12.94</v>
      </c>
      <c r="G1255" s="103">
        <f>VLOOKUP(A1255,[1]spot_prices!$A:$F,6,FALSE)</f>
        <v>1.17</v>
      </c>
      <c r="H1255" s="23" t="s">
        <v>2080</v>
      </c>
      <c r="I1255" s="23"/>
      <c r="J1255" s="113"/>
      <c r="K1255" s="112">
        <f>VLOOKUP(H1255,行业总结!D:F,2,FALSE)</f>
        <v>4.6</v>
      </c>
      <c r="L1255" s="23" t="s">
        <v>6760</v>
      </c>
      <c r="M1255" s="23" t="s">
        <v>6761</v>
      </c>
    </row>
    <row r="1256" ht="49.5" spans="1:13">
      <c r="A1256" s="20" t="s">
        <v>6762</v>
      </c>
      <c r="B1256" s="20" t="s">
        <v>6763</v>
      </c>
      <c r="C1256" s="21">
        <f>VLOOKUP(A1256,[1]spot_prices!$A:$F,3,FALSE)</f>
        <v>51.4</v>
      </c>
      <c r="D1256" s="21">
        <f>VLOOKUP(A1256,[1]spot_prices!$A:$F,4,FALSE)</f>
        <v>51.5</v>
      </c>
      <c r="E1256" s="107">
        <f>C1256/D1256</f>
        <v>0.998058252427184</v>
      </c>
      <c r="F1256" s="20">
        <f>VLOOKUP(A1256,[1]spot_prices!$A:$F,5,FALSE)</f>
        <v>9.43</v>
      </c>
      <c r="G1256" s="103">
        <f>VLOOKUP(A1256,[1]spot_prices!$A:$F,6,FALSE)</f>
        <v>2.5</v>
      </c>
      <c r="H1256" s="23" t="s">
        <v>2080</v>
      </c>
      <c r="I1256" s="23"/>
      <c r="J1256" s="113"/>
      <c r="K1256" s="112">
        <f>VLOOKUP(H1256,行业总结!D:F,2,FALSE)</f>
        <v>4.6</v>
      </c>
      <c r="L1256" s="23" t="s">
        <v>6764</v>
      </c>
      <c r="M1256" s="23" t="s">
        <v>6765</v>
      </c>
    </row>
    <row r="1257" spans="1:13">
      <c r="A1257" s="24" t="s">
        <v>6766</v>
      </c>
      <c r="B1257" s="24" t="s">
        <v>6767</v>
      </c>
      <c r="C1257" s="21">
        <f>VLOOKUP(A1257,[1]spot_prices!$A:$F,3,FALSE)</f>
        <v>40.3</v>
      </c>
      <c r="D1257" s="21">
        <f>VLOOKUP(A1257,[1]spot_prices!$A:$F,4,FALSE)</f>
        <v>40.8</v>
      </c>
      <c r="E1257" s="107">
        <f>C1257/D1257</f>
        <v>0.987745098039216</v>
      </c>
      <c r="F1257" s="20">
        <f>VLOOKUP(A1257,[1]spot_prices!$A:$F,5,FALSE)</f>
        <v>6.06</v>
      </c>
      <c r="G1257" s="103">
        <f>VLOOKUP(A1257,[1]spot_prices!$A:$F,6,FALSE)</f>
        <v>-0.66</v>
      </c>
      <c r="H1257" s="27" t="s">
        <v>2080</v>
      </c>
      <c r="I1257" s="27"/>
      <c r="J1257" s="114"/>
      <c r="K1257" s="112">
        <f>VLOOKUP(H1257,行业总结!D:F,2,FALSE)</f>
        <v>4.6</v>
      </c>
      <c r="L1257" s="27" t="s">
        <v>6768</v>
      </c>
      <c r="M1257" s="27" t="s">
        <v>6769</v>
      </c>
    </row>
    <row r="1258" ht="33" spans="1:13">
      <c r="A1258" s="24" t="s">
        <v>6770</v>
      </c>
      <c r="B1258" s="24" t="s">
        <v>6771</v>
      </c>
      <c r="C1258" s="21">
        <f>VLOOKUP(A1258,[1]spot_prices!$A:$F,3,FALSE)</f>
        <v>33.9</v>
      </c>
      <c r="D1258" s="21">
        <f>VLOOKUP(A1258,[1]spot_prices!$A:$F,4,FALSE)</f>
        <v>34</v>
      </c>
      <c r="E1258" s="107">
        <f>C1258/D1258</f>
        <v>0.997058823529412</v>
      </c>
      <c r="F1258" s="20">
        <f>VLOOKUP(A1258,[1]spot_prices!$A:$F,5,FALSE)</f>
        <v>15.31</v>
      </c>
      <c r="G1258" s="103">
        <f>VLOOKUP(A1258,[1]spot_prices!$A:$F,6,FALSE)</f>
        <v>-0.84</v>
      </c>
      <c r="H1258" s="27" t="s">
        <v>2080</v>
      </c>
      <c r="I1258" s="27"/>
      <c r="J1258" s="114"/>
      <c r="K1258" s="112">
        <f>VLOOKUP(H1258,行业总结!D:F,2,FALSE)</f>
        <v>4.6</v>
      </c>
      <c r="L1258" s="27" t="s">
        <v>6772</v>
      </c>
      <c r="M1258" s="27" t="s">
        <v>6773</v>
      </c>
    </row>
    <row r="1259" ht="66" spans="1:13">
      <c r="A1259" s="24" t="s">
        <v>6774</v>
      </c>
      <c r="B1259" s="24" t="s">
        <v>6775</v>
      </c>
      <c r="C1259" s="21">
        <f>VLOOKUP(A1259,[1]spot_prices!$A:$F,3,FALSE)</f>
        <v>25.3</v>
      </c>
      <c r="D1259" s="21">
        <f>VLOOKUP(A1259,[1]spot_prices!$A:$F,4,FALSE)</f>
        <v>34.4</v>
      </c>
      <c r="E1259" s="107">
        <f>C1259/D1259</f>
        <v>0.73546511627907</v>
      </c>
      <c r="F1259" s="20">
        <f>VLOOKUP(A1259,[1]spot_prices!$A:$F,5,FALSE)</f>
        <v>6.4</v>
      </c>
      <c r="G1259" s="103">
        <f>VLOOKUP(A1259,[1]spot_prices!$A:$F,6,FALSE)</f>
        <v>9.97</v>
      </c>
      <c r="H1259" s="27" t="s">
        <v>2080</v>
      </c>
      <c r="I1259" s="27"/>
      <c r="J1259" s="114"/>
      <c r="K1259" s="112">
        <f>VLOOKUP(H1259,行业总结!D:F,2,FALSE)</f>
        <v>4.6</v>
      </c>
      <c r="L1259" s="27" t="s">
        <v>6776</v>
      </c>
      <c r="M1259" s="27" t="s">
        <v>6777</v>
      </c>
    </row>
    <row r="1260" spans="1:13">
      <c r="A1260" s="108" t="s">
        <v>6778</v>
      </c>
      <c r="B1260" s="108" t="s">
        <v>6779</v>
      </c>
      <c r="C1260" s="21">
        <f>VLOOKUP(A1260,[1]spot_prices!$A:$F,3,FALSE)</f>
        <v>144.9</v>
      </c>
      <c r="D1260" s="21">
        <f>VLOOKUP(A1260,[1]spot_prices!$A:$F,4,FALSE)</f>
        <v>259.1</v>
      </c>
      <c r="E1260" s="107">
        <f>C1260/D1260</f>
        <v>0.55924353531455</v>
      </c>
      <c r="F1260" s="20">
        <f>VLOOKUP(A1260,[1]spot_prices!$A:$F,5,FALSE)</f>
        <v>27.85</v>
      </c>
      <c r="G1260" s="103">
        <f>VLOOKUP(A1260,[1]spot_prices!$A:$F,6,FALSE)</f>
        <v>1.64</v>
      </c>
      <c r="H1260" s="109" t="s">
        <v>2079</v>
      </c>
      <c r="I1260" s="109"/>
      <c r="J1260" s="108" t="s">
        <v>2211</v>
      </c>
      <c r="K1260" s="112">
        <f>VLOOKUP(H1260,行业总结!D:F,2,FALSE)</f>
        <v>4.6</v>
      </c>
      <c r="L1260" s="109" t="s">
        <v>6780</v>
      </c>
      <c r="M1260" s="109" t="s">
        <v>6781</v>
      </c>
    </row>
    <row r="1261" ht="33" spans="1:13">
      <c r="A1261" s="108" t="s">
        <v>6782</v>
      </c>
      <c r="B1261" s="108" t="s">
        <v>6783</v>
      </c>
      <c r="C1261" s="21">
        <f>VLOOKUP(A1261,[1]spot_prices!$A:$F,3,FALSE)</f>
        <v>128.8</v>
      </c>
      <c r="D1261" s="21">
        <f>VLOOKUP(A1261,[1]spot_prices!$A:$F,4,FALSE)</f>
        <v>128.9</v>
      </c>
      <c r="E1261" s="107">
        <f>C1261/D1261</f>
        <v>0.99922420480993</v>
      </c>
      <c r="F1261" s="20">
        <f>VLOOKUP(A1261,[1]spot_prices!$A:$F,5,FALSE)</f>
        <v>5.01</v>
      </c>
      <c r="G1261" s="103">
        <f>VLOOKUP(A1261,[1]spot_prices!$A:$F,6,FALSE)</f>
        <v>0.6</v>
      </c>
      <c r="H1261" s="109" t="s">
        <v>2079</v>
      </c>
      <c r="I1261" s="109"/>
      <c r="J1261" s="108" t="s">
        <v>2421</v>
      </c>
      <c r="K1261" s="112">
        <f>VLOOKUP(H1261,行业总结!D:F,2,FALSE)</f>
        <v>4.6</v>
      </c>
      <c r="L1261" s="109" t="s">
        <v>6784</v>
      </c>
      <c r="M1261" s="109" t="s">
        <v>6785</v>
      </c>
    </row>
    <row r="1262" ht="33" spans="1:13">
      <c r="A1262" s="108" t="s">
        <v>6786</v>
      </c>
      <c r="B1262" s="120" t="s">
        <v>6787</v>
      </c>
      <c r="C1262" s="21">
        <f>VLOOKUP(A1262,[1]spot_prices!$A:$F,3,FALSE)</f>
        <v>115.8</v>
      </c>
      <c r="D1262" s="21">
        <f>VLOOKUP(A1262,[1]spot_prices!$A:$F,4,FALSE)</f>
        <v>171.5</v>
      </c>
      <c r="E1262" s="107">
        <f>C1262/D1262</f>
        <v>0.675218658892128</v>
      </c>
      <c r="F1262" s="20">
        <f>VLOOKUP(A1262,[1]spot_prices!$A:$F,5,FALSE)</f>
        <v>75.69</v>
      </c>
      <c r="G1262" s="103">
        <f>VLOOKUP(A1262,[1]spot_prices!$A:$F,6,FALSE)</f>
        <v>-1.98</v>
      </c>
      <c r="H1262" s="109" t="s">
        <v>2079</v>
      </c>
      <c r="I1262" s="121"/>
      <c r="J1262" s="108" t="s">
        <v>2442</v>
      </c>
      <c r="K1262" s="112">
        <f>VLOOKUP(H1262,行业总结!D:F,2,FALSE)</f>
        <v>4.6</v>
      </c>
      <c r="L1262" s="109" t="s">
        <v>6788</v>
      </c>
      <c r="M1262" s="109" t="s">
        <v>6789</v>
      </c>
    </row>
    <row r="1263" ht="33" spans="1:13">
      <c r="A1263" s="108" t="s">
        <v>6790</v>
      </c>
      <c r="B1263" s="108" t="s">
        <v>6791</v>
      </c>
      <c r="C1263" s="21">
        <f>VLOOKUP(A1263,[1]spot_prices!$A:$F,3,FALSE)</f>
        <v>106.5</v>
      </c>
      <c r="D1263" s="21">
        <f>VLOOKUP(A1263,[1]spot_prices!$A:$F,4,FALSE)</f>
        <v>109.6</v>
      </c>
      <c r="E1263" s="107">
        <f>C1263/D1263</f>
        <v>0.971715328467153</v>
      </c>
      <c r="F1263" s="20">
        <f>VLOOKUP(A1263,[1]spot_prices!$A:$F,5,FALSE)</f>
        <v>7.45</v>
      </c>
      <c r="G1263" s="103">
        <f>VLOOKUP(A1263,[1]spot_prices!$A:$F,6,FALSE)</f>
        <v>1.09</v>
      </c>
      <c r="H1263" s="109" t="s">
        <v>2079</v>
      </c>
      <c r="I1263" s="109"/>
      <c r="J1263" s="108" t="s">
        <v>2421</v>
      </c>
      <c r="K1263" s="112">
        <f>VLOOKUP(H1263,行业总结!D:F,2,FALSE)</f>
        <v>4.6</v>
      </c>
      <c r="L1263" s="109" t="s">
        <v>6792</v>
      </c>
      <c r="M1263" s="109" t="s">
        <v>6793</v>
      </c>
    </row>
    <row r="1264" ht="33" spans="1:13">
      <c r="A1264" s="20" t="s">
        <v>6794</v>
      </c>
      <c r="B1264" s="20" t="s">
        <v>6795</v>
      </c>
      <c r="C1264" s="21">
        <f>VLOOKUP(A1264,[1]spot_prices!$A:$F,3,FALSE)</f>
        <v>84.3</v>
      </c>
      <c r="D1264" s="21">
        <f>VLOOKUP(A1264,[1]spot_prices!$A:$F,4,FALSE)</f>
        <v>84.3</v>
      </c>
      <c r="E1264" s="107">
        <f>C1264/D1264</f>
        <v>1</v>
      </c>
      <c r="F1264" s="20">
        <f>VLOOKUP(A1264,[1]spot_prices!$A:$F,5,FALSE)</f>
        <v>5.56</v>
      </c>
      <c r="G1264" s="103">
        <f>VLOOKUP(A1264,[1]spot_prices!$A:$F,6,FALSE)</f>
        <v>0.54</v>
      </c>
      <c r="H1264" s="23" t="s">
        <v>2079</v>
      </c>
      <c r="I1264" s="23"/>
      <c r="J1264" s="20" t="s">
        <v>2253</v>
      </c>
      <c r="K1264" s="112">
        <f>VLOOKUP(H1264,行业总结!D:F,2,FALSE)</f>
        <v>4.6</v>
      </c>
      <c r="L1264" s="23" t="s">
        <v>6796</v>
      </c>
      <c r="M1264" s="23" t="s">
        <v>6797</v>
      </c>
    </row>
    <row r="1265" ht="33" spans="1:13">
      <c r="A1265" s="20" t="s">
        <v>6798</v>
      </c>
      <c r="B1265" s="20" t="s">
        <v>6799</v>
      </c>
      <c r="C1265" s="21">
        <f>VLOOKUP(A1265,[1]spot_prices!$A:$F,3,FALSE)</f>
        <v>81.8</v>
      </c>
      <c r="D1265" s="21">
        <f>VLOOKUP(A1265,[1]spot_prices!$A:$F,4,FALSE)</f>
        <v>81.8</v>
      </c>
      <c r="E1265" s="107">
        <f>C1265/D1265</f>
        <v>1</v>
      </c>
      <c r="F1265" s="20">
        <f>VLOOKUP(A1265,[1]spot_prices!$A:$F,5,FALSE)</f>
        <v>4.44</v>
      </c>
      <c r="G1265" s="103">
        <f>VLOOKUP(A1265,[1]spot_prices!$A:$F,6,FALSE)</f>
        <v>1.37</v>
      </c>
      <c r="H1265" s="23" t="s">
        <v>2079</v>
      </c>
      <c r="I1265" s="23"/>
      <c r="J1265" s="20" t="s">
        <v>2113</v>
      </c>
      <c r="K1265" s="112">
        <f>VLOOKUP(H1265,行业总结!D:F,2,FALSE)</f>
        <v>4.6</v>
      </c>
      <c r="L1265" s="23" t="s">
        <v>6800</v>
      </c>
      <c r="M1265" s="23" t="s">
        <v>6801</v>
      </c>
    </row>
    <row r="1266" ht="33" spans="1:13">
      <c r="A1266" s="20" t="s">
        <v>6802</v>
      </c>
      <c r="B1266" s="20" t="s">
        <v>6803</v>
      </c>
      <c r="C1266" s="21">
        <f>VLOOKUP(A1266,[1]spot_prices!$A:$F,3,FALSE)</f>
        <v>64.3</v>
      </c>
      <c r="D1266" s="21">
        <f>VLOOKUP(A1266,[1]spot_prices!$A:$F,4,FALSE)</f>
        <v>80.4</v>
      </c>
      <c r="E1266" s="107">
        <f>C1266/D1266</f>
        <v>0.799751243781094</v>
      </c>
      <c r="F1266" s="20">
        <f>VLOOKUP(A1266,[1]spot_prices!$A:$F,5,FALSE)</f>
        <v>7.1</v>
      </c>
      <c r="G1266" s="103">
        <f>VLOOKUP(A1266,[1]spot_prices!$A:$F,6,FALSE)</f>
        <v>0.42</v>
      </c>
      <c r="H1266" s="23" t="s">
        <v>2079</v>
      </c>
      <c r="I1266" s="23"/>
      <c r="J1266" s="113"/>
      <c r="K1266" s="112">
        <f>VLOOKUP(H1266,行业总结!D:F,2,FALSE)</f>
        <v>4.6</v>
      </c>
      <c r="L1266" s="23" t="s">
        <v>6804</v>
      </c>
      <c r="M1266" s="23" t="s">
        <v>6805</v>
      </c>
    </row>
    <row r="1267" spans="1:13">
      <c r="A1267" s="20" t="s">
        <v>6806</v>
      </c>
      <c r="B1267" s="20" t="s">
        <v>6807</v>
      </c>
      <c r="C1267" s="21">
        <f>VLOOKUP(A1267,[1]spot_prices!$A:$F,3,FALSE)</f>
        <v>54.9</v>
      </c>
      <c r="D1267" s="21">
        <f>VLOOKUP(A1267,[1]spot_prices!$A:$F,4,FALSE)</f>
        <v>56</v>
      </c>
      <c r="E1267" s="107">
        <f>C1267/D1267</f>
        <v>0.980357142857143</v>
      </c>
      <c r="F1267" s="20">
        <f>VLOOKUP(A1267,[1]spot_prices!$A:$F,5,FALSE)</f>
        <v>9.14</v>
      </c>
      <c r="G1267" s="103">
        <f>VLOOKUP(A1267,[1]spot_prices!$A:$F,6,FALSE)</f>
        <v>2.58</v>
      </c>
      <c r="H1267" s="23" t="s">
        <v>2079</v>
      </c>
      <c r="I1267" s="23"/>
      <c r="J1267" s="113"/>
      <c r="K1267" s="112">
        <f>VLOOKUP(H1267,行业总结!D:F,2,FALSE)</f>
        <v>4.6</v>
      </c>
      <c r="L1267" s="23" t="s">
        <v>6808</v>
      </c>
      <c r="M1267" s="23" t="s">
        <v>6809</v>
      </c>
    </row>
    <row r="1268" spans="1:13">
      <c r="A1268" s="20" t="s">
        <v>6810</v>
      </c>
      <c r="B1268" s="20" t="s">
        <v>6811</v>
      </c>
      <c r="C1268" s="21">
        <f>VLOOKUP(A1268,[1]spot_prices!$A:$F,3,FALSE)</f>
        <v>51.5</v>
      </c>
      <c r="D1268" s="21">
        <f>VLOOKUP(A1268,[1]spot_prices!$A:$F,4,FALSE)</f>
        <v>51.5</v>
      </c>
      <c r="E1268" s="107">
        <f>C1268/D1268</f>
        <v>1</v>
      </c>
      <c r="F1268" s="20">
        <f>VLOOKUP(A1268,[1]spot_prices!$A:$F,5,FALSE)</f>
        <v>9.81</v>
      </c>
      <c r="G1268" s="103">
        <f>VLOOKUP(A1268,[1]spot_prices!$A:$F,6,FALSE)</f>
        <v>0.62</v>
      </c>
      <c r="H1268" s="23" t="s">
        <v>2079</v>
      </c>
      <c r="I1268" s="23"/>
      <c r="J1268" s="20" t="s">
        <v>2253</v>
      </c>
      <c r="K1268" s="112">
        <f>VLOOKUP(H1268,行业总结!D:F,2,FALSE)</f>
        <v>4.6</v>
      </c>
      <c r="L1268" s="23" t="s">
        <v>6812</v>
      </c>
      <c r="M1268" s="23" t="s">
        <v>6813</v>
      </c>
    </row>
    <row r="1269" spans="1:13">
      <c r="A1269" s="20" t="s">
        <v>6814</v>
      </c>
      <c r="B1269" s="20" t="s">
        <v>6815</v>
      </c>
      <c r="C1269" s="21">
        <f>VLOOKUP(A1269,[1]spot_prices!$A:$F,3,FALSE)</f>
        <v>51.3</v>
      </c>
      <c r="D1269" s="21">
        <f>VLOOKUP(A1269,[1]spot_prices!$A:$F,4,FALSE)</f>
        <v>51.4</v>
      </c>
      <c r="E1269" s="107">
        <f>C1269/D1269</f>
        <v>0.998054474708171</v>
      </c>
      <c r="F1269" s="20">
        <f>VLOOKUP(A1269,[1]spot_prices!$A:$F,5,FALSE)</f>
        <v>5.26</v>
      </c>
      <c r="G1269" s="103">
        <f>VLOOKUP(A1269,[1]spot_prices!$A:$F,6,FALSE)</f>
        <v>1.54</v>
      </c>
      <c r="H1269" s="23" t="s">
        <v>2079</v>
      </c>
      <c r="I1269" s="23"/>
      <c r="J1269" s="113"/>
      <c r="K1269" s="112">
        <f>VLOOKUP(H1269,行业总结!D:F,2,FALSE)</f>
        <v>4.6</v>
      </c>
      <c r="L1269" s="23" t="s">
        <v>6816</v>
      </c>
      <c r="M1269" s="23" t="s">
        <v>6817</v>
      </c>
    </row>
    <row r="1270" ht="33" spans="1:13">
      <c r="A1270" s="20" t="s">
        <v>6818</v>
      </c>
      <c r="B1270" s="20" t="s">
        <v>6819</v>
      </c>
      <c r="C1270" s="21">
        <f>VLOOKUP(A1270,[1]spot_prices!$A:$F,3,FALSE)</f>
        <v>48.5</v>
      </c>
      <c r="D1270" s="21">
        <f>VLOOKUP(A1270,[1]spot_prices!$A:$F,4,FALSE)</f>
        <v>49.5</v>
      </c>
      <c r="E1270" s="107">
        <f>C1270/D1270</f>
        <v>0.97979797979798</v>
      </c>
      <c r="F1270" s="20">
        <f>VLOOKUP(A1270,[1]spot_prices!$A:$F,5,FALSE)</f>
        <v>4.55</v>
      </c>
      <c r="G1270" s="103">
        <f>VLOOKUP(A1270,[1]spot_prices!$A:$F,6,FALSE)</f>
        <v>1.11</v>
      </c>
      <c r="H1270" s="23" t="s">
        <v>2079</v>
      </c>
      <c r="I1270" s="23"/>
      <c r="J1270" s="113"/>
      <c r="K1270" s="112">
        <f>VLOOKUP(H1270,行业总结!D:F,2,FALSE)</f>
        <v>4.6</v>
      </c>
      <c r="L1270" s="23" t="s">
        <v>6820</v>
      </c>
      <c r="M1270" s="23" t="s">
        <v>6821</v>
      </c>
    </row>
    <row r="1271" ht="33" spans="1:13">
      <c r="A1271" s="24" t="s">
        <v>6822</v>
      </c>
      <c r="B1271" s="24" t="s">
        <v>6823</v>
      </c>
      <c r="C1271" s="21">
        <f>VLOOKUP(A1271,[1]spot_prices!$A:$F,3,FALSE)</f>
        <v>47.2</v>
      </c>
      <c r="D1271" s="21">
        <f>VLOOKUP(A1271,[1]spot_prices!$A:$F,4,FALSE)</f>
        <v>47.3</v>
      </c>
      <c r="E1271" s="107">
        <f>C1271/D1271</f>
        <v>0.997885835095138</v>
      </c>
      <c r="F1271" s="20">
        <f>VLOOKUP(A1271,[1]spot_prices!$A:$F,5,FALSE)</f>
        <v>6.15</v>
      </c>
      <c r="G1271" s="103">
        <f>VLOOKUP(A1271,[1]spot_prices!$A:$F,6,FALSE)</f>
        <v>1.15</v>
      </c>
      <c r="H1271" s="27" t="s">
        <v>2079</v>
      </c>
      <c r="I1271" s="27"/>
      <c r="J1271" s="114"/>
      <c r="K1271" s="112">
        <f>VLOOKUP(H1271,行业总结!D:F,2,FALSE)</f>
        <v>4.6</v>
      </c>
      <c r="L1271" s="27" t="s">
        <v>6824</v>
      </c>
      <c r="M1271" s="27" t="s">
        <v>6825</v>
      </c>
    </row>
    <row r="1272" spans="1:13">
      <c r="A1272" s="24" t="s">
        <v>6826</v>
      </c>
      <c r="B1272" s="24" t="s">
        <v>6827</v>
      </c>
      <c r="C1272" s="21">
        <f>VLOOKUP(A1272,[1]spot_prices!$A:$F,3,FALSE)</f>
        <v>44</v>
      </c>
      <c r="D1272" s="21">
        <f>VLOOKUP(A1272,[1]spot_prices!$A:$F,4,FALSE)</f>
        <v>44</v>
      </c>
      <c r="E1272" s="107">
        <f>C1272/D1272</f>
        <v>1</v>
      </c>
      <c r="F1272" s="20">
        <f>VLOOKUP(A1272,[1]spot_prices!$A:$F,5,FALSE)</f>
        <v>10.86</v>
      </c>
      <c r="G1272" s="103">
        <f>VLOOKUP(A1272,[1]spot_prices!$A:$F,6,FALSE)</f>
        <v>2.36</v>
      </c>
      <c r="H1272" s="27" t="s">
        <v>2079</v>
      </c>
      <c r="I1272" s="27"/>
      <c r="J1272" s="114"/>
      <c r="K1272" s="112">
        <f>VLOOKUP(H1272,行业总结!D:F,2,FALSE)</f>
        <v>4.6</v>
      </c>
      <c r="L1272" s="27" t="s">
        <v>6828</v>
      </c>
      <c r="M1272" s="27" t="s">
        <v>6829</v>
      </c>
    </row>
    <row r="1273" spans="1:13">
      <c r="A1273" s="24" t="s">
        <v>6830</v>
      </c>
      <c r="B1273" s="24" t="s">
        <v>6831</v>
      </c>
      <c r="C1273" s="21">
        <f>VLOOKUP(A1273,[1]spot_prices!$A:$F,3,FALSE)</f>
        <v>42.1</v>
      </c>
      <c r="D1273" s="21">
        <f>VLOOKUP(A1273,[1]spot_prices!$A:$F,4,FALSE)</f>
        <v>42.2</v>
      </c>
      <c r="E1273" s="107">
        <f>C1273/D1273</f>
        <v>0.997630331753554</v>
      </c>
      <c r="F1273" s="20">
        <f>VLOOKUP(A1273,[1]spot_prices!$A:$F,5,FALSE)</f>
        <v>3.41</v>
      </c>
      <c r="G1273" s="103">
        <f>VLOOKUP(A1273,[1]spot_prices!$A:$F,6,FALSE)</f>
        <v>0.59</v>
      </c>
      <c r="H1273" s="27" t="s">
        <v>2079</v>
      </c>
      <c r="I1273" s="27"/>
      <c r="J1273" s="114"/>
      <c r="K1273" s="112">
        <f>VLOOKUP(H1273,行业总结!D:F,2,FALSE)</f>
        <v>4.6</v>
      </c>
      <c r="L1273" s="27" t="s">
        <v>6832</v>
      </c>
      <c r="M1273" s="27" t="s">
        <v>6833</v>
      </c>
    </row>
    <row r="1274" ht="33" spans="1:13">
      <c r="A1274" s="24" t="s">
        <v>6834</v>
      </c>
      <c r="B1274" s="24" t="s">
        <v>6835</v>
      </c>
      <c r="C1274" s="21">
        <f>VLOOKUP(A1274,[1]spot_prices!$A:$F,3,FALSE)</f>
        <v>41.7</v>
      </c>
      <c r="D1274" s="21">
        <f>VLOOKUP(A1274,[1]spot_prices!$A:$F,4,FALSE)</f>
        <v>41.9</v>
      </c>
      <c r="E1274" s="107">
        <f>C1274/D1274</f>
        <v>0.995226730310263</v>
      </c>
      <c r="F1274" s="20">
        <f>VLOOKUP(A1274,[1]spot_prices!$A:$F,5,FALSE)</f>
        <v>3.95</v>
      </c>
      <c r="G1274" s="103">
        <f>VLOOKUP(A1274,[1]spot_prices!$A:$F,6,FALSE)</f>
        <v>1.54</v>
      </c>
      <c r="H1274" s="27" t="s">
        <v>2079</v>
      </c>
      <c r="I1274" s="27"/>
      <c r="J1274" s="114"/>
      <c r="K1274" s="112">
        <f>VLOOKUP(H1274,行业总结!D:F,2,FALSE)</f>
        <v>4.6</v>
      </c>
      <c r="L1274" s="27" t="s">
        <v>6836</v>
      </c>
      <c r="M1274" s="27" t="s">
        <v>6837</v>
      </c>
    </row>
    <row r="1275" ht="33" spans="1:13">
      <c r="A1275" s="24" t="s">
        <v>6838</v>
      </c>
      <c r="B1275" s="24" t="s">
        <v>6839</v>
      </c>
      <c r="C1275" s="21">
        <f>VLOOKUP(A1275,[1]spot_prices!$A:$F,3,FALSE)</f>
        <v>40.8</v>
      </c>
      <c r="D1275" s="21">
        <f>VLOOKUP(A1275,[1]spot_prices!$A:$F,4,FALSE)</f>
        <v>40.8</v>
      </c>
      <c r="E1275" s="107">
        <f>C1275/D1275</f>
        <v>1</v>
      </c>
      <c r="F1275" s="20">
        <f>VLOOKUP(A1275,[1]spot_prices!$A:$F,5,FALSE)</f>
        <v>3.17</v>
      </c>
      <c r="G1275" s="103">
        <f>VLOOKUP(A1275,[1]spot_prices!$A:$F,6,FALSE)</f>
        <v>0.96</v>
      </c>
      <c r="H1275" s="27" t="s">
        <v>2079</v>
      </c>
      <c r="I1275" s="27"/>
      <c r="J1275" s="114"/>
      <c r="K1275" s="112">
        <f>VLOOKUP(H1275,行业总结!D:F,2,FALSE)</f>
        <v>4.6</v>
      </c>
      <c r="L1275" s="27" t="s">
        <v>6840</v>
      </c>
      <c r="M1275" s="27" t="s">
        <v>6841</v>
      </c>
    </row>
    <row r="1276" ht="33" spans="1:13">
      <c r="A1276" s="24" t="s">
        <v>6842</v>
      </c>
      <c r="B1276" s="24" t="s">
        <v>6843</v>
      </c>
      <c r="C1276" s="21">
        <f>VLOOKUP(A1276,[1]spot_prices!$A:$F,3,FALSE)</f>
        <v>40.8</v>
      </c>
      <c r="D1276" s="21">
        <f>VLOOKUP(A1276,[1]spot_prices!$A:$F,4,FALSE)</f>
        <v>40.8</v>
      </c>
      <c r="E1276" s="107">
        <f>C1276/D1276</f>
        <v>1</v>
      </c>
      <c r="F1276" s="20">
        <f>VLOOKUP(A1276,[1]spot_prices!$A:$F,5,FALSE)</f>
        <v>9.73</v>
      </c>
      <c r="G1276" s="103">
        <f>VLOOKUP(A1276,[1]spot_prices!$A:$F,6,FALSE)</f>
        <v>4.18</v>
      </c>
      <c r="H1276" s="27" t="s">
        <v>2079</v>
      </c>
      <c r="I1276" s="27"/>
      <c r="J1276" s="114"/>
      <c r="K1276" s="112">
        <f>VLOOKUP(H1276,行业总结!D:F,2,FALSE)</f>
        <v>4.6</v>
      </c>
      <c r="L1276" s="27" t="s">
        <v>6844</v>
      </c>
      <c r="M1276" s="27" t="s">
        <v>6845</v>
      </c>
    </row>
    <row r="1277" spans="1:13">
      <c r="A1277" s="24" t="s">
        <v>6846</v>
      </c>
      <c r="B1277" s="24" t="s">
        <v>6847</v>
      </c>
      <c r="C1277" s="21">
        <f>VLOOKUP(A1277,[1]spot_prices!$A:$F,3,FALSE)</f>
        <v>37.4</v>
      </c>
      <c r="D1277" s="21">
        <f>VLOOKUP(A1277,[1]spot_prices!$A:$F,4,FALSE)</f>
        <v>37.7</v>
      </c>
      <c r="E1277" s="107">
        <f>C1277/D1277</f>
        <v>0.992042440318302</v>
      </c>
      <c r="F1277" s="20">
        <f>VLOOKUP(A1277,[1]spot_prices!$A:$F,5,FALSE)</f>
        <v>9</v>
      </c>
      <c r="G1277" s="103">
        <f>VLOOKUP(A1277,[1]spot_prices!$A:$F,6,FALSE)</f>
        <v>3.57</v>
      </c>
      <c r="H1277" s="27" t="s">
        <v>2079</v>
      </c>
      <c r="I1277" s="27"/>
      <c r="J1277" s="114"/>
      <c r="K1277" s="112">
        <f>VLOOKUP(H1277,行业总结!D:F,2,FALSE)</f>
        <v>4.6</v>
      </c>
      <c r="L1277" s="27" t="s">
        <v>6848</v>
      </c>
      <c r="M1277" s="27" t="s">
        <v>6849</v>
      </c>
    </row>
    <row r="1278" spans="1:13">
      <c r="A1278" s="24" t="s">
        <v>6850</v>
      </c>
      <c r="B1278" s="24" t="s">
        <v>6851</v>
      </c>
      <c r="C1278" s="21">
        <f>VLOOKUP(A1278,[1]spot_prices!$A:$F,3,FALSE)</f>
        <v>35.4</v>
      </c>
      <c r="D1278" s="21">
        <f>VLOOKUP(A1278,[1]spot_prices!$A:$F,4,FALSE)</f>
        <v>57</v>
      </c>
      <c r="E1278" s="107">
        <f>C1278/D1278</f>
        <v>0.621052631578947</v>
      </c>
      <c r="F1278" s="20">
        <f>VLOOKUP(A1278,[1]spot_prices!$A:$F,5,FALSE)</f>
        <v>3.72</v>
      </c>
      <c r="G1278" s="103">
        <f>VLOOKUP(A1278,[1]spot_prices!$A:$F,6,FALSE)</f>
        <v>2.2</v>
      </c>
      <c r="H1278" s="27" t="s">
        <v>2079</v>
      </c>
      <c r="I1278" s="27"/>
      <c r="J1278" s="24" t="s">
        <v>2122</v>
      </c>
      <c r="K1278" s="112">
        <f>VLOOKUP(H1278,行业总结!D:F,2,FALSE)</f>
        <v>4.6</v>
      </c>
      <c r="L1278" s="27" t="s">
        <v>6852</v>
      </c>
      <c r="M1278" s="27" t="s">
        <v>6853</v>
      </c>
    </row>
    <row r="1279" spans="1:13">
      <c r="A1279" s="24" t="s">
        <v>6854</v>
      </c>
      <c r="B1279" s="24" t="s">
        <v>6855</v>
      </c>
      <c r="C1279" s="21">
        <f>VLOOKUP(A1279,[1]spot_prices!$A:$F,3,FALSE)</f>
        <v>32.9</v>
      </c>
      <c r="D1279" s="21">
        <f>VLOOKUP(A1279,[1]spot_prices!$A:$F,4,FALSE)</f>
        <v>41.8</v>
      </c>
      <c r="E1279" s="107">
        <f>C1279/D1279</f>
        <v>0.787081339712919</v>
      </c>
      <c r="F1279" s="20">
        <f>VLOOKUP(A1279,[1]spot_prices!$A:$F,5,FALSE)</f>
        <v>13.07</v>
      </c>
      <c r="G1279" s="103">
        <f>VLOOKUP(A1279,[1]spot_prices!$A:$F,6,FALSE)</f>
        <v>1.24</v>
      </c>
      <c r="H1279" s="27" t="s">
        <v>2079</v>
      </c>
      <c r="I1279" s="27"/>
      <c r="J1279" s="114"/>
      <c r="K1279" s="112">
        <f>VLOOKUP(H1279,行业总结!D:F,2,FALSE)</f>
        <v>4.6</v>
      </c>
      <c r="L1279" s="27" t="s">
        <v>6856</v>
      </c>
      <c r="M1279" s="27" t="s">
        <v>6857</v>
      </c>
    </row>
    <row r="1280" ht="33" spans="1:13">
      <c r="A1280" s="24" t="s">
        <v>6858</v>
      </c>
      <c r="B1280" s="24" t="s">
        <v>6859</v>
      </c>
      <c r="C1280" s="21">
        <f>VLOOKUP(A1280,[1]spot_prices!$A:$F,3,FALSE)</f>
        <v>32.6</v>
      </c>
      <c r="D1280" s="21">
        <f>VLOOKUP(A1280,[1]spot_prices!$A:$F,4,FALSE)</f>
        <v>50.6</v>
      </c>
      <c r="E1280" s="107">
        <f>C1280/D1280</f>
        <v>0.644268774703557</v>
      </c>
      <c r="F1280" s="20">
        <f>VLOOKUP(A1280,[1]spot_prices!$A:$F,5,FALSE)</f>
        <v>23.86</v>
      </c>
      <c r="G1280" s="103">
        <f>VLOOKUP(A1280,[1]spot_prices!$A:$F,6,FALSE)</f>
        <v>1.19</v>
      </c>
      <c r="H1280" s="27" t="s">
        <v>2079</v>
      </c>
      <c r="I1280" s="27"/>
      <c r="J1280" s="114"/>
      <c r="K1280" s="112">
        <f>VLOOKUP(H1280,行业总结!D:F,2,FALSE)</f>
        <v>4.6</v>
      </c>
      <c r="L1280" s="27" t="s">
        <v>6860</v>
      </c>
      <c r="M1280" s="27" t="s">
        <v>6861</v>
      </c>
    </row>
    <row r="1281" spans="1:13">
      <c r="A1281" s="24" t="s">
        <v>6862</v>
      </c>
      <c r="B1281" s="24" t="s">
        <v>6863</v>
      </c>
      <c r="C1281" s="21">
        <f>VLOOKUP(A1281,[1]spot_prices!$A:$F,3,FALSE)</f>
        <v>31.5</v>
      </c>
      <c r="D1281" s="21">
        <f>VLOOKUP(A1281,[1]spot_prices!$A:$F,4,FALSE)</f>
        <v>41</v>
      </c>
      <c r="E1281" s="107">
        <f>C1281/D1281</f>
        <v>0.768292682926829</v>
      </c>
      <c r="F1281" s="20">
        <f>VLOOKUP(A1281,[1]spot_prices!$A:$F,5,FALSE)</f>
        <v>3.05</v>
      </c>
      <c r="G1281" s="103">
        <f>VLOOKUP(A1281,[1]spot_prices!$A:$F,6,FALSE)</f>
        <v>0.66</v>
      </c>
      <c r="H1281" s="27" t="s">
        <v>2079</v>
      </c>
      <c r="I1281" s="27"/>
      <c r="J1281" s="114"/>
      <c r="K1281" s="112">
        <f>VLOOKUP(H1281,行业总结!D:F,2,FALSE)</f>
        <v>4.6</v>
      </c>
      <c r="L1281" s="27" t="s">
        <v>6864</v>
      </c>
      <c r="M1281" s="27" t="s">
        <v>6865</v>
      </c>
    </row>
    <row r="1282" ht="33" spans="1:13">
      <c r="A1282" s="24" t="s">
        <v>6866</v>
      </c>
      <c r="B1282" s="24" t="s">
        <v>6867</v>
      </c>
      <c r="C1282" s="21">
        <f>VLOOKUP(A1282,[1]spot_prices!$A:$F,3,FALSE)</f>
        <v>26.3</v>
      </c>
      <c r="D1282" s="21">
        <f>VLOOKUP(A1282,[1]spot_prices!$A:$F,4,FALSE)</f>
        <v>26.3</v>
      </c>
      <c r="E1282" s="107">
        <f>C1282/D1282</f>
        <v>1</v>
      </c>
      <c r="F1282" s="20">
        <f>VLOOKUP(A1282,[1]spot_prices!$A:$F,5,FALSE)</f>
        <v>14.75</v>
      </c>
      <c r="G1282" s="103">
        <f>VLOOKUP(A1282,[1]spot_prices!$A:$F,6,FALSE)</f>
        <v>-0.07</v>
      </c>
      <c r="H1282" s="27" t="s">
        <v>2079</v>
      </c>
      <c r="I1282" s="27"/>
      <c r="J1282" s="114"/>
      <c r="K1282" s="112">
        <f>VLOOKUP(H1282,行业总结!D:F,2,FALSE)</f>
        <v>4.6</v>
      </c>
      <c r="L1282" s="27" t="s">
        <v>6868</v>
      </c>
      <c r="M1282" s="27" t="s">
        <v>6869</v>
      </c>
    </row>
    <row r="1283" ht="33" spans="1:13">
      <c r="A1283" s="24" t="s">
        <v>6870</v>
      </c>
      <c r="B1283" s="24" t="s">
        <v>6871</v>
      </c>
      <c r="C1283" s="21">
        <f>VLOOKUP(A1283,[1]spot_prices!$A:$F,3,FALSE)</f>
        <v>25.4</v>
      </c>
      <c r="D1283" s="21">
        <f>VLOOKUP(A1283,[1]spot_prices!$A:$F,4,FALSE)</f>
        <v>38.8</v>
      </c>
      <c r="E1283" s="107">
        <f>C1283/D1283</f>
        <v>0.654639175257732</v>
      </c>
      <c r="F1283" s="20">
        <f>VLOOKUP(A1283,[1]spot_prices!$A:$F,5,FALSE)</f>
        <v>9.7</v>
      </c>
      <c r="G1283" s="103">
        <f>VLOOKUP(A1283,[1]spot_prices!$A:$F,6,FALSE)</f>
        <v>3.08</v>
      </c>
      <c r="H1283" s="27" t="s">
        <v>2079</v>
      </c>
      <c r="I1283" s="27"/>
      <c r="J1283" s="114"/>
      <c r="K1283" s="112">
        <f>VLOOKUP(H1283,行业总结!D:F,2,FALSE)</f>
        <v>4.6</v>
      </c>
      <c r="L1283" s="27" t="s">
        <v>6872</v>
      </c>
      <c r="M1283" s="27" t="s">
        <v>6873</v>
      </c>
    </row>
    <row r="1284" ht="33" spans="1:13">
      <c r="A1284" s="24" t="s">
        <v>6874</v>
      </c>
      <c r="B1284" s="24" t="s">
        <v>6875</v>
      </c>
      <c r="C1284" s="21">
        <f>VLOOKUP(A1284,[1]spot_prices!$A:$F,3,FALSE)</f>
        <v>22.1</v>
      </c>
      <c r="D1284" s="21">
        <f>VLOOKUP(A1284,[1]spot_prices!$A:$F,4,FALSE)</f>
        <v>34.3</v>
      </c>
      <c r="E1284" s="107">
        <f>C1284/D1284</f>
        <v>0.644314868804665</v>
      </c>
      <c r="F1284" s="20">
        <f>VLOOKUP(A1284,[1]spot_prices!$A:$F,5,FALSE)</f>
        <v>17.71</v>
      </c>
      <c r="G1284" s="103">
        <f>VLOOKUP(A1284,[1]spot_prices!$A:$F,6,FALSE)</f>
        <v>3.15</v>
      </c>
      <c r="H1284" s="27" t="s">
        <v>2079</v>
      </c>
      <c r="I1284" s="27"/>
      <c r="J1284" s="114"/>
      <c r="K1284" s="112">
        <f>VLOOKUP(H1284,行业总结!D:F,2,FALSE)</f>
        <v>4.6</v>
      </c>
      <c r="L1284" s="27" t="s">
        <v>6876</v>
      </c>
      <c r="M1284" s="27" t="s">
        <v>6877</v>
      </c>
    </row>
    <row r="1285" ht="33" spans="1:13">
      <c r="A1285" s="24" t="s">
        <v>6878</v>
      </c>
      <c r="B1285" s="24" t="s">
        <v>6879</v>
      </c>
      <c r="C1285" s="21">
        <f>VLOOKUP(A1285,[1]spot_prices!$A:$F,3,FALSE)</f>
        <v>22</v>
      </c>
      <c r="D1285" s="21">
        <f>VLOOKUP(A1285,[1]spot_prices!$A:$F,4,FALSE)</f>
        <v>40</v>
      </c>
      <c r="E1285" s="107">
        <f>C1285/D1285</f>
        <v>0.55</v>
      </c>
      <c r="F1285" s="20">
        <f>VLOOKUP(A1285,[1]spot_prices!$A:$F,5,FALSE)</f>
        <v>4.16</v>
      </c>
      <c r="G1285" s="103">
        <f>VLOOKUP(A1285,[1]spot_prices!$A:$F,6,FALSE)</f>
        <v>1.46</v>
      </c>
      <c r="H1285" s="27" t="s">
        <v>2079</v>
      </c>
      <c r="I1285" s="27"/>
      <c r="J1285" s="114"/>
      <c r="K1285" s="112">
        <f>VLOOKUP(H1285,行业总结!D:F,2,FALSE)</f>
        <v>4.6</v>
      </c>
      <c r="L1285" s="27" t="s">
        <v>6880</v>
      </c>
      <c r="M1285" s="27" t="s">
        <v>6881</v>
      </c>
    </row>
    <row r="1286" ht="33" spans="1:13">
      <c r="A1286" s="24" t="s">
        <v>6882</v>
      </c>
      <c r="B1286" s="24" t="s">
        <v>6883</v>
      </c>
      <c r="C1286" s="21">
        <f>VLOOKUP(A1286,[1]spot_prices!$A:$F,3,FALSE)</f>
        <v>20.1</v>
      </c>
      <c r="D1286" s="21">
        <f>VLOOKUP(A1286,[1]spot_prices!$A:$F,4,FALSE)</f>
        <v>20.1</v>
      </c>
      <c r="E1286" s="107">
        <f>C1286/D1286</f>
        <v>1</v>
      </c>
      <c r="F1286" s="20">
        <f>VLOOKUP(A1286,[1]spot_prices!$A:$F,5,FALSE)</f>
        <v>9.99</v>
      </c>
      <c r="G1286" s="103">
        <f>VLOOKUP(A1286,[1]spot_prices!$A:$F,6,FALSE)</f>
        <v>3.42</v>
      </c>
      <c r="H1286" s="27" t="s">
        <v>2079</v>
      </c>
      <c r="I1286" s="27"/>
      <c r="J1286" s="114"/>
      <c r="K1286" s="112">
        <f>VLOOKUP(H1286,行业总结!D:F,2,FALSE)</f>
        <v>4.6</v>
      </c>
      <c r="L1286" s="27" t="s">
        <v>6884</v>
      </c>
      <c r="M1286" s="27" t="s">
        <v>6885</v>
      </c>
    </row>
    <row r="1287" spans="1:13">
      <c r="A1287" s="24" t="s">
        <v>6886</v>
      </c>
      <c r="B1287" s="24" t="s">
        <v>6887</v>
      </c>
      <c r="C1287" s="21">
        <f>VLOOKUP(A1287,[1]spot_prices!$A:$F,3,FALSE)</f>
        <v>19.9</v>
      </c>
      <c r="D1287" s="21">
        <f>VLOOKUP(A1287,[1]spot_prices!$A:$F,4,FALSE)</f>
        <v>19.9</v>
      </c>
      <c r="E1287" s="107">
        <f>C1287/D1287</f>
        <v>1</v>
      </c>
      <c r="F1287" s="20">
        <f>VLOOKUP(A1287,[1]spot_prices!$A:$F,5,FALSE)</f>
        <v>10.37</v>
      </c>
      <c r="G1287" s="103">
        <f>VLOOKUP(A1287,[1]spot_prices!$A:$F,6,FALSE)</f>
        <v>3.39</v>
      </c>
      <c r="H1287" s="27" t="s">
        <v>2079</v>
      </c>
      <c r="I1287" s="27"/>
      <c r="J1287" s="114"/>
      <c r="K1287" s="112">
        <f>VLOOKUP(H1287,行业总结!D:F,2,FALSE)</f>
        <v>4.6</v>
      </c>
      <c r="L1287" s="27" t="s">
        <v>6888</v>
      </c>
      <c r="M1287" s="27" t="s">
        <v>6889</v>
      </c>
    </row>
    <row r="1288" ht="33" spans="1:13">
      <c r="A1288" s="24" t="s">
        <v>6890</v>
      </c>
      <c r="B1288" s="24" t="s">
        <v>6891</v>
      </c>
      <c r="C1288" s="21">
        <f>VLOOKUP(A1288,[1]spot_prices!$A:$F,3,FALSE)</f>
        <v>19.7</v>
      </c>
      <c r="D1288" s="21">
        <f>VLOOKUP(A1288,[1]spot_prices!$A:$F,4,FALSE)</f>
        <v>28.2</v>
      </c>
      <c r="E1288" s="107">
        <f>C1288/D1288</f>
        <v>0.698581560283688</v>
      </c>
      <c r="F1288" s="20">
        <f>VLOOKUP(A1288,[1]spot_prices!$A:$F,5,FALSE)</f>
        <v>8.84</v>
      </c>
      <c r="G1288" s="103">
        <f>VLOOKUP(A1288,[1]spot_prices!$A:$F,6,FALSE)</f>
        <v>1.61</v>
      </c>
      <c r="H1288" s="27" t="s">
        <v>2079</v>
      </c>
      <c r="I1288" s="27"/>
      <c r="J1288" s="114"/>
      <c r="K1288" s="112">
        <f>VLOOKUP(H1288,行业总结!D:F,2,FALSE)</f>
        <v>4.6</v>
      </c>
      <c r="L1288" s="27" t="s">
        <v>6892</v>
      </c>
      <c r="M1288" s="27" t="s">
        <v>6893</v>
      </c>
    </row>
    <row r="1289" ht="33" spans="1:13">
      <c r="A1289" s="24" t="s">
        <v>6894</v>
      </c>
      <c r="B1289" s="24" t="s">
        <v>6895</v>
      </c>
      <c r="C1289" s="21">
        <f>VLOOKUP(A1289,[1]spot_prices!$A:$F,3,FALSE)</f>
        <v>18.9</v>
      </c>
      <c r="D1289" s="21">
        <f>VLOOKUP(A1289,[1]spot_prices!$A:$F,4,FALSE)</f>
        <v>18.9</v>
      </c>
      <c r="E1289" s="107">
        <f>C1289/D1289</f>
        <v>1</v>
      </c>
      <c r="F1289" s="20">
        <f>VLOOKUP(A1289,[1]spot_prices!$A:$F,5,FALSE)</f>
        <v>9.47</v>
      </c>
      <c r="G1289" s="103">
        <f>VLOOKUP(A1289,[1]spot_prices!$A:$F,6,FALSE)</f>
        <v>1.5</v>
      </c>
      <c r="H1289" s="27" t="s">
        <v>2079</v>
      </c>
      <c r="I1289" s="27"/>
      <c r="J1289" s="114"/>
      <c r="K1289" s="112">
        <f>VLOOKUP(H1289,行业总结!D:F,2,FALSE)</f>
        <v>4.6</v>
      </c>
      <c r="L1289" s="27" t="s">
        <v>6896</v>
      </c>
      <c r="M1289" s="27" t="s">
        <v>6897</v>
      </c>
    </row>
    <row r="1290" spans="1:13">
      <c r="A1290" s="24" t="s">
        <v>6898</v>
      </c>
      <c r="B1290" s="24" t="s">
        <v>6899</v>
      </c>
      <c r="C1290" s="21">
        <f>VLOOKUP(A1290,[1]spot_prices!$A:$F,3,FALSE)</f>
        <v>18.8</v>
      </c>
      <c r="D1290" s="21">
        <f>VLOOKUP(A1290,[1]spot_prices!$A:$F,4,FALSE)</f>
        <v>27</v>
      </c>
      <c r="E1290" s="107">
        <f>C1290/D1290</f>
        <v>0.696296296296296</v>
      </c>
      <c r="F1290" s="20">
        <f>VLOOKUP(A1290,[1]spot_prices!$A:$F,5,FALSE)</f>
        <v>8.53</v>
      </c>
      <c r="G1290" s="103">
        <f>VLOOKUP(A1290,[1]spot_prices!$A:$F,6,FALSE)</f>
        <v>1.07</v>
      </c>
      <c r="H1290" s="27" t="s">
        <v>2079</v>
      </c>
      <c r="I1290" s="27"/>
      <c r="J1290" s="114"/>
      <c r="K1290" s="112">
        <f>VLOOKUP(H1290,行业总结!D:F,2,FALSE)</f>
        <v>4.6</v>
      </c>
      <c r="L1290" s="27" t="s">
        <v>6900</v>
      </c>
      <c r="M1290" s="27" t="s">
        <v>6901</v>
      </c>
    </row>
    <row r="1291" ht="33" spans="1:13">
      <c r="A1291" s="24" t="s">
        <v>6902</v>
      </c>
      <c r="B1291" s="24" t="s">
        <v>6903</v>
      </c>
      <c r="C1291" s="21">
        <f>VLOOKUP(A1291,[1]spot_prices!$A:$F,3,FALSE)</f>
        <v>15.9</v>
      </c>
      <c r="D1291" s="21">
        <f>VLOOKUP(A1291,[1]spot_prices!$A:$F,4,FALSE)</f>
        <v>34.6</v>
      </c>
      <c r="E1291" s="107">
        <f>C1291/D1291</f>
        <v>0.459537572254335</v>
      </c>
      <c r="F1291" s="20">
        <f>VLOOKUP(A1291,[1]spot_prices!$A:$F,5,FALSE)</f>
        <v>26.58</v>
      </c>
      <c r="G1291" s="103">
        <f>VLOOKUP(A1291,[1]spot_prices!$A:$F,6,FALSE)</f>
        <v>1.61</v>
      </c>
      <c r="H1291" s="27" t="s">
        <v>2079</v>
      </c>
      <c r="I1291" s="27"/>
      <c r="J1291" s="114"/>
      <c r="K1291" s="112">
        <f>VLOOKUP(H1291,行业总结!D:F,2,FALSE)</f>
        <v>4.6</v>
      </c>
      <c r="L1291" s="27" t="s">
        <v>6904</v>
      </c>
      <c r="M1291" s="27" t="s">
        <v>6905</v>
      </c>
    </row>
    <row r="1292" spans="1:13">
      <c r="A1292" s="24" t="s">
        <v>6906</v>
      </c>
      <c r="B1292" s="24" t="s">
        <v>6907</v>
      </c>
      <c r="C1292" s="21">
        <f>VLOOKUP(A1292,[1]spot_prices!$A:$F,3,FALSE)</f>
        <v>15.3</v>
      </c>
      <c r="D1292" s="21">
        <f>VLOOKUP(A1292,[1]spot_prices!$A:$F,4,FALSE)</f>
        <v>22.5</v>
      </c>
      <c r="E1292" s="107">
        <f>C1292/D1292</f>
        <v>0.68</v>
      </c>
      <c r="F1292" s="20">
        <f>VLOOKUP(A1292,[1]spot_prices!$A:$F,5,FALSE)</f>
        <v>6.49</v>
      </c>
      <c r="G1292" s="103">
        <f>VLOOKUP(A1292,[1]spot_prices!$A:$F,6,FALSE)</f>
        <v>2.85</v>
      </c>
      <c r="H1292" s="27" t="s">
        <v>2079</v>
      </c>
      <c r="I1292" s="27"/>
      <c r="J1292" s="114"/>
      <c r="K1292" s="112">
        <f>VLOOKUP(H1292,行业总结!D:F,2,FALSE)</f>
        <v>4.6</v>
      </c>
      <c r="L1292" s="27" t="s">
        <v>6908</v>
      </c>
      <c r="M1292" s="27" t="s">
        <v>6909</v>
      </c>
    </row>
    <row r="1293" spans="1:13">
      <c r="A1293" s="24" t="s">
        <v>6910</v>
      </c>
      <c r="B1293" s="24" t="s">
        <v>6911</v>
      </c>
      <c r="C1293" s="21">
        <f>VLOOKUP(A1293,[1]spot_prices!$A:$F,3,FALSE)</f>
        <v>10.6</v>
      </c>
      <c r="D1293" s="21">
        <f>VLOOKUP(A1293,[1]spot_prices!$A:$F,4,FALSE)</f>
        <v>70.9</v>
      </c>
      <c r="E1293" s="107">
        <f>C1293/D1293</f>
        <v>0.14950634696756</v>
      </c>
      <c r="F1293" s="20">
        <f>VLOOKUP(A1293,[1]spot_prices!$A:$F,5,FALSE)</f>
        <v>16.88</v>
      </c>
      <c r="G1293" s="103">
        <f>VLOOKUP(A1293,[1]spot_prices!$A:$F,6,FALSE)</f>
        <v>1.63</v>
      </c>
      <c r="H1293" s="27" t="s">
        <v>2079</v>
      </c>
      <c r="I1293" s="27"/>
      <c r="J1293" s="114"/>
      <c r="K1293" s="112">
        <f>VLOOKUP(H1293,行业总结!D:F,2,FALSE)</f>
        <v>4.6</v>
      </c>
      <c r="L1293" s="27" t="s">
        <v>6912</v>
      </c>
      <c r="M1293" s="114"/>
    </row>
    <row r="1294" spans="1:13">
      <c r="A1294" s="24" t="s">
        <v>6913</v>
      </c>
      <c r="B1294" s="24" t="s">
        <v>6914</v>
      </c>
      <c r="C1294" s="21">
        <f>VLOOKUP(A1294,[1]spot_prices!$A:$F,3,FALSE)</f>
        <v>9.9</v>
      </c>
      <c r="D1294" s="21">
        <f>VLOOKUP(A1294,[1]spot_prices!$A:$F,4,FALSE)</f>
        <v>19.2</v>
      </c>
      <c r="E1294" s="107">
        <f>C1294/D1294</f>
        <v>0.515625</v>
      </c>
      <c r="F1294" s="20">
        <f>VLOOKUP(A1294,[1]spot_prices!$A:$F,5,FALSE)</f>
        <v>10.87</v>
      </c>
      <c r="G1294" s="103">
        <f>VLOOKUP(A1294,[1]spot_prices!$A:$F,6,FALSE)</f>
        <v>3.92</v>
      </c>
      <c r="H1294" s="27" t="s">
        <v>2079</v>
      </c>
      <c r="I1294" s="27"/>
      <c r="J1294" s="114"/>
      <c r="K1294" s="112">
        <f>VLOOKUP(H1294,行业总结!D:F,2,FALSE)</f>
        <v>4.6</v>
      </c>
      <c r="L1294" s="27" t="s">
        <v>6915</v>
      </c>
      <c r="M1294" s="27" t="s">
        <v>6916</v>
      </c>
    </row>
    <row r="1295" spans="1:13">
      <c r="A1295" s="24" t="s">
        <v>6917</v>
      </c>
      <c r="B1295" s="24" t="s">
        <v>6918</v>
      </c>
      <c r="C1295" s="21">
        <f>VLOOKUP(A1295,[1]spot_prices!$A:$F,3,FALSE)</f>
        <v>9.2</v>
      </c>
      <c r="D1295" s="21">
        <f>VLOOKUP(A1295,[1]spot_prices!$A:$F,4,FALSE)</f>
        <v>38.6</v>
      </c>
      <c r="E1295" s="107">
        <f>C1295/D1295</f>
        <v>0.238341968911917</v>
      </c>
      <c r="F1295" s="20">
        <f>VLOOKUP(A1295,[1]spot_prices!$A:$F,5,FALSE)</f>
        <v>20</v>
      </c>
      <c r="G1295" s="103">
        <f>VLOOKUP(A1295,[1]spot_prices!$A:$F,6,FALSE)</f>
        <v>0.55</v>
      </c>
      <c r="H1295" s="27" t="s">
        <v>2079</v>
      </c>
      <c r="I1295" s="27"/>
      <c r="J1295" s="114"/>
      <c r="K1295" s="112">
        <f>VLOOKUP(H1295,行业总结!D:F,2,FALSE)</f>
        <v>4.6</v>
      </c>
      <c r="L1295" s="27" t="s">
        <v>6919</v>
      </c>
      <c r="M1295" s="27" t="s">
        <v>6920</v>
      </c>
    </row>
    <row r="1296" spans="1:13">
      <c r="A1296" s="24" t="s">
        <v>6921</v>
      </c>
      <c r="B1296" s="24" t="s">
        <v>6922</v>
      </c>
      <c r="C1296" s="21">
        <f>VLOOKUP(A1296,[1]spot_prices!$A:$F,3,FALSE)</f>
        <v>7.7</v>
      </c>
      <c r="D1296" s="21">
        <f>VLOOKUP(A1296,[1]spot_prices!$A:$F,4,FALSE)</f>
        <v>26.6</v>
      </c>
      <c r="E1296" s="107">
        <f>C1296/D1296</f>
        <v>0.289473684210526</v>
      </c>
      <c r="F1296" s="20">
        <f>VLOOKUP(A1296,[1]spot_prices!$A:$F,5,FALSE)</f>
        <v>10.22</v>
      </c>
      <c r="G1296" s="103">
        <f>VLOOKUP(A1296,[1]spot_prices!$A:$F,6,FALSE)</f>
        <v>2.4</v>
      </c>
      <c r="H1296" s="27" t="s">
        <v>2079</v>
      </c>
      <c r="I1296" s="27"/>
      <c r="J1296" s="114"/>
      <c r="K1296" s="112">
        <f>VLOOKUP(H1296,行业总结!D:F,2,FALSE)</f>
        <v>4.6</v>
      </c>
      <c r="L1296" s="27" t="s">
        <v>6923</v>
      </c>
      <c r="M1296" s="27" t="s">
        <v>6924</v>
      </c>
    </row>
    <row r="1297" spans="1:13">
      <c r="A1297" s="24" t="s">
        <v>6925</v>
      </c>
      <c r="B1297" s="24" t="s">
        <v>6926</v>
      </c>
      <c r="C1297" s="21">
        <f>VLOOKUP(A1297,[1]spot_prices!$A:$F,3,FALSE)</f>
        <v>3.5</v>
      </c>
      <c r="D1297" s="21">
        <f>VLOOKUP(A1297,[1]spot_prices!$A:$F,4,FALSE)</f>
        <v>7.3</v>
      </c>
      <c r="E1297" s="107">
        <f>C1297/D1297</f>
        <v>0.479452054794521</v>
      </c>
      <c r="F1297" s="20">
        <f>VLOOKUP(A1297,[1]spot_prices!$A:$F,5,FALSE)</f>
        <v>5.71</v>
      </c>
      <c r="G1297" s="103">
        <f>VLOOKUP(A1297,[1]spot_prices!$A:$F,6,FALSE)</f>
        <v>-0.35</v>
      </c>
      <c r="H1297" s="27" t="s">
        <v>2079</v>
      </c>
      <c r="I1297" s="27"/>
      <c r="J1297" s="114"/>
      <c r="K1297" s="112">
        <f>VLOOKUP(H1297,行业总结!D:F,2,FALSE)</f>
        <v>4.6</v>
      </c>
      <c r="L1297" s="27" t="s">
        <v>6927</v>
      </c>
      <c r="M1297" s="114"/>
    </row>
    <row r="1298" spans="1:13">
      <c r="A1298" s="24" t="s">
        <v>6928</v>
      </c>
      <c r="B1298" s="24" t="s">
        <v>6929</v>
      </c>
      <c r="C1298" s="21">
        <f>VLOOKUP(A1298,[1]spot_prices!$A:$F,3,FALSE)</f>
        <v>2.1</v>
      </c>
      <c r="D1298" s="21">
        <f>VLOOKUP(A1298,[1]spot_prices!$A:$F,4,FALSE)</f>
        <v>6.5</v>
      </c>
      <c r="E1298" s="107">
        <f>C1298/D1298</f>
        <v>0.323076923076923</v>
      </c>
      <c r="F1298" s="20">
        <f>VLOOKUP(A1298,[1]spot_prices!$A:$F,5,FALSE)</f>
        <v>9.99</v>
      </c>
      <c r="G1298" s="103">
        <f>VLOOKUP(A1298,[1]spot_prices!$A:$F,6,FALSE)</f>
        <v>2.46</v>
      </c>
      <c r="H1298" s="27" t="s">
        <v>2079</v>
      </c>
      <c r="I1298" s="27"/>
      <c r="J1298" s="114"/>
      <c r="K1298" s="112">
        <f>VLOOKUP(H1298,行业总结!D:F,2,FALSE)</f>
        <v>4.6</v>
      </c>
      <c r="L1298" s="27" t="s">
        <v>6930</v>
      </c>
      <c r="M1298" s="114"/>
    </row>
    <row r="1299" spans="1:13">
      <c r="A1299" s="24" t="s">
        <v>6931</v>
      </c>
      <c r="B1299" s="24" t="s">
        <v>6932</v>
      </c>
      <c r="C1299" s="21">
        <f>VLOOKUP(A1299,[1]spot_prices!$A:$F,3,FALSE)</f>
        <v>1.5</v>
      </c>
      <c r="D1299" s="21">
        <f>VLOOKUP(A1299,[1]spot_prices!$A:$F,4,FALSE)</f>
        <v>4.6</v>
      </c>
      <c r="E1299" s="107">
        <f>C1299/D1299</f>
        <v>0.326086956521739</v>
      </c>
      <c r="F1299" s="20">
        <f>VLOOKUP(A1299,[1]spot_prices!$A:$F,5,FALSE)</f>
        <v>9.46</v>
      </c>
      <c r="G1299" s="103">
        <f>VLOOKUP(A1299,[1]spot_prices!$A:$F,6,FALSE)</f>
        <v>0.32</v>
      </c>
      <c r="H1299" s="27" t="s">
        <v>2079</v>
      </c>
      <c r="I1299" s="27"/>
      <c r="J1299" s="114"/>
      <c r="K1299" s="112">
        <f>VLOOKUP(H1299,行业总结!D:F,2,FALSE)</f>
        <v>4.6</v>
      </c>
      <c r="L1299" s="114"/>
      <c r="M1299" s="114"/>
    </row>
    <row r="1300" spans="1:13">
      <c r="A1300" s="24" t="s">
        <v>6933</v>
      </c>
      <c r="B1300" s="24" t="s">
        <v>6934</v>
      </c>
      <c r="C1300" s="21">
        <f>VLOOKUP(A1300,[1]spot_prices!$A:$F,3,FALSE)</f>
        <v>0.8</v>
      </c>
      <c r="D1300" s="21">
        <f>VLOOKUP(A1300,[1]spot_prices!$A:$F,4,FALSE)</f>
        <v>4.1</v>
      </c>
      <c r="E1300" s="107">
        <f>C1300/D1300</f>
        <v>0.195121951219512</v>
      </c>
      <c r="F1300" s="20">
        <f>VLOOKUP(A1300,[1]spot_prices!$A:$F,5,FALSE)</f>
        <v>6.93</v>
      </c>
      <c r="G1300" s="103">
        <f>VLOOKUP(A1300,[1]spot_prices!$A:$F,6,FALSE)</f>
        <v>1.32</v>
      </c>
      <c r="H1300" s="27" t="s">
        <v>2079</v>
      </c>
      <c r="I1300" s="27"/>
      <c r="J1300" s="114"/>
      <c r="K1300" s="112">
        <f>VLOOKUP(H1300,行业总结!D:F,2,FALSE)</f>
        <v>4.6</v>
      </c>
      <c r="L1300" s="27" t="s">
        <v>6935</v>
      </c>
      <c r="M1300" s="114"/>
    </row>
    <row r="1301" ht="33" spans="1:13">
      <c r="A1301" s="108" t="s">
        <v>6936</v>
      </c>
      <c r="B1301" s="108" t="s">
        <v>6937</v>
      </c>
      <c r="C1301" s="21">
        <f>VLOOKUP(A1301,[1]spot_prices!$A:$F,3,FALSE)</f>
        <v>213.8</v>
      </c>
      <c r="D1301" s="21">
        <f>VLOOKUP(A1301,[1]spot_prices!$A:$F,4,FALSE)</f>
        <v>217.3</v>
      </c>
      <c r="E1301" s="107">
        <f>C1301/D1301</f>
        <v>0.983893235158767</v>
      </c>
      <c r="F1301" s="20">
        <f>VLOOKUP(A1301,[1]spot_prices!$A:$F,5,FALSE)</f>
        <v>16.5</v>
      </c>
      <c r="G1301" s="103">
        <f>VLOOKUP(A1301,[1]spot_prices!$A:$F,6,FALSE)</f>
        <v>1.66</v>
      </c>
      <c r="H1301" s="109" t="s">
        <v>2099</v>
      </c>
      <c r="I1301" s="109"/>
      <c r="J1301" s="108" t="s">
        <v>2211</v>
      </c>
      <c r="K1301" s="112">
        <f>VLOOKUP(H1301,行业总结!D:F,2,FALSE)</f>
        <v>6.3</v>
      </c>
      <c r="L1301" s="109" t="s">
        <v>6938</v>
      </c>
      <c r="M1301" s="109" t="s">
        <v>6939</v>
      </c>
    </row>
    <row r="1302" ht="33" spans="1:13">
      <c r="A1302" s="108" t="s">
        <v>6940</v>
      </c>
      <c r="B1302" s="108" t="s">
        <v>6941</v>
      </c>
      <c r="C1302" s="21">
        <f>VLOOKUP(A1302,[1]spot_prices!$A:$F,3,FALSE)</f>
        <v>168.6</v>
      </c>
      <c r="D1302" s="21">
        <f>VLOOKUP(A1302,[1]spot_prices!$A:$F,4,FALSE)</f>
        <v>168.6</v>
      </c>
      <c r="E1302" s="107">
        <f>C1302/D1302</f>
        <v>1</v>
      </c>
      <c r="F1302" s="20">
        <f>VLOOKUP(A1302,[1]spot_prices!$A:$F,5,FALSE)</f>
        <v>19.16</v>
      </c>
      <c r="G1302" s="103">
        <f>VLOOKUP(A1302,[1]spot_prices!$A:$F,6,FALSE)</f>
        <v>0.42</v>
      </c>
      <c r="H1302" s="109" t="s">
        <v>2099</v>
      </c>
      <c r="I1302" s="109"/>
      <c r="J1302" s="108" t="s">
        <v>2135</v>
      </c>
      <c r="K1302" s="112">
        <f>VLOOKUP(H1302,行业总结!D:F,2,FALSE)</f>
        <v>6.3</v>
      </c>
      <c r="L1302" s="109" t="s">
        <v>6942</v>
      </c>
      <c r="M1302" s="109" t="s">
        <v>6943</v>
      </c>
    </row>
    <row r="1303" ht="33" spans="1:13">
      <c r="A1303" s="108" t="s">
        <v>6944</v>
      </c>
      <c r="B1303" s="108" t="s">
        <v>6945</v>
      </c>
      <c r="C1303" s="21">
        <f>VLOOKUP(A1303,[1]spot_prices!$A:$F,3,FALSE)</f>
        <v>109.5</v>
      </c>
      <c r="D1303" s="21">
        <f>VLOOKUP(A1303,[1]spot_prices!$A:$F,4,FALSE)</f>
        <v>111</v>
      </c>
      <c r="E1303" s="107">
        <f>C1303/D1303</f>
        <v>0.986486486486487</v>
      </c>
      <c r="F1303" s="20">
        <f>VLOOKUP(A1303,[1]spot_prices!$A:$F,5,FALSE)</f>
        <v>10.26</v>
      </c>
      <c r="G1303" s="103">
        <f>VLOOKUP(A1303,[1]spot_prices!$A:$F,6,FALSE)</f>
        <v>0.79</v>
      </c>
      <c r="H1303" s="109" t="s">
        <v>2099</v>
      </c>
      <c r="I1303" s="109"/>
      <c r="J1303" s="108" t="s">
        <v>2286</v>
      </c>
      <c r="K1303" s="112">
        <f>VLOOKUP(H1303,行业总结!D:F,2,FALSE)</f>
        <v>6.3</v>
      </c>
      <c r="L1303" s="109" t="s">
        <v>6946</v>
      </c>
      <c r="M1303" s="109" t="s">
        <v>6947</v>
      </c>
    </row>
    <row r="1304" ht="33" spans="1:13">
      <c r="A1304" s="108" t="s">
        <v>6948</v>
      </c>
      <c r="B1304" s="108" t="s">
        <v>6949</v>
      </c>
      <c r="C1304" s="21">
        <f>VLOOKUP(A1304,[1]spot_prices!$A:$F,3,FALSE)</f>
        <v>104.7</v>
      </c>
      <c r="D1304" s="21">
        <f>VLOOKUP(A1304,[1]spot_prices!$A:$F,4,FALSE)</f>
        <v>110.8</v>
      </c>
      <c r="E1304" s="107">
        <f>C1304/D1304</f>
        <v>0.944945848375451</v>
      </c>
      <c r="F1304" s="20">
        <f>VLOOKUP(A1304,[1]spot_prices!$A:$F,5,FALSE)</f>
        <v>16.38</v>
      </c>
      <c r="G1304" s="103">
        <f>VLOOKUP(A1304,[1]spot_prices!$A:$F,6,FALSE)</f>
        <v>0.37</v>
      </c>
      <c r="H1304" s="109" t="s">
        <v>2099</v>
      </c>
      <c r="I1304" s="109"/>
      <c r="J1304" s="108" t="s">
        <v>2352</v>
      </c>
      <c r="K1304" s="112">
        <f>VLOOKUP(H1304,行业总结!D:F,2,FALSE)</f>
        <v>6.3</v>
      </c>
      <c r="L1304" s="109" t="s">
        <v>6950</v>
      </c>
      <c r="M1304" s="109" t="s">
        <v>6951</v>
      </c>
    </row>
    <row r="1305" ht="33" spans="1:13">
      <c r="A1305" s="24" t="s">
        <v>6952</v>
      </c>
      <c r="B1305" s="24" t="s">
        <v>6953</v>
      </c>
      <c r="C1305" s="21">
        <f>VLOOKUP(A1305,[1]spot_prices!$A:$F,3,FALSE)</f>
        <v>38.7</v>
      </c>
      <c r="D1305" s="21">
        <f>VLOOKUP(A1305,[1]spot_prices!$A:$F,4,FALSE)</f>
        <v>41.2</v>
      </c>
      <c r="E1305" s="107">
        <f>C1305/D1305</f>
        <v>0.939320388349515</v>
      </c>
      <c r="F1305" s="20">
        <f>VLOOKUP(A1305,[1]spot_prices!$A:$F,5,FALSE)</f>
        <v>4.02</v>
      </c>
      <c r="G1305" s="103">
        <f>VLOOKUP(A1305,[1]spot_prices!$A:$F,6,FALSE)</f>
        <v>0.75</v>
      </c>
      <c r="H1305" s="27" t="s">
        <v>2099</v>
      </c>
      <c r="I1305" s="27"/>
      <c r="J1305" s="114"/>
      <c r="K1305" s="112">
        <f>VLOOKUP(H1305,行业总结!D:F,2,FALSE)</f>
        <v>6.3</v>
      </c>
      <c r="L1305" s="27" t="s">
        <v>6954</v>
      </c>
      <c r="M1305" s="27" t="s">
        <v>6955</v>
      </c>
    </row>
    <row r="1306" ht="33" spans="1:13">
      <c r="A1306" s="24" t="s">
        <v>6956</v>
      </c>
      <c r="B1306" s="24" t="s">
        <v>6957</v>
      </c>
      <c r="C1306" s="21">
        <f>VLOOKUP(A1306,[1]spot_prices!$A:$F,3,FALSE)</f>
        <v>38.3</v>
      </c>
      <c r="D1306" s="21">
        <f>VLOOKUP(A1306,[1]spot_prices!$A:$F,4,FALSE)</f>
        <v>38.3</v>
      </c>
      <c r="E1306" s="107">
        <f>C1306/D1306</f>
        <v>1</v>
      </c>
      <c r="F1306" s="20">
        <f>VLOOKUP(A1306,[1]spot_prices!$A:$F,5,FALSE)</f>
        <v>7.25</v>
      </c>
      <c r="G1306" s="103">
        <f>VLOOKUP(A1306,[1]spot_prices!$A:$F,6,FALSE)</f>
        <v>0.83</v>
      </c>
      <c r="H1306" s="27" t="s">
        <v>2099</v>
      </c>
      <c r="I1306" s="27"/>
      <c r="J1306" s="114"/>
      <c r="K1306" s="112">
        <f>VLOOKUP(H1306,行业总结!D:F,2,FALSE)</f>
        <v>6.3</v>
      </c>
      <c r="L1306" s="27" t="s">
        <v>6958</v>
      </c>
      <c r="M1306" s="27" t="s">
        <v>6959</v>
      </c>
    </row>
    <row r="1307" ht="33" spans="1:13">
      <c r="A1307" s="24" t="s">
        <v>6960</v>
      </c>
      <c r="B1307" s="24" t="s">
        <v>6961</v>
      </c>
      <c r="C1307" s="21">
        <f>VLOOKUP(A1307,[1]spot_prices!$A:$F,3,FALSE)</f>
        <v>37.6</v>
      </c>
      <c r="D1307" s="21">
        <f>VLOOKUP(A1307,[1]spot_prices!$A:$F,4,FALSE)</f>
        <v>37.6</v>
      </c>
      <c r="E1307" s="107">
        <f>C1307/D1307</f>
        <v>1</v>
      </c>
      <c r="F1307" s="20">
        <f>VLOOKUP(A1307,[1]spot_prices!$A:$F,5,FALSE)</f>
        <v>12.85</v>
      </c>
      <c r="G1307" s="103">
        <f>VLOOKUP(A1307,[1]spot_prices!$A:$F,6,FALSE)</f>
        <v>0.71</v>
      </c>
      <c r="H1307" s="27" t="s">
        <v>2099</v>
      </c>
      <c r="I1307" s="27"/>
      <c r="J1307" s="114"/>
      <c r="K1307" s="112">
        <f>VLOOKUP(H1307,行业总结!D:F,2,FALSE)</f>
        <v>6.3</v>
      </c>
      <c r="L1307" s="27" t="s">
        <v>6962</v>
      </c>
      <c r="M1307" s="27" t="s">
        <v>6963</v>
      </c>
    </row>
    <row r="1308" spans="1:13">
      <c r="A1308" s="24" t="s">
        <v>6964</v>
      </c>
      <c r="B1308" s="24" t="s">
        <v>6965</v>
      </c>
      <c r="C1308" s="21">
        <f>VLOOKUP(A1308,[1]spot_prices!$A:$F,3,FALSE)</f>
        <v>4.4</v>
      </c>
      <c r="D1308" s="21">
        <f>VLOOKUP(A1308,[1]spot_prices!$A:$F,4,FALSE)</f>
        <v>10.2</v>
      </c>
      <c r="E1308" s="107">
        <f>C1308/D1308</f>
        <v>0.431372549019608</v>
      </c>
      <c r="F1308" s="20">
        <f>VLOOKUP(A1308,[1]spot_prices!$A:$F,5,FALSE)</f>
        <v>6.19</v>
      </c>
      <c r="G1308" s="103">
        <f>VLOOKUP(A1308,[1]spot_prices!$A:$F,6,FALSE)</f>
        <v>0.81</v>
      </c>
      <c r="H1308" s="27" t="s">
        <v>2099</v>
      </c>
      <c r="I1308" s="27"/>
      <c r="J1308" s="114"/>
      <c r="K1308" s="112">
        <f>VLOOKUP(H1308,行业总结!D:F,2,FALSE)</f>
        <v>6.3</v>
      </c>
      <c r="L1308" s="27" t="s">
        <v>6966</v>
      </c>
      <c r="M1308" s="27" t="s">
        <v>6967</v>
      </c>
    </row>
    <row r="1309" ht="33" spans="1:13">
      <c r="A1309" s="108" t="s">
        <v>6968</v>
      </c>
      <c r="B1309" s="108" t="s">
        <v>6969</v>
      </c>
      <c r="C1309" s="21">
        <f>VLOOKUP(A1309,[1]spot_prices!$A:$F,3,FALSE)</f>
        <v>192.6</v>
      </c>
      <c r="D1309" s="21">
        <f>VLOOKUP(A1309,[1]spot_prices!$A:$F,4,FALSE)</f>
        <v>192.6</v>
      </c>
      <c r="E1309" s="107">
        <f>C1309/D1309</f>
        <v>1</v>
      </c>
      <c r="F1309" s="20">
        <f>VLOOKUP(A1309,[1]spot_prices!$A:$F,5,FALSE)</f>
        <v>4.5</v>
      </c>
      <c r="G1309" s="103">
        <f>VLOOKUP(A1309,[1]spot_prices!$A:$F,6,FALSE)</f>
        <v>0.45</v>
      </c>
      <c r="H1309" s="109" t="s">
        <v>2102</v>
      </c>
      <c r="I1309" s="109"/>
      <c r="J1309" s="108" t="s">
        <v>2226</v>
      </c>
      <c r="K1309" s="112">
        <f>VLOOKUP(H1309,行业总结!D:F,2,FALSE)</f>
        <v>6.4</v>
      </c>
      <c r="L1309" s="109" t="s">
        <v>6970</v>
      </c>
      <c r="M1309" s="109" t="s">
        <v>6971</v>
      </c>
    </row>
    <row r="1310" ht="49.5" spans="1:13">
      <c r="A1310" s="20" t="s">
        <v>6972</v>
      </c>
      <c r="B1310" s="20" t="s">
        <v>6973</v>
      </c>
      <c r="C1310" s="21">
        <f>VLOOKUP(A1310,[1]spot_prices!$A:$F,3,FALSE)</f>
        <v>61.5</v>
      </c>
      <c r="D1310" s="21">
        <f>VLOOKUP(A1310,[1]spot_prices!$A:$F,4,FALSE)</f>
        <v>61.5</v>
      </c>
      <c r="E1310" s="107">
        <f>C1310/D1310</f>
        <v>1</v>
      </c>
      <c r="F1310" s="20">
        <f>VLOOKUP(A1310,[1]spot_prices!$A:$F,5,FALSE)</f>
        <v>3.16</v>
      </c>
      <c r="G1310" s="103">
        <f>VLOOKUP(A1310,[1]spot_prices!$A:$F,6,FALSE)</f>
        <v>0.32</v>
      </c>
      <c r="H1310" s="23" t="s">
        <v>2102</v>
      </c>
      <c r="I1310" s="23"/>
      <c r="J1310" s="20" t="s">
        <v>2113</v>
      </c>
      <c r="K1310" s="112">
        <f>VLOOKUP(H1310,行业总结!D:F,2,FALSE)</f>
        <v>6.4</v>
      </c>
      <c r="L1310" s="23" t="s">
        <v>6974</v>
      </c>
      <c r="M1310" s="23" t="s">
        <v>6975</v>
      </c>
    </row>
    <row r="1311" ht="33" spans="1:13">
      <c r="A1311" s="24" t="s">
        <v>6976</v>
      </c>
      <c r="B1311" s="24" t="s">
        <v>6977</v>
      </c>
      <c r="C1311" s="21">
        <f>VLOOKUP(A1311,[1]spot_prices!$A:$F,3,FALSE)</f>
        <v>36.1</v>
      </c>
      <c r="D1311" s="21">
        <f>VLOOKUP(A1311,[1]spot_prices!$A:$F,4,FALSE)</f>
        <v>36.5</v>
      </c>
      <c r="E1311" s="107">
        <f>C1311/D1311</f>
        <v>0.989041095890411</v>
      </c>
      <c r="F1311" s="20">
        <f>VLOOKUP(A1311,[1]spot_prices!$A:$F,5,FALSE)</f>
        <v>8.96</v>
      </c>
      <c r="G1311" s="103">
        <f>VLOOKUP(A1311,[1]spot_prices!$A:$F,6,FALSE)</f>
        <v>-1.1</v>
      </c>
      <c r="H1311" s="27" t="s">
        <v>2102</v>
      </c>
      <c r="I1311" s="27"/>
      <c r="J1311" s="114"/>
      <c r="K1311" s="112">
        <f>VLOOKUP(H1311,行业总结!D:F,2,FALSE)</f>
        <v>6.4</v>
      </c>
      <c r="L1311" s="27" t="s">
        <v>6978</v>
      </c>
      <c r="M1311" s="27" t="s">
        <v>6979</v>
      </c>
    </row>
    <row r="1312" ht="33" spans="1:13">
      <c r="A1312" s="24" t="s">
        <v>6980</v>
      </c>
      <c r="B1312" s="24" t="s">
        <v>6981</v>
      </c>
      <c r="C1312" s="21">
        <f>VLOOKUP(A1312,[1]spot_prices!$A:$F,3,FALSE)</f>
        <v>31.9</v>
      </c>
      <c r="D1312" s="21">
        <f>VLOOKUP(A1312,[1]spot_prices!$A:$F,4,FALSE)</f>
        <v>31.9</v>
      </c>
      <c r="E1312" s="107">
        <f>C1312/D1312</f>
        <v>1</v>
      </c>
      <c r="F1312" s="20">
        <f>VLOOKUP(A1312,[1]spot_prices!$A:$F,5,FALSE)</f>
        <v>8.36</v>
      </c>
      <c r="G1312" s="103">
        <f>VLOOKUP(A1312,[1]spot_prices!$A:$F,6,FALSE)</f>
        <v>0.6</v>
      </c>
      <c r="H1312" s="27" t="s">
        <v>2102</v>
      </c>
      <c r="I1312" s="27"/>
      <c r="J1312" s="114"/>
      <c r="K1312" s="112">
        <f>VLOOKUP(H1312,行业总结!D:F,2,FALSE)</f>
        <v>6.4</v>
      </c>
      <c r="L1312" s="27" t="s">
        <v>6982</v>
      </c>
      <c r="M1312" s="27" t="s">
        <v>6983</v>
      </c>
    </row>
    <row r="1313" ht="33" spans="1:13">
      <c r="A1313" s="24" t="s">
        <v>6984</v>
      </c>
      <c r="B1313" s="24" t="s">
        <v>6985</v>
      </c>
      <c r="C1313" s="21">
        <f>VLOOKUP(A1313,[1]spot_prices!$A:$F,3,FALSE)</f>
        <v>28.5</v>
      </c>
      <c r="D1313" s="21">
        <f>VLOOKUP(A1313,[1]spot_prices!$A:$F,4,FALSE)</f>
        <v>35.4</v>
      </c>
      <c r="E1313" s="107">
        <f>C1313/D1313</f>
        <v>0.805084745762712</v>
      </c>
      <c r="F1313" s="20">
        <f>VLOOKUP(A1313,[1]spot_prices!$A:$F,5,FALSE)</f>
        <v>7.04</v>
      </c>
      <c r="G1313" s="103">
        <f>VLOOKUP(A1313,[1]spot_prices!$A:$F,6,FALSE)</f>
        <v>1.44</v>
      </c>
      <c r="H1313" s="27" t="s">
        <v>2102</v>
      </c>
      <c r="I1313" s="27"/>
      <c r="J1313" s="114"/>
      <c r="K1313" s="112">
        <f>VLOOKUP(H1313,行业总结!D:F,2,FALSE)</f>
        <v>6.4</v>
      </c>
      <c r="L1313" s="27" t="s">
        <v>6986</v>
      </c>
      <c r="M1313" s="27" t="s">
        <v>6987</v>
      </c>
    </row>
    <row r="1314" ht="49.5" spans="1:13">
      <c r="A1314" s="24" t="s">
        <v>6988</v>
      </c>
      <c r="B1314" s="24" t="s">
        <v>6989</v>
      </c>
      <c r="C1314" s="21">
        <f>VLOOKUP(A1314,[1]spot_prices!$A:$F,3,FALSE)</f>
        <v>26</v>
      </c>
      <c r="D1314" s="21">
        <f>VLOOKUP(A1314,[1]spot_prices!$A:$F,4,FALSE)</f>
        <v>26</v>
      </c>
      <c r="E1314" s="107">
        <f>C1314/D1314</f>
        <v>1</v>
      </c>
      <c r="F1314" s="20">
        <f>VLOOKUP(A1314,[1]spot_prices!$A:$F,5,FALSE)</f>
        <v>4.48</v>
      </c>
      <c r="G1314" s="103">
        <f>VLOOKUP(A1314,[1]spot_prices!$A:$F,6,FALSE)</f>
        <v>-0.22</v>
      </c>
      <c r="H1314" s="27" t="s">
        <v>2102</v>
      </c>
      <c r="I1314" s="27"/>
      <c r="J1314" s="114"/>
      <c r="K1314" s="112">
        <f>VLOOKUP(H1314,行业总结!D:F,2,FALSE)</f>
        <v>6.4</v>
      </c>
      <c r="L1314" s="27" t="s">
        <v>6990</v>
      </c>
      <c r="M1314" s="27" t="s">
        <v>6991</v>
      </c>
    </row>
    <row r="1315" ht="33" spans="1:13">
      <c r="A1315" s="24" t="s">
        <v>6992</v>
      </c>
      <c r="B1315" s="122" t="s">
        <v>6993</v>
      </c>
      <c r="C1315" s="21">
        <f>VLOOKUP(A1315,[1]spot_prices!$A:$F,3,FALSE)</f>
        <v>23.6</v>
      </c>
      <c r="D1315" s="21">
        <f>VLOOKUP(A1315,[1]spot_prices!$A:$F,4,FALSE)</f>
        <v>48.5</v>
      </c>
      <c r="E1315" s="107">
        <f>C1315/D1315</f>
        <v>0.48659793814433</v>
      </c>
      <c r="F1315" s="20">
        <f>VLOOKUP(A1315,[1]spot_prices!$A:$F,5,FALSE)</f>
        <v>31.6</v>
      </c>
      <c r="G1315" s="103">
        <f>VLOOKUP(A1315,[1]spot_prices!$A:$F,6,FALSE)</f>
        <v>1.61</v>
      </c>
      <c r="H1315" s="27" t="s">
        <v>2102</v>
      </c>
      <c r="I1315" s="27"/>
      <c r="J1315" s="114"/>
      <c r="K1315" s="112">
        <f>VLOOKUP(H1315,行业总结!D:F,2,FALSE)</f>
        <v>6.4</v>
      </c>
      <c r="L1315" s="27" t="s">
        <v>6994</v>
      </c>
      <c r="M1315" s="27" t="s">
        <v>6995</v>
      </c>
    </row>
    <row r="1316" ht="33" spans="1:13">
      <c r="A1316" s="24" t="s">
        <v>6996</v>
      </c>
      <c r="B1316" s="24" t="s">
        <v>6997</v>
      </c>
      <c r="C1316" s="21">
        <f>VLOOKUP(A1316,[1]spot_prices!$A:$F,3,FALSE)</f>
        <v>18.1</v>
      </c>
      <c r="D1316" s="21">
        <f>VLOOKUP(A1316,[1]spot_prices!$A:$F,4,FALSE)</f>
        <v>18.1</v>
      </c>
      <c r="E1316" s="107">
        <f>C1316/D1316</f>
        <v>1</v>
      </c>
      <c r="F1316" s="20">
        <f>VLOOKUP(A1316,[1]spot_prices!$A:$F,5,FALSE)</f>
        <v>7.67</v>
      </c>
      <c r="G1316" s="103">
        <f>VLOOKUP(A1316,[1]spot_prices!$A:$F,6,FALSE)</f>
        <v>2.4</v>
      </c>
      <c r="H1316" s="27" t="s">
        <v>2102</v>
      </c>
      <c r="I1316" s="27"/>
      <c r="J1316" s="114"/>
      <c r="K1316" s="112">
        <f>VLOOKUP(H1316,行业总结!D:F,2,FALSE)</f>
        <v>6.4</v>
      </c>
      <c r="L1316" s="27" t="s">
        <v>6998</v>
      </c>
      <c r="M1316" s="114"/>
    </row>
    <row r="1317" ht="33" spans="1:13">
      <c r="A1317" s="24" t="s">
        <v>6999</v>
      </c>
      <c r="B1317" s="24" t="s">
        <v>7000</v>
      </c>
      <c r="C1317" s="21">
        <f>VLOOKUP(A1317,[1]spot_prices!$A:$F,3,FALSE)</f>
        <v>14.8</v>
      </c>
      <c r="D1317" s="21">
        <f>VLOOKUP(A1317,[1]spot_prices!$A:$F,4,FALSE)</f>
        <v>25.2</v>
      </c>
      <c r="E1317" s="107">
        <f>C1317/D1317</f>
        <v>0.587301587301587</v>
      </c>
      <c r="F1317" s="20">
        <f>VLOOKUP(A1317,[1]spot_prices!$A:$F,5,FALSE)</f>
        <v>21.6</v>
      </c>
      <c r="G1317" s="103">
        <f>VLOOKUP(A1317,[1]spot_prices!$A:$F,6,FALSE)</f>
        <v>0</v>
      </c>
      <c r="H1317" s="27" t="s">
        <v>2102</v>
      </c>
      <c r="I1317" s="27"/>
      <c r="J1317" s="114"/>
      <c r="K1317" s="112">
        <f>VLOOKUP(H1317,行业总结!D:F,2,FALSE)</f>
        <v>6.4</v>
      </c>
      <c r="L1317" s="27" t="s">
        <v>7001</v>
      </c>
      <c r="M1317" s="27" t="s">
        <v>6995</v>
      </c>
    </row>
    <row r="1318" ht="33" spans="1:13">
      <c r="A1318" s="20" t="s">
        <v>7002</v>
      </c>
      <c r="B1318" s="20" t="s">
        <v>7003</v>
      </c>
      <c r="C1318" s="21">
        <f>VLOOKUP(A1318,[1]spot_prices!$A:$F,3,FALSE)</f>
        <v>49.6</v>
      </c>
      <c r="D1318" s="21">
        <f>VLOOKUP(A1318,[1]spot_prices!$A:$F,4,FALSE)</f>
        <v>50</v>
      </c>
      <c r="E1318" s="107">
        <f>C1318/D1318</f>
        <v>0.992</v>
      </c>
      <c r="F1318" s="20">
        <f>VLOOKUP(A1318,[1]spot_prices!$A:$F,5,FALSE)</f>
        <v>2.59</v>
      </c>
      <c r="G1318" s="103">
        <f>VLOOKUP(A1318,[1]spot_prices!$A:$F,6,FALSE)</f>
        <v>0</v>
      </c>
      <c r="H1318" s="23" t="s">
        <v>290</v>
      </c>
      <c r="I1318" s="23"/>
      <c r="J1318" s="20" t="s">
        <v>2122</v>
      </c>
      <c r="K1318" s="112">
        <f>VLOOKUP(H1318,行业总结!D:F,2,FALSE)</f>
        <v>6.4</v>
      </c>
      <c r="L1318" s="23" t="s">
        <v>7004</v>
      </c>
      <c r="M1318" s="23" t="s">
        <v>7005</v>
      </c>
    </row>
    <row r="1319" ht="33" spans="1:13">
      <c r="A1319" s="24" t="s">
        <v>7006</v>
      </c>
      <c r="B1319" s="24" t="s">
        <v>7007</v>
      </c>
      <c r="C1319" s="21">
        <f>VLOOKUP(A1319,[1]spot_prices!$A:$F,3,FALSE)</f>
        <v>30.8</v>
      </c>
      <c r="D1319" s="21">
        <f>VLOOKUP(A1319,[1]spot_prices!$A:$F,4,FALSE)</f>
        <v>33.9</v>
      </c>
      <c r="E1319" s="107">
        <f>C1319/D1319</f>
        <v>0.908554572271386</v>
      </c>
      <c r="F1319" s="20">
        <f>VLOOKUP(A1319,[1]spot_prices!$A:$F,5,FALSE)</f>
        <v>10.07</v>
      </c>
      <c r="G1319" s="103">
        <f>VLOOKUP(A1319,[1]spot_prices!$A:$F,6,FALSE)</f>
        <v>0.3</v>
      </c>
      <c r="H1319" s="27" t="s">
        <v>290</v>
      </c>
      <c r="I1319" s="27"/>
      <c r="J1319" s="114"/>
      <c r="K1319" s="112">
        <f>VLOOKUP(H1319,行业总结!D:F,2,FALSE)</f>
        <v>6.4</v>
      </c>
      <c r="L1319" s="27" t="s">
        <v>7008</v>
      </c>
      <c r="M1319" s="27" t="s">
        <v>7009</v>
      </c>
    </row>
    <row r="1320" ht="33" spans="1:13">
      <c r="A1320" s="24" t="s">
        <v>7010</v>
      </c>
      <c r="B1320" s="24" t="s">
        <v>7011</v>
      </c>
      <c r="C1320" s="21">
        <f>VLOOKUP(A1320,[1]spot_prices!$A:$F,3,FALSE)</f>
        <v>28.3</v>
      </c>
      <c r="D1320" s="21">
        <f>VLOOKUP(A1320,[1]spot_prices!$A:$F,4,FALSE)</f>
        <v>28.3</v>
      </c>
      <c r="E1320" s="107">
        <f>C1320/D1320</f>
        <v>1</v>
      </c>
      <c r="F1320" s="20">
        <f>VLOOKUP(A1320,[1]spot_prices!$A:$F,5,FALSE)</f>
        <v>12.01</v>
      </c>
      <c r="G1320" s="103">
        <f>VLOOKUP(A1320,[1]spot_prices!$A:$F,6,FALSE)</f>
        <v>0.33</v>
      </c>
      <c r="H1320" s="27" t="s">
        <v>290</v>
      </c>
      <c r="I1320" s="27"/>
      <c r="J1320" s="114"/>
      <c r="K1320" s="112">
        <f>VLOOKUP(H1320,行业总结!D:F,2,FALSE)</f>
        <v>6.4</v>
      </c>
      <c r="L1320" s="27" t="s">
        <v>7012</v>
      </c>
      <c r="M1320" s="27" t="s">
        <v>7013</v>
      </c>
    </row>
    <row r="1321" ht="49.5" spans="1:13">
      <c r="A1321" s="108" t="s">
        <v>7014</v>
      </c>
      <c r="B1321" s="108" t="s">
        <v>7015</v>
      </c>
      <c r="C1321" s="21">
        <f>VLOOKUP(A1321,[1]spot_prices!$A:$F,3,FALSE)</f>
        <v>253.9</v>
      </c>
      <c r="D1321" s="21">
        <f>VLOOKUP(A1321,[1]spot_prices!$A:$F,4,FALSE)</f>
        <v>253.9</v>
      </c>
      <c r="E1321" s="107">
        <f>C1321/D1321</f>
        <v>1</v>
      </c>
      <c r="F1321" s="20">
        <f>VLOOKUP(A1321,[1]spot_prices!$A:$F,5,FALSE)</f>
        <v>14.28</v>
      </c>
      <c r="G1321" s="103">
        <f>VLOOKUP(A1321,[1]spot_prices!$A:$F,6,FALSE)</f>
        <v>2.07</v>
      </c>
      <c r="H1321" s="109" t="s">
        <v>2098</v>
      </c>
      <c r="I1321" s="109"/>
      <c r="J1321" s="108" t="s">
        <v>3067</v>
      </c>
      <c r="K1321" s="112">
        <f>VLOOKUP(H1321,行业总结!D:F,2,FALSE)</f>
        <v>6.3</v>
      </c>
      <c r="L1321" s="109" t="s">
        <v>7016</v>
      </c>
      <c r="M1321" s="109" t="s">
        <v>7017</v>
      </c>
    </row>
    <row r="1322" ht="33" spans="1:13">
      <c r="A1322" s="108" t="s">
        <v>7018</v>
      </c>
      <c r="B1322" s="108" t="s">
        <v>7019</v>
      </c>
      <c r="C1322" s="21">
        <f>VLOOKUP(A1322,[1]spot_prices!$A:$F,3,FALSE)</f>
        <v>165.1</v>
      </c>
      <c r="D1322" s="21">
        <f>VLOOKUP(A1322,[1]spot_prices!$A:$F,4,FALSE)</f>
        <v>165.1</v>
      </c>
      <c r="E1322" s="107">
        <f>C1322/D1322</f>
        <v>1</v>
      </c>
      <c r="F1322" s="20">
        <f>VLOOKUP(A1322,[1]spot_prices!$A:$F,5,FALSE)</f>
        <v>11.98</v>
      </c>
      <c r="G1322" s="103">
        <f>VLOOKUP(A1322,[1]spot_prices!$A:$F,6,FALSE)</f>
        <v>0.84</v>
      </c>
      <c r="H1322" s="109" t="s">
        <v>2098</v>
      </c>
      <c r="I1322" s="109"/>
      <c r="J1322" s="108" t="s">
        <v>2253</v>
      </c>
      <c r="K1322" s="112">
        <f>VLOOKUP(H1322,行业总结!D:F,2,FALSE)</f>
        <v>6.3</v>
      </c>
      <c r="L1322" s="109" t="s">
        <v>7020</v>
      </c>
      <c r="M1322" s="109" t="s">
        <v>7021</v>
      </c>
    </row>
    <row r="1323" ht="33" spans="1:13">
      <c r="A1323" s="20" t="s">
        <v>7022</v>
      </c>
      <c r="B1323" s="20" t="s">
        <v>7023</v>
      </c>
      <c r="C1323" s="21">
        <f>VLOOKUP(A1323,[1]spot_prices!$A:$F,3,FALSE)</f>
        <v>50</v>
      </c>
      <c r="D1323" s="21">
        <f>VLOOKUP(A1323,[1]spot_prices!$A:$F,4,FALSE)</f>
        <v>64.2</v>
      </c>
      <c r="E1323" s="107">
        <f>C1323/D1323</f>
        <v>0.778816199376947</v>
      </c>
      <c r="F1323" s="20">
        <f>VLOOKUP(A1323,[1]spot_prices!$A:$F,5,FALSE)</f>
        <v>5.66</v>
      </c>
      <c r="G1323" s="103">
        <f>VLOOKUP(A1323,[1]spot_prices!$A:$F,6,FALSE)</f>
        <v>1.43</v>
      </c>
      <c r="H1323" s="23" t="s">
        <v>240</v>
      </c>
      <c r="I1323" s="23"/>
      <c r="J1323" s="113"/>
      <c r="K1323" s="112">
        <f>VLOOKUP(H1323,行业总结!D:F,2,FALSE)</f>
        <v>6.4</v>
      </c>
      <c r="L1323" s="23" t="s">
        <v>7024</v>
      </c>
      <c r="M1323" s="23" t="s">
        <v>7025</v>
      </c>
    </row>
    <row r="1324" spans="1:13">
      <c r="A1324" s="24" t="s">
        <v>7026</v>
      </c>
      <c r="B1324" s="24" t="s">
        <v>7027</v>
      </c>
      <c r="C1324" s="21">
        <f>VLOOKUP(A1324,[1]spot_prices!$A:$F,3,FALSE)</f>
        <v>37.5</v>
      </c>
      <c r="D1324" s="21">
        <f>VLOOKUP(A1324,[1]spot_prices!$A:$F,4,FALSE)</f>
        <v>37.5</v>
      </c>
      <c r="E1324" s="107">
        <f>C1324/D1324</f>
        <v>1</v>
      </c>
      <c r="F1324" s="20">
        <f>VLOOKUP(A1324,[1]spot_prices!$A:$F,5,FALSE)</f>
        <v>2.57</v>
      </c>
      <c r="G1324" s="103">
        <f>VLOOKUP(A1324,[1]spot_prices!$A:$F,6,FALSE)</f>
        <v>1.18</v>
      </c>
      <c r="H1324" s="27" t="s">
        <v>240</v>
      </c>
      <c r="I1324" s="27"/>
      <c r="J1324" s="114"/>
      <c r="K1324" s="112">
        <f>VLOOKUP(H1324,行业总结!D:F,2,FALSE)</f>
        <v>6.4</v>
      </c>
      <c r="L1324" s="27" t="s">
        <v>7028</v>
      </c>
      <c r="M1324" s="27" t="s">
        <v>7029</v>
      </c>
    </row>
    <row r="1325" ht="33" spans="1:13">
      <c r="A1325" s="24" t="s">
        <v>7030</v>
      </c>
      <c r="B1325" s="24" t="s">
        <v>7031</v>
      </c>
      <c r="C1325" s="21">
        <f>VLOOKUP(A1325,[1]spot_prices!$A:$F,3,FALSE)</f>
        <v>26.3</v>
      </c>
      <c r="D1325" s="21">
        <f>VLOOKUP(A1325,[1]spot_prices!$A:$F,4,FALSE)</f>
        <v>26.3</v>
      </c>
      <c r="E1325" s="107">
        <f>C1325/D1325</f>
        <v>1</v>
      </c>
      <c r="F1325" s="20">
        <f>VLOOKUP(A1325,[1]spot_prices!$A:$F,5,FALSE)</f>
        <v>5.46</v>
      </c>
      <c r="G1325" s="103">
        <f>VLOOKUP(A1325,[1]spot_prices!$A:$F,6,FALSE)</f>
        <v>1.11</v>
      </c>
      <c r="H1325" s="27" t="s">
        <v>240</v>
      </c>
      <c r="I1325" s="27"/>
      <c r="J1325" s="114"/>
      <c r="K1325" s="112">
        <f>VLOOKUP(H1325,行业总结!D:F,2,FALSE)</f>
        <v>6.4</v>
      </c>
      <c r="L1325" s="27" t="s">
        <v>7032</v>
      </c>
      <c r="M1325" s="27" t="s">
        <v>7033</v>
      </c>
    </row>
    <row r="1326" ht="33" spans="1:13">
      <c r="A1326" s="24" t="s">
        <v>7034</v>
      </c>
      <c r="B1326" s="24" t="s">
        <v>7035</v>
      </c>
      <c r="C1326" s="21">
        <f>VLOOKUP(A1326,[1]spot_prices!$A:$F,3,FALSE)</f>
        <v>41.4</v>
      </c>
      <c r="D1326" s="21">
        <f>VLOOKUP(A1326,[1]spot_prices!$A:$F,4,FALSE)</f>
        <v>41.5</v>
      </c>
      <c r="E1326" s="107">
        <f>C1326/D1326</f>
        <v>0.997590361445783</v>
      </c>
      <c r="F1326" s="20">
        <f>VLOOKUP(A1326,[1]spot_prices!$A:$F,5,FALSE)</f>
        <v>11.33</v>
      </c>
      <c r="G1326" s="103">
        <f>VLOOKUP(A1326,[1]spot_prices!$A:$F,6,FALSE)</f>
        <v>7.19</v>
      </c>
      <c r="H1326" s="27" t="s">
        <v>2101</v>
      </c>
      <c r="I1326" s="27"/>
      <c r="J1326" s="114"/>
      <c r="K1326" s="112">
        <f>VLOOKUP(H1326,行业总结!D:F,2,FALSE)</f>
        <v>6.4</v>
      </c>
      <c r="L1326" s="27" t="s">
        <v>7036</v>
      </c>
      <c r="M1326" s="27" t="s">
        <v>7037</v>
      </c>
    </row>
    <row r="1327" ht="33" spans="1:13">
      <c r="A1327" s="24" t="s">
        <v>7038</v>
      </c>
      <c r="B1327" s="24" t="s">
        <v>7039</v>
      </c>
      <c r="C1327" s="21">
        <f>VLOOKUP(A1327,[1]spot_prices!$A:$F,3,FALSE)</f>
        <v>25.2</v>
      </c>
      <c r="D1327" s="21">
        <f>VLOOKUP(A1327,[1]spot_prices!$A:$F,4,FALSE)</f>
        <v>25.2</v>
      </c>
      <c r="E1327" s="107">
        <f>C1327/D1327</f>
        <v>1</v>
      </c>
      <c r="F1327" s="20">
        <f>VLOOKUP(A1327,[1]spot_prices!$A:$F,5,FALSE)</f>
        <v>10.45</v>
      </c>
      <c r="G1327" s="103">
        <f>VLOOKUP(A1327,[1]spot_prices!$A:$F,6,FALSE)</f>
        <v>1.85</v>
      </c>
      <c r="H1327" s="27" t="s">
        <v>2101</v>
      </c>
      <c r="I1327" s="27"/>
      <c r="J1327" s="114"/>
      <c r="K1327" s="112">
        <f>VLOOKUP(H1327,行业总结!D:F,2,FALSE)</f>
        <v>6.4</v>
      </c>
      <c r="L1327" s="27" t="s">
        <v>7040</v>
      </c>
      <c r="M1327" s="27" t="s">
        <v>7041</v>
      </c>
    </row>
    <row r="1328" ht="30" spans="1:13">
      <c r="A1328" s="28" t="s">
        <v>1497</v>
      </c>
      <c r="B1328" s="28" t="s">
        <v>1498</v>
      </c>
      <c r="C1328" s="21">
        <f>VLOOKUP(A1328,[1]spot_prices!$A:$F,3,FALSE)</f>
        <v>1716.1</v>
      </c>
      <c r="D1328" s="21">
        <f>VLOOKUP(A1328,[1]spot_prices!$A:$F,4,FALSE)</f>
        <v>2602.1</v>
      </c>
      <c r="E1328" s="107">
        <f>C1328/D1328</f>
        <v>0.659505783790016</v>
      </c>
      <c r="F1328" s="20">
        <f>VLOOKUP(A1328,[1]spot_prices!$A:$F,5,FALSE)</f>
        <v>47.55</v>
      </c>
      <c r="G1328" s="103">
        <f>VLOOKUP(A1328,[1]spot_prices!$A:$F,6,FALSE)</f>
        <v>0.61</v>
      </c>
      <c r="H1328" s="30" t="s">
        <v>104</v>
      </c>
      <c r="I1328" s="30"/>
      <c r="J1328" s="28" t="s">
        <v>2309</v>
      </c>
      <c r="K1328" s="112">
        <f>VLOOKUP(H1328,行业总结!D:F,2,FALSE)</f>
        <v>6.3</v>
      </c>
      <c r="L1328" s="30" t="s">
        <v>1500</v>
      </c>
      <c r="M1328" s="30" t="s">
        <v>7042</v>
      </c>
    </row>
    <row r="1329" spans="1:13">
      <c r="A1329" s="28" t="s">
        <v>1504</v>
      </c>
      <c r="B1329" s="28" t="s">
        <v>1505</v>
      </c>
      <c r="C1329" s="21">
        <f>VLOOKUP(A1329,[1]spot_prices!$A:$F,3,FALSE)</f>
        <v>1008.5</v>
      </c>
      <c r="D1329" s="21">
        <f>VLOOKUP(A1329,[1]spot_prices!$A:$F,4,FALSE)</f>
        <v>1236.1</v>
      </c>
      <c r="E1329" s="107">
        <f>C1329/D1329</f>
        <v>0.815872502224739</v>
      </c>
      <c r="F1329" s="20">
        <f>VLOOKUP(A1329,[1]spot_prices!$A:$F,5,FALSE)</f>
        <v>18.86</v>
      </c>
      <c r="G1329" s="103">
        <f>VLOOKUP(A1329,[1]spot_prices!$A:$F,6,FALSE)</f>
        <v>0.48</v>
      </c>
      <c r="H1329" s="30" t="s">
        <v>104</v>
      </c>
      <c r="I1329" s="30"/>
      <c r="J1329" s="28" t="s">
        <v>4567</v>
      </c>
      <c r="K1329" s="112">
        <f>VLOOKUP(H1329,行业总结!D:F,2,FALSE)</f>
        <v>6.3</v>
      </c>
      <c r="L1329" s="30" t="s">
        <v>1506</v>
      </c>
      <c r="M1329" s="30" t="s">
        <v>7043</v>
      </c>
    </row>
    <row r="1330" spans="1:13">
      <c r="A1330" s="108" t="s">
        <v>7044</v>
      </c>
      <c r="B1330" s="108" t="s">
        <v>7045</v>
      </c>
      <c r="C1330" s="21">
        <f>VLOOKUP(A1330,[1]spot_prices!$A:$F,3,FALSE)</f>
        <v>286.7</v>
      </c>
      <c r="D1330" s="21">
        <f>VLOOKUP(A1330,[1]spot_prices!$A:$F,4,FALSE)</f>
        <v>289.6</v>
      </c>
      <c r="E1330" s="107">
        <f>C1330/D1330</f>
        <v>0.989986187845304</v>
      </c>
      <c r="F1330" s="20">
        <f>VLOOKUP(A1330,[1]spot_prices!$A:$F,5,FALSE)</f>
        <v>23.29</v>
      </c>
      <c r="G1330" s="103">
        <f>VLOOKUP(A1330,[1]spot_prices!$A:$F,6,FALSE)</f>
        <v>1.04</v>
      </c>
      <c r="H1330" s="109" t="s">
        <v>104</v>
      </c>
      <c r="I1330" s="109"/>
      <c r="J1330" s="108" t="s">
        <v>2211</v>
      </c>
      <c r="K1330" s="112">
        <f>VLOOKUP(H1330,行业总结!D:F,2,FALSE)</f>
        <v>6.3</v>
      </c>
      <c r="L1330" s="109" t="s">
        <v>7046</v>
      </c>
      <c r="M1330" s="109" t="s">
        <v>7047</v>
      </c>
    </row>
    <row r="1331" ht="33" spans="1:13">
      <c r="A1331" s="108" t="s">
        <v>7048</v>
      </c>
      <c r="B1331" s="108" t="s">
        <v>7049</v>
      </c>
      <c r="C1331" s="21">
        <f>VLOOKUP(A1331,[1]spot_prices!$A:$F,3,FALSE)</f>
        <v>120.4</v>
      </c>
      <c r="D1331" s="21">
        <f>VLOOKUP(A1331,[1]spot_prices!$A:$F,4,FALSE)</f>
        <v>172.1</v>
      </c>
      <c r="E1331" s="107">
        <f>C1331/D1331</f>
        <v>0.699593259732714</v>
      </c>
      <c r="F1331" s="20">
        <f>VLOOKUP(A1331,[1]spot_prices!$A:$F,5,FALSE)</f>
        <v>37.43</v>
      </c>
      <c r="G1331" s="103">
        <f>VLOOKUP(A1331,[1]spot_prices!$A:$F,6,FALSE)</f>
        <v>-0.53</v>
      </c>
      <c r="H1331" s="109" t="s">
        <v>104</v>
      </c>
      <c r="I1331" s="109"/>
      <c r="J1331" s="108" t="s">
        <v>2352</v>
      </c>
      <c r="K1331" s="112">
        <f>VLOOKUP(H1331,行业总结!D:F,2,FALSE)</f>
        <v>6.3</v>
      </c>
      <c r="L1331" s="109" t="s">
        <v>7050</v>
      </c>
      <c r="M1331" s="109" t="s">
        <v>7051</v>
      </c>
    </row>
    <row r="1332" ht="33" spans="1:13">
      <c r="A1332" s="108" t="s">
        <v>7052</v>
      </c>
      <c r="B1332" s="108" t="s">
        <v>7053</v>
      </c>
      <c r="C1332" s="21">
        <f>VLOOKUP(A1332,[1]spot_prices!$A:$F,3,FALSE)</f>
        <v>115.3</v>
      </c>
      <c r="D1332" s="21">
        <f>VLOOKUP(A1332,[1]spot_prices!$A:$F,4,FALSE)</f>
        <v>121.2</v>
      </c>
      <c r="E1332" s="107">
        <f>C1332/D1332</f>
        <v>0.951320132013201</v>
      </c>
      <c r="F1332" s="20">
        <f>VLOOKUP(A1332,[1]spot_prices!$A:$F,5,FALSE)</f>
        <v>23.94</v>
      </c>
      <c r="G1332" s="103">
        <f>VLOOKUP(A1332,[1]spot_prices!$A:$F,6,FALSE)</f>
        <v>0.97</v>
      </c>
      <c r="H1332" s="109" t="s">
        <v>104</v>
      </c>
      <c r="I1332" s="109"/>
      <c r="J1332" s="108" t="s">
        <v>2286</v>
      </c>
      <c r="K1332" s="112">
        <f>VLOOKUP(H1332,行业总结!D:F,2,FALSE)</f>
        <v>6.3</v>
      </c>
      <c r="L1332" s="109" t="s">
        <v>7054</v>
      </c>
      <c r="M1332" s="109" t="s">
        <v>7055</v>
      </c>
    </row>
    <row r="1333" spans="1:13">
      <c r="A1333" s="108" t="s">
        <v>7056</v>
      </c>
      <c r="B1333" s="108" t="s">
        <v>7057</v>
      </c>
      <c r="C1333" s="21">
        <f>VLOOKUP(A1333,[1]spot_prices!$A:$F,3,FALSE)</f>
        <v>98.7</v>
      </c>
      <c r="D1333" s="21">
        <f>VLOOKUP(A1333,[1]spot_prices!$A:$F,4,FALSE)</f>
        <v>144.9</v>
      </c>
      <c r="E1333" s="107">
        <f>C1333/D1333</f>
        <v>0.681159420289855</v>
      </c>
      <c r="F1333" s="20">
        <f>VLOOKUP(A1333,[1]spot_prices!$A:$F,5,FALSE)</f>
        <v>14.59</v>
      </c>
      <c r="G1333" s="103">
        <f>VLOOKUP(A1333,[1]spot_prices!$A:$F,6,FALSE)</f>
        <v>2.82</v>
      </c>
      <c r="H1333" s="109" t="s">
        <v>104</v>
      </c>
      <c r="I1333" s="109"/>
      <c r="J1333" s="108" t="s">
        <v>2122</v>
      </c>
      <c r="K1333" s="112">
        <f>VLOOKUP(H1333,行业总结!D:F,2,FALSE)</f>
        <v>6.3</v>
      </c>
      <c r="L1333" s="109" t="s">
        <v>7058</v>
      </c>
      <c r="M1333" s="109" t="s">
        <v>7059</v>
      </c>
    </row>
    <row r="1334" spans="1:13">
      <c r="A1334" s="20" t="s">
        <v>7060</v>
      </c>
      <c r="B1334" s="20" t="s">
        <v>7061</v>
      </c>
      <c r="C1334" s="21">
        <f>VLOOKUP(A1334,[1]spot_prices!$A:$F,3,FALSE)</f>
        <v>89.3</v>
      </c>
      <c r="D1334" s="21">
        <f>VLOOKUP(A1334,[1]spot_prices!$A:$F,4,FALSE)</f>
        <v>106.9</v>
      </c>
      <c r="E1334" s="107">
        <f>C1334/D1334</f>
        <v>0.835360149672591</v>
      </c>
      <c r="F1334" s="20">
        <f>VLOOKUP(A1334,[1]spot_prices!$A:$F,5,FALSE)</f>
        <v>5.81</v>
      </c>
      <c r="G1334" s="103">
        <f>VLOOKUP(A1334,[1]spot_prices!$A:$F,6,FALSE)</f>
        <v>0.52</v>
      </c>
      <c r="H1334" s="23" t="s">
        <v>104</v>
      </c>
      <c r="I1334" s="23"/>
      <c r="J1334" s="20" t="s">
        <v>2421</v>
      </c>
      <c r="K1334" s="112">
        <f>VLOOKUP(H1334,行业总结!D:F,2,FALSE)</f>
        <v>6.3</v>
      </c>
      <c r="L1334" s="23" t="s">
        <v>7062</v>
      </c>
      <c r="M1334" s="23" t="s">
        <v>7063</v>
      </c>
    </row>
    <row r="1335" ht="33" spans="1:13">
      <c r="A1335" s="20" t="s">
        <v>7064</v>
      </c>
      <c r="B1335" s="20" t="s">
        <v>7065</v>
      </c>
      <c r="C1335" s="21">
        <f>VLOOKUP(A1335,[1]spot_prices!$A:$F,3,FALSE)</f>
        <v>83.1</v>
      </c>
      <c r="D1335" s="21">
        <f>VLOOKUP(A1335,[1]spot_prices!$A:$F,4,FALSE)</f>
        <v>83.1</v>
      </c>
      <c r="E1335" s="107">
        <f>C1335/D1335</f>
        <v>1</v>
      </c>
      <c r="F1335" s="20">
        <f>VLOOKUP(A1335,[1]spot_prices!$A:$F,5,FALSE)</f>
        <v>7.22</v>
      </c>
      <c r="G1335" s="103">
        <f>VLOOKUP(A1335,[1]spot_prices!$A:$F,6,FALSE)</f>
        <v>-5.25</v>
      </c>
      <c r="H1335" s="23" t="s">
        <v>104</v>
      </c>
      <c r="I1335" s="23"/>
      <c r="J1335" s="20" t="s">
        <v>2135</v>
      </c>
      <c r="K1335" s="112">
        <f>VLOOKUP(H1335,行业总结!D:F,2,FALSE)</f>
        <v>6.3</v>
      </c>
      <c r="L1335" s="23" t="s">
        <v>7066</v>
      </c>
      <c r="M1335" s="23" t="s">
        <v>7067</v>
      </c>
    </row>
    <row r="1336" ht="33" spans="1:13">
      <c r="A1336" s="20" t="s">
        <v>7068</v>
      </c>
      <c r="B1336" s="20" t="s">
        <v>7069</v>
      </c>
      <c r="C1336" s="21">
        <f>VLOOKUP(A1336,[1]spot_prices!$A:$F,3,FALSE)</f>
        <v>79.8</v>
      </c>
      <c r="D1336" s="21">
        <f>VLOOKUP(A1336,[1]spot_prices!$A:$F,4,FALSE)</f>
        <v>104.5</v>
      </c>
      <c r="E1336" s="107">
        <f>C1336/D1336</f>
        <v>0.763636363636364</v>
      </c>
      <c r="F1336" s="20">
        <f>VLOOKUP(A1336,[1]spot_prices!$A:$F,5,FALSE)</f>
        <v>3.28</v>
      </c>
      <c r="G1336" s="103">
        <f>VLOOKUP(A1336,[1]spot_prices!$A:$F,6,FALSE)</f>
        <v>1.23</v>
      </c>
      <c r="H1336" s="23" t="s">
        <v>104</v>
      </c>
      <c r="I1336" s="23"/>
      <c r="J1336" s="20" t="s">
        <v>5104</v>
      </c>
      <c r="K1336" s="112">
        <f>VLOOKUP(H1336,行业总结!D:F,2,FALSE)</f>
        <v>6.3</v>
      </c>
      <c r="L1336" s="23" t="s">
        <v>7070</v>
      </c>
      <c r="M1336" s="23" t="s">
        <v>7071</v>
      </c>
    </row>
    <row r="1337" ht="33" spans="1:13">
      <c r="A1337" s="20" t="s">
        <v>7072</v>
      </c>
      <c r="B1337" s="20" t="s">
        <v>7073</v>
      </c>
      <c r="C1337" s="21">
        <f>VLOOKUP(A1337,[1]spot_prices!$A:$F,3,FALSE)</f>
        <v>61.1</v>
      </c>
      <c r="D1337" s="21">
        <f>VLOOKUP(A1337,[1]spot_prices!$A:$F,4,FALSE)</f>
        <v>74.1</v>
      </c>
      <c r="E1337" s="107">
        <f>C1337/D1337</f>
        <v>0.824561403508772</v>
      </c>
      <c r="F1337" s="20">
        <f>VLOOKUP(A1337,[1]spot_prices!$A:$F,5,FALSE)</f>
        <v>8.61</v>
      </c>
      <c r="G1337" s="103">
        <f>VLOOKUP(A1337,[1]spot_prices!$A:$F,6,FALSE)</f>
        <v>0.94</v>
      </c>
      <c r="H1337" s="23" t="s">
        <v>104</v>
      </c>
      <c r="I1337" s="23"/>
      <c r="J1337" s="20" t="s">
        <v>2135</v>
      </c>
      <c r="K1337" s="112">
        <f>VLOOKUP(H1337,行业总结!D:F,2,FALSE)</f>
        <v>6.3</v>
      </c>
      <c r="L1337" s="23" t="s">
        <v>7074</v>
      </c>
      <c r="M1337" s="23" t="s">
        <v>7075</v>
      </c>
    </row>
    <row r="1338" ht="33" spans="1:13">
      <c r="A1338" s="20" t="s">
        <v>7076</v>
      </c>
      <c r="B1338" s="20" t="s">
        <v>7077</v>
      </c>
      <c r="C1338" s="21">
        <f>VLOOKUP(A1338,[1]spot_prices!$A:$F,3,FALSE)</f>
        <v>59</v>
      </c>
      <c r="D1338" s="21">
        <f>VLOOKUP(A1338,[1]spot_prices!$A:$F,4,FALSE)</f>
        <v>59</v>
      </c>
      <c r="E1338" s="107">
        <f>C1338/D1338</f>
        <v>1</v>
      </c>
      <c r="F1338" s="20">
        <f>VLOOKUP(A1338,[1]spot_prices!$A:$F,5,FALSE)</f>
        <v>7.21</v>
      </c>
      <c r="G1338" s="103">
        <f>VLOOKUP(A1338,[1]spot_prices!$A:$F,6,FALSE)</f>
        <v>0</v>
      </c>
      <c r="H1338" s="23" t="s">
        <v>104</v>
      </c>
      <c r="I1338" s="23"/>
      <c r="J1338" s="113"/>
      <c r="K1338" s="112">
        <f>VLOOKUP(H1338,行业总结!D:F,2,FALSE)</f>
        <v>6.3</v>
      </c>
      <c r="L1338" s="23" t="s">
        <v>7078</v>
      </c>
      <c r="M1338" s="23" t="s">
        <v>7079</v>
      </c>
    </row>
    <row r="1339" ht="33" spans="1:13">
      <c r="A1339" s="24" t="s">
        <v>7080</v>
      </c>
      <c r="B1339" s="24" t="s">
        <v>7081</v>
      </c>
      <c r="C1339" s="21">
        <f>VLOOKUP(A1339,[1]spot_prices!$A:$F,3,FALSE)</f>
        <v>53.8</v>
      </c>
      <c r="D1339" s="21">
        <f>VLOOKUP(A1339,[1]spot_prices!$A:$F,4,FALSE)</f>
        <v>88.7</v>
      </c>
      <c r="E1339" s="107">
        <f>C1339/D1339</f>
        <v>0.606538895152198</v>
      </c>
      <c r="F1339" s="20">
        <f>VLOOKUP(A1339,[1]spot_prices!$A:$F,5,FALSE)</f>
        <v>8.24</v>
      </c>
      <c r="G1339" s="103">
        <f>VLOOKUP(A1339,[1]spot_prices!$A:$F,6,FALSE)</f>
        <v>0</v>
      </c>
      <c r="H1339" s="27" t="s">
        <v>104</v>
      </c>
      <c r="I1339" s="27"/>
      <c r="J1339" s="114"/>
      <c r="K1339" s="112">
        <f>VLOOKUP(H1339,行业总结!D:F,2,FALSE)</f>
        <v>6.3</v>
      </c>
      <c r="L1339" s="27" t="s">
        <v>7082</v>
      </c>
      <c r="M1339" s="27" t="s">
        <v>7083</v>
      </c>
    </row>
    <row r="1340" ht="33" spans="1:13">
      <c r="A1340" s="20" t="s">
        <v>7084</v>
      </c>
      <c r="B1340" s="20" t="s">
        <v>7085</v>
      </c>
      <c r="C1340" s="21">
        <f>VLOOKUP(A1340,[1]spot_prices!$A:$F,3,FALSE)</f>
        <v>53.6</v>
      </c>
      <c r="D1340" s="21">
        <f>VLOOKUP(A1340,[1]spot_prices!$A:$F,4,FALSE)</f>
        <v>73</v>
      </c>
      <c r="E1340" s="107">
        <f>C1340/D1340</f>
        <v>0.734246575342466</v>
      </c>
      <c r="F1340" s="20">
        <f>VLOOKUP(A1340,[1]spot_prices!$A:$F,5,FALSE)</f>
        <v>20.92</v>
      </c>
      <c r="G1340" s="103">
        <f>VLOOKUP(A1340,[1]spot_prices!$A:$F,6,FALSE)</f>
        <v>1.9</v>
      </c>
      <c r="H1340" s="23" t="s">
        <v>104</v>
      </c>
      <c r="I1340" s="23"/>
      <c r="J1340" s="20" t="s">
        <v>2135</v>
      </c>
      <c r="K1340" s="112">
        <f>VLOOKUP(H1340,行业总结!D:F,2,FALSE)</f>
        <v>6.3</v>
      </c>
      <c r="L1340" s="23" t="s">
        <v>7086</v>
      </c>
      <c r="M1340" s="23" t="s">
        <v>7087</v>
      </c>
    </row>
    <row r="1341" ht="33" spans="1:13">
      <c r="A1341" s="24" t="s">
        <v>7088</v>
      </c>
      <c r="B1341" s="24" t="s">
        <v>7089</v>
      </c>
      <c r="C1341" s="21">
        <f>VLOOKUP(A1341,[1]spot_prices!$A:$F,3,FALSE)</f>
        <v>30.9</v>
      </c>
      <c r="D1341" s="21">
        <f>VLOOKUP(A1341,[1]spot_prices!$A:$F,4,FALSE)</f>
        <v>62.5</v>
      </c>
      <c r="E1341" s="107">
        <f>C1341/D1341</f>
        <v>0.4944</v>
      </c>
      <c r="F1341" s="20">
        <f>VLOOKUP(A1341,[1]spot_prices!$A:$F,5,FALSE)</f>
        <v>29.37</v>
      </c>
      <c r="G1341" s="103">
        <f>VLOOKUP(A1341,[1]spot_prices!$A:$F,6,FALSE)</f>
        <v>1.07</v>
      </c>
      <c r="H1341" s="27" t="s">
        <v>104</v>
      </c>
      <c r="I1341" s="27"/>
      <c r="J1341" s="114"/>
      <c r="K1341" s="112">
        <f>VLOOKUP(H1341,行业总结!D:F,2,FALSE)</f>
        <v>6.3</v>
      </c>
      <c r="L1341" s="27" t="s">
        <v>7090</v>
      </c>
      <c r="M1341" s="27" t="s">
        <v>7091</v>
      </c>
    </row>
    <row r="1342" spans="1:13">
      <c r="A1342" s="24" t="s">
        <v>7092</v>
      </c>
      <c r="B1342" s="24" t="s">
        <v>7093</v>
      </c>
      <c r="C1342" s="21">
        <f>VLOOKUP(A1342,[1]spot_prices!$A:$F,3,FALSE)</f>
        <v>19.7</v>
      </c>
      <c r="D1342" s="21">
        <f>VLOOKUP(A1342,[1]spot_prices!$A:$F,4,FALSE)</f>
        <v>43.3</v>
      </c>
      <c r="E1342" s="107">
        <f>C1342/D1342</f>
        <v>0.454965357967667</v>
      </c>
      <c r="F1342" s="20">
        <f>VLOOKUP(A1342,[1]spot_prices!$A:$F,5,FALSE)</f>
        <v>42.52</v>
      </c>
      <c r="G1342" s="103">
        <f>VLOOKUP(A1342,[1]spot_prices!$A:$F,6,FALSE)</f>
        <v>1.21</v>
      </c>
      <c r="H1342" s="27" t="s">
        <v>104</v>
      </c>
      <c r="I1342" s="27"/>
      <c r="J1342" s="114"/>
      <c r="K1342" s="112">
        <f>VLOOKUP(H1342,行业总结!D:F,2,FALSE)</f>
        <v>6.3</v>
      </c>
      <c r="L1342" s="27" t="s">
        <v>7094</v>
      </c>
      <c r="M1342" s="27" t="s">
        <v>7095</v>
      </c>
    </row>
    <row r="1343" spans="1:13">
      <c r="A1343" s="24" t="s">
        <v>7096</v>
      </c>
      <c r="B1343" s="24" t="s">
        <v>7097</v>
      </c>
      <c r="C1343" s="21">
        <f>VLOOKUP(A1343,[1]spot_prices!$A:$F,3,FALSE)</f>
        <v>18.6</v>
      </c>
      <c r="D1343" s="21">
        <f>VLOOKUP(A1343,[1]spot_prices!$A:$F,4,FALSE)</f>
        <v>33.9</v>
      </c>
      <c r="E1343" s="107">
        <f>C1343/D1343</f>
        <v>0.548672566371681</v>
      </c>
      <c r="F1343" s="20">
        <f>VLOOKUP(A1343,[1]spot_prices!$A:$F,5,FALSE)</f>
        <v>17.81</v>
      </c>
      <c r="G1343" s="103">
        <f>VLOOKUP(A1343,[1]spot_prices!$A:$F,6,FALSE)</f>
        <v>1.31</v>
      </c>
      <c r="H1343" s="27" t="s">
        <v>104</v>
      </c>
      <c r="I1343" s="27"/>
      <c r="J1343" s="114"/>
      <c r="K1343" s="112">
        <f>VLOOKUP(H1343,行业总结!D:F,2,FALSE)</f>
        <v>6.3</v>
      </c>
      <c r="L1343" s="27" t="s">
        <v>7098</v>
      </c>
      <c r="M1343" s="27" t="s">
        <v>7099</v>
      </c>
    </row>
    <row r="1344" spans="1:13">
      <c r="A1344" s="24" t="s">
        <v>7100</v>
      </c>
      <c r="B1344" s="24" t="s">
        <v>7101</v>
      </c>
      <c r="C1344" s="21">
        <f>VLOOKUP(A1344,[1]spot_prices!$A:$F,3,FALSE)</f>
        <v>16.8</v>
      </c>
      <c r="D1344" s="21">
        <f>VLOOKUP(A1344,[1]spot_prices!$A:$F,4,FALSE)</f>
        <v>133.4</v>
      </c>
      <c r="E1344" s="107">
        <f>C1344/D1344</f>
        <v>0.125937031484258</v>
      </c>
      <c r="F1344" s="20">
        <f>VLOOKUP(A1344,[1]spot_prices!$A:$F,5,FALSE)</f>
        <v>25.45</v>
      </c>
      <c r="G1344" s="103">
        <f>VLOOKUP(A1344,[1]spot_prices!$A:$F,6,FALSE)</f>
        <v>0.35</v>
      </c>
      <c r="H1344" s="27" t="s">
        <v>104</v>
      </c>
      <c r="I1344" s="27"/>
      <c r="J1344" s="24" t="s">
        <v>2113</v>
      </c>
      <c r="K1344" s="112">
        <f>VLOOKUP(H1344,行业总结!D:F,2,FALSE)</f>
        <v>6.3</v>
      </c>
      <c r="L1344" s="27" t="s">
        <v>5285</v>
      </c>
      <c r="M1344" s="27" t="s">
        <v>7091</v>
      </c>
    </row>
    <row r="1345" ht="33" spans="1:13">
      <c r="A1345" s="20" t="s">
        <v>7102</v>
      </c>
      <c r="B1345" s="20" t="s">
        <v>7103</v>
      </c>
      <c r="C1345" s="21">
        <f>VLOOKUP(A1345,[1]spot_prices!$A:$F,3,FALSE)</f>
        <v>80.3</v>
      </c>
      <c r="D1345" s="21">
        <f>VLOOKUP(A1345,[1]spot_prices!$A:$F,4,FALSE)</f>
        <v>81.9</v>
      </c>
      <c r="E1345" s="107">
        <f>C1345/D1345</f>
        <v>0.98046398046398</v>
      </c>
      <c r="F1345" s="20">
        <f>VLOOKUP(A1345,[1]spot_prices!$A:$F,5,FALSE)</f>
        <v>8.59</v>
      </c>
      <c r="G1345" s="103">
        <f>VLOOKUP(A1345,[1]spot_prices!$A:$F,6,FALSE)</f>
        <v>0.59</v>
      </c>
      <c r="H1345" s="23" t="s">
        <v>2100</v>
      </c>
      <c r="I1345" s="23"/>
      <c r="J1345" s="20" t="s">
        <v>2135</v>
      </c>
      <c r="K1345" s="112">
        <f>VLOOKUP(H1345,行业总结!D:F,2,FALSE)</f>
        <v>6.4</v>
      </c>
      <c r="L1345" s="23" t="s">
        <v>7104</v>
      </c>
      <c r="M1345" s="23" t="s">
        <v>7105</v>
      </c>
    </row>
    <row r="1346" ht="33" spans="1:13">
      <c r="A1346" s="24" t="s">
        <v>7106</v>
      </c>
      <c r="B1346" s="24" t="s">
        <v>7107</v>
      </c>
      <c r="C1346" s="21">
        <f>VLOOKUP(A1346,[1]spot_prices!$A:$F,3,FALSE)</f>
        <v>34.5</v>
      </c>
      <c r="D1346" s="21">
        <f>VLOOKUP(A1346,[1]spot_prices!$A:$F,4,FALSE)</f>
        <v>42.4</v>
      </c>
      <c r="E1346" s="107">
        <f>C1346/D1346</f>
        <v>0.813679245283019</v>
      </c>
      <c r="F1346" s="20">
        <f>VLOOKUP(A1346,[1]spot_prices!$A:$F,5,FALSE)</f>
        <v>4.92</v>
      </c>
      <c r="G1346" s="103">
        <f>VLOOKUP(A1346,[1]spot_prices!$A:$F,6,FALSE)</f>
        <v>0.82</v>
      </c>
      <c r="H1346" s="27" t="s">
        <v>2100</v>
      </c>
      <c r="I1346" s="27"/>
      <c r="J1346" s="114"/>
      <c r="K1346" s="112">
        <f>VLOOKUP(H1346,行业总结!D:F,2,FALSE)</f>
        <v>6.4</v>
      </c>
      <c r="L1346" s="27" t="s">
        <v>7108</v>
      </c>
      <c r="M1346" s="27" t="s">
        <v>7109</v>
      </c>
    </row>
    <row r="1347" spans="1:13">
      <c r="A1347" s="24" t="s">
        <v>7110</v>
      </c>
      <c r="B1347" s="24" t="s">
        <v>7111</v>
      </c>
      <c r="C1347" s="21">
        <f>VLOOKUP(A1347,[1]spot_prices!$A:$F,3,FALSE)</f>
        <v>5.7</v>
      </c>
      <c r="D1347" s="21">
        <f>VLOOKUP(A1347,[1]spot_prices!$A:$F,4,FALSE)</f>
        <v>8.4</v>
      </c>
      <c r="E1347" s="107">
        <f>C1347/D1347</f>
        <v>0.678571428571429</v>
      </c>
      <c r="F1347" s="20">
        <f>VLOOKUP(A1347,[1]spot_prices!$A:$F,5,FALSE)</f>
        <v>3.23</v>
      </c>
      <c r="G1347" s="103">
        <f>VLOOKUP(A1347,[1]spot_prices!$A:$F,6,FALSE)</f>
        <v>0.62</v>
      </c>
      <c r="H1347" s="27" t="s">
        <v>2100</v>
      </c>
      <c r="I1347" s="27"/>
      <c r="J1347" s="114"/>
      <c r="K1347" s="112">
        <f>VLOOKUP(H1347,行业总结!D:F,2,FALSE)</f>
        <v>6.4</v>
      </c>
      <c r="L1347" s="27" t="s">
        <v>7112</v>
      </c>
      <c r="M1347" s="114"/>
    </row>
    <row r="1348" ht="33" spans="1:13">
      <c r="A1348" s="108" t="s">
        <v>7113</v>
      </c>
      <c r="B1348" s="108" t="s">
        <v>7114</v>
      </c>
      <c r="C1348" s="21">
        <f>VLOOKUP(A1348,[1]spot_prices!$A:$F,3,FALSE)</f>
        <v>146.3</v>
      </c>
      <c r="D1348" s="21">
        <f>VLOOKUP(A1348,[1]spot_prices!$A:$F,4,FALSE)</f>
        <v>146.3</v>
      </c>
      <c r="E1348" s="107">
        <f>C1348/D1348</f>
        <v>1</v>
      </c>
      <c r="F1348" s="20">
        <f>VLOOKUP(A1348,[1]spot_prices!$A:$F,5,FALSE)</f>
        <v>14.33</v>
      </c>
      <c r="G1348" s="103">
        <f>VLOOKUP(A1348,[1]spot_prices!$A:$F,6,FALSE)</f>
        <v>1.34</v>
      </c>
      <c r="H1348" s="109" t="s">
        <v>2097</v>
      </c>
      <c r="I1348" s="109"/>
      <c r="J1348" s="108" t="s">
        <v>2226</v>
      </c>
      <c r="K1348" s="112">
        <f>VLOOKUP(H1348,行业总结!D:F,2,FALSE)</f>
        <v>6.3</v>
      </c>
      <c r="L1348" s="109" t="s">
        <v>7115</v>
      </c>
      <c r="M1348" s="109" t="s">
        <v>7116</v>
      </c>
    </row>
    <row r="1349" ht="33" spans="1:13">
      <c r="A1349" s="108" t="s">
        <v>7117</v>
      </c>
      <c r="B1349" s="108" t="s">
        <v>7118</v>
      </c>
      <c r="C1349" s="21">
        <f>VLOOKUP(A1349,[1]spot_prices!$A:$F,3,FALSE)</f>
        <v>124.1</v>
      </c>
      <c r="D1349" s="21">
        <f>VLOOKUP(A1349,[1]spot_prices!$A:$F,4,FALSE)</f>
        <v>124.1</v>
      </c>
      <c r="E1349" s="107">
        <f>C1349/D1349</f>
        <v>1</v>
      </c>
      <c r="F1349" s="20">
        <f>VLOOKUP(A1349,[1]spot_prices!$A:$F,5,FALSE)</f>
        <v>11.08</v>
      </c>
      <c r="G1349" s="103">
        <f>VLOOKUP(A1349,[1]spot_prices!$A:$F,6,FALSE)</f>
        <v>-0.45</v>
      </c>
      <c r="H1349" s="109" t="s">
        <v>2097</v>
      </c>
      <c r="I1349" s="109"/>
      <c r="J1349" s="108" t="s">
        <v>2226</v>
      </c>
      <c r="K1349" s="112">
        <f>VLOOKUP(H1349,行业总结!D:F,2,FALSE)</f>
        <v>6.3</v>
      </c>
      <c r="L1349" s="109" t="s">
        <v>7119</v>
      </c>
      <c r="M1349" s="109" t="s">
        <v>7120</v>
      </c>
    </row>
    <row r="1350" ht="33" spans="1:13">
      <c r="A1350" s="20" t="s">
        <v>7121</v>
      </c>
      <c r="B1350" s="20" t="s">
        <v>7122</v>
      </c>
      <c r="C1350" s="21">
        <f>VLOOKUP(A1350,[1]spot_prices!$A:$F,3,FALSE)</f>
        <v>102.4</v>
      </c>
      <c r="D1350" s="21">
        <f>VLOOKUP(A1350,[1]spot_prices!$A:$F,4,FALSE)</f>
        <v>102.9</v>
      </c>
      <c r="E1350" s="107">
        <f>C1350/D1350</f>
        <v>0.99514091350826</v>
      </c>
      <c r="F1350" s="20">
        <f>VLOOKUP(A1350,[1]spot_prices!$A:$F,5,FALSE)</f>
        <v>29.16</v>
      </c>
      <c r="G1350" s="103">
        <f>VLOOKUP(A1350,[1]spot_prices!$A:$F,6,FALSE)</f>
        <v>0.69</v>
      </c>
      <c r="H1350" s="23" t="s">
        <v>2097</v>
      </c>
      <c r="I1350" s="23"/>
      <c r="J1350" s="20" t="s">
        <v>2113</v>
      </c>
      <c r="K1350" s="112">
        <f>VLOOKUP(H1350,行业总结!D:F,2,FALSE)</f>
        <v>6.3</v>
      </c>
      <c r="L1350" s="23" t="s">
        <v>7123</v>
      </c>
      <c r="M1350" s="23" t="s">
        <v>7124</v>
      </c>
    </row>
    <row r="1351" ht="33" spans="1:13">
      <c r="A1351" s="20" t="s">
        <v>7125</v>
      </c>
      <c r="B1351" s="20" t="s">
        <v>7126</v>
      </c>
      <c r="C1351" s="21">
        <f>VLOOKUP(A1351,[1]spot_prices!$A:$F,3,FALSE)</f>
        <v>72.3</v>
      </c>
      <c r="D1351" s="21">
        <f>VLOOKUP(A1351,[1]spot_prices!$A:$F,4,FALSE)</f>
        <v>72.3</v>
      </c>
      <c r="E1351" s="107">
        <f>C1351/D1351</f>
        <v>1</v>
      </c>
      <c r="F1351" s="20">
        <f>VLOOKUP(A1351,[1]spot_prices!$A:$F,5,FALSE)</f>
        <v>11.22</v>
      </c>
      <c r="G1351" s="103">
        <f>VLOOKUP(A1351,[1]spot_prices!$A:$F,6,FALSE)</f>
        <v>2.47</v>
      </c>
      <c r="H1351" s="23" t="s">
        <v>2097</v>
      </c>
      <c r="I1351" s="23"/>
      <c r="J1351" s="20" t="s">
        <v>2113</v>
      </c>
      <c r="K1351" s="112">
        <f>VLOOKUP(H1351,行业总结!D:F,2,FALSE)</f>
        <v>6.3</v>
      </c>
      <c r="L1351" s="23" t="s">
        <v>7127</v>
      </c>
      <c r="M1351" s="23" t="s">
        <v>7128</v>
      </c>
    </row>
    <row r="1352" spans="1:13">
      <c r="A1352" s="20" t="s">
        <v>7129</v>
      </c>
      <c r="B1352" s="20" t="s">
        <v>7130</v>
      </c>
      <c r="C1352" s="21">
        <f>VLOOKUP(A1352,[1]spot_prices!$A:$F,3,FALSE)</f>
        <v>66.6</v>
      </c>
      <c r="D1352" s="21">
        <f>VLOOKUP(A1352,[1]spot_prices!$A:$F,4,FALSE)</f>
        <v>95.7</v>
      </c>
      <c r="E1352" s="107">
        <f>C1352/D1352</f>
        <v>0.695924764890282</v>
      </c>
      <c r="F1352" s="20">
        <f>VLOOKUP(A1352,[1]spot_prices!$A:$F,5,FALSE)</f>
        <v>20.45</v>
      </c>
      <c r="G1352" s="103">
        <f>VLOOKUP(A1352,[1]spot_prices!$A:$F,6,FALSE)</f>
        <v>0.29</v>
      </c>
      <c r="H1352" s="23" t="s">
        <v>2097</v>
      </c>
      <c r="I1352" s="23"/>
      <c r="J1352" s="20" t="s">
        <v>2352</v>
      </c>
      <c r="K1352" s="112">
        <f>VLOOKUP(H1352,行业总结!D:F,2,FALSE)</f>
        <v>6.3</v>
      </c>
      <c r="L1352" s="23" t="s">
        <v>7131</v>
      </c>
      <c r="M1352" s="23" t="s">
        <v>7132</v>
      </c>
    </row>
    <row r="1353" spans="1:13">
      <c r="A1353" s="20" t="s">
        <v>7133</v>
      </c>
      <c r="B1353" s="20" t="s">
        <v>7134</v>
      </c>
      <c r="C1353" s="21">
        <f>VLOOKUP(A1353,[1]spot_prices!$A:$F,3,FALSE)</f>
        <v>66.1</v>
      </c>
      <c r="D1353" s="21">
        <f>VLOOKUP(A1353,[1]spot_prices!$A:$F,4,FALSE)</f>
        <v>67.5</v>
      </c>
      <c r="E1353" s="107">
        <f>C1353/D1353</f>
        <v>0.979259259259259</v>
      </c>
      <c r="F1353" s="20">
        <f>VLOOKUP(A1353,[1]spot_prices!$A:$F,5,FALSE)</f>
        <v>43.46</v>
      </c>
      <c r="G1353" s="103">
        <f>VLOOKUP(A1353,[1]spot_prices!$A:$F,6,FALSE)</f>
        <v>2.02</v>
      </c>
      <c r="H1353" s="23" t="s">
        <v>2097</v>
      </c>
      <c r="I1353" s="23"/>
      <c r="J1353" s="113"/>
      <c r="K1353" s="112">
        <f>VLOOKUP(H1353,行业总结!D:F,2,FALSE)</f>
        <v>6.3</v>
      </c>
      <c r="L1353" s="23" t="s">
        <v>7135</v>
      </c>
      <c r="M1353" s="23" t="s">
        <v>7136</v>
      </c>
    </row>
    <row r="1354" ht="33" spans="1:13">
      <c r="A1354" s="24" t="s">
        <v>7137</v>
      </c>
      <c r="B1354" s="24" t="s">
        <v>7138</v>
      </c>
      <c r="C1354" s="21">
        <f>VLOOKUP(A1354,[1]spot_prices!$A:$F,3,FALSE)</f>
        <v>49.1</v>
      </c>
      <c r="D1354" s="21">
        <f>VLOOKUP(A1354,[1]spot_prices!$A:$F,4,FALSE)</f>
        <v>49.1</v>
      </c>
      <c r="E1354" s="107">
        <f>C1354/D1354</f>
        <v>1</v>
      </c>
      <c r="F1354" s="20">
        <f>VLOOKUP(A1354,[1]spot_prices!$A:$F,5,FALSE)</f>
        <v>4.33</v>
      </c>
      <c r="G1354" s="103">
        <f>VLOOKUP(A1354,[1]spot_prices!$A:$F,6,FALSE)</f>
        <v>2.36</v>
      </c>
      <c r="H1354" s="27" t="s">
        <v>2097</v>
      </c>
      <c r="I1354" s="27"/>
      <c r="J1354" s="114"/>
      <c r="K1354" s="112">
        <f>VLOOKUP(H1354,行业总结!D:F,2,FALSE)</f>
        <v>6.3</v>
      </c>
      <c r="L1354" s="27" t="s">
        <v>7139</v>
      </c>
      <c r="M1354" s="27" t="s">
        <v>7140</v>
      </c>
    </row>
    <row r="1355" spans="1:13">
      <c r="A1355" s="24" t="s">
        <v>7141</v>
      </c>
      <c r="B1355" s="24" t="s">
        <v>7142</v>
      </c>
      <c r="C1355" s="21">
        <f>VLOOKUP(A1355,[1]spot_prices!$A:$F,3,FALSE)</f>
        <v>40.5</v>
      </c>
      <c r="D1355" s="21">
        <f>VLOOKUP(A1355,[1]spot_prices!$A:$F,4,FALSE)</f>
        <v>41.2</v>
      </c>
      <c r="E1355" s="107">
        <f>C1355/D1355</f>
        <v>0.983009708737864</v>
      </c>
      <c r="F1355" s="20">
        <f>VLOOKUP(A1355,[1]spot_prices!$A:$F,5,FALSE)</f>
        <v>5.28</v>
      </c>
      <c r="G1355" s="103">
        <f>VLOOKUP(A1355,[1]spot_prices!$A:$F,6,FALSE)</f>
        <v>1.93</v>
      </c>
      <c r="H1355" s="27" t="s">
        <v>2097</v>
      </c>
      <c r="I1355" s="27"/>
      <c r="J1355" s="114"/>
      <c r="K1355" s="112">
        <f>VLOOKUP(H1355,行业总结!D:F,2,FALSE)</f>
        <v>6.3</v>
      </c>
      <c r="L1355" s="27" t="s">
        <v>7143</v>
      </c>
      <c r="M1355" s="27" t="s">
        <v>7144</v>
      </c>
    </row>
    <row r="1356" ht="33" spans="1:13">
      <c r="A1356" s="24" t="s">
        <v>7145</v>
      </c>
      <c r="B1356" s="24" t="s">
        <v>7146</v>
      </c>
      <c r="C1356" s="21">
        <f>VLOOKUP(A1356,[1]spot_prices!$A:$F,3,FALSE)</f>
        <v>33.6</v>
      </c>
      <c r="D1356" s="21">
        <f>VLOOKUP(A1356,[1]spot_prices!$A:$F,4,FALSE)</f>
        <v>125.4</v>
      </c>
      <c r="E1356" s="107">
        <f>C1356/D1356</f>
        <v>0.267942583732057</v>
      </c>
      <c r="F1356" s="20">
        <f>VLOOKUP(A1356,[1]spot_prices!$A:$F,5,FALSE)</f>
        <v>26.89</v>
      </c>
      <c r="G1356" s="103">
        <f>VLOOKUP(A1356,[1]spot_prices!$A:$F,6,FALSE)</f>
        <v>0.9</v>
      </c>
      <c r="H1356" s="27" t="s">
        <v>2097</v>
      </c>
      <c r="I1356" s="27"/>
      <c r="J1356" s="24" t="s">
        <v>2253</v>
      </c>
      <c r="K1356" s="112">
        <f>VLOOKUP(H1356,行业总结!D:F,2,FALSE)</f>
        <v>6.3</v>
      </c>
      <c r="L1356" s="27" t="s">
        <v>7147</v>
      </c>
      <c r="M1356" s="27" t="s">
        <v>7148</v>
      </c>
    </row>
    <row r="1357" ht="33" spans="1:13">
      <c r="A1357" s="24" t="s">
        <v>7149</v>
      </c>
      <c r="B1357" s="24" t="s">
        <v>7150</v>
      </c>
      <c r="C1357" s="21">
        <f>VLOOKUP(A1357,[1]spot_prices!$A:$F,3,FALSE)</f>
        <v>33</v>
      </c>
      <c r="D1357" s="21">
        <f>VLOOKUP(A1357,[1]spot_prices!$A:$F,4,FALSE)</f>
        <v>33</v>
      </c>
      <c r="E1357" s="107">
        <f>C1357/D1357</f>
        <v>1</v>
      </c>
      <c r="F1357" s="20">
        <f>VLOOKUP(A1357,[1]spot_prices!$A:$F,5,FALSE)</f>
        <v>8.03</v>
      </c>
      <c r="G1357" s="103">
        <f>VLOOKUP(A1357,[1]spot_prices!$A:$F,6,FALSE)</f>
        <v>1.77</v>
      </c>
      <c r="H1357" s="27" t="s">
        <v>2097</v>
      </c>
      <c r="I1357" s="27"/>
      <c r="J1357" s="114"/>
      <c r="K1357" s="112">
        <f>VLOOKUP(H1357,行业总结!D:F,2,FALSE)</f>
        <v>6.3</v>
      </c>
      <c r="L1357" s="27" t="s">
        <v>7151</v>
      </c>
      <c r="M1357" s="27" t="s">
        <v>7152</v>
      </c>
    </row>
    <row r="1358" ht="33" spans="1:13">
      <c r="A1358" s="24" t="s">
        <v>7153</v>
      </c>
      <c r="B1358" s="24" t="s">
        <v>7154</v>
      </c>
      <c r="C1358" s="21">
        <f>VLOOKUP(A1358,[1]spot_prices!$A:$F,3,FALSE)</f>
        <v>16.2</v>
      </c>
      <c r="D1358" s="21">
        <f>VLOOKUP(A1358,[1]spot_prices!$A:$F,4,FALSE)</f>
        <v>32.5</v>
      </c>
      <c r="E1358" s="107">
        <f>C1358/D1358</f>
        <v>0.498461538461538</v>
      </c>
      <c r="F1358" s="20">
        <f>VLOOKUP(A1358,[1]spot_prices!$A:$F,5,FALSE)</f>
        <v>19.56</v>
      </c>
      <c r="G1358" s="103">
        <f>VLOOKUP(A1358,[1]spot_prices!$A:$F,6,FALSE)</f>
        <v>1.66</v>
      </c>
      <c r="H1358" s="27" t="s">
        <v>2097</v>
      </c>
      <c r="I1358" s="27"/>
      <c r="J1358" s="114"/>
      <c r="K1358" s="112">
        <f>VLOOKUP(H1358,行业总结!D:F,2,FALSE)</f>
        <v>6.3</v>
      </c>
      <c r="L1358" s="27" t="s">
        <v>7155</v>
      </c>
      <c r="M1358" s="27" t="s">
        <v>7156</v>
      </c>
    </row>
    <row r="1359" spans="1:13">
      <c r="A1359" s="24" t="s">
        <v>7157</v>
      </c>
      <c r="B1359" s="24" t="s">
        <v>7158</v>
      </c>
      <c r="C1359" s="21">
        <f>VLOOKUP(A1359,[1]spot_prices!$A:$F,3,FALSE)</f>
        <v>6.6</v>
      </c>
      <c r="D1359" s="21">
        <f>VLOOKUP(A1359,[1]spot_prices!$A:$F,4,FALSE)</f>
        <v>22.4</v>
      </c>
      <c r="E1359" s="107">
        <f>C1359/D1359</f>
        <v>0.294642857142857</v>
      </c>
      <c r="F1359" s="20">
        <f>VLOOKUP(A1359,[1]spot_prices!$A:$F,5,FALSE)</f>
        <v>8.2</v>
      </c>
      <c r="G1359" s="103">
        <f>VLOOKUP(A1359,[1]spot_prices!$A:$F,6,FALSE)</f>
        <v>-0.24</v>
      </c>
      <c r="H1359" s="27" t="s">
        <v>2097</v>
      </c>
      <c r="I1359" s="27"/>
      <c r="J1359" s="114"/>
      <c r="K1359" s="112">
        <f>VLOOKUP(H1359,行业总结!D:F,2,FALSE)</f>
        <v>6.3</v>
      </c>
      <c r="L1359" s="27" t="s">
        <v>7159</v>
      </c>
      <c r="M1359" s="114"/>
    </row>
    <row r="1360" spans="1:13">
      <c r="A1360" s="24" t="s">
        <v>7160</v>
      </c>
      <c r="B1360" s="24" t="s">
        <v>7161</v>
      </c>
      <c r="C1360" s="21">
        <f>VLOOKUP(A1360,[1]spot_prices!$A:$F,3,FALSE)</f>
        <v>2.9</v>
      </c>
      <c r="D1360" s="21">
        <f>VLOOKUP(A1360,[1]spot_prices!$A:$F,4,FALSE)</f>
        <v>5.2</v>
      </c>
      <c r="E1360" s="107">
        <f>C1360/D1360</f>
        <v>0.557692307692308</v>
      </c>
      <c r="F1360" s="20">
        <f>VLOOKUP(A1360,[1]spot_prices!$A:$F,5,FALSE)</f>
        <v>3.25</v>
      </c>
      <c r="G1360" s="103">
        <f>VLOOKUP(A1360,[1]spot_prices!$A:$F,6,FALSE)</f>
        <v>0.31</v>
      </c>
      <c r="H1360" s="27" t="s">
        <v>2097</v>
      </c>
      <c r="I1360" s="27"/>
      <c r="J1360" s="114"/>
      <c r="K1360" s="112">
        <f>VLOOKUP(H1360,行业总结!D:F,2,FALSE)</f>
        <v>6.3</v>
      </c>
      <c r="L1360" s="27" t="s">
        <v>7162</v>
      </c>
      <c r="M1360" s="114"/>
    </row>
    <row r="1361" ht="30" spans="1:13">
      <c r="A1361" s="28" t="s">
        <v>1501</v>
      </c>
      <c r="B1361" s="28" t="s">
        <v>1502</v>
      </c>
      <c r="C1361" s="21">
        <f>VLOOKUP(A1361,[1]spot_prices!$A:$F,3,FALSE)</f>
        <v>984</v>
      </c>
      <c r="D1361" s="21">
        <f>VLOOKUP(A1361,[1]spot_prices!$A:$F,4,FALSE)</f>
        <v>984.7</v>
      </c>
      <c r="E1361" s="107">
        <f>C1361/D1361</f>
        <v>0.999289123590941</v>
      </c>
      <c r="F1361" s="20">
        <f>VLOOKUP(A1361,[1]spot_prices!$A:$F,5,FALSE)</f>
        <v>59.28</v>
      </c>
      <c r="G1361" s="103">
        <f>VLOOKUP(A1361,[1]spot_prices!$A:$F,6,FALSE)</f>
        <v>-0.79</v>
      </c>
      <c r="H1361" s="30" t="s">
        <v>846</v>
      </c>
      <c r="I1361" s="30"/>
      <c r="J1361" s="28" t="s">
        <v>2309</v>
      </c>
      <c r="K1361" s="112">
        <f>VLOOKUP(H1361,行业总结!D:F,2,FALSE)</f>
        <v>6.3</v>
      </c>
      <c r="L1361" s="30" t="s">
        <v>1503</v>
      </c>
      <c r="M1361" s="30" t="s">
        <v>7163</v>
      </c>
    </row>
    <row r="1362" ht="33" spans="1:13">
      <c r="A1362" s="110" t="s">
        <v>844</v>
      </c>
      <c r="B1362" s="110" t="s">
        <v>845</v>
      </c>
      <c r="C1362" s="21">
        <f>VLOOKUP(A1362,[1]spot_prices!$A:$F,3,FALSE)</f>
        <v>578.5</v>
      </c>
      <c r="D1362" s="21">
        <f>VLOOKUP(A1362,[1]spot_prices!$A:$F,4,FALSE)</f>
        <v>583.2</v>
      </c>
      <c r="E1362" s="107">
        <f>C1362/D1362</f>
        <v>0.991941015089163</v>
      </c>
      <c r="F1362" s="20">
        <f>VLOOKUP(A1362,[1]spot_prices!$A:$F,5,FALSE)</f>
        <v>12.85</v>
      </c>
      <c r="G1362" s="103">
        <f>VLOOKUP(A1362,[1]spot_prices!$A:$F,6,FALSE)</f>
        <v>0.39</v>
      </c>
      <c r="H1362" s="111" t="s">
        <v>846</v>
      </c>
      <c r="I1362" s="111"/>
      <c r="J1362" s="110" t="s">
        <v>2309</v>
      </c>
      <c r="K1362" s="112">
        <f>VLOOKUP(H1362,行业总结!D:F,2,FALSE)</f>
        <v>6.3</v>
      </c>
      <c r="L1362" s="111" t="s">
        <v>847</v>
      </c>
      <c r="M1362" s="111" t="s">
        <v>848</v>
      </c>
    </row>
    <row r="1363" ht="49.5" spans="1:13">
      <c r="A1363" s="108" t="s">
        <v>7164</v>
      </c>
      <c r="B1363" s="108" t="s">
        <v>7165</v>
      </c>
      <c r="C1363" s="21">
        <f>VLOOKUP(A1363,[1]spot_prices!$A:$F,3,FALSE)</f>
        <v>260.9</v>
      </c>
      <c r="D1363" s="21">
        <f>VLOOKUP(A1363,[1]spot_prices!$A:$F,4,FALSE)</f>
        <v>327.9</v>
      </c>
      <c r="E1363" s="107">
        <f>C1363/D1363</f>
        <v>0.795669411405916</v>
      </c>
      <c r="F1363" s="20">
        <f>VLOOKUP(A1363,[1]spot_prices!$A:$F,5,FALSE)</f>
        <v>7.92</v>
      </c>
      <c r="G1363" s="103">
        <f>VLOOKUP(A1363,[1]spot_prices!$A:$F,6,FALSE)</f>
        <v>0.38</v>
      </c>
      <c r="H1363" s="109" t="s">
        <v>846</v>
      </c>
      <c r="I1363" s="109"/>
      <c r="J1363" s="108" t="s">
        <v>2211</v>
      </c>
      <c r="K1363" s="112">
        <f>VLOOKUP(H1363,行业总结!D:F,2,FALSE)</f>
        <v>6.3</v>
      </c>
      <c r="L1363" s="109" t="s">
        <v>7166</v>
      </c>
      <c r="M1363" s="109" t="s">
        <v>7167</v>
      </c>
    </row>
    <row r="1364" ht="33" spans="1:13">
      <c r="A1364" s="108" t="s">
        <v>7168</v>
      </c>
      <c r="B1364" s="108" t="s">
        <v>7169</v>
      </c>
      <c r="C1364" s="21">
        <f>VLOOKUP(A1364,[1]spot_prices!$A:$F,3,FALSE)</f>
        <v>113.4</v>
      </c>
      <c r="D1364" s="21">
        <f>VLOOKUP(A1364,[1]spot_prices!$A:$F,4,FALSE)</f>
        <v>113.4</v>
      </c>
      <c r="E1364" s="107">
        <f>C1364/D1364</f>
        <v>1</v>
      </c>
      <c r="F1364" s="20">
        <f>VLOOKUP(A1364,[1]spot_prices!$A:$F,5,FALSE)</f>
        <v>8.37</v>
      </c>
      <c r="G1364" s="103">
        <f>VLOOKUP(A1364,[1]spot_prices!$A:$F,6,FALSE)</f>
        <v>0.84</v>
      </c>
      <c r="H1364" s="109" t="s">
        <v>846</v>
      </c>
      <c r="I1364" s="109"/>
      <c r="J1364" s="108" t="s">
        <v>2135</v>
      </c>
      <c r="K1364" s="112">
        <f>VLOOKUP(H1364,行业总结!D:F,2,FALSE)</f>
        <v>6.3</v>
      </c>
      <c r="L1364" s="109" t="s">
        <v>7170</v>
      </c>
      <c r="M1364" s="109" t="s">
        <v>7171</v>
      </c>
    </row>
    <row r="1365" ht="33" spans="1:13">
      <c r="A1365" s="108" t="s">
        <v>7172</v>
      </c>
      <c r="B1365" s="108" t="s">
        <v>7173</v>
      </c>
      <c r="C1365" s="21">
        <f>VLOOKUP(A1365,[1]spot_prices!$A:$F,3,FALSE)</f>
        <v>107</v>
      </c>
      <c r="D1365" s="21">
        <f>VLOOKUP(A1365,[1]spot_prices!$A:$F,4,FALSE)</f>
        <v>107</v>
      </c>
      <c r="E1365" s="107">
        <f>C1365/D1365</f>
        <v>1</v>
      </c>
      <c r="F1365" s="20">
        <f>VLOOKUP(A1365,[1]spot_prices!$A:$F,5,FALSE)</f>
        <v>11.64</v>
      </c>
      <c r="G1365" s="103">
        <f>VLOOKUP(A1365,[1]spot_prices!$A:$F,6,FALSE)</f>
        <v>0.34</v>
      </c>
      <c r="H1365" s="109" t="s">
        <v>846</v>
      </c>
      <c r="I1365" s="109"/>
      <c r="J1365" s="108" t="s">
        <v>2253</v>
      </c>
      <c r="K1365" s="112">
        <f>VLOOKUP(H1365,行业总结!D:F,2,FALSE)</f>
        <v>6.3</v>
      </c>
      <c r="L1365" s="109" t="s">
        <v>7174</v>
      </c>
      <c r="M1365" s="109" t="s">
        <v>7175</v>
      </c>
    </row>
    <row r="1366" ht="33" spans="1:13">
      <c r="A1366" s="108" t="s">
        <v>7176</v>
      </c>
      <c r="B1366" s="108" t="s">
        <v>7177</v>
      </c>
      <c r="C1366" s="21">
        <f>VLOOKUP(A1366,[1]spot_prices!$A:$F,3,FALSE)</f>
        <v>104.8</v>
      </c>
      <c r="D1366" s="21">
        <f>VLOOKUP(A1366,[1]spot_prices!$A:$F,4,FALSE)</f>
        <v>104.8</v>
      </c>
      <c r="E1366" s="107">
        <f>C1366/D1366</f>
        <v>1</v>
      </c>
      <c r="F1366" s="20">
        <f>VLOOKUP(A1366,[1]spot_prices!$A:$F,5,FALSE)</f>
        <v>20.03</v>
      </c>
      <c r="G1366" s="103">
        <f>VLOOKUP(A1366,[1]spot_prices!$A:$F,6,FALSE)</f>
        <v>-1.43</v>
      </c>
      <c r="H1366" s="109" t="s">
        <v>846</v>
      </c>
      <c r="I1366" s="109"/>
      <c r="J1366" s="108" t="s">
        <v>2135</v>
      </c>
      <c r="K1366" s="112">
        <f>VLOOKUP(H1366,行业总结!D:F,2,FALSE)</f>
        <v>6.3</v>
      </c>
      <c r="L1366" s="109" t="s">
        <v>7178</v>
      </c>
      <c r="M1366" s="109" t="s">
        <v>7179</v>
      </c>
    </row>
    <row r="1367" spans="1:13">
      <c r="A1367" s="20" t="s">
        <v>7180</v>
      </c>
      <c r="B1367" s="20" t="s">
        <v>7181</v>
      </c>
      <c r="C1367" s="21">
        <f>VLOOKUP(A1367,[1]spot_prices!$A:$F,3,FALSE)</f>
        <v>88.5</v>
      </c>
      <c r="D1367" s="21">
        <f>VLOOKUP(A1367,[1]spot_prices!$A:$F,4,FALSE)</f>
        <v>101.4</v>
      </c>
      <c r="E1367" s="107">
        <f>C1367/D1367</f>
        <v>0.872781065088757</v>
      </c>
      <c r="F1367" s="20">
        <f>VLOOKUP(A1367,[1]spot_prices!$A:$F,5,FALSE)</f>
        <v>7.31</v>
      </c>
      <c r="G1367" s="103">
        <f>VLOOKUP(A1367,[1]spot_prices!$A:$F,6,FALSE)</f>
        <v>0.97</v>
      </c>
      <c r="H1367" s="23" t="s">
        <v>846</v>
      </c>
      <c r="I1367" s="23"/>
      <c r="J1367" s="20" t="s">
        <v>2135</v>
      </c>
      <c r="K1367" s="112">
        <f>VLOOKUP(H1367,行业总结!D:F,2,FALSE)</f>
        <v>6.3</v>
      </c>
      <c r="L1367" s="23" t="s">
        <v>7182</v>
      </c>
      <c r="M1367" s="23" t="s">
        <v>7183</v>
      </c>
    </row>
    <row r="1368" ht="33" spans="1:13">
      <c r="A1368" s="20" t="s">
        <v>7184</v>
      </c>
      <c r="B1368" s="20" t="s">
        <v>7185</v>
      </c>
      <c r="C1368" s="21">
        <f>VLOOKUP(A1368,[1]spot_prices!$A:$F,3,FALSE)</f>
        <v>88.4</v>
      </c>
      <c r="D1368" s="21">
        <f>VLOOKUP(A1368,[1]spot_prices!$A:$F,4,FALSE)</f>
        <v>105.9</v>
      </c>
      <c r="E1368" s="107">
        <f>C1368/D1368</f>
        <v>0.834749763928234</v>
      </c>
      <c r="F1368" s="20">
        <f>VLOOKUP(A1368,[1]spot_prices!$A:$F,5,FALSE)</f>
        <v>12.16</v>
      </c>
      <c r="G1368" s="103">
        <f>VLOOKUP(A1368,[1]spot_prices!$A:$F,6,FALSE)</f>
        <v>0.58</v>
      </c>
      <c r="H1368" s="23" t="s">
        <v>846</v>
      </c>
      <c r="I1368" s="23"/>
      <c r="J1368" s="20" t="s">
        <v>2113</v>
      </c>
      <c r="K1368" s="112">
        <f>VLOOKUP(H1368,行业总结!D:F,2,FALSE)</f>
        <v>6.3</v>
      </c>
      <c r="L1368" s="23" t="s">
        <v>7186</v>
      </c>
      <c r="M1368" s="23" t="s">
        <v>7187</v>
      </c>
    </row>
    <row r="1369" ht="33" spans="1:13">
      <c r="A1369" s="20" t="s">
        <v>7188</v>
      </c>
      <c r="B1369" s="20" t="s">
        <v>7189</v>
      </c>
      <c r="C1369" s="21">
        <f>VLOOKUP(A1369,[1]spot_prices!$A:$F,3,FALSE)</f>
        <v>71.6</v>
      </c>
      <c r="D1369" s="21">
        <f>VLOOKUP(A1369,[1]spot_prices!$A:$F,4,FALSE)</f>
        <v>71.6</v>
      </c>
      <c r="E1369" s="107">
        <f>C1369/D1369</f>
        <v>1</v>
      </c>
      <c r="F1369" s="20">
        <f>VLOOKUP(A1369,[1]spot_prices!$A:$F,5,FALSE)</f>
        <v>16.41</v>
      </c>
      <c r="G1369" s="103">
        <f>VLOOKUP(A1369,[1]spot_prices!$A:$F,6,FALSE)</f>
        <v>0.24</v>
      </c>
      <c r="H1369" s="23" t="s">
        <v>846</v>
      </c>
      <c r="I1369" s="23"/>
      <c r="J1369" s="20" t="s">
        <v>2286</v>
      </c>
      <c r="K1369" s="112">
        <f>VLOOKUP(H1369,行业总结!D:F,2,FALSE)</f>
        <v>6.3</v>
      </c>
      <c r="L1369" s="23" t="s">
        <v>7190</v>
      </c>
      <c r="M1369" s="23" t="s">
        <v>7191</v>
      </c>
    </row>
    <row r="1370" spans="1:13">
      <c r="A1370" s="20" t="s">
        <v>7192</v>
      </c>
      <c r="B1370" s="20" t="s">
        <v>7193</v>
      </c>
      <c r="C1370" s="21">
        <f>VLOOKUP(A1370,[1]spot_prices!$A:$F,3,FALSE)</f>
        <v>66.5</v>
      </c>
      <c r="D1370" s="21">
        <f>VLOOKUP(A1370,[1]spot_prices!$A:$F,4,FALSE)</f>
        <v>66.5</v>
      </c>
      <c r="E1370" s="107">
        <f>C1370/D1370</f>
        <v>1</v>
      </c>
      <c r="F1370" s="20">
        <f>VLOOKUP(A1370,[1]spot_prices!$A:$F,5,FALSE)</f>
        <v>22.62</v>
      </c>
      <c r="G1370" s="103">
        <f>VLOOKUP(A1370,[1]spot_prices!$A:$F,6,FALSE)</f>
        <v>2.4</v>
      </c>
      <c r="H1370" s="23" t="s">
        <v>846</v>
      </c>
      <c r="I1370" s="23"/>
      <c r="J1370" s="20" t="s">
        <v>2135</v>
      </c>
      <c r="K1370" s="112">
        <f>VLOOKUP(H1370,行业总结!D:F,2,FALSE)</f>
        <v>6.3</v>
      </c>
      <c r="L1370" s="23" t="s">
        <v>7194</v>
      </c>
      <c r="M1370" s="23" t="s">
        <v>7195</v>
      </c>
    </row>
    <row r="1371" ht="33" spans="1:13">
      <c r="A1371" s="24" t="s">
        <v>7196</v>
      </c>
      <c r="B1371" s="24" t="s">
        <v>7197</v>
      </c>
      <c r="C1371" s="21">
        <f>VLOOKUP(A1371,[1]spot_prices!$A:$F,3,FALSE)</f>
        <v>30.5</v>
      </c>
      <c r="D1371" s="21">
        <f>VLOOKUP(A1371,[1]spot_prices!$A:$F,4,FALSE)</f>
        <v>45.1</v>
      </c>
      <c r="E1371" s="107">
        <f>C1371/D1371</f>
        <v>0.676274944567627</v>
      </c>
      <c r="F1371" s="20">
        <f>VLOOKUP(A1371,[1]spot_prices!$A:$F,5,FALSE)</f>
        <v>5.59</v>
      </c>
      <c r="G1371" s="103">
        <f>VLOOKUP(A1371,[1]spot_prices!$A:$F,6,FALSE)</f>
        <v>0.9</v>
      </c>
      <c r="H1371" s="27" t="s">
        <v>846</v>
      </c>
      <c r="I1371" s="27"/>
      <c r="J1371" s="114"/>
      <c r="K1371" s="112">
        <f>VLOOKUP(H1371,行业总结!D:F,2,FALSE)</f>
        <v>6.3</v>
      </c>
      <c r="L1371" s="27" t="s">
        <v>7198</v>
      </c>
      <c r="M1371" s="27" t="s">
        <v>7199</v>
      </c>
    </row>
    <row r="1372" spans="1:13">
      <c r="A1372" s="24" t="s">
        <v>7200</v>
      </c>
      <c r="B1372" s="24" t="s">
        <v>7201</v>
      </c>
      <c r="C1372" s="21">
        <f>VLOOKUP(A1372,[1]spot_prices!$A:$F,3,FALSE)</f>
        <v>27.8</v>
      </c>
      <c r="D1372" s="21">
        <f>VLOOKUP(A1372,[1]spot_prices!$A:$F,4,FALSE)</f>
        <v>43.1</v>
      </c>
      <c r="E1372" s="107">
        <f>C1372/D1372</f>
        <v>0.645011600928074</v>
      </c>
      <c r="F1372" s="20">
        <f>VLOOKUP(A1372,[1]spot_prices!$A:$F,5,FALSE)</f>
        <v>17.01</v>
      </c>
      <c r="G1372" s="103">
        <f>VLOOKUP(A1372,[1]spot_prices!$A:$F,6,FALSE)</f>
        <v>2.04</v>
      </c>
      <c r="H1372" s="27" t="s">
        <v>846</v>
      </c>
      <c r="I1372" s="27"/>
      <c r="J1372" s="114"/>
      <c r="K1372" s="112">
        <f>VLOOKUP(H1372,行业总结!D:F,2,FALSE)</f>
        <v>6.3</v>
      </c>
      <c r="L1372" s="27" t="s">
        <v>7202</v>
      </c>
      <c r="M1372" s="27" t="s">
        <v>7203</v>
      </c>
    </row>
    <row r="1373" ht="49.5" spans="1:13">
      <c r="A1373" s="24" t="s">
        <v>7204</v>
      </c>
      <c r="B1373" s="24" t="s">
        <v>7205</v>
      </c>
      <c r="C1373" s="21">
        <f>VLOOKUP(A1373,[1]spot_prices!$A:$F,3,FALSE)</f>
        <v>23.9</v>
      </c>
      <c r="D1373" s="21">
        <f>VLOOKUP(A1373,[1]spot_prices!$A:$F,4,FALSE)</f>
        <v>24.2</v>
      </c>
      <c r="E1373" s="107">
        <f>C1373/D1373</f>
        <v>0.987603305785124</v>
      </c>
      <c r="F1373" s="20">
        <f>VLOOKUP(A1373,[1]spot_prices!$A:$F,5,FALSE)</f>
        <v>6.92</v>
      </c>
      <c r="G1373" s="103">
        <f>VLOOKUP(A1373,[1]spot_prices!$A:$F,6,FALSE)</f>
        <v>2.37</v>
      </c>
      <c r="H1373" s="27" t="s">
        <v>846</v>
      </c>
      <c r="I1373" s="27"/>
      <c r="J1373" s="114"/>
      <c r="K1373" s="112">
        <f>VLOOKUP(H1373,行业总结!D:F,2,FALSE)</f>
        <v>6.3</v>
      </c>
      <c r="L1373" s="27" t="s">
        <v>7206</v>
      </c>
      <c r="M1373" s="27" t="s">
        <v>7207</v>
      </c>
    </row>
    <row r="1374" spans="1:13">
      <c r="A1374" s="24" t="s">
        <v>7208</v>
      </c>
      <c r="B1374" s="24" t="s">
        <v>7209</v>
      </c>
      <c r="C1374" s="21">
        <f>VLOOKUP(A1374,[1]spot_prices!$A:$F,3,FALSE)</f>
        <v>20.5</v>
      </c>
      <c r="D1374" s="21">
        <f>VLOOKUP(A1374,[1]spot_prices!$A:$F,4,FALSE)</f>
        <v>65.9</v>
      </c>
      <c r="E1374" s="107">
        <f>C1374/D1374</f>
        <v>0.311077389984825</v>
      </c>
      <c r="F1374" s="20">
        <f>VLOOKUP(A1374,[1]spot_prices!$A:$F,5,FALSE)</f>
        <v>9.42</v>
      </c>
      <c r="G1374" s="103">
        <f>VLOOKUP(A1374,[1]spot_prices!$A:$F,6,FALSE)</f>
        <v>0.96</v>
      </c>
      <c r="H1374" s="27" t="s">
        <v>846</v>
      </c>
      <c r="I1374" s="27"/>
      <c r="J1374" s="114"/>
      <c r="K1374" s="112">
        <f>VLOOKUP(H1374,行业总结!D:F,2,FALSE)</f>
        <v>6.3</v>
      </c>
      <c r="L1374" s="27" t="s">
        <v>7210</v>
      </c>
      <c r="M1374" s="27" t="s">
        <v>7211</v>
      </c>
    </row>
    <row r="1375" spans="1:13">
      <c r="A1375" s="24" t="s">
        <v>7212</v>
      </c>
      <c r="B1375" s="24" t="s">
        <v>7213</v>
      </c>
      <c r="C1375" s="21">
        <f>VLOOKUP(A1375,[1]spot_prices!$A:$F,3,FALSE)</f>
        <v>15.3</v>
      </c>
      <c r="D1375" s="21">
        <f>VLOOKUP(A1375,[1]spot_prices!$A:$F,4,FALSE)</f>
        <v>15.3</v>
      </c>
      <c r="E1375" s="107">
        <f>C1375/D1375</f>
        <v>1</v>
      </c>
      <c r="F1375" s="20">
        <f>VLOOKUP(A1375,[1]spot_prices!$A:$F,5,FALSE)</f>
        <v>5.73</v>
      </c>
      <c r="G1375" s="103">
        <f>VLOOKUP(A1375,[1]spot_prices!$A:$F,6,FALSE)</f>
        <v>2.14</v>
      </c>
      <c r="H1375" s="27" t="s">
        <v>846</v>
      </c>
      <c r="I1375" s="27"/>
      <c r="J1375" s="114"/>
      <c r="K1375" s="112">
        <f>VLOOKUP(H1375,行业总结!D:F,2,FALSE)</f>
        <v>6.3</v>
      </c>
      <c r="L1375" s="27" t="s">
        <v>7214</v>
      </c>
      <c r="M1375" s="27" t="s">
        <v>7215</v>
      </c>
    </row>
    <row r="1376" spans="1:13">
      <c r="A1376" s="24" t="s">
        <v>7216</v>
      </c>
      <c r="B1376" s="24" t="s">
        <v>7217</v>
      </c>
      <c r="C1376" s="21">
        <f>VLOOKUP(A1376,[1]spot_prices!$A:$F,3,FALSE)</f>
        <v>8.1</v>
      </c>
      <c r="D1376" s="21">
        <f>VLOOKUP(A1376,[1]spot_prices!$A:$F,4,FALSE)</f>
        <v>32.5</v>
      </c>
      <c r="E1376" s="107">
        <f>C1376/D1376</f>
        <v>0.249230769230769</v>
      </c>
      <c r="F1376" s="20">
        <f>VLOOKUP(A1376,[1]spot_prices!$A:$F,5,FALSE)</f>
        <v>19.33</v>
      </c>
      <c r="G1376" s="103">
        <f>VLOOKUP(A1376,[1]spot_prices!$A:$F,6,FALSE)</f>
        <v>0.62</v>
      </c>
      <c r="H1376" s="27" t="s">
        <v>846</v>
      </c>
      <c r="I1376" s="27"/>
      <c r="J1376" s="114"/>
      <c r="K1376" s="112">
        <f>VLOOKUP(H1376,行业总结!D:F,2,FALSE)</f>
        <v>6.3</v>
      </c>
      <c r="L1376" s="27" t="s">
        <v>7218</v>
      </c>
      <c r="M1376" s="27" t="s">
        <v>1936</v>
      </c>
    </row>
    <row r="1377" ht="33" spans="1:13">
      <c r="A1377" s="24" t="s">
        <v>7219</v>
      </c>
      <c r="B1377" s="24" t="s">
        <v>7220</v>
      </c>
      <c r="C1377" s="21">
        <f>VLOOKUP(A1377,[1]spot_prices!$A:$F,3,FALSE)</f>
        <v>7.4</v>
      </c>
      <c r="D1377" s="21">
        <f>VLOOKUP(A1377,[1]spot_prices!$A:$F,4,FALSE)</f>
        <v>29.3</v>
      </c>
      <c r="E1377" s="107">
        <f>C1377/D1377</f>
        <v>0.252559726962457</v>
      </c>
      <c r="F1377" s="20">
        <f>VLOOKUP(A1377,[1]spot_prices!$A:$F,5,FALSE)</f>
        <v>18.23</v>
      </c>
      <c r="G1377" s="103">
        <f>VLOOKUP(A1377,[1]spot_prices!$A:$F,6,FALSE)</f>
        <v>-4.35</v>
      </c>
      <c r="H1377" s="27" t="s">
        <v>846</v>
      </c>
      <c r="I1377" s="27"/>
      <c r="J1377" s="114"/>
      <c r="K1377" s="112">
        <f>VLOOKUP(H1377,行业总结!D:F,2,FALSE)</f>
        <v>6.3</v>
      </c>
      <c r="L1377" s="27" t="s">
        <v>7221</v>
      </c>
      <c r="M1377" s="27" t="s">
        <v>1936</v>
      </c>
    </row>
    <row r="1378" spans="1:13">
      <c r="A1378" s="24" t="s">
        <v>7222</v>
      </c>
      <c r="B1378" s="24" t="s">
        <v>7223</v>
      </c>
      <c r="C1378" s="21">
        <f>VLOOKUP(A1378,[1]spot_prices!$A:$F,3,FALSE)</f>
        <v>2.8</v>
      </c>
      <c r="D1378" s="21">
        <f>VLOOKUP(A1378,[1]spot_prices!$A:$F,4,FALSE)</f>
        <v>6.1</v>
      </c>
      <c r="E1378" s="107">
        <f>C1378/D1378</f>
        <v>0.459016393442623</v>
      </c>
      <c r="F1378" s="20">
        <f>VLOOKUP(A1378,[1]spot_prices!$A:$F,5,FALSE)</f>
        <v>5.89</v>
      </c>
      <c r="G1378" s="103">
        <f>VLOOKUP(A1378,[1]spot_prices!$A:$F,6,FALSE)</f>
        <v>0</v>
      </c>
      <c r="H1378" s="27" t="s">
        <v>846</v>
      </c>
      <c r="I1378" s="27"/>
      <c r="J1378" s="114"/>
      <c r="K1378" s="112">
        <f>VLOOKUP(H1378,行业总结!D:F,2,FALSE)</f>
        <v>6.3</v>
      </c>
      <c r="L1378" s="114"/>
      <c r="M1378" s="27" t="s">
        <v>7195</v>
      </c>
    </row>
    <row r="1379" ht="33" spans="1:13">
      <c r="A1379" s="108" t="s">
        <v>7224</v>
      </c>
      <c r="B1379" s="108" t="s">
        <v>7225</v>
      </c>
      <c r="C1379" s="21">
        <f>VLOOKUP(A1379,[1]spot_prices!$A:$F,3,FALSE)</f>
        <v>164.1</v>
      </c>
      <c r="D1379" s="21">
        <f>VLOOKUP(A1379,[1]spot_prices!$A:$F,4,FALSE)</f>
        <v>164.9</v>
      </c>
      <c r="E1379" s="107">
        <f>C1379/D1379</f>
        <v>0.995148574893875</v>
      </c>
      <c r="F1379" s="20">
        <f>VLOOKUP(A1379,[1]spot_prices!$A:$F,5,FALSE)</f>
        <v>8.84</v>
      </c>
      <c r="G1379" s="103">
        <f>VLOOKUP(A1379,[1]spot_prices!$A:$F,6,FALSE)</f>
        <v>-0.11</v>
      </c>
      <c r="H1379" s="109" t="s">
        <v>2104</v>
      </c>
      <c r="I1379" s="109"/>
      <c r="J1379" s="108" t="s">
        <v>2421</v>
      </c>
      <c r="K1379" s="112">
        <f>VLOOKUP(H1379,行业总结!D:F,2,FALSE)</f>
        <v>6.4</v>
      </c>
      <c r="L1379" s="109" t="s">
        <v>7226</v>
      </c>
      <c r="M1379" s="109" t="s">
        <v>7227</v>
      </c>
    </row>
    <row r="1380" ht="33" spans="1:13">
      <c r="A1380" s="108" t="s">
        <v>7228</v>
      </c>
      <c r="B1380" s="108" t="s">
        <v>7229</v>
      </c>
      <c r="C1380" s="21">
        <f>VLOOKUP(A1380,[1]spot_prices!$A:$F,3,FALSE)</f>
        <v>163.8</v>
      </c>
      <c r="D1380" s="21">
        <f>VLOOKUP(A1380,[1]spot_prices!$A:$F,4,FALSE)</f>
        <v>163.8</v>
      </c>
      <c r="E1380" s="107">
        <f>C1380/D1380</f>
        <v>1</v>
      </c>
      <c r="F1380" s="20">
        <f>VLOOKUP(A1380,[1]spot_prices!$A:$F,5,FALSE)</f>
        <v>7.66</v>
      </c>
      <c r="G1380" s="103">
        <f>VLOOKUP(A1380,[1]spot_prices!$A:$F,6,FALSE)</f>
        <v>0.39</v>
      </c>
      <c r="H1380" s="109" t="s">
        <v>2104</v>
      </c>
      <c r="I1380" s="109"/>
      <c r="J1380" s="108" t="s">
        <v>2226</v>
      </c>
      <c r="K1380" s="112">
        <f>VLOOKUP(H1380,行业总结!D:F,2,FALSE)</f>
        <v>6.4</v>
      </c>
      <c r="L1380" s="109" t="s">
        <v>7230</v>
      </c>
      <c r="M1380" s="109" t="s">
        <v>7231</v>
      </c>
    </row>
    <row r="1381" ht="33" spans="1:13">
      <c r="A1381" s="20" t="s">
        <v>7232</v>
      </c>
      <c r="B1381" s="20" t="s">
        <v>7233</v>
      </c>
      <c r="C1381" s="21">
        <f>VLOOKUP(A1381,[1]spot_prices!$A:$F,3,FALSE)</f>
        <v>72.7</v>
      </c>
      <c r="D1381" s="21">
        <f>VLOOKUP(A1381,[1]spot_prices!$A:$F,4,FALSE)</f>
        <v>90.7</v>
      </c>
      <c r="E1381" s="107">
        <f>C1381/D1381</f>
        <v>0.80154355016538</v>
      </c>
      <c r="F1381" s="20">
        <f>VLOOKUP(A1381,[1]spot_prices!$A:$F,5,FALSE)</f>
        <v>17.03</v>
      </c>
      <c r="G1381" s="103">
        <f>VLOOKUP(A1381,[1]spot_prices!$A:$F,6,FALSE)</f>
        <v>2.41</v>
      </c>
      <c r="H1381" s="23" t="s">
        <v>2104</v>
      </c>
      <c r="I1381" s="23"/>
      <c r="J1381" s="20" t="s">
        <v>2442</v>
      </c>
      <c r="K1381" s="112">
        <f>VLOOKUP(H1381,行业总结!D:F,2,FALSE)</f>
        <v>6.4</v>
      </c>
      <c r="L1381" s="23" t="s">
        <v>7234</v>
      </c>
      <c r="M1381" s="23" t="s">
        <v>7235</v>
      </c>
    </row>
    <row r="1382" ht="33" spans="1:13">
      <c r="A1382" s="20" t="s">
        <v>7236</v>
      </c>
      <c r="B1382" s="20" t="s">
        <v>7237</v>
      </c>
      <c r="C1382" s="21">
        <f>VLOOKUP(A1382,[1]spot_prices!$A:$F,3,FALSE)</f>
        <v>63.7</v>
      </c>
      <c r="D1382" s="21">
        <f>VLOOKUP(A1382,[1]spot_prices!$A:$F,4,FALSE)</f>
        <v>71.4</v>
      </c>
      <c r="E1382" s="107">
        <f>C1382/D1382</f>
        <v>0.892156862745098</v>
      </c>
      <c r="F1382" s="20">
        <f>VLOOKUP(A1382,[1]spot_prices!$A:$F,5,FALSE)</f>
        <v>5.79</v>
      </c>
      <c r="G1382" s="103">
        <f>VLOOKUP(A1382,[1]spot_prices!$A:$F,6,FALSE)</f>
        <v>1.22</v>
      </c>
      <c r="H1382" s="23" t="s">
        <v>2104</v>
      </c>
      <c r="I1382" s="23"/>
      <c r="J1382" s="20" t="s">
        <v>2135</v>
      </c>
      <c r="K1382" s="112">
        <f>VLOOKUP(H1382,行业总结!D:F,2,FALSE)</f>
        <v>6.4</v>
      </c>
      <c r="L1382" s="23" t="s">
        <v>7238</v>
      </c>
      <c r="M1382" s="23" t="s">
        <v>7239</v>
      </c>
    </row>
    <row r="1383" ht="33" spans="1:13">
      <c r="A1383" s="24" t="s">
        <v>7240</v>
      </c>
      <c r="B1383" s="24" t="s">
        <v>7241</v>
      </c>
      <c r="C1383" s="21">
        <f>VLOOKUP(A1383,[1]spot_prices!$A:$F,3,FALSE)</f>
        <v>38.8</v>
      </c>
      <c r="D1383" s="21">
        <f>VLOOKUP(A1383,[1]spot_prices!$A:$F,4,FALSE)</f>
        <v>39.6</v>
      </c>
      <c r="E1383" s="107">
        <f>C1383/D1383</f>
        <v>0.97979797979798</v>
      </c>
      <c r="F1383" s="20">
        <f>VLOOKUP(A1383,[1]spot_prices!$A:$F,5,FALSE)</f>
        <v>11.71</v>
      </c>
      <c r="G1383" s="103">
        <f>VLOOKUP(A1383,[1]spot_prices!$A:$F,6,FALSE)</f>
        <v>2.18</v>
      </c>
      <c r="H1383" s="27" t="s">
        <v>2104</v>
      </c>
      <c r="I1383" s="27"/>
      <c r="J1383" s="114"/>
      <c r="K1383" s="112">
        <f>VLOOKUP(H1383,行业总结!D:F,2,FALSE)</f>
        <v>6.4</v>
      </c>
      <c r="L1383" s="27" t="s">
        <v>7242</v>
      </c>
      <c r="M1383" s="27" t="s">
        <v>7243</v>
      </c>
    </row>
    <row r="1384" ht="33" spans="1:13">
      <c r="A1384" s="24" t="s">
        <v>7244</v>
      </c>
      <c r="B1384" s="24" t="s">
        <v>7245</v>
      </c>
      <c r="C1384" s="21">
        <f>VLOOKUP(A1384,[1]spot_prices!$A:$F,3,FALSE)</f>
        <v>32.2</v>
      </c>
      <c r="D1384" s="21">
        <f>VLOOKUP(A1384,[1]spot_prices!$A:$F,4,FALSE)</f>
        <v>32.4</v>
      </c>
      <c r="E1384" s="107">
        <f>C1384/D1384</f>
        <v>0.993827160493827</v>
      </c>
      <c r="F1384" s="20">
        <f>VLOOKUP(A1384,[1]spot_prices!$A:$F,5,FALSE)</f>
        <v>8.72</v>
      </c>
      <c r="G1384" s="103">
        <f>VLOOKUP(A1384,[1]spot_prices!$A:$F,6,FALSE)</f>
        <v>1.75</v>
      </c>
      <c r="H1384" s="27" t="s">
        <v>2104</v>
      </c>
      <c r="I1384" s="27"/>
      <c r="J1384" s="114"/>
      <c r="K1384" s="112">
        <f>VLOOKUP(H1384,行业总结!D:F,2,FALSE)</f>
        <v>6.4</v>
      </c>
      <c r="L1384" s="27" t="s">
        <v>7246</v>
      </c>
      <c r="M1384" s="27" t="s">
        <v>7247</v>
      </c>
    </row>
    <row r="1385" ht="33" spans="1:13">
      <c r="A1385" s="24" t="s">
        <v>7248</v>
      </c>
      <c r="B1385" s="24" t="s">
        <v>7249</v>
      </c>
      <c r="C1385" s="21">
        <f>VLOOKUP(A1385,[1]spot_prices!$A:$F,3,FALSE)</f>
        <v>27</v>
      </c>
      <c r="D1385" s="21">
        <f>VLOOKUP(A1385,[1]spot_prices!$A:$F,4,FALSE)</f>
        <v>33.3</v>
      </c>
      <c r="E1385" s="107">
        <f>C1385/D1385</f>
        <v>0.810810810810811</v>
      </c>
      <c r="F1385" s="20">
        <f>VLOOKUP(A1385,[1]spot_prices!$A:$F,5,FALSE)</f>
        <v>8.33</v>
      </c>
      <c r="G1385" s="103">
        <f>VLOOKUP(A1385,[1]spot_prices!$A:$F,6,FALSE)</f>
        <v>0.6</v>
      </c>
      <c r="H1385" s="27" t="s">
        <v>2104</v>
      </c>
      <c r="I1385" s="27"/>
      <c r="J1385" s="114"/>
      <c r="K1385" s="112">
        <f>VLOOKUP(H1385,行业总结!D:F,2,FALSE)</f>
        <v>6.4</v>
      </c>
      <c r="L1385" s="27" t="s">
        <v>7250</v>
      </c>
      <c r="M1385" s="27" t="s">
        <v>7251</v>
      </c>
    </row>
    <row r="1386" ht="33" spans="1:13">
      <c r="A1386" s="24" t="s">
        <v>7252</v>
      </c>
      <c r="B1386" s="24" t="s">
        <v>7253</v>
      </c>
      <c r="C1386" s="21">
        <f>VLOOKUP(A1386,[1]spot_prices!$A:$F,3,FALSE)</f>
        <v>26.9</v>
      </c>
      <c r="D1386" s="21">
        <f>VLOOKUP(A1386,[1]spot_prices!$A:$F,4,FALSE)</f>
        <v>35.1</v>
      </c>
      <c r="E1386" s="107">
        <f>C1386/D1386</f>
        <v>0.766381766381766</v>
      </c>
      <c r="F1386" s="20">
        <f>VLOOKUP(A1386,[1]spot_prices!$A:$F,5,FALSE)</f>
        <v>20.13</v>
      </c>
      <c r="G1386" s="103">
        <f>VLOOKUP(A1386,[1]spot_prices!$A:$F,6,FALSE)</f>
        <v>1.31</v>
      </c>
      <c r="H1386" s="27" t="s">
        <v>2104</v>
      </c>
      <c r="I1386" s="27"/>
      <c r="J1386" s="114"/>
      <c r="K1386" s="112">
        <f>VLOOKUP(H1386,行业总结!D:F,2,FALSE)</f>
        <v>6.4</v>
      </c>
      <c r="L1386" s="27" t="s">
        <v>7254</v>
      </c>
      <c r="M1386" s="27" t="s">
        <v>7255</v>
      </c>
    </row>
    <row r="1387" ht="33" spans="1:13">
      <c r="A1387" s="24" t="s">
        <v>7256</v>
      </c>
      <c r="B1387" s="24" t="s">
        <v>7257</v>
      </c>
      <c r="C1387" s="21">
        <f>VLOOKUP(A1387,[1]spot_prices!$A:$F,3,FALSE)</f>
        <v>26.7</v>
      </c>
      <c r="D1387" s="21">
        <f>VLOOKUP(A1387,[1]spot_prices!$A:$F,4,FALSE)</f>
        <v>26.7</v>
      </c>
      <c r="E1387" s="107">
        <f>C1387/D1387</f>
        <v>1</v>
      </c>
      <c r="F1387" s="20">
        <f>VLOOKUP(A1387,[1]spot_prices!$A:$F,5,FALSE)</f>
        <v>5.5</v>
      </c>
      <c r="G1387" s="103">
        <f>VLOOKUP(A1387,[1]spot_prices!$A:$F,6,FALSE)</f>
        <v>1.29</v>
      </c>
      <c r="H1387" s="27" t="s">
        <v>2104</v>
      </c>
      <c r="I1387" s="27"/>
      <c r="J1387" s="114"/>
      <c r="K1387" s="112">
        <f>VLOOKUP(H1387,行业总结!D:F,2,FALSE)</f>
        <v>6.4</v>
      </c>
      <c r="L1387" s="27" t="s">
        <v>7258</v>
      </c>
      <c r="M1387" s="27" t="s">
        <v>7259</v>
      </c>
    </row>
    <row r="1388" ht="33" spans="1:13">
      <c r="A1388" s="24" t="s">
        <v>7260</v>
      </c>
      <c r="B1388" s="24" t="s">
        <v>7261</v>
      </c>
      <c r="C1388" s="21">
        <f>VLOOKUP(A1388,[1]spot_prices!$A:$F,3,FALSE)</f>
        <v>22.5</v>
      </c>
      <c r="D1388" s="21">
        <f>VLOOKUP(A1388,[1]spot_prices!$A:$F,4,FALSE)</f>
        <v>90</v>
      </c>
      <c r="E1388" s="107">
        <f>C1388/D1388</f>
        <v>0.25</v>
      </c>
      <c r="F1388" s="20">
        <f>VLOOKUP(A1388,[1]spot_prices!$A:$F,5,FALSE)</f>
        <v>17.93</v>
      </c>
      <c r="G1388" s="103">
        <f>VLOOKUP(A1388,[1]spot_prices!$A:$F,6,FALSE)</f>
        <v>3.22</v>
      </c>
      <c r="H1388" s="27" t="s">
        <v>2104</v>
      </c>
      <c r="I1388" s="27"/>
      <c r="J1388" s="114"/>
      <c r="K1388" s="112">
        <f>VLOOKUP(H1388,行业总结!D:F,2,FALSE)</f>
        <v>6.4</v>
      </c>
      <c r="L1388" s="27" t="s">
        <v>7262</v>
      </c>
      <c r="M1388" s="27" t="s">
        <v>7263</v>
      </c>
    </row>
    <row r="1389" ht="33" spans="1:13">
      <c r="A1389" s="24" t="s">
        <v>7264</v>
      </c>
      <c r="B1389" s="24" t="s">
        <v>7265</v>
      </c>
      <c r="C1389" s="21">
        <f>VLOOKUP(A1389,[1]spot_prices!$A:$F,3,FALSE)</f>
        <v>12.7</v>
      </c>
      <c r="D1389" s="21">
        <f>VLOOKUP(A1389,[1]spot_prices!$A:$F,4,FALSE)</f>
        <v>31.4</v>
      </c>
      <c r="E1389" s="107">
        <f>C1389/D1389</f>
        <v>0.404458598726115</v>
      </c>
      <c r="F1389" s="20">
        <f>VLOOKUP(A1389,[1]spot_prices!$A:$F,5,FALSE)</f>
        <v>25.15</v>
      </c>
      <c r="G1389" s="103">
        <f>VLOOKUP(A1389,[1]spot_prices!$A:$F,6,FALSE)</f>
        <v>1.74</v>
      </c>
      <c r="H1389" s="27" t="s">
        <v>2104</v>
      </c>
      <c r="I1389" s="27"/>
      <c r="J1389" s="114"/>
      <c r="K1389" s="112">
        <f>VLOOKUP(H1389,行业总结!D:F,2,FALSE)</f>
        <v>6.4</v>
      </c>
      <c r="L1389" s="27" t="s">
        <v>7266</v>
      </c>
      <c r="M1389" s="27" t="s">
        <v>7267</v>
      </c>
    </row>
    <row r="1390" ht="33" spans="1:13">
      <c r="A1390" s="24" t="s">
        <v>7268</v>
      </c>
      <c r="B1390" s="24" t="s">
        <v>7269</v>
      </c>
      <c r="C1390" s="21">
        <f>VLOOKUP(A1390,[1]spot_prices!$A:$F,3,FALSE)</f>
        <v>1.6</v>
      </c>
      <c r="D1390" s="21">
        <f>VLOOKUP(A1390,[1]spot_prices!$A:$F,4,FALSE)</f>
        <v>7.4</v>
      </c>
      <c r="E1390" s="107">
        <f>C1390/D1390</f>
        <v>0.216216216216216</v>
      </c>
      <c r="F1390" s="20">
        <f>VLOOKUP(A1390,[1]spot_prices!$A:$F,5,FALSE)</f>
        <v>3.59</v>
      </c>
      <c r="G1390" s="103">
        <f>VLOOKUP(A1390,[1]spot_prices!$A:$F,6,FALSE)</f>
        <v>3.16</v>
      </c>
      <c r="H1390" s="27" t="s">
        <v>2104</v>
      </c>
      <c r="I1390" s="27"/>
      <c r="J1390" s="114"/>
      <c r="K1390" s="112">
        <f>VLOOKUP(H1390,行业总结!D:F,2,FALSE)</f>
        <v>6.4</v>
      </c>
      <c r="L1390" s="27" t="s">
        <v>7270</v>
      </c>
      <c r="M1390" s="27" t="s">
        <v>6717</v>
      </c>
    </row>
    <row r="1391" ht="33" spans="1:13">
      <c r="A1391" s="108" t="s">
        <v>7271</v>
      </c>
      <c r="B1391" s="108" t="s">
        <v>7272</v>
      </c>
      <c r="C1391" s="21">
        <f>VLOOKUP(A1391,[1]spot_prices!$A:$F,3,FALSE)</f>
        <v>235.2</v>
      </c>
      <c r="D1391" s="21">
        <f>VLOOKUP(A1391,[1]spot_prices!$A:$F,4,FALSE)</f>
        <v>2350.3</v>
      </c>
      <c r="E1391" s="107">
        <f>C1391/D1391</f>
        <v>0.100072331191763</v>
      </c>
      <c r="F1391" s="20">
        <f>VLOOKUP(A1391,[1]spot_prices!$A:$F,5,FALSE)</f>
        <v>43.35</v>
      </c>
      <c r="G1391" s="103">
        <f>VLOOKUP(A1391,[1]spot_prices!$A:$F,6,FALSE)</f>
        <v>0.98</v>
      </c>
      <c r="H1391" s="109" t="s">
        <v>2103</v>
      </c>
      <c r="I1391" s="109"/>
      <c r="J1391" s="108" t="s">
        <v>4567</v>
      </c>
      <c r="K1391" s="112">
        <f>VLOOKUP(H1391,行业总结!D:F,2,FALSE)</f>
        <v>6.4</v>
      </c>
      <c r="L1391" s="109" t="s">
        <v>7273</v>
      </c>
      <c r="M1391" s="109" t="s">
        <v>7274</v>
      </c>
    </row>
    <row r="1392" ht="49.5" spans="1:13">
      <c r="A1392" s="20" t="s">
        <v>7275</v>
      </c>
      <c r="B1392" s="20" t="s">
        <v>7276</v>
      </c>
      <c r="C1392" s="21">
        <f>VLOOKUP(A1392,[1]spot_prices!$A:$F,3,FALSE)</f>
        <v>92.6</v>
      </c>
      <c r="D1392" s="21">
        <f>VLOOKUP(A1392,[1]spot_prices!$A:$F,4,FALSE)</f>
        <v>92.6</v>
      </c>
      <c r="E1392" s="107">
        <f>C1392/D1392</f>
        <v>1</v>
      </c>
      <c r="F1392" s="20">
        <f>VLOOKUP(A1392,[1]spot_prices!$A:$F,5,FALSE)</f>
        <v>2.53</v>
      </c>
      <c r="G1392" s="103">
        <f>VLOOKUP(A1392,[1]spot_prices!$A:$F,6,FALSE)</f>
        <v>0.4</v>
      </c>
      <c r="H1392" s="23" t="s">
        <v>2103</v>
      </c>
      <c r="I1392" s="23"/>
      <c r="J1392" s="20" t="s">
        <v>2253</v>
      </c>
      <c r="K1392" s="112">
        <f>VLOOKUP(H1392,行业总结!D:F,2,FALSE)</f>
        <v>6.4</v>
      </c>
      <c r="L1392" s="23" t="s">
        <v>7277</v>
      </c>
      <c r="M1392" s="23" t="s">
        <v>7278</v>
      </c>
    </row>
    <row r="1393" ht="33" spans="1:13">
      <c r="A1393" s="20" t="s">
        <v>7279</v>
      </c>
      <c r="B1393" s="20" t="s">
        <v>7280</v>
      </c>
      <c r="C1393" s="21">
        <f>VLOOKUP(A1393,[1]spot_prices!$A:$F,3,FALSE)</f>
        <v>50.5</v>
      </c>
      <c r="D1393" s="21">
        <f>VLOOKUP(A1393,[1]spot_prices!$A:$F,4,FALSE)</f>
        <v>59.2</v>
      </c>
      <c r="E1393" s="107">
        <f>C1393/D1393</f>
        <v>0.85304054054054</v>
      </c>
      <c r="F1393" s="20">
        <f>VLOOKUP(A1393,[1]spot_prices!$A:$F,5,FALSE)</f>
        <v>8.14</v>
      </c>
      <c r="G1393" s="103">
        <f>VLOOKUP(A1393,[1]spot_prices!$A:$F,6,FALSE)</f>
        <v>0.74</v>
      </c>
      <c r="H1393" s="23" t="s">
        <v>2103</v>
      </c>
      <c r="I1393" s="23"/>
      <c r="J1393" s="113"/>
      <c r="K1393" s="112">
        <f>VLOOKUP(H1393,行业总结!D:F,2,FALSE)</f>
        <v>6.4</v>
      </c>
      <c r="L1393" s="23" t="s">
        <v>7281</v>
      </c>
      <c r="M1393" s="23" t="s">
        <v>7282</v>
      </c>
    </row>
    <row r="1394" ht="33" spans="1:13">
      <c r="A1394" s="20" t="s">
        <v>7283</v>
      </c>
      <c r="B1394" s="20" t="s">
        <v>7284</v>
      </c>
      <c r="C1394" s="21">
        <f>VLOOKUP(A1394,[1]spot_prices!$A:$F,3,FALSE)</f>
        <v>49.1</v>
      </c>
      <c r="D1394" s="21">
        <f>VLOOKUP(A1394,[1]spot_prices!$A:$F,4,FALSE)</f>
        <v>49.1</v>
      </c>
      <c r="E1394" s="107">
        <f>C1394/D1394</f>
        <v>1</v>
      </c>
      <c r="F1394" s="20">
        <f>VLOOKUP(A1394,[1]spot_prices!$A:$F,5,FALSE)</f>
        <v>7.65</v>
      </c>
      <c r="G1394" s="103">
        <f>VLOOKUP(A1394,[1]spot_prices!$A:$F,6,FALSE)</f>
        <v>0.66</v>
      </c>
      <c r="H1394" s="23" t="s">
        <v>2103</v>
      </c>
      <c r="I1394" s="23"/>
      <c r="J1394" s="20" t="s">
        <v>2286</v>
      </c>
      <c r="K1394" s="112">
        <f>VLOOKUP(H1394,行业总结!D:F,2,FALSE)</f>
        <v>6.4</v>
      </c>
      <c r="L1394" s="23" t="s">
        <v>7285</v>
      </c>
      <c r="M1394" s="23" t="s">
        <v>7286</v>
      </c>
    </row>
    <row r="1395" ht="33" spans="1:13">
      <c r="A1395" s="24" t="s">
        <v>7287</v>
      </c>
      <c r="B1395" s="24" t="s">
        <v>7288</v>
      </c>
      <c r="C1395" s="21">
        <f>VLOOKUP(A1395,[1]spot_prices!$A:$F,3,FALSE)</f>
        <v>33.1</v>
      </c>
      <c r="D1395" s="21">
        <f>VLOOKUP(A1395,[1]spot_prices!$A:$F,4,FALSE)</f>
        <v>91.7</v>
      </c>
      <c r="E1395" s="107">
        <f>C1395/D1395</f>
        <v>0.360959651035987</v>
      </c>
      <c r="F1395" s="20">
        <f>VLOOKUP(A1395,[1]spot_prices!$A:$F,5,FALSE)</f>
        <v>7.96</v>
      </c>
      <c r="G1395" s="103">
        <f>VLOOKUP(A1395,[1]spot_prices!$A:$F,6,FALSE)</f>
        <v>1.14</v>
      </c>
      <c r="H1395" s="27" t="s">
        <v>2103</v>
      </c>
      <c r="I1395" s="27"/>
      <c r="J1395" s="24" t="s">
        <v>2135</v>
      </c>
      <c r="K1395" s="112">
        <f>VLOOKUP(H1395,行业总结!D:F,2,FALSE)</f>
        <v>6.4</v>
      </c>
      <c r="L1395" s="27" t="s">
        <v>7289</v>
      </c>
      <c r="M1395" s="27" t="s">
        <v>7290</v>
      </c>
    </row>
    <row r="1396" spans="1:13">
      <c r="A1396" s="24" t="s">
        <v>7291</v>
      </c>
      <c r="B1396" s="24" t="s">
        <v>7292</v>
      </c>
      <c r="C1396" s="21">
        <f>VLOOKUP(A1396,[1]spot_prices!$A:$F,3,FALSE)</f>
        <v>33</v>
      </c>
      <c r="D1396" s="21">
        <f>VLOOKUP(A1396,[1]spot_prices!$A:$F,4,FALSE)</f>
        <v>40.6</v>
      </c>
      <c r="E1396" s="107">
        <f>C1396/D1396</f>
        <v>0.812807881773399</v>
      </c>
      <c r="F1396" s="20">
        <f>VLOOKUP(A1396,[1]spot_prices!$A:$F,5,FALSE)</f>
        <v>11.32</v>
      </c>
      <c r="G1396" s="103">
        <f>VLOOKUP(A1396,[1]spot_prices!$A:$F,6,FALSE)</f>
        <v>1.98</v>
      </c>
      <c r="H1396" s="27" t="s">
        <v>2103</v>
      </c>
      <c r="I1396" s="27"/>
      <c r="J1396" s="114"/>
      <c r="K1396" s="112">
        <f>VLOOKUP(H1396,行业总结!D:F,2,FALSE)</f>
        <v>6.4</v>
      </c>
      <c r="L1396" s="27" t="s">
        <v>7293</v>
      </c>
      <c r="M1396" s="27" t="s">
        <v>7294</v>
      </c>
    </row>
    <row r="1397" spans="1:13">
      <c r="A1397" s="24" t="s">
        <v>7295</v>
      </c>
      <c r="B1397" s="24" t="s">
        <v>7296</v>
      </c>
      <c r="C1397" s="21">
        <f>VLOOKUP(A1397,[1]spot_prices!$A:$F,3,FALSE)</f>
        <v>7.1</v>
      </c>
      <c r="D1397" s="21">
        <f>VLOOKUP(A1397,[1]spot_prices!$A:$F,4,FALSE)</f>
        <v>28.6</v>
      </c>
      <c r="E1397" s="107">
        <f>C1397/D1397</f>
        <v>0.248251748251748</v>
      </c>
      <c r="F1397" s="20">
        <f>VLOOKUP(A1397,[1]spot_prices!$A:$F,5,FALSE)</f>
        <v>17.36</v>
      </c>
      <c r="G1397" s="103">
        <f>VLOOKUP(A1397,[1]spot_prices!$A:$F,6,FALSE)</f>
        <v>1.52</v>
      </c>
      <c r="H1397" s="27" t="s">
        <v>2103</v>
      </c>
      <c r="I1397" s="27"/>
      <c r="J1397" s="114"/>
      <c r="K1397" s="112">
        <f>VLOOKUP(H1397,行业总结!D:F,2,FALSE)</f>
        <v>6.4</v>
      </c>
      <c r="L1397" s="27" t="s">
        <v>7297</v>
      </c>
      <c r="M1397" s="27" t="s">
        <v>7298</v>
      </c>
    </row>
    <row r="1398" ht="49.5" spans="1:13">
      <c r="A1398" s="20" t="s">
        <v>7299</v>
      </c>
      <c r="B1398" s="20" t="s">
        <v>7300</v>
      </c>
      <c r="C1398" s="21">
        <f>VLOOKUP(A1398,[1]spot_prices!$A:$F,3,FALSE)</f>
        <v>65.9</v>
      </c>
      <c r="D1398" s="21">
        <f>VLOOKUP(A1398,[1]spot_prices!$A:$F,4,FALSE)</f>
        <v>66.1</v>
      </c>
      <c r="E1398" s="107">
        <f>C1398/D1398</f>
        <v>0.996974281391831</v>
      </c>
      <c r="F1398" s="20">
        <f>VLOOKUP(A1398,[1]spot_prices!$A:$F,5,FALSE)</f>
        <v>8.48</v>
      </c>
      <c r="G1398" s="103">
        <f>VLOOKUP(A1398,[1]spot_prices!$A:$F,6,FALSE)</f>
        <v>1.07</v>
      </c>
      <c r="H1398" s="23" t="s">
        <v>201</v>
      </c>
      <c r="I1398" s="23"/>
      <c r="J1398" s="20" t="s">
        <v>2723</v>
      </c>
      <c r="K1398" s="112">
        <f>VLOOKUP(H1398,行业总结!D:F,2,FALSE)</f>
        <v>6.4</v>
      </c>
      <c r="L1398" s="23" t="s">
        <v>7301</v>
      </c>
      <c r="M1398" s="23" t="s">
        <v>7302</v>
      </c>
    </row>
    <row r="1399" ht="33" spans="1:13">
      <c r="A1399" s="24" t="s">
        <v>7303</v>
      </c>
      <c r="B1399" s="24" t="s">
        <v>7304</v>
      </c>
      <c r="C1399" s="21">
        <f>VLOOKUP(A1399,[1]spot_prices!$A:$F,3,FALSE)</f>
        <v>29.7</v>
      </c>
      <c r="D1399" s="21">
        <f>VLOOKUP(A1399,[1]spot_prices!$A:$F,4,FALSE)</f>
        <v>29.7</v>
      </c>
      <c r="E1399" s="107">
        <f>C1399/D1399</f>
        <v>1</v>
      </c>
      <c r="F1399" s="20">
        <f>VLOOKUP(A1399,[1]spot_prices!$A:$F,5,FALSE)</f>
        <v>6.76</v>
      </c>
      <c r="G1399" s="103">
        <f>VLOOKUP(A1399,[1]spot_prices!$A:$F,6,FALSE)</f>
        <v>1.05</v>
      </c>
      <c r="H1399" s="27" t="s">
        <v>201</v>
      </c>
      <c r="I1399" s="27"/>
      <c r="J1399" s="24" t="s">
        <v>2286</v>
      </c>
      <c r="K1399" s="112">
        <f>VLOOKUP(H1399,行业总结!D:F,2,FALSE)</f>
        <v>6.4</v>
      </c>
      <c r="L1399" s="27" t="s">
        <v>7305</v>
      </c>
      <c r="M1399" s="27" t="s">
        <v>7306</v>
      </c>
    </row>
    <row r="1400" ht="33" spans="1:13">
      <c r="A1400" s="24" t="s">
        <v>7307</v>
      </c>
      <c r="B1400" s="24" t="s">
        <v>7308</v>
      </c>
      <c r="C1400" s="21">
        <f>VLOOKUP(A1400,[1]spot_prices!$A:$F,3,FALSE)</f>
        <v>18.9</v>
      </c>
      <c r="D1400" s="21">
        <f>VLOOKUP(A1400,[1]spot_prices!$A:$F,4,FALSE)</f>
        <v>18.9</v>
      </c>
      <c r="E1400" s="107">
        <f>C1400/D1400</f>
        <v>1</v>
      </c>
      <c r="F1400" s="20">
        <f>VLOOKUP(A1400,[1]spot_prices!$A:$F,5,FALSE)</f>
        <v>4.01</v>
      </c>
      <c r="G1400" s="103">
        <f>VLOOKUP(A1400,[1]spot_prices!$A:$F,6,FALSE)</f>
        <v>4.16</v>
      </c>
      <c r="H1400" s="27" t="s">
        <v>201</v>
      </c>
      <c r="I1400" s="27"/>
      <c r="J1400" s="114"/>
      <c r="K1400" s="112">
        <f>VLOOKUP(H1400,行业总结!D:F,2,FALSE)</f>
        <v>6.4</v>
      </c>
      <c r="L1400" s="27" t="s">
        <v>7309</v>
      </c>
      <c r="M1400" s="27" t="s">
        <v>7310</v>
      </c>
    </row>
    <row r="1401" ht="33" spans="1:13">
      <c r="A1401" s="24" t="s">
        <v>7311</v>
      </c>
      <c r="B1401" s="24" t="s">
        <v>7312</v>
      </c>
      <c r="C1401" s="21">
        <f>VLOOKUP(A1401,[1]spot_prices!$A:$F,3,FALSE)</f>
        <v>6.7</v>
      </c>
      <c r="D1401" s="21">
        <f>VLOOKUP(A1401,[1]spot_prices!$A:$F,4,FALSE)</f>
        <v>10.9</v>
      </c>
      <c r="E1401" s="107">
        <f>C1401/D1401</f>
        <v>0.614678899082569</v>
      </c>
      <c r="F1401" s="20">
        <f>VLOOKUP(A1401,[1]spot_prices!$A:$F,5,FALSE)</f>
        <v>3.34</v>
      </c>
      <c r="G1401" s="103">
        <f>VLOOKUP(A1401,[1]spot_prices!$A:$F,6,FALSE)</f>
        <v>4.38</v>
      </c>
      <c r="H1401" s="27" t="s">
        <v>201</v>
      </c>
      <c r="I1401" s="27"/>
      <c r="J1401" s="114"/>
      <c r="K1401" s="112">
        <f>VLOOKUP(H1401,行业总结!D:F,2,FALSE)</f>
        <v>6.4</v>
      </c>
      <c r="L1401" s="27" t="s">
        <v>7313</v>
      </c>
      <c r="M1401" s="114"/>
    </row>
    <row r="1402" ht="33" spans="1:13">
      <c r="A1402" s="110" t="s">
        <v>1268</v>
      </c>
      <c r="B1402" s="110" t="s">
        <v>1269</v>
      </c>
      <c r="C1402" s="21">
        <f>VLOOKUP(A1402,[1]spot_prices!$A:$F,3,FALSE)</f>
        <v>453.3</v>
      </c>
      <c r="D1402" s="21">
        <f>VLOOKUP(A1402,[1]spot_prices!$A:$F,4,FALSE)</f>
        <v>1116.4</v>
      </c>
      <c r="E1402" s="107">
        <f>C1402/D1402</f>
        <v>0.406037262629882</v>
      </c>
      <c r="F1402" s="20">
        <f>VLOOKUP(A1402,[1]spot_prices!$A:$F,5,FALSE)</f>
        <v>516</v>
      </c>
      <c r="G1402" s="103">
        <f>VLOOKUP(A1402,[1]spot_prices!$A:$F,6,FALSE)</f>
        <v>2.35</v>
      </c>
      <c r="H1402" s="111" t="s">
        <v>1270</v>
      </c>
      <c r="I1402" s="111"/>
      <c r="J1402" s="110" t="s">
        <v>3185</v>
      </c>
      <c r="K1402" s="112">
        <f>VLOOKUP(H1402,行业总结!D:F,2,FALSE)</f>
        <v>2.4</v>
      </c>
      <c r="L1402" s="111" t="s">
        <v>1271</v>
      </c>
      <c r="M1402" s="111" t="s">
        <v>1272</v>
      </c>
    </row>
    <row r="1403" ht="33" spans="1:13">
      <c r="A1403" s="108" t="s">
        <v>7314</v>
      </c>
      <c r="B1403" s="108" t="s">
        <v>7315</v>
      </c>
      <c r="C1403" s="21">
        <f>VLOOKUP(A1403,[1]spot_prices!$A:$F,3,FALSE)</f>
        <v>220.1</v>
      </c>
      <c r="D1403" s="21">
        <f>VLOOKUP(A1403,[1]spot_prices!$A:$F,4,FALSE)</f>
        <v>535.9</v>
      </c>
      <c r="E1403" s="107">
        <f>C1403/D1403</f>
        <v>0.410710953536107</v>
      </c>
      <c r="F1403" s="20">
        <f>VLOOKUP(A1403,[1]spot_prices!$A:$F,5,FALSE)</f>
        <v>111.4</v>
      </c>
      <c r="G1403" s="103">
        <f>VLOOKUP(A1403,[1]spot_prices!$A:$F,6,FALSE)</f>
        <v>2.58</v>
      </c>
      <c r="H1403" s="109" t="s">
        <v>1270</v>
      </c>
      <c r="I1403" s="109"/>
      <c r="J1403" s="108" t="s">
        <v>7316</v>
      </c>
      <c r="K1403" s="112">
        <f>VLOOKUP(H1403,行业总结!D:F,2,FALSE)</f>
        <v>2.4</v>
      </c>
      <c r="L1403" s="109" t="s">
        <v>7317</v>
      </c>
      <c r="M1403" s="109" t="s">
        <v>7318</v>
      </c>
    </row>
    <row r="1404" ht="33" spans="1:13">
      <c r="A1404" s="20" t="s">
        <v>7319</v>
      </c>
      <c r="B1404" s="20" t="s">
        <v>7320</v>
      </c>
      <c r="C1404" s="21">
        <f>VLOOKUP(A1404,[1]spot_prices!$A:$F,3,FALSE)</f>
        <v>52.4</v>
      </c>
      <c r="D1404" s="21">
        <f>VLOOKUP(A1404,[1]spot_prices!$A:$F,4,FALSE)</f>
        <v>52.5</v>
      </c>
      <c r="E1404" s="107">
        <f>C1404/D1404</f>
        <v>0.998095238095238</v>
      </c>
      <c r="F1404" s="20">
        <f>VLOOKUP(A1404,[1]spot_prices!$A:$F,5,FALSE)</f>
        <v>6.88</v>
      </c>
      <c r="G1404" s="103">
        <f>VLOOKUP(A1404,[1]spot_prices!$A:$F,6,FALSE)</f>
        <v>3.15</v>
      </c>
      <c r="H1404" s="23" t="s">
        <v>1270</v>
      </c>
      <c r="I1404" s="23"/>
      <c r="J1404" s="20" t="s">
        <v>2113</v>
      </c>
      <c r="K1404" s="112">
        <f>VLOOKUP(H1404,行业总结!D:F,2,FALSE)</f>
        <v>2.4</v>
      </c>
      <c r="L1404" s="23" t="s">
        <v>7321</v>
      </c>
      <c r="M1404" s="23" t="s">
        <v>7322</v>
      </c>
    </row>
    <row r="1405" spans="1:13">
      <c r="A1405" s="110" t="s">
        <v>1263</v>
      </c>
      <c r="B1405" s="110" t="s">
        <v>1264</v>
      </c>
      <c r="C1405" s="21">
        <f>VLOOKUP(A1405,[1]spot_prices!$A:$F,3,FALSE)</f>
        <v>499.2</v>
      </c>
      <c r="D1405" s="21">
        <f>VLOOKUP(A1405,[1]spot_prices!$A:$F,4,FALSE)</f>
        <v>503</v>
      </c>
      <c r="E1405" s="107">
        <f>C1405/D1405</f>
        <v>0.992445328031809</v>
      </c>
      <c r="F1405" s="20">
        <f>VLOOKUP(A1405,[1]spot_prices!$A:$F,5,FALSE)</f>
        <v>177.4</v>
      </c>
      <c r="G1405" s="103">
        <f>VLOOKUP(A1405,[1]spot_prices!$A:$F,6,FALSE)</f>
        <v>1.43</v>
      </c>
      <c r="H1405" s="111" t="s">
        <v>1265</v>
      </c>
      <c r="I1405" s="111"/>
      <c r="J1405" s="110" t="s">
        <v>2216</v>
      </c>
      <c r="K1405" s="112">
        <f>VLOOKUP(H1405,行业总结!D:F,2,FALSE)</f>
        <v>2.4</v>
      </c>
      <c r="L1405" s="111" t="s">
        <v>1266</v>
      </c>
      <c r="M1405" s="111" t="s">
        <v>1267</v>
      </c>
    </row>
    <row r="1406" spans="1:13">
      <c r="A1406" s="108" t="s">
        <v>7323</v>
      </c>
      <c r="B1406" s="108" t="s">
        <v>7324</v>
      </c>
      <c r="C1406" s="21">
        <f>VLOOKUP(A1406,[1]spot_prices!$A:$F,3,FALSE)</f>
        <v>256.3</v>
      </c>
      <c r="D1406" s="21">
        <f>VLOOKUP(A1406,[1]spot_prices!$A:$F,4,FALSE)</f>
        <v>499.4</v>
      </c>
      <c r="E1406" s="107">
        <f>C1406/D1406</f>
        <v>0.513215859030837</v>
      </c>
      <c r="F1406" s="20">
        <f>VLOOKUP(A1406,[1]spot_prices!$A:$F,5,FALSE)</f>
        <v>117.9</v>
      </c>
      <c r="G1406" s="103">
        <f>VLOOKUP(A1406,[1]spot_prices!$A:$F,6,FALSE)</f>
        <v>1.9</v>
      </c>
      <c r="H1406" s="109" t="s">
        <v>1265</v>
      </c>
      <c r="I1406" s="109"/>
      <c r="J1406" s="108" t="s">
        <v>4567</v>
      </c>
      <c r="K1406" s="112">
        <f>VLOOKUP(H1406,行业总结!D:F,2,FALSE)</f>
        <v>2.4</v>
      </c>
      <c r="L1406" s="109" t="s">
        <v>7325</v>
      </c>
      <c r="M1406" s="109" t="s">
        <v>7326</v>
      </c>
    </row>
    <row r="1407" spans="1:13">
      <c r="A1407" s="108" t="s">
        <v>7327</v>
      </c>
      <c r="B1407" s="108" t="s">
        <v>7328</v>
      </c>
      <c r="C1407" s="21">
        <f>VLOOKUP(A1407,[1]spot_prices!$A:$F,3,FALSE)</f>
        <v>200.2</v>
      </c>
      <c r="D1407" s="21">
        <f>VLOOKUP(A1407,[1]spot_prices!$A:$F,4,FALSE)</f>
        <v>201.9</v>
      </c>
      <c r="E1407" s="107">
        <f>C1407/D1407</f>
        <v>0.991579990094106</v>
      </c>
      <c r="F1407" s="20">
        <f>VLOOKUP(A1407,[1]spot_prices!$A:$F,5,FALSE)</f>
        <v>29.74</v>
      </c>
      <c r="G1407" s="103">
        <f>VLOOKUP(A1407,[1]spot_prices!$A:$F,6,FALSE)</f>
        <v>2.55</v>
      </c>
      <c r="H1407" s="109" t="s">
        <v>1265</v>
      </c>
      <c r="I1407" s="109"/>
      <c r="J1407" s="108" t="s">
        <v>2226</v>
      </c>
      <c r="K1407" s="112">
        <f>VLOOKUP(H1407,行业总结!D:F,2,FALSE)</f>
        <v>2.4</v>
      </c>
      <c r="L1407" s="109" t="s">
        <v>7329</v>
      </c>
      <c r="M1407" s="109" t="s">
        <v>7330</v>
      </c>
    </row>
    <row r="1408" ht="33" spans="1:13">
      <c r="A1408" s="108" t="s">
        <v>7331</v>
      </c>
      <c r="B1408" s="108" t="s">
        <v>7332</v>
      </c>
      <c r="C1408" s="21">
        <f>VLOOKUP(A1408,[1]spot_prices!$A:$F,3,FALSE)</f>
        <v>154.6</v>
      </c>
      <c r="D1408" s="21">
        <f>VLOOKUP(A1408,[1]spot_prices!$A:$F,4,FALSE)</f>
        <v>154.8</v>
      </c>
      <c r="E1408" s="107">
        <f>C1408/D1408</f>
        <v>0.998708010335917</v>
      </c>
      <c r="F1408" s="20">
        <f>VLOOKUP(A1408,[1]spot_prices!$A:$F,5,FALSE)</f>
        <v>38.55</v>
      </c>
      <c r="G1408" s="103">
        <f>VLOOKUP(A1408,[1]spot_prices!$A:$F,6,FALSE)</f>
        <v>1.05</v>
      </c>
      <c r="H1408" s="109" t="s">
        <v>1265</v>
      </c>
      <c r="I1408" s="109"/>
      <c r="J1408" s="116"/>
      <c r="K1408" s="112">
        <f>VLOOKUP(H1408,行业总结!D:F,2,FALSE)</f>
        <v>2.4</v>
      </c>
      <c r="L1408" s="109" t="s">
        <v>7333</v>
      </c>
      <c r="M1408" s="109" t="s">
        <v>7334</v>
      </c>
    </row>
    <row r="1409" ht="33" spans="1:13">
      <c r="A1409" s="24" t="s">
        <v>7335</v>
      </c>
      <c r="B1409" s="24" t="s">
        <v>7336</v>
      </c>
      <c r="C1409" s="21">
        <f>VLOOKUP(A1409,[1]spot_prices!$A:$F,3,FALSE)</f>
        <v>50.9</v>
      </c>
      <c r="D1409" s="21">
        <f>VLOOKUP(A1409,[1]spot_prices!$A:$F,4,FALSE)</f>
        <v>55.7</v>
      </c>
      <c r="E1409" s="107">
        <f>C1409/D1409</f>
        <v>0.913824057450628</v>
      </c>
      <c r="F1409" s="20">
        <f>VLOOKUP(A1409,[1]spot_prices!$A:$F,5,FALSE)</f>
        <v>14.33</v>
      </c>
      <c r="G1409" s="103">
        <f>VLOOKUP(A1409,[1]spot_prices!$A:$F,6,FALSE)</f>
        <v>6.07</v>
      </c>
      <c r="H1409" s="27" t="s">
        <v>1265</v>
      </c>
      <c r="I1409" s="27"/>
      <c r="J1409" s="24" t="s">
        <v>2135</v>
      </c>
      <c r="K1409" s="112">
        <f>VLOOKUP(H1409,行业总结!D:F,2,FALSE)</f>
        <v>2.4</v>
      </c>
      <c r="L1409" s="27" t="s">
        <v>7337</v>
      </c>
      <c r="M1409" s="27" t="s">
        <v>7338</v>
      </c>
    </row>
    <row r="1410" ht="33" spans="1:13">
      <c r="A1410" s="24" t="s">
        <v>7339</v>
      </c>
      <c r="B1410" s="24" t="s">
        <v>7340</v>
      </c>
      <c r="C1410" s="21">
        <f>VLOOKUP(A1410,[1]spot_prices!$A:$F,3,FALSE)</f>
        <v>34</v>
      </c>
      <c r="D1410" s="21">
        <f>VLOOKUP(A1410,[1]spot_prices!$A:$F,4,FALSE)</f>
        <v>35.7</v>
      </c>
      <c r="E1410" s="107">
        <f>C1410/D1410</f>
        <v>0.952380952380952</v>
      </c>
      <c r="F1410" s="20">
        <f>VLOOKUP(A1410,[1]spot_prices!$A:$F,5,FALSE)</f>
        <v>6.92</v>
      </c>
      <c r="G1410" s="103">
        <f>VLOOKUP(A1410,[1]spot_prices!$A:$F,6,FALSE)</f>
        <v>1.17</v>
      </c>
      <c r="H1410" s="27" t="s">
        <v>1265</v>
      </c>
      <c r="I1410" s="27"/>
      <c r="J1410" s="114"/>
      <c r="K1410" s="112">
        <f>VLOOKUP(H1410,行业总结!D:F,2,FALSE)</f>
        <v>2.4</v>
      </c>
      <c r="L1410" s="27" t="s">
        <v>7341</v>
      </c>
      <c r="M1410" s="27" t="s">
        <v>7342</v>
      </c>
    </row>
    <row r="1411" ht="33" spans="1:13">
      <c r="A1411" s="24" t="s">
        <v>7343</v>
      </c>
      <c r="B1411" s="24" t="s">
        <v>7344</v>
      </c>
      <c r="C1411" s="21">
        <f>VLOOKUP(A1411,[1]spot_prices!$A:$F,3,FALSE)</f>
        <v>33.1</v>
      </c>
      <c r="D1411" s="21">
        <f>VLOOKUP(A1411,[1]spot_prices!$A:$F,4,FALSE)</f>
        <v>33.1</v>
      </c>
      <c r="E1411" s="107">
        <f>C1411/D1411</f>
        <v>1</v>
      </c>
      <c r="F1411" s="20">
        <f>VLOOKUP(A1411,[1]spot_prices!$A:$F,5,FALSE)</f>
        <v>14.69</v>
      </c>
      <c r="G1411" s="103">
        <f>VLOOKUP(A1411,[1]spot_prices!$A:$F,6,FALSE)</f>
        <v>2.3</v>
      </c>
      <c r="H1411" s="27" t="s">
        <v>1265</v>
      </c>
      <c r="I1411" s="27"/>
      <c r="J1411" s="114"/>
      <c r="K1411" s="112">
        <f>VLOOKUP(H1411,行业总结!D:F,2,FALSE)</f>
        <v>2.4</v>
      </c>
      <c r="L1411" s="27" t="s">
        <v>7345</v>
      </c>
      <c r="M1411" s="27" t="s">
        <v>7346</v>
      </c>
    </row>
    <row r="1412" ht="33" spans="1:13">
      <c r="A1412" s="24" t="s">
        <v>7347</v>
      </c>
      <c r="B1412" s="24" t="s">
        <v>7348</v>
      </c>
      <c r="C1412" s="21">
        <f>VLOOKUP(A1412,[1]spot_prices!$A:$F,3,FALSE)</f>
        <v>30.9</v>
      </c>
      <c r="D1412" s="21">
        <f>VLOOKUP(A1412,[1]spot_prices!$A:$F,4,FALSE)</f>
        <v>88.6</v>
      </c>
      <c r="E1412" s="107">
        <f>C1412/D1412</f>
        <v>0.348758465011287</v>
      </c>
      <c r="F1412" s="20">
        <f>VLOOKUP(A1412,[1]spot_prices!$A:$F,5,FALSE)</f>
        <v>52.31</v>
      </c>
      <c r="G1412" s="103">
        <f>VLOOKUP(A1412,[1]spot_prices!$A:$F,6,FALSE)</f>
        <v>2.41</v>
      </c>
      <c r="H1412" s="27" t="s">
        <v>1265</v>
      </c>
      <c r="I1412" s="27"/>
      <c r="J1412" s="24" t="s">
        <v>2113</v>
      </c>
      <c r="K1412" s="112">
        <f>VLOOKUP(H1412,行业总结!D:F,2,FALSE)</f>
        <v>2.4</v>
      </c>
      <c r="L1412" s="27" t="s">
        <v>7349</v>
      </c>
      <c r="M1412" s="27" t="s">
        <v>7350</v>
      </c>
    </row>
    <row r="1413" ht="33" spans="1:13">
      <c r="A1413" s="24" t="s">
        <v>7351</v>
      </c>
      <c r="B1413" s="24" t="s">
        <v>7352</v>
      </c>
      <c r="C1413" s="21">
        <f>VLOOKUP(A1413,[1]spot_prices!$A:$F,3,FALSE)</f>
        <v>27.6</v>
      </c>
      <c r="D1413" s="21">
        <f>VLOOKUP(A1413,[1]spot_prices!$A:$F,4,FALSE)</f>
        <v>27.6</v>
      </c>
      <c r="E1413" s="107">
        <f>C1413/D1413</f>
        <v>1</v>
      </c>
      <c r="F1413" s="20">
        <f>VLOOKUP(A1413,[1]spot_prices!$A:$F,5,FALSE)</f>
        <v>4</v>
      </c>
      <c r="G1413" s="103">
        <f>VLOOKUP(A1413,[1]spot_prices!$A:$F,6,FALSE)</f>
        <v>2.83</v>
      </c>
      <c r="H1413" s="27" t="s">
        <v>1265</v>
      </c>
      <c r="I1413" s="27"/>
      <c r="J1413" s="114"/>
      <c r="K1413" s="112">
        <f>VLOOKUP(H1413,行业总结!D:F,2,FALSE)</f>
        <v>2.4</v>
      </c>
      <c r="L1413" s="27" t="s">
        <v>7353</v>
      </c>
      <c r="M1413" s="27" t="s">
        <v>7354</v>
      </c>
    </row>
    <row r="1414" spans="1:13">
      <c r="A1414" s="24" t="s">
        <v>7355</v>
      </c>
      <c r="B1414" s="24" t="s">
        <v>7356</v>
      </c>
      <c r="C1414" s="21">
        <f>VLOOKUP(A1414,[1]spot_prices!$A:$F,3,FALSE)</f>
        <v>11.5</v>
      </c>
      <c r="D1414" s="21">
        <f>VLOOKUP(A1414,[1]spot_prices!$A:$F,4,FALSE)</f>
        <v>25.9</v>
      </c>
      <c r="E1414" s="107">
        <f>C1414/D1414</f>
        <v>0.444015444015444</v>
      </c>
      <c r="F1414" s="20">
        <f>VLOOKUP(A1414,[1]spot_prices!$A:$F,5,FALSE)</f>
        <v>25.67</v>
      </c>
      <c r="G1414" s="103">
        <f>VLOOKUP(A1414,[1]spot_prices!$A:$F,6,FALSE)</f>
        <v>1.58</v>
      </c>
      <c r="H1414" s="27" t="s">
        <v>1265</v>
      </c>
      <c r="I1414" s="27"/>
      <c r="J1414" s="114"/>
      <c r="K1414" s="112">
        <f>VLOOKUP(H1414,行业总结!D:F,2,FALSE)</f>
        <v>2.4</v>
      </c>
      <c r="L1414" s="27" t="s">
        <v>7357</v>
      </c>
      <c r="M1414" s="27" t="s">
        <v>7358</v>
      </c>
    </row>
    <row r="1415" spans="1:13">
      <c r="A1415" s="24" t="s">
        <v>7359</v>
      </c>
      <c r="B1415" s="24" t="s">
        <v>7360</v>
      </c>
      <c r="C1415" s="21">
        <f>VLOOKUP(A1415,[1]spot_prices!$A:$F,3,FALSE)</f>
        <v>11</v>
      </c>
      <c r="D1415" s="21">
        <f>VLOOKUP(A1415,[1]spot_prices!$A:$F,4,FALSE)</f>
        <v>18.4</v>
      </c>
      <c r="E1415" s="107">
        <f>C1415/D1415</f>
        <v>0.597826086956522</v>
      </c>
      <c r="F1415" s="20">
        <f>VLOOKUP(A1415,[1]spot_prices!$A:$F,5,FALSE)</f>
        <v>12.29</v>
      </c>
      <c r="G1415" s="103">
        <f>VLOOKUP(A1415,[1]spot_prices!$A:$F,6,FALSE)</f>
        <v>1.57</v>
      </c>
      <c r="H1415" s="27" t="s">
        <v>1265</v>
      </c>
      <c r="I1415" s="27"/>
      <c r="J1415" s="114"/>
      <c r="K1415" s="112">
        <f>VLOOKUP(H1415,行业总结!D:F,2,FALSE)</f>
        <v>2.4</v>
      </c>
      <c r="L1415" s="27" t="s">
        <v>7361</v>
      </c>
      <c r="M1415" s="27" t="s">
        <v>7362</v>
      </c>
    </row>
    <row r="1416" spans="1:13">
      <c r="A1416" s="24" t="s">
        <v>7363</v>
      </c>
      <c r="B1416" s="24" t="s">
        <v>7364</v>
      </c>
      <c r="C1416" s="21">
        <f>VLOOKUP(A1416,[1]spot_prices!$A:$F,3,FALSE)</f>
        <v>8.3</v>
      </c>
      <c r="D1416" s="21">
        <f>VLOOKUP(A1416,[1]spot_prices!$A:$F,4,FALSE)</f>
        <v>18.7</v>
      </c>
      <c r="E1416" s="107">
        <f>C1416/D1416</f>
        <v>0.443850267379679</v>
      </c>
      <c r="F1416" s="20">
        <f>VLOOKUP(A1416,[1]spot_prices!$A:$F,5,FALSE)</f>
        <v>25.06</v>
      </c>
      <c r="G1416" s="103">
        <f>VLOOKUP(A1416,[1]spot_prices!$A:$F,6,FALSE)</f>
        <v>3.9</v>
      </c>
      <c r="H1416" s="27" t="s">
        <v>1265</v>
      </c>
      <c r="I1416" s="27"/>
      <c r="J1416" s="114"/>
      <c r="K1416" s="112">
        <f>VLOOKUP(H1416,行业总结!D:F,2,FALSE)</f>
        <v>2.4</v>
      </c>
      <c r="L1416" s="27" t="s">
        <v>7365</v>
      </c>
      <c r="M1416" s="27" t="s">
        <v>7366</v>
      </c>
    </row>
    <row r="1417" spans="1:13">
      <c r="A1417" s="108" t="s">
        <v>7367</v>
      </c>
      <c r="B1417" s="108" t="s">
        <v>7368</v>
      </c>
      <c r="C1417" s="21">
        <f>VLOOKUP(A1417,[1]spot_prices!$A:$F,3,FALSE)</f>
        <v>155.2</v>
      </c>
      <c r="D1417" s="21">
        <f>VLOOKUP(A1417,[1]spot_prices!$A:$F,4,FALSE)</f>
        <v>160</v>
      </c>
      <c r="E1417" s="107">
        <f>C1417/D1417</f>
        <v>0.97</v>
      </c>
      <c r="F1417" s="20">
        <f>VLOOKUP(A1417,[1]spot_prices!$A:$F,5,FALSE)</f>
        <v>11.98</v>
      </c>
      <c r="G1417" s="103">
        <f>VLOOKUP(A1417,[1]spot_prices!$A:$F,6,FALSE)</f>
        <v>3.99</v>
      </c>
      <c r="H1417" s="109" t="s">
        <v>2018</v>
      </c>
      <c r="I1417" s="109"/>
      <c r="J1417" s="108" t="s">
        <v>2421</v>
      </c>
      <c r="K1417" s="112">
        <f>VLOOKUP(H1417,行业总结!D:F,2,FALSE)</f>
        <v>2.4</v>
      </c>
      <c r="L1417" s="109" t="s">
        <v>7369</v>
      </c>
      <c r="M1417" s="109" t="s">
        <v>7370</v>
      </c>
    </row>
    <row r="1418" ht="33" spans="1:13">
      <c r="A1418" s="20" t="s">
        <v>7371</v>
      </c>
      <c r="B1418" s="20" t="s">
        <v>7372</v>
      </c>
      <c r="C1418" s="21">
        <f>VLOOKUP(A1418,[1]spot_prices!$A:$F,3,FALSE)</f>
        <v>58.7</v>
      </c>
      <c r="D1418" s="21">
        <f>VLOOKUP(A1418,[1]spot_prices!$A:$F,4,FALSE)</f>
        <v>59.5</v>
      </c>
      <c r="E1418" s="107">
        <f>C1418/D1418</f>
        <v>0.98655462184874</v>
      </c>
      <c r="F1418" s="20">
        <f>VLOOKUP(A1418,[1]spot_prices!$A:$F,5,FALSE)</f>
        <v>34.81</v>
      </c>
      <c r="G1418" s="103">
        <f>VLOOKUP(A1418,[1]spot_prices!$A:$F,6,FALSE)</f>
        <v>4.44</v>
      </c>
      <c r="H1418" s="23" t="s">
        <v>2018</v>
      </c>
      <c r="I1418" s="23"/>
      <c r="J1418" s="113"/>
      <c r="K1418" s="112">
        <f>VLOOKUP(H1418,行业总结!D:F,2,FALSE)</f>
        <v>2.4</v>
      </c>
      <c r="L1418" s="23" t="s">
        <v>7373</v>
      </c>
      <c r="M1418" s="23" t="s">
        <v>7374</v>
      </c>
    </row>
    <row r="1419" ht="33" spans="1:13">
      <c r="A1419" s="20" t="s">
        <v>7375</v>
      </c>
      <c r="B1419" s="20" t="s">
        <v>7376</v>
      </c>
      <c r="C1419" s="21">
        <f>VLOOKUP(A1419,[1]spot_prices!$A:$F,3,FALSE)</f>
        <v>47.6</v>
      </c>
      <c r="D1419" s="21">
        <f>VLOOKUP(A1419,[1]spot_prices!$A:$F,4,FALSE)</f>
        <v>63.5</v>
      </c>
      <c r="E1419" s="107">
        <f>C1419/D1419</f>
        <v>0.749606299212598</v>
      </c>
      <c r="F1419" s="20">
        <f>VLOOKUP(A1419,[1]spot_prices!$A:$F,5,FALSE)</f>
        <v>3.46</v>
      </c>
      <c r="G1419" s="103">
        <f>VLOOKUP(A1419,[1]spot_prices!$A:$F,6,FALSE)</f>
        <v>2.37</v>
      </c>
      <c r="H1419" s="23" t="s">
        <v>2018</v>
      </c>
      <c r="I1419" s="23"/>
      <c r="J1419" s="113"/>
      <c r="K1419" s="112">
        <f>VLOOKUP(H1419,行业总结!D:F,2,FALSE)</f>
        <v>2.4</v>
      </c>
      <c r="L1419" s="23" t="s">
        <v>7377</v>
      </c>
      <c r="M1419" s="23" t="s">
        <v>7378</v>
      </c>
    </row>
    <row r="1420" ht="33" spans="1:13">
      <c r="A1420" s="24" t="s">
        <v>7379</v>
      </c>
      <c r="B1420" s="24" t="s">
        <v>7380</v>
      </c>
      <c r="C1420" s="21">
        <f>VLOOKUP(A1420,[1]spot_prices!$A:$F,3,FALSE)</f>
        <v>39.1</v>
      </c>
      <c r="D1420" s="21">
        <f>VLOOKUP(A1420,[1]spot_prices!$A:$F,4,FALSE)</f>
        <v>78.1</v>
      </c>
      <c r="E1420" s="107">
        <f>C1420/D1420</f>
        <v>0.500640204865557</v>
      </c>
      <c r="F1420" s="20">
        <f>VLOOKUP(A1420,[1]spot_prices!$A:$F,5,FALSE)</f>
        <v>18.14</v>
      </c>
      <c r="G1420" s="103">
        <f>VLOOKUP(A1420,[1]spot_prices!$A:$F,6,FALSE)</f>
        <v>1.11</v>
      </c>
      <c r="H1420" s="27" t="s">
        <v>2018</v>
      </c>
      <c r="I1420" s="27"/>
      <c r="J1420" s="24" t="s">
        <v>2113</v>
      </c>
      <c r="K1420" s="112">
        <f>VLOOKUP(H1420,行业总结!D:F,2,FALSE)</f>
        <v>2.4</v>
      </c>
      <c r="L1420" s="27" t="s">
        <v>7381</v>
      </c>
      <c r="M1420" s="27" t="s">
        <v>7382</v>
      </c>
    </row>
    <row r="1421" ht="33" spans="1:13">
      <c r="A1421" s="24" t="s">
        <v>7383</v>
      </c>
      <c r="B1421" s="24" t="s">
        <v>7384</v>
      </c>
      <c r="C1421" s="21">
        <f>VLOOKUP(A1421,[1]spot_prices!$A:$F,3,FALSE)</f>
        <v>29.3</v>
      </c>
      <c r="D1421" s="21">
        <f>VLOOKUP(A1421,[1]spot_prices!$A:$F,4,FALSE)</f>
        <v>29.3</v>
      </c>
      <c r="E1421" s="107">
        <f>C1421/D1421</f>
        <v>1</v>
      </c>
      <c r="F1421" s="20">
        <f>VLOOKUP(A1421,[1]spot_prices!$A:$F,5,FALSE)</f>
        <v>5.33</v>
      </c>
      <c r="G1421" s="103">
        <f>VLOOKUP(A1421,[1]spot_prices!$A:$F,6,FALSE)</f>
        <v>2.7</v>
      </c>
      <c r="H1421" s="27" t="s">
        <v>2018</v>
      </c>
      <c r="I1421" s="27"/>
      <c r="J1421" s="114"/>
      <c r="K1421" s="112">
        <f>VLOOKUP(H1421,行业总结!D:F,2,FALSE)</f>
        <v>2.4</v>
      </c>
      <c r="L1421" s="27" t="s">
        <v>7385</v>
      </c>
      <c r="M1421" s="27" t="s">
        <v>7386</v>
      </c>
    </row>
    <row r="1422" ht="33" spans="1:13">
      <c r="A1422" s="24" t="s">
        <v>7387</v>
      </c>
      <c r="B1422" s="24" t="s">
        <v>7388</v>
      </c>
      <c r="C1422" s="21">
        <f>VLOOKUP(A1422,[1]spot_prices!$A:$F,3,FALSE)</f>
        <v>23.6</v>
      </c>
      <c r="D1422" s="21">
        <f>VLOOKUP(A1422,[1]spot_prices!$A:$F,4,FALSE)</f>
        <v>23.6</v>
      </c>
      <c r="E1422" s="107">
        <f>C1422/D1422</f>
        <v>1</v>
      </c>
      <c r="F1422" s="20">
        <f>VLOOKUP(A1422,[1]spot_prices!$A:$F,5,FALSE)</f>
        <v>23.62</v>
      </c>
      <c r="G1422" s="103">
        <f>VLOOKUP(A1422,[1]spot_prices!$A:$F,6,FALSE)</f>
        <v>3.14</v>
      </c>
      <c r="H1422" s="27" t="s">
        <v>2018</v>
      </c>
      <c r="I1422" s="27"/>
      <c r="J1422" s="114"/>
      <c r="K1422" s="112">
        <f>VLOOKUP(H1422,行业总结!D:F,2,FALSE)</f>
        <v>2.4</v>
      </c>
      <c r="L1422" s="27" t="s">
        <v>7389</v>
      </c>
      <c r="M1422" s="27" t="s">
        <v>7390</v>
      </c>
    </row>
    <row r="1423" spans="1:13">
      <c r="A1423" s="24" t="s">
        <v>7391</v>
      </c>
      <c r="B1423" s="24" t="s">
        <v>7392</v>
      </c>
      <c r="C1423" s="21">
        <f>VLOOKUP(A1423,[1]spot_prices!$A:$F,3,FALSE)</f>
        <v>23.3</v>
      </c>
      <c r="D1423" s="21">
        <f>VLOOKUP(A1423,[1]spot_prices!$A:$F,4,FALSE)</f>
        <v>70</v>
      </c>
      <c r="E1423" s="107">
        <f>C1423/D1423</f>
        <v>0.332857142857143</v>
      </c>
      <c r="F1423" s="20">
        <f>VLOOKUP(A1423,[1]spot_prices!$A:$F,5,FALSE)</f>
        <v>45.1</v>
      </c>
      <c r="G1423" s="103">
        <f>VLOOKUP(A1423,[1]spot_prices!$A:$F,6,FALSE)</f>
        <v>2.15</v>
      </c>
      <c r="H1423" s="27" t="s">
        <v>2018</v>
      </c>
      <c r="I1423" s="27"/>
      <c r="J1423" s="24" t="s">
        <v>2253</v>
      </c>
      <c r="K1423" s="112">
        <f>VLOOKUP(H1423,行业总结!D:F,2,FALSE)</f>
        <v>2.4</v>
      </c>
      <c r="L1423" s="27" t="s">
        <v>7393</v>
      </c>
      <c r="M1423" s="27" t="s">
        <v>7394</v>
      </c>
    </row>
    <row r="1424" ht="33" spans="1:13">
      <c r="A1424" s="24" t="s">
        <v>7395</v>
      </c>
      <c r="B1424" s="24" t="s">
        <v>7396</v>
      </c>
      <c r="C1424" s="21">
        <f>VLOOKUP(A1424,[1]spot_prices!$A:$F,3,FALSE)</f>
        <v>21.3</v>
      </c>
      <c r="D1424" s="21">
        <f>VLOOKUP(A1424,[1]spot_prices!$A:$F,4,FALSE)</f>
        <v>21.5</v>
      </c>
      <c r="E1424" s="107">
        <f>C1424/D1424</f>
        <v>0.990697674418605</v>
      </c>
      <c r="F1424" s="20">
        <f>VLOOKUP(A1424,[1]spot_prices!$A:$F,5,FALSE)</f>
        <v>12</v>
      </c>
      <c r="G1424" s="103">
        <f>VLOOKUP(A1424,[1]spot_prices!$A:$F,6,FALSE)</f>
        <v>3.27</v>
      </c>
      <c r="H1424" s="27" t="s">
        <v>2018</v>
      </c>
      <c r="I1424" s="27"/>
      <c r="J1424" s="114"/>
      <c r="K1424" s="112">
        <f>VLOOKUP(H1424,行业总结!D:F,2,FALSE)</f>
        <v>2.4</v>
      </c>
      <c r="L1424" s="27" t="s">
        <v>7397</v>
      </c>
      <c r="M1424" s="27" t="s">
        <v>7398</v>
      </c>
    </row>
    <row r="1425" spans="1:13">
      <c r="A1425" s="24" t="s">
        <v>7399</v>
      </c>
      <c r="B1425" s="24" t="s">
        <v>7400</v>
      </c>
      <c r="C1425" s="21">
        <f>VLOOKUP(A1425,[1]spot_prices!$A:$F,3,FALSE)</f>
        <v>16.7</v>
      </c>
      <c r="D1425" s="21">
        <f>VLOOKUP(A1425,[1]spot_prices!$A:$F,4,FALSE)</f>
        <v>24.3</v>
      </c>
      <c r="E1425" s="107">
        <f>C1425/D1425</f>
        <v>0.687242798353909</v>
      </c>
      <c r="F1425" s="20">
        <f>VLOOKUP(A1425,[1]spot_prices!$A:$F,5,FALSE)</f>
        <v>8.75</v>
      </c>
      <c r="G1425" s="103">
        <f>VLOOKUP(A1425,[1]spot_prices!$A:$F,6,FALSE)</f>
        <v>2.58</v>
      </c>
      <c r="H1425" s="27" t="s">
        <v>2018</v>
      </c>
      <c r="I1425" s="27"/>
      <c r="J1425" s="114"/>
      <c r="K1425" s="112">
        <f>VLOOKUP(H1425,行业总结!D:F,2,FALSE)</f>
        <v>2.4</v>
      </c>
      <c r="L1425" s="27" t="s">
        <v>7401</v>
      </c>
      <c r="M1425" s="27" t="s">
        <v>7402</v>
      </c>
    </row>
    <row r="1426" spans="1:13">
      <c r="A1426" s="24" t="s">
        <v>7403</v>
      </c>
      <c r="B1426" s="24" t="s">
        <v>7404</v>
      </c>
      <c r="C1426" s="21">
        <f>VLOOKUP(A1426,[1]spot_prices!$A:$F,3,FALSE)</f>
        <v>15.9</v>
      </c>
      <c r="D1426" s="21">
        <f>VLOOKUP(A1426,[1]spot_prices!$A:$F,4,FALSE)</f>
        <v>32.7</v>
      </c>
      <c r="E1426" s="107">
        <f>C1426/D1426</f>
        <v>0.486238532110092</v>
      </c>
      <c r="F1426" s="20">
        <f>VLOOKUP(A1426,[1]spot_prices!$A:$F,5,FALSE)</f>
        <v>24.77</v>
      </c>
      <c r="G1426" s="103">
        <f>VLOOKUP(A1426,[1]spot_prices!$A:$F,6,FALSE)</f>
        <v>1.98</v>
      </c>
      <c r="H1426" s="27" t="s">
        <v>2018</v>
      </c>
      <c r="I1426" s="27"/>
      <c r="J1426" s="114"/>
      <c r="K1426" s="112">
        <f>VLOOKUP(H1426,行业总结!D:F,2,FALSE)</f>
        <v>2.4</v>
      </c>
      <c r="L1426" s="27" t="s">
        <v>7405</v>
      </c>
      <c r="M1426" s="27" t="s">
        <v>7406</v>
      </c>
    </row>
    <row r="1427" ht="33" spans="1:13">
      <c r="A1427" s="24" t="s">
        <v>7407</v>
      </c>
      <c r="B1427" s="24" t="s">
        <v>7408</v>
      </c>
      <c r="C1427" s="21">
        <f>VLOOKUP(A1427,[1]spot_prices!$A:$F,3,FALSE)</f>
        <v>14.2</v>
      </c>
      <c r="D1427" s="21">
        <f>VLOOKUP(A1427,[1]spot_prices!$A:$F,4,FALSE)</f>
        <v>33.2</v>
      </c>
      <c r="E1427" s="107">
        <f>C1427/D1427</f>
        <v>0.427710843373494</v>
      </c>
      <c r="F1427" s="20">
        <f>VLOOKUP(A1427,[1]spot_prices!$A:$F,5,FALSE)</f>
        <v>40.85</v>
      </c>
      <c r="G1427" s="103">
        <f>VLOOKUP(A1427,[1]spot_prices!$A:$F,6,FALSE)</f>
        <v>8.64</v>
      </c>
      <c r="H1427" s="27" t="s">
        <v>2018</v>
      </c>
      <c r="I1427" s="27"/>
      <c r="J1427" s="114"/>
      <c r="K1427" s="112">
        <f>VLOOKUP(H1427,行业总结!D:F,2,FALSE)</f>
        <v>2.4</v>
      </c>
      <c r="L1427" s="27" t="s">
        <v>7409</v>
      </c>
      <c r="M1427" s="27" t="s">
        <v>7410</v>
      </c>
    </row>
    <row r="1428" spans="1:13">
      <c r="A1428" s="24" t="s">
        <v>7411</v>
      </c>
      <c r="B1428" s="24" t="s">
        <v>7412</v>
      </c>
      <c r="C1428" s="21">
        <f>VLOOKUP(A1428,[1]spot_prices!$A:$F,3,FALSE)</f>
        <v>12.5</v>
      </c>
      <c r="D1428" s="21">
        <f>VLOOKUP(A1428,[1]spot_prices!$A:$F,4,FALSE)</f>
        <v>34</v>
      </c>
      <c r="E1428" s="107">
        <f>C1428/D1428</f>
        <v>0.367647058823529</v>
      </c>
      <c r="F1428" s="20">
        <f>VLOOKUP(A1428,[1]spot_prices!$A:$F,5,FALSE)</f>
        <v>12.52</v>
      </c>
      <c r="G1428" s="103">
        <f>VLOOKUP(A1428,[1]spot_prices!$A:$F,6,FALSE)</f>
        <v>3.99</v>
      </c>
      <c r="H1428" s="27" t="s">
        <v>2018</v>
      </c>
      <c r="I1428" s="27"/>
      <c r="J1428" s="114"/>
      <c r="K1428" s="112">
        <f>VLOOKUP(H1428,行业总结!D:F,2,FALSE)</f>
        <v>2.4</v>
      </c>
      <c r="L1428" s="27" t="s">
        <v>7413</v>
      </c>
      <c r="M1428" s="27" t="s">
        <v>7414</v>
      </c>
    </row>
    <row r="1429" spans="1:13">
      <c r="A1429" s="24" t="s">
        <v>7415</v>
      </c>
      <c r="B1429" s="24" t="s">
        <v>7416</v>
      </c>
      <c r="C1429" s="21">
        <f>VLOOKUP(A1429,[1]spot_prices!$A:$F,3,FALSE)</f>
        <v>9.5</v>
      </c>
      <c r="D1429" s="21">
        <f>VLOOKUP(A1429,[1]spot_prices!$A:$F,4,FALSE)</f>
        <v>33.3</v>
      </c>
      <c r="E1429" s="107">
        <f>C1429/D1429</f>
        <v>0.285285285285285</v>
      </c>
      <c r="F1429" s="20">
        <f>VLOOKUP(A1429,[1]spot_prices!$A:$F,5,FALSE)</f>
        <v>14.42</v>
      </c>
      <c r="G1429" s="103">
        <f>VLOOKUP(A1429,[1]spot_prices!$A:$F,6,FALSE)</f>
        <v>0.98</v>
      </c>
      <c r="H1429" s="27" t="s">
        <v>2018</v>
      </c>
      <c r="I1429" s="27"/>
      <c r="J1429" s="114"/>
      <c r="K1429" s="112">
        <f>VLOOKUP(H1429,行业总结!D:F,2,FALSE)</f>
        <v>2.4</v>
      </c>
      <c r="L1429" s="27" t="s">
        <v>7417</v>
      </c>
      <c r="M1429" s="27" t="s">
        <v>7418</v>
      </c>
    </row>
    <row r="1430" ht="30" spans="1:13">
      <c r="A1430" s="28" t="s">
        <v>1439</v>
      </c>
      <c r="B1430" s="28" t="s">
        <v>1440</v>
      </c>
      <c r="C1430" s="21">
        <f>VLOOKUP(A1430,[1]spot_prices!$A:$F,3,FALSE)</f>
        <v>4704.9</v>
      </c>
      <c r="D1430" s="21">
        <f>VLOOKUP(A1430,[1]spot_prices!$A:$F,4,FALSE)</f>
        <v>5668.5</v>
      </c>
      <c r="E1430" s="107">
        <f>C1430/D1430</f>
        <v>0.830007938608097</v>
      </c>
      <c r="F1430" s="20">
        <f>VLOOKUP(A1430,[1]spot_prices!$A:$F,5,FALSE)</f>
        <v>28.53</v>
      </c>
      <c r="G1430" s="103">
        <f>VLOOKUP(A1430,[1]spot_prices!$A:$F,6,FALSE)</f>
        <v>-1.04</v>
      </c>
      <c r="H1430" s="30" t="s">
        <v>152</v>
      </c>
      <c r="I1430" s="30"/>
      <c r="J1430" s="28" t="s">
        <v>2207</v>
      </c>
      <c r="K1430" s="112">
        <f>VLOOKUP(H1430,行业总结!D:F,2,FALSE)</f>
        <v>5.2</v>
      </c>
      <c r="L1430" s="30" t="s">
        <v>1442</v>
      </c>
      <c r="M1430" s="30" t="s">
        <v>7419</v>
      </c>
    </row>
    <row r="1431" ht="30" spans="1:13">
      <c r="A1431" s="28" t="s">
        <v>1443</v>
      </c>
      <c r="B1431" s="28" t="s">
        <v>1444</v>
      </c>
      <c r="C1431" s="21">
        <f>VLOOKUP(A1431,[1]spot_prices!$A:$F,3,FALSE)</f>
        <v>1809.1</v>
      </c>
      <c r="D1431" s="21">
        <f>VLOOKUP(A1431,[1]spot_prices!$A:$F,4,FALSE)</f>
        <v>1809.1</v>
      </c>
      <c r="E1431" s="107">
        <f>C1431/D1431</f>
        <v>1</v>
      </c>
      <c r="F1431" s="20">
        <f>VLOOKUP(A1431,[1]spot_prices!$A:$F,5,FALSE)</f>
        <v>18.66</v>
      </c>
      <c r="G1431" s="103">
        <f>VLOOKUP(A1431,[1]spot_prices!$A:$F,6,FALSE)</f>
        <v>-0.8</v>
      </c>
      <c r="H1431" s="30" t="s">
        <v>152</v>
      </c>
      <c r="I1431" s="30"/>
      <c r="J1431" s="28" t="s">
        <v>2207</v>
      </c>
      <c r="K1431" s="112">
        <f>VLOOKUP(H1431,行业总结!D:F,2,FALSE)</f>
        <v>5.2</v>
      </c>
      <c r="L1431" s="30" t="s">
        <v>1445</v>
      </c>
      <c r="M1431" s="30" t="s">
        <v>7420</v>
      </c>
    </row>
    <row r="1432" ht="30" spans="1:13">
      <c r="A1432" s="28" t="s">
        <v>1446</v>
      </c>
      <c r="B1432" s="28" t="s">
        <v>1447</v>
      </c>
      <c r="C1432" s="21">
        <f>VLOOKUP(A1432,[1]spot_prices!$A:$F,3,FALSE)</f>
        <v>919.1</v>
      </c>
      <c r="D1432" s="21">
        <f>VLOOKUP(A1432,[1]spot_prices!$A:$F,4,FALSE)</f>
        <v>1522.7</v>
      </c>
      <c r="E1432" s="107">
        <f>C1432/D1432</f>
        <v>0.60359887042753</v>
      </c>
      <c r="F1432" s="20">
        <f>VLOOKUP(A1432,[1]spot_prices!$A:$F,5,FALSE)</f>
        <v>30.77</v>
      </c>
      <c r="G1432" s="103">
        <f>VLOOKUP(A1432,[1]spot_prices!$A:$F,6,FALSE)</f>
        <v>-0.42</v>
      </c>
      <c r="H1432" s="30" t="s">
        <v>152</v>
      </c>
      <c r="I1432" s="30"/>
      <c r="J1432" s="28" t="s">
        <v>2224</v>
      </c>
      <c r="K1432" s="112">
        <f>VLOOKUP(H1432,行业总结!D:F,2,FALSE)</f>
        <v>5.2</v>
      </c>
      <c r="L1432" s="30" t="s">
        <v>1448</v>
      </c>
      <c r="M1432" s="30" t="s">
        <v>7421</v>
      </c>
    </row>
    <row r="1433" ht="33" spans="1:13">
      <c r="A1433" s="110" t="s">
        <v>750</v>
      </c>
      <c r="B1433" s="110" t="s">
        <v>751</v>
      </c>
      <c r="C1433" s="21">
        <f>VLOOKUP(A1433,[1]spot_prices!$A:$F,3,FALSE)</f>
        <v>784.3</v>
      </c>
      <c r="D1433" s="21">
        <f>VLOOKUP(A1433,[1]spot_prices!$A:$F,4,FALSE)</f>
        <v>1136.3</v>
      </c>
      <c r="E1433" s="107">
        <f>C1433/D1433</f>
        <v>0.690222652468538</v>
      </c>
      <c r="F1433" s="20">
        <f>VLOOKUP(A1433,[1]spot_prices!$A:$F,5,FALSE)</f>
        <v>8.57</v>
      </c>
      <c r="G1433" s="103">
        <f>VLOOKUP(A1433,[1]spot_prices!$A:$F,6,FALSE)</f>
        <v>-1.15</v>
      </c>
      <c r="H1433" s="111" t="s">
        <v>152</v>
      </c>
      <c r="I1433" s="111"/>
      <c r="J1433" s="110" t="s">
        <v>2765</v>
      </c>
      <c r="K1433" s="112">
        <f>VLOOKUP(H1433,行业总结!D:F,2,FALSE)</f>
        <v>5.2</v>
      </c>
      <c r="L1433" s="111" t="s">
        <v>752</v>
      </c>
      <c r="M1433" s="111" t="s">
        <v>753</v>
      </c>
    </row>
    <row r="1434" ht="49.5" spans="1:13">
      <c r="A1434" s="110" t="s">
        <v>754</v>
      </c>
      <c r="B1434" s="110" t="s">
        <v>755</v>
      </c>
      <c r="C1434" s="21">
        <f>VLOOKUP(A1434,[1]spot_prices!$A:$F,3,FALSE)</f>
        <v>580.9</v>
      </c>
      <c r="D1434" s="21">
        <f>VLOOKUP(A1434,[1]spot_prices!$A:$F,4,FALSE)</f>
        <v>580.9</v>
      </c>
      <c r="E1434" s="107">
        <f>C1434/D1434</f>
        <v>1</v>
      </c>
      <c r="F1434" s="20">
        <f>VLOOKUP(A1434,[1]spot_prices!$A:$F,5,FALSE)</f>
        <v>19.42</v>
      </c>
      <c r="G1434" s="103">
        <f>VLOOKUP(A1434,[1]spot_prices!$A:$F,6,FALSE)</f>
        <v>0.41</v>
      </c>
      <c r="H1434" s="111" t="s">
        <v>152</v>
      </c>
      <c r="I1434" s="111"/>
      <c r="J1434" s="110" t="s">
        <v>3067</v>
      </c>
      <c r="K1434" s="112">
        <f>VLOOKUP(H1434,行业总结!D:F,2,FALSE)</f>
        <v>5.2</v>
      </c>
      <c r="L1434" s="111" t="s">
        <v>756</v>
      </c>
      <c r="M1434" s="111" t="s">
        <v>757</v>
      </c>
    </row>
    <row r="1435" ht="33" spans="1:13">
      <c r="A1435" s="110" t="s">
        <v>758</v>
      </c>
      <c r="B1435" s="110" t="s">
        <v>759</v>
      </c>
      <c r="C1435" s="21">
        <f>VLOOKUP(A1435,[1]spot_prices!$A:$F,3,FALSE)</f>
        <v>444.9</v>
      </c>
      <c r="D1435" s="21">
        <f>VLOOKUP(A1435,[1]spot_prices!$A:$F,4,FALSE)</f>
        <v>565</v>
      </c>
      <c r="E1435" s="107">
        <f>C1435/D1435</f>
        <v>0.787433628318584</v>
      </c>
      <c r="F1435" s="20">
        <f>VLOOKUP(A1435,[1]spot_prices!$A:$F,5,FALSE)</f>
        <v>10.86</v>
      </c>
      <c r="G1435" s="103">
        <f>VLOOKUP(A1435,[1]spot_prices!$A:$F,6,FALSE)</f>
        <v>0.65</v>
      </c>
      <c r="H1435" s="111" t="s">
        <v>152</v>
      </c>
      <c r="I1435" s="111"/>
      <c r="J1435" s="110" t="s">
        <v>5104</v>
      </c>
      <c r="K1435" s="112">
        <f>VLOOKUP(H1435,行业总结!D:F,2,FALSE)</f>
        <v>5.2</v>
      </c>
      <c r="L1435" s="111" t="s">
        <v>760</v>
      </c>
      <c r="M1435" s="111" t="s">
        <v>761</v>
      </c>
    </row>
    <row r="1436" ht="33" spans="1:13">
      <c r="A1436" s="108" t="s">
        <v>7422</v>
      </c>
      <c r="B1436" s="108" t="s">
        <v>7423</v>
      </c>
      <c r="C1436" s="21">
        <f>VLOOKUP(A1436,[1]spot_prices!$A:$F,3,FALSE)</f>
        <v>326.4</v>
      </c>
      <c r="D1436" s="21">
        <f>VLOOKUP(A1436,[1]spot_prices!$A:$F,4,FALSE)</f>
        <v>326.4</v>
      </c>
      <c r="E1436" s="107">
        <f>C1436/D1436</f>
        <v>1</v>
      </c>
      <c r="F1436" s="20">
        <f>VLOOKUP(A1436,[1]spot_prices!$A:$F,5,FALSE)</f>
        <v>13.57</v>
      </c>
      <c r="G1436" s="103">
        <f>VLOOKUP(A1436,[1]spot_prices!$A:$F,6,FALSE)</f>
        <v>0.82</v>
      </c>
      <c r="H1436" s="109" t="s">
        <v>152</v>
      </c>
      <c r="I1436" s="109"/>
      <c r="J1436" s="108" t="s">
        <v>2216</v>
      </c>
      <c r="K1436" s="112">
        <f>VLOOKUP(H1436,行业总结!D:F,2,FALSE)</f>
        <v>5.2</v>
      </c>
      <c r="L1436" s="109" t="s">
        <v>7424</v>
      </c>
      <c r="M1436" s="109" t="s">
        <v>7425</v>
      </c>
    </row>
    <row r="1437" ht="33" spans="1:13">
      <c r="A1437" s="108" t="s">
        <v>7426</v>
      </c>
      <c r="B1437" s="108" t="s">
        <v>7427</v>
      </c>
      <c r="C1437" s="21">
        <f>VLOOKUP(A1437,[1]spot_prices!$A:$F,3,FALSE)</f>
        <v>323.5</v>
      </c>
      <c r="D1437" s="21">
        <f>VLOOKUP(A1437,[1]spot_prices!$A:$F,4,FALSE)</f>
        <v>323.5</v>
      </c>
      <c r="E1437" s="107">
        <f>C1437/D1437</f>
        <v>1</v>
      </c>
      <c r="F1437" s="20">
        <f>VLOOKUP(A1437,[1]spot_prices!$A:$F,5,FALSE)</f>
        <v>13.04</v>
      </c>
      <c r="G1437" s="103">
        <f>VLOOKUP(A1437,[1]spot_prices!$A:$F,6,FALSE)</f>
        <v>-0.46</v>
      </c>
      <c r="H1437" s="109" t="s">
        <v>152</v>
      </c>
      <c r="I1437" s="109"/>
      <c r="J1437" s="108" t="s">
        <v>2216</v>
      </c>
      <c r="K1437" s="112">
        <f>VLOOKUP(H1437,行业总结!D:F,2,FALSE)</f>
        <v>5.2</v>
      </c>
      <c r="L1437" s="109" t="s">
        <v>7428</v>
      </c>
      <c r="M1437" s="109" t="s">
        <v>7429</v>
      </c>
    </row>
    <row r="1438" ht="33" spans="1:13">
      <c r="A1438" s="108" t="s">
        <v>7430</v>
      </c>
      <c r="B1438" s="108" t="s">
        <v>7431</v>
      </c>
      <c r="C1438" s="21">
        <f>VLOOKUP(A1438,[1]spot_prices!$A:$F,3,FALSE)</f>
        <v>287.1</v>
      </c>
      <c r="D1438" s="21">
        <f>VLOOKUP(A1438,[1]spot_prices!$A:$F,4,FALSE)</f>
        <v>287.1</v>
      </c>
      <c r="E1438" s="107">
        <f>C1438/D1438</f>
        <v>1</v>
      </c>
      <c r="F1438" s="20">
        <f>VLOOKUP(A1438,[1]spot_prices!$A:$F,5,FALSE)</f>
        <v>14.48</v>
      </c>
      <c r="G1438" s="103">
        <f>VLOOKUP(A1438,[1]spot_prices!$A:$F,6,FALSE)</f>
        <v>-0.14</v>
      </c>
      <c r="H1438" s="109" t="s">
        <v>152</v>
      </c>
      <c r="I1438" s="109"/>
      <c r="J1438" s="108" t="s">
        <v>2226</v>
      </c>
      <c r="K1438" s="112">
        <f>VLOOKUP(H1438,行业总结!D:F,2,FALSE)</f>
        <v>5.2</v>
      </c>
      <c r="L1438" s="109" t="s">
        <v>7432</v>
      </c>
      <c r="M1438" s="109" t="s">
        <v>7433</v>
      </c>
    </row>
    <row r="1439" ht="33" spans="1:13">
      <c r="A1439" s="108" t="s">
        <v>7434</v>
      </c>
      <c r="B1439" s="108" t="s">
        <v>7435</v>
      </c>
      <c r="C1439" s="21">
        <f>VLOOKUP(A1439,[1]spot_prices!$A:$F,3,FALSE)</f>
        <v>255</v>
      </c>
      <c r="D1439" s="21">
        <f>VLOOKUP(A1439,[1]spot_prices!$A:$F,4,FALSE)</f>
        <v>255</v>
      </c>
      <c r="E1439" s="107">
        <f>C1439/D1439</f>
        <v>1</v>
      </c>
      <c r="F1439" s="20">
        <f>VLOOKUP(A1439,[1]spot_prices!$A:$F,5,FALSE)</f>
        <v>13.27</v>
      </c>
      <c r="G1439" s="103">
        <f>VLOOKUP(A1439,[1]spot_prices!$A:$F,6,FALSE)</f>
        <v>-0.23</v>
      </c>
      <c r="H1439" s="109" t="s">
        <v>152</v>
      </c>
      <c r="I1439" s="109"/>
      <c r="J1439" s="108" t="s">
        <v>2211</v>
      </c>
      <c r="K1439" s="112">
        <f>VLOOKUP(H1439,行业总结!D:F,2,FALSE)</f>
        <v>5.2</v>
      </c>
      <c r="L1439" s="109" t="s">
        <v>7436</v>
      </c>
      <c r="M1439" s="109" t="s">
        <v>7437</v>
      </c>
    </row>
    <row r="1440" spans="1:13">
      <c r="A1440" s="108" t="s">
        <v>7438</v>
      </c>
      <c r="B1440" s="108" t="s">
        <v>7439</v>
      </c>
      <c r="C1440" s="21">
        <f>VLOOKUP(A1440,[1]spot_prices!$A:$F,3,FALSE)</f>
        <v>235.6</v>
      </c>
      <c r="D1440" s="21">
        <f>VLOOKUP(A1440,[1]spot_prices!$A:$F,4,FALSE)</f>
        <v>237.8</v>
      </c>
      <c r="E1440" s="107">
        <f>C1440/D1440</f>
        <v>0.990748528174937</v>
      </c>
      <c r="F1440" s="20">
        <f>VLOOKUP(A1440,[1]spot_prices!$A:$F,5,FALSE)</f>
        <v>10.27</v>
      </c>
      <c r="G1440" s="103">
        <f>VLOOKUP(A1440,[1]spot_prices!$A:$F,6,FALSE)</f>
        <v>1.48</v>
      </c>
      <c r="H1440" s="109" t="s">
        <v>152</v>
      </c>
      <c r="I1440" s="109"/>
      <c r="J1440" s="108" t="s">
        <v>2216</v>
      </c>
      <c r="K1440" s="112">
        <f>VLOOKUP(H1440,行业总结!D:F,2,FALSE)</f>
        <v>5.2</v>
      </c>
      <c r="L1440" s="109" t="s">
        <v>7440</v>
      </c>
      <c r="M1440" s="109" t="s">
        <v>7441</v>
      </c>
    </row>
    <row r="1441" ht="33" spans="1:13">
      <c r="A1441" s="108" t="s">
        <v>7442</v>
      </c>
      <c r="B1441" s="108" t="s">
        <v>7443</v>
      </c>
      <c r="C1441" s="21">
        <f>VLOOKUP(A1441,[1]spot_prices!$A:$F,3,FALSE)</f>
        <v>194.5</v>
      </c>
      <c r="D1441" s="21">
        <f>VLOOKUP(A1441,[1]spot_prices!$A:$F,4,FALSE)</f>
        <v>236.4</v>
      </c>
      <c r="E1441" s="107">
        <f>C1441/D1441</f>
        <v>0.822758037225042</v>
      </c>
      <c r="F1441" s="20">
        <f>VLOOKUP(A1441,[1]spot_prices!$A:$F,5,FALSE)</f>
        <v>6.69</v>
      </c>
      <c r="G1441" s="103">
        <f>VLOOKUP(A1441,[1]spot_prices!$A:$F,6,FALSE)</f>
        <v>0</v>
      </c>
      <c r="H1441" s="109" t="s">
        <v>152</v>
      </c>
      <c r="I1441" s="109"/>
      <c r="J1441" s="108" t="s">
        <v>2421</v>
      </c>
      <c r="K1441" s="112">
        <f>VLOOKUP(H1441,行业总结!D:F,2,FALSE)</f>
        <v>5.2</v>
      </c>
      <c r="L1441" s="109" t="s">
        <v>7444</v>
      </c>
      <c r="M1441" s="109" t="s">
        <v>7445</v>
      </c>
    </row>
    <row r="1442" ht="33" spans="1:13">
      <c r="A1442" s="108" t="s">
        <v>7446</v>
      </c>
      <c r="B1442" s="108" t="s">
        <v>7447</v>
      </c>
      <c r="C1442" s="21">
        <f>VLOOKUP(A1442,[1]spot_prices!$A:$F,3,FALSE)</f>
        <v>189</v>
      </c>
      <c r="D1442" s="21">
        <f>VLOOKUP(A1442,[1]spot_prices!$A:$F,4,FALSE)</f>
        <v>189</v>
      </c>
      <c r="E1442" s="107">
        <f>C1442/D1442</f>
        <v>1</v>
      </c>
      <c r="F1442" s="20">
        <f>VLOOKUP(A1442,[1]spot_prices!$A:$F,5,FALSE)</f>
        <v>11.29</v>
      </c>
      <c r="G1442" s="103">
        <f>VLOOKUP(A1442,[1]spot_prices!$A:$F,6,FALSE)</f>
        <v>0.36</v>
      </c>
      <c r="H1442" s="109" t="s">
        <v>152</v>
      </c>
      <c r="I1442" s="109"/>
      <c r="J1442" s="108" t="s">
        <v>2253</v>
      </c>
      <c r="K1442" s="112">
        <f>VLOOKUP(H1442,行业总结!D:F,2,FALSE)</f>
        <v>5.2</v>
      </c>
      <c r="L1442" s="109" t="s">
        <v>7448</v>
      </c>
      <c r="M1442" s="109" t="s">
        <v>7449</v>
      </c>
    </row>
    <row r="1443" ht="33" spans="1:13">
      <c r="A1443" s="108" t="s">
        <v>7450</v>
      </c>
      <c r="B1443" s="108" t="s">
        <v>7451</v>
      </c>
      <c r="C1443" s="21">
        <f>VLOOKUP(A1443,[1]spot_prices!$A:$F,3,FALSE)</f>
        <v>156.3</v>
      </c>
      <c r="D1443" s="21">
        <f>VLOOKUP(A1443,[1]spot_prices!$A:$F,4,FALSE)</f>
        <v>156.3</v>
      </c>
      <c r="E1443" s="107">
        <f>C1443/D1443</f>
        <v>1</v>
      </c>
      <c r="F1443" s="20">
        <f>VLOOKUP(A1443,[1]spot_prices!$A:$F,5,FALSE)</f>
        <v>7.28</v>
      </c>
      <c r="G1443" s="103">
        <f>VLOOKUP(A1443,[1]spot_prices!$A:$F,6,FALSE)</f>
        <v>-0.27</v>
      </c>
      <c r="H1443" s="109" t="s">
        <v>152</v>
      </c>
      <c r="I1443" s="109"/>
      <c r="J1443" s="108" t="s">
        <v>2253</v>
      </c>
      <c r="K1443" s="112">
        <f>VLOOKUP(H1443,行业总结!D:F,2,FALSE)</f>
        <v>5.2</v>
      </c>
      <c r="L1443" s="109" t="s">
        <v>7452</v>
      </c>
      <c r="M1443" s="109" t="s">
        <v>7453</v>
      </c>
    </row>
    <row r="1444" spans="1:13">
      <c r="A1444" s="108" t="s">
        <v>7454</v>
      </c>
      <c r="B1444" s="108" t="s">
        <v>7455</v>
      </c>
      <c r="C1444" s="21">
        <f>VLOOKUP(A1444,[1]spot_prices!$A:$F,3,FALSE)</f>
        <v>146.8</v>
      </c>
      <c r="D1444" s="21">
        <f>VLOOKUP(A1444,[1]spot_prices!$A:$F,4,FALSE)</f>
        <v>146.8</v>
      </c>
      <c r="E1444" s="107">
        <f>C1444/D1444</f>
        <v>1</v>
      </c>
      <c r="F1444" s="20">
        <f>VLOOKUP(A1444,[1]spot_prices!$A:$F,5,FALSE)</f>
        <v>12.85</v>
      </c>
      <c r="G1444" s="103">
        <f>VLOOKUP(A1444,[1]spot_prices!$A:$F,6,FALSE)</f>
        <v>0.63</v>
      </c>
      <c r="H1444" s="109" t="s">
        <v>152</v>
      </c>
      <c r="I1444" s="109"/>
      <c r="J1444" s="108" t="s">
        <v>2253</v>
      </c>
      <c r="K1444" s="112">
        <f>VLOOKUP(H1444,行业总结!D:F,2,FALSE)</f>
        <v>5.2</v>
      </c>
      <c r="L1444" s="109" t="s">
        <v>7456</v>
      </c>
      <c r="M1444" s="109" t="s">
        <v>7457</v>
      </c>
    </row>
    <row r="1445" spans="1:13">
      <c r="A1445" s="108" t="s">
        <v>7458</v>
      </c>
      <c r="B1445" s="108" t="s">
        <v>7459</v>
      </c>
      <c r="C1445" s="21">
        <f>VLOOKUP(A1445,[1]spot_prices!$A:$F,3,FALSE)</f>
        <v>121.5</v>
      </c>
      <c r="D1445" s="21">
        <f>VLOOKUP(A1445,[1]spot_prices!$A:$F,4,FALSE)</f>
        <v>121.5</v>
      </c>
      <c r="E1445" s="107">
        <f>C1445/D1445</f>
        <v>1</v>
      </c>
      <c r="F1445" s="20">
        <f>VLOOKUP(A1445,[1]spot_prices!$A:$F,5,FALSE)</f>
        <v>5.08</v>
      </c>
      <c r="G1445" s="103">
        <f>VLOOKUP(A1445,[1]spot_prices!$A:$F,6,FALSE)</f>
        <v>-0.2</v>
      </c>
      <c r="H1445" s="109" t="s">
        <v>152</v>
      </c>
      <c r="I1445" s="109"/>
      <c r="J1445" s="108" t="s">
        <v>2113</v>
      </c>
      <c r="K1445" s="112">
        <f>VLOOKUP(H1445,行业总结!D:F,2,FALSE)</f>
        <v>5.2</v>
      </c>
      <c r="L1445" s="109" t="s">
        <v>7460</v>
      </c>
      <c r="M1445" s="109" t="s">
        <v>7461</v>
      </c>
    </row>
    <row r="1446" spans="1:13">
      <c r="A1446" s="108" t="s">
        <v>7462</v>
      </c>
      <c r="B1446" s="108" t="s">
        <v>7463</v>
      </c>
      <c r="C1446" s="21">
        <f>VLOOKUP(A1446,[1]spot_prices!$A:$F,3,FALSE)</f>
        <v>107.5</v>
      </c>
      <c r="D1446" s="21">
        <f>VLOOKUP(A1446,[1]spot_prices!$A:$F,4,FALSE)</f>
        <v>107.5</v>
      </c>
      <c r="E1446" s="107">
        <f>C1446/D1446</f>
        <v>1</v>
      </c>
      <c r="F1446" s="20">
        <f>VLOOKUP(A1446,[1]spot_prices!$A:$F,5,FALSE)</f>
        <v>4.15</v>
      </c>
      <c r="G1446" s="103">
        <f>VLOOKUP(A1446,[1]spot_prices!$A:$F,6,FALSE)</f>
        <v>0.24</v>
      </c>
      <c r="H1446" s="109" t="s">
        <v>152</v>
      </c>
      <c r="I1446" s="109"/>
      <c r="J1446" s="108" t="s">
        <v>2113</v>
      </c>
      <c r="K1446" s="112">
        <f>VLOOKUP(H1446,行业总结!D:F,2,FALSE)</f>
        <v>5.2</v>
      </c>
      <c r="L1446" s="109" t="s">
        <v>7464</v>
      </c>
      <c r="M1446" s="109" t="s">
        <v>7465</v>
      </c>
    </row>
    <row r="1447" spans="1:13">
      <c r="A1447" s="108" t="s">
        <v>7466</v>
      </c>
      <c r="B1447" s="108" t="s">
        <v>7467</v>
      </c>
      <c r="C1447" s="21">
        <f>VLOOKUP(A1447,[1]spot_prices!$A:$F,3,FALSE)</f>
        <v>107.2</v>
      </c>
      <c r="D1447" s="21">
        <f>VLOOKUP(A1447,[1]spot_prices!$A:$F,4,FALSE)</f>
        <v>107.2</v>
      </c>
      <c r="E1447" s="107">
        <f>C1447/D1447</f>
        <v>1</v>
      </c>
      <c r="F1447" s="20">
        <f>VLOOKUP(A1447,[1]spot_prices!$A:$F,5,FALSE)</f>
        <v>8.93</v>
      </c>
      <c r="G1447" s="103">
        <f>VLOOKUP(A1447,[1]spot_prices!$A:$F,6,FALSE)</f>
        <v>0</v>
      </c>
      <c r="H1447" s="109" t="s">
        <v>152</v>
      </c>
      <c r="I1447" s="109"/>
      <c r="J1447" s="108" t="s">
        <v>2113</v>
      </c>
      <c r="K1447" s="112">
        <f>VLOOKUP(H1447,行业总结!D:F,2,FALSE)</f>
        <v>5.2</v>
      </c>
      <c r="L1447" s="109" t="s">
        <v>7468</v>
      </c>
      <c r="M1447" s="109" t="s">
        <v>7469</v>
      </c>
    </row>
    <row r="1448" ht="33" spans="1:13">
      <c r="A1448" s="108" t="s">
        <v>7470</v>
      </c>
      <c r="B1448" s="108" t="s">
        <v>7471</v>
      </c>
      <c r="C1448" s="21">
        <f>VLOOKUP(A1448,[1]spot_prices!$A:$F,3,FALSE)</f>
        <v>104.7</v>
      </c>
      <c r="D1448" s="21">
        <f>VLOOKUP(A1448,[1]spot_prices!$A:$F,4,FALSE)</f>
        <v>104.7</v>
      </c>
      <c r="E1448" s="107">
        <f>C1448/D1448</f>
        <v>1</v>
      </c>
      <c r="F1448" s="20">
        <f>VLOOKUP(A1448,[1]spot_prices!$A:$F,5,FALSE)</f>
        <v>14.49</v>
      </c>
      <c r="G1448" s="103">
        <f>VLOOKUP(A1448,[1]spot_prices!$A:$F,6,FALSE)</f>
        <v>1.4</v>
      </c>
      <c r="H1448" s="109" t="s">
        <v>152</v>
      </c>
      <c r="I1448" s="109"/>
      <c r="J1448" s="108" t="s">
        <v>2113</v>
      </c>
      <c r="K1448" s="112">
        <f>VLOOKUP(H1448,行业总结!D:F,2,FALSE)</f>
        <v>5.2</v>
      </c>
      <c r="L1448" s="109" t="s">
        <v>7472</v>
      </c>
      <c r="M1448" s="109" t="s">
        <v>7473</v>
      </c>
    </row>
    <row r="1449" ht="33" spans="1:13">
      <c r="A1449" s="20" t="s">
        <v>7474</v>
      </c>
      <c r="B1449" s="20" t="s">
        <v>7475</v>
      </c>
      <c r="C1449" s="21">
        <f>VLOOKUP(A1449,[1]spot_prices!$A:$F,3,FALSE)</f>
        <v>92</v>
      </c>
      <c r="D1449" s="21">
        <f>VLOOKUP(A1449,[1]spot_prices!$A:$F,4,FALSE)</f>
        <v>92</v>
      </c>
      <c r="E1449" s="107">
        <f>C1449/D1449</f>
        <v>1</v>
      </c>
      <c r="F1449" s="20">
        <f>VLOOKUP(A1449,[1]spot_prices!$A:$F,5,FALSE)</f>
        <v>6.39</v>
      </c>
      <c r="G1449" s="103">
        <f>VLOOKUP(A1449,[1]spot_prices!$A:$F,6,FALSE)</f>
        <v>0.31</v>
      </c>
      <c r="H1449" s="23" t="s">
        <v>152</v>
      </c>
      <c r="I1449" s="23"/>
      <c r="J1449" s="113"/>
      <c r="K1449" s="112">
        <f>VLOOKUP(H1449,行业总结!D:F,2,FALSE)</f>
        <v>5.2</v>
      </c>
      <c r="L1449" s="23" t="s">
        <v>7476</v>
      </c>
      <c r="M1449" s="23" t="s">
        <v>7477</v>
      </c>
    </row>
    <row r="1450" ht="33" spans="1:13">
      <c r="A1450" s="20" t="s">
        <v>7478</v>
      </c>
      <c r="B1450" s="20" t="s">
        <v>7479</v>
      </c>
      <c r="C1450" s="21">
        <f>VLOOKUP(A1450,[1]spot_prices!$A:$F,3,FALSE)</f>
        <v>83.2</v>
      </c>
      <c r="D1450" s="21">
        <f>VLOOKUP(A1450,[1]spot_prices!$A:$F,4,FALSE)</f>
        <v>153.1</v>
      </c>
      <c r="E1450" s="107">
        <f>C1450/D1450</f>
        <v>0.543435662965382</v>
      </c>
      <c r="F1450" s="20">
        <f>VLOOKUP(A1450,[1]spot_prices!$A:$F,5,FALSE)</f>
        <v>3.32</v>
      </c>
      <c r="G1450" s="103">
        <f>VLOOKUP(A1450,[1]spot_prices!$A:$F,6,FALSE)</f>
        <v>-0.3</v>
      </c>
      <c r="H1450" s="23" t="s">
        <v>152</v>
      </c>
      <c r="I1450" s="23"/>
      <c r="J1450" s="20" t="s">
        <v>2122</v>
      </c>
      <c r="K1450" s="112">
        <f>VLOOKUP(H1450,行业总结!D:F,2,FALSE)</f>
        <v>5.2</v>
      </c>
      <c r="L1450" s="23" t="s">
        <v>7480</v>
      </c>
      <c r="M1450" s="23" t="s">
        <v>7481</v>
      </c>
    </row>
    <row r="1451" ht="33" spans="1:13">
      <c r="A1451" s="20" t="s">
        <v>7482</v>
      </c>
      <c r="B1451" s="20" t="s">
        <v>7483</v>
      </c>
      <c r="C1451" s="21">
        <f>VLOOKUP(A1451,[1]spot_prices!$A:$F,3,FALSE)</f>
        <v>57.9</v>
      </c>
      <c r="D1451" s="21">
        <f>VLOOKUP(A1451,[1]spot_prices!$A:$F,4,FALSE)</f>
        <v>57.9</v>
      </c>
      <c r="E1451" s="107">
        <f>C1451/D1451</f>
        <v>1</v>
      </c>
      <c r="F1451" s="20">
        <f>VLOOKUP(A1451,[1]spot_prices!$A:$F,5,FALSE)</f>
        <v>4.75</v>
      </c>
      <c r="G1451" s="103">
        <f>VLOOKUP(A1451,[1]spot_prices!$A:$F,6,FALSE)</f>
        <v>1.28</v>
      </c>
      <c r="H1451" s="23" t="s">
        <v>152</v>
      </c>
      <c r="I1451" s="23"/>
      <c r="J1451" s="113"/>
      <c r="K1451" s="112">
        <f>VLOOKUP(H1451,行业总结!D:F,2,FALSE)</f>
        <v>5.2</v>
      </c>
      <c r="L1451" s="23" t="s">
        <v>7484</v>
      </c>
      <c r="M1451" s="23" t="s">
        <v>7485</v>
      </c>
    </row>
    <row r="1452" ht="33" spans="1:13">
      <c r="A1452" s="20" t="s">
        <v>7486</v>
      </c>
      <c r="B1452" s="20" t="s">
        <v>7487</v>
      </c>
      <c r="C1452" s="21">
        <f>VLOOKUP(A1452,[1]spot_prices!$A:$F,3,FALSE)</f>
        <v>54.5</v>
      </c>
      <c r="D1452" s="21">
        <f>VLOOKUP(A1452,[1]spot_prices!$A:$F,4,FALSE)</f>
        <v>54.6</v>
      </c>
      <c r="E1452" s="107">
        <f>C1452/D1452</f>
        <v>0.998168498168498</v>
      </c>
      <c r="F1452" s="20">
        <f>VLOOKUP(A1452,[1]spot_prices!$A:$F,5,FALSE)</f>
        <v>4.13</v>
      </c>
      <c r="G1452" s="103">
        <f>VLOOKUP(A1452,[1]spot_prices!$A:$F,6,FALSE)</f>
        <v>0.73</v>
      </c>
      <c r="H1452" s="23" t="s">
        <v>152</v>
      </c>
      <c r="I1452" s="23"/>
      <c r="J1452" s="113"/>
      <c r="K1452" s="112">
        <f>VLOOKUP(H1452,行业总结!D:F,2,FALSE)</f>
        <v>5.2</v>
      </c>
      <c r="L1452" s="23" t="s">
        <v>7488</v>
      </c>
      <c r="M1452" s="23" t="s">
        <v>7489</v>
      </c>
    </row>
    <row r="1453" spans="1:13">
      <c r="A1453" s="24" t="s">
        <v>7490</v>
      </c>
      <c r="B1453" s="24" t="s">
        <v>7491</v>
      </c>
      <c r="C1453" s="21">
        <f>VLOOKUP(A1453,[1]spot_prices!$A:$F,3,FALSE)</f>
        <v>30.2</v>
      </c>
      <c r="D1453" s="21">
        <f>VLOOKUP(A1453,[1]spot_prices!$A:$F,4,FALSE)</f>
        <v>30.2</v>
      </c>
      <c r="E1453" s="107">
        <f>C1453/D1453</f>
        <v>1</v>
      </c>
      <c r="F1453" s="20">
        <f>VLOOKUP(A1453,[1]spot_prices!$A:$F,5,FALSE)</f>
        <v>3.05</v>
      </c>
      <c r="G1453" s="103">
        <f>VLOOKUP(A1453,[1]spot_prices!$A:$F,6,FALSE)</f>
        <v>-0.33</v>
      </c>
      <c r="H1453" s="27" t="s">
        <v>152</v>
      </c>
      <c r="I1453" s="27"/>
      <c r="J1453" s="114"/>
      <c r="K1453" s="112">
        <f>VLOOKUP(H1453,行业总结!D:F,2,FALSE)</f>
        <v>5.2</v>
      </c>
      <c r="L1453" s="27" t="s">
        <v>7492</v>
      </c>
      <c r="M1453" s="27" t="s">
        <v>7493</v>
      </c>
    </row>
    <row r="1454" ht="33" spans="1:13">
      <c r="A1454" s="108" t="s">
        <v>7494</v>
      </c>
      <c r="B1454" s="108" t="s">
        <v>7495</v>
      </c>
      <c r="C1454" s="21">
        <f>VLOOKUP(A1454,[1]spot_prices!$A:$F,3,FALSE)</f>
        <v>357</v>
      </c>
      <c r="D1454" s="21">
        <f>VLOOKUP(A1454,[1]spot_prices!$A:$F,4,FALSE)</f>
        <v>388.9</v>
      </c>
      <c r="E1454" s="107">
        <f>C1454/D1454</f>
        <v>0.917973772177938</v>
      </c>
      <c r="F1454" s="20">
        <f>VLOOKUP(A1454,[1]spot_prices!$A:$F,5,FALSE)</f>
        <v>8.99</v>
      </c>
      <c r="G1454" s="103">
        <f>VLOOKUP(A1454,[1]spot_prices!$A:$F,6,FALSE)</f>
        <v>1.47</v>
      </c>
      <c r="H1454" s="109" t="s">
        <v>2084</v>
      </c>
      <c r="I1454" s="109"/>
      <c r="J1454" s="108" t="s">
        <v>2322</v>
      </c>
      <c r="K1454" s="112">
        <f>VLOOKUP(H1454,行业总结!D:F,2,FALSE)</f>
        <v>5.2</v>
      </c>
      <c r="L1454" s="109" t="s">
        <v>7496</v>
      </c>
      <c r="M1454" s="109" t="s">
        <v>7497</v>
      </c>
    </row>
    <row r="1455" ht="33" spans="1:13">
      <c r="A1455" s="108" t="s">
        <v>7498</v>
      </c>
      <c r="B1455" s="108" t="s">
        <v>7499</v>
      </c>
      <c r="C1455" s="21">
        <f>VLOOKUP(A1455,[1]spot_prices!$A:$F,3,FALSE)</f>
        <v>142.2</v>
      </c>
      <c r="D1455" s="21">
        <f>VLOOKUP(A1455,[1]spot_prices!$A:$F,4,FALSE)</f>
        <v>142.2</v>
      </c>
      <c r="E1455" s="107">
        <f>C1455/D1455</f>
        <v>1</v>
      </c>
      <c r="F1455" s="20">
        <f>VLOOKUP(A1455,[1]spot_prices!$A:$F,5,FALSE)</f>
        <v>5.55</v>
      </c>
      <c r="G1455" s="103">
        <f>VLOOKUP(A1455,[1]spot_prices!$A:$F,6,FALSE)</f>
        <v>0.54</v>
      </c>
      <c r="H1455" s="109" t="s">
        <v>2084</v>
      </c>
      <c r="I1455" s="109"/>
      <c r="J1455" s="108" t="s">
        <v>2253</v>
      </c>
      <c r="K1455" s="112">
        <f>VLOOKUP(H1455,行业总结!D:F,2,FALSE)</f>
        <v>5.2</v>
      </c>
      <c r="L1455" s="109" t="s">
        <v>7500</v>
      </c>
      <c r="M1455" s="109" t="s">
        <v>7501</v>
      </c>
    </row>
    <row r="1456" spans="1:13">
      <c r="A1456" s="108" t="s">
        <v>7502</v>
      </c>
      <c r="B1456" s="108" t="s">
        <v>7503</v>
      </c>
      <c r="C1456" s="21">
        <f>VLOOKUP(A1456,[1]spot_prices!$A:$F,3,FALSE)</f>
        <v>112.9</v>
      </c>
      <c r="D1456" s="21">
        <f>VLOOKUP(A1456,[1]spot_prices!$A:$F,4,FALSE)</f>
        <v>112.9</v>
      </c>
      <c r="E1456" s="107">
        <f>C1456/D1456</f>
        <v>1</v>
      </c>
      <c r="F1456" s="20">
        <f>VLOOKUP(A1456,[1]spot_prices!$A:$F,5,FALSE)</f>
        <v>7.11</v>
      </c>
      <c r="G1456" s="103">
        <f>VLOOKUP(A1456,[1]spot_prices!$A:$F,6,FALSE)</f>
        <v>-0.28</v>
      </c>
      <c r="H1456" s="109" t="s">
        <v>2084</v>
      </c>
      <c r="I1456" s="109"/>
      <c r="J1456" s="108" t="s">
        <v>2113</v>
      </c>
      <c r="K1456" s="112">
        <f>VLOOKUP(H1456,行业总结!D:F,2,FALSE)</f>
        <v>5.2</v>
      </c>
      <c r="L1456" s="109" t="s">
        <v>7504</v>
      </c>
      <c r="M1456" s="109" t="s">
        <v>7505</v>
      </c>
    </row>
    <row r="1457" spans="1:13">
      <c r="A1457" s="108" t="s">
        <v>7506</v>
      </c>
      <c r="B1457" s="108" t="s">
        <v>7507</v>
      </c>
      <c r="C1457" s="21">
        <f>VLOOKUP(A1457,[1]spot_prices!$A:$F,3,FALSE)</f>
        <v>97.8</v>
      </c>
      <c r="D1457" s="21">
        <f>VLOOKUP(A1457,[1]spot_prices!$A:$F,4,FALSE)</f>
        <v>97.8</v>
      </c>
      <c r="E1457" s="107">
        <f>C1457/D1457</f>
        <v>1</v>
      </c>
      <c r="F1457" s="20">
        <f>VLOOKUP(A1457,[1]spot_prices!$A:$F,5,FALSE)</f>
        <v>4.79</v>
      </c>
      <c r="G1457" s="103">
        <f>VLOOKUP(A1457,[1]spot_prices!$A:$F,6,FALSE)</f>
        <v>0.84</v>
      </c>
      <c r="H1457" s="109" t="s">
        <v>2084</v>
      </c>
      <c r="I1457" s="109"/>
      <c r="J1457" s="108" t="s">
        <v>2253</v>
      </c>
      <c r="K1457" s="112">
        <f>VLOOKUP(H1457,行业总结!D:F,2,FALSE)</f>
        <v>5.2</v>
      </c>
      <c r="L1457" s="109" t="s">
        <v>7508</v>
      </c>
      <c r="M1457" s="109" t="s">
        <v>7509</v>
      </c>
    </row>
    <row r="1458" ht="33" spans="1:13">
      <c r="A1458" s="20" t="s">
        <v>7510</v>
      </c>
      <c r="B1458" s="20" t="s">
        <v>7511</v>
      </c>
      <c r="C1458" s="21">
        <f>VLOOKUP(A1458,[1]spot_prices!$A:$F,3,FALSE)</f>
        <v>84</v>
      </c>
      <c r="D1458" s="21">
        <f>VLOOKUP(A1458,[1]spot_prices!$A:$F,4,FALSE)</f>
        <v>84</v>
      </c>
      <c r="E1458" s="107">
        <f>C1458/D1458</f>
        <v>1</v>
      </c>
      <c r="F1458" s="20">
        <f>VLOOKUP(A1458,[1]spot_prices!$A:$F,5,FALSE)</f>
        <v>9.82</v>
      </c>
      <c r="G1458" s="103">
        <f>VLOOKUP(A1458,[1]spot_prices!$A:$F,6,FALSE)</f>
        <v>-0.3</v>
      </c>
      <c r="H1458" s="23" t="s">
        <v>2084</v>
      </c>
      <c r="I1458" s="23"/>
      <c r="J1458" s="20" t="s">
        <v>2253</v>
      </c>
      <c r="K1458" s="112">
        <f>VLOOKUP(H1458,行业总结!D:F,2,FALSE)</f>
        <v>5.2</v>
      </c>
      <c r="L1458" s="23" t="s">
        <v>7512</v>
      </c>
      <c r="M1458" s="23" t="s">
        <v>7513</v>
      </c>
    </row>
    <row r="1459" ht="33" spans="1:13">
      <c r="A1459" s="20" t="s">
        <v>7514</v>
      </c>
      <c r="B1459" s="20" t="s">
        <v>7515</v>
      </c>
      <c r="C1459" s="21">
        <f>VLOOKUP(A1459,[1]spot_prices!$A:$F,3,FALSE)</f>
        <v>67.8</v>
      </c>
      <c r="D1459" s="21">
        <f>VLOOKUP(A1459,[1]spot_prices!$A:$F,4,FALSE)</f>
        <v>67.8</v>
      </c>
      <c r="E1459" s="107">
        <f>C1459/D1459</f>
        <v>1</v>
      </c>
      <c r="F1459" s="20">
        <f>VLOOKUP(A1459,[1]spot_prices!$A:$F,5,FALSE)</f>
        <v>3.54</v>
      </c>
      <c r="G1459" s="103">
        <f>VLOOKUP(A1459,[1]spot_prices!$A:$F,6,FALSE)</f>
        <v>1.14</v>
      </c>
      <c r="H1459" s="23" t="s">
        <v>2084</v>
      </c>
      <c r="I1459" s="23"/>
      <c r="J1459" s="20" t="s">
        <v>2113</v>
      </c>
      <c r="K1459" s="112">
        <f>VLOOKUP(H1459,行业总结!D:F,2,FALSE)</f>
        <v>5.2</v>
      </c>
      <c r="L1459" s="23" t="s">
        <v>7516</v>
      </c>
      <c r="M1459" s="23" t="s">
        <v>7517</v>
      </c>
    </row>
    <row r="1460" spans="1:13">
      <c r="A1460" s="24" t="s">
        <v>7518</v>
      </c>
      <c r="B1460" s="24" t="s">
        <v>7519</v>
      </c>
      <c r="C1460" s="21">
        <f>VLOOKUP(A1460,[1]spot_prices!$A:$F,3,FALSE)</f>
        <v>33.9</v>
      </c>
      <c r="D1460" s="21">
        <f>VLOOKUP(A1460,[1]spot_prices!$A:$F,4,FALSE)</f>
        <v>33.9</v>
      </c>
      <c r="E1460" s="107">
        <f>C1460/D1460</f>
        <v>1</v>
      </c>
      <c r="F1460" s="20">
        <f>VLOOKUP(A1460,[1]spot_prices!$A:$F,5,FALSE)</f>
        <v>3.42</v>
      </c>
      <c r="G1460" s="103">
        <f>VLOOKUP(A1460,[1]spot_prices!$A:$F,6,FALSE)</f>
        <v>0.59</v>
      </c>
      <c r="H1460" s="27" t="s">
        <v>2084</v>
      </c>
      <c r="I1460" s="27"/>
      <c r="J1460" s="114"/>
      <c r="K1460" s="112">
        <f>VLOOKUP(H1460,行业总结!D:F,2,FALSE)</f>
        <v>5.2</v>
      </c>
      <c r="L1460" s="27" t="s">
        <v>7520</v>
      </c>
      <c r="M1460" s="27" t="s">
        <v>7521</v>
      </c>
    </row>
    <row r="1461" spans="1:13">
      <c r="A1461" s="24" t="s">
        <v>7522</v>
      </c>
      <c r="B1461" s="24" t="s">
        <v>7523</v>
      </c>
      <c r="C1461" s="21">
        <f>VLOOKUP(A1461,[1]spot_prices!$A:$F,3,FALSE)</f>
        <v>26.2</v>
      </c>
      <c r="D1461" s="21">
        <f>VLOOKUP(A1461,[1]spot_prices!$A:$F,4,FALSE)</f>
        <v>26.2</v>
      </c>
      <c r="E1461" s="107">
        <f>C1461/D1461</f>
        <v>1</v>
      </c>
      <c r="F1461" s="20">
        <f>VLOOKUP(A1461,[1]spot_prices!$A:$F,5,FALSE)</f>
        <v>2.6</v>
      </c>
      <c r="G1461" s="103">
        <f>VLOOKUP(A1461,[1]spot_prices!$A:$F,6,FALSE)</f>
        <v>0.78</v>
      </c>
      <c r="H1461" s="27" t="s">
        <v>2084</v>
      </c>
      <c r="I1461" s="27"/>
      <c r="J1461" s="114"/>
      <c r="K1461" s="112">
        <f>VLOOKUP(H1461,行业总结!D:F,2,FALSE)</f>
        <v>5.2</v>
      </c>
      <c r="L1461" s="27" t="s">
        <v>7524</v>
      </c>
      <c r="M1461" s="27" t="s">
        <v>7525</v>
      </c>
    </row>
    <row r="1462" ht="33" spans="1:13">
      <c r="A1462" s="108" t="s">
        <v>7526</v>
      </c>
      <c r="B1462" s="108" t="s">
        <v>7527</v>
      </c>
      <c r="C1462" s="21">
        <f>VLOOKUP(A1462,[1]spot_prices!$A:$F,3,FALSE)</f>
        <v>217.9</v>
      </c>
      <c r="D1462" s="21">
        <f>VLOOKUP(A1462,[1]spot_prices!$A:$F,4,FALSE)</f>
        <v>217.9</v>
      </c>
      <c r="E1462" s="107">
        <f>C1462/D1462</f>
        <v>1</v>
      </c>
      <c r="F1462" s="20">
        <f>VLOOKUP(A1462,[1]spot_prices!$A:$F,5,FALSE)</f>
        <v>9.84</v>
      </c>
      <c r="G1462" s="103">
        <f>VLOOKUP(A1462,[1]spot_prices!$A:$F,6,FALSE)</f>
        <v>1.13</v>
      </c>
      <c r="H1462" s="109" t="s">
        <v>167</v>
      </c>
      <c r="I1462" s="109"/>
      <c r="J1462" s="108" t="s">
        <v>2226</v>
      </c>
      <c r="K1462" s="112">
        <f>VLOOKUP(H1462,行业总结!D:F,2,FALSE)</f>
        <v>2.1</v>
      </c>
      <c r="L1462" s="109" t="s">
        <v>7528</v>
      </c>
      <c r="M1462" s="109" t="s">
        <v>7529</v>
      </c>
    </row>
    <row r="1463" ht="33" spans="1:13">
      <c r="A1463" s="20" t="s">
        <v>7530</v>
      </c>
      <c r="B1463" s="20" t="s">
        <v>7531</v>
      </c>
      <c r="C1463" s="21">
        <f>VLOOKUP(A1463,[1]spot_prices!$A:$F,3,FALSE)</f>
        <v>65.7</v>
      </c>
      <c r="D1463" s="21">
        <f>VLOOKUP(A1463,[1]spot_prices!$A:$F,4,FALSE)</f>
        <v>65.7</v>
      </c>
      <c r="E1463" s="107">
        <f>C1463/D1463</f>
        <v>1</v>
      </c>
      <c r="F1463" s="20">
        <f>VLOOKUP(A1463,[1]spot_prices!$A:$F,5,FALSE)</f>
        <v>11.08</v>
      </c>
      <c r="G1463" s="103">
        <f>VLOOKUP(A1463,[1]spot_prices!$A:$F,6,FALSE)</f>
        <v>2.31</v>
      </c>
      <c r="H1463" s="23" t="s">
        <v>167</v>
      </c>
      <c r="I1463" s="23"/>
      <c r="J1463" s="20" t="s">
        <v>2122</v>
      </c>
      <c r="K1463" s="112">
        <f>VLOOKUP(H1463,行业总结!D:F,2,FALSE)</f>
        <v>2.1</v>
      </c>
      <c r="L1463" s="23" t="s">
        <v>7532</v>
      </c>
      <c r="M1463" s="23" t="s">
        <v>7533</v>
      </c>
    </row>
    <row r="1464" ht="33" spans="1:13">
      <c r="A1464" s="24" t="s">
        <v>7534</v>
      </c>
      <c r="B1464" s="24" t="s">
        <v>7535</v>
      </c>
      <c r="C1464" s="21">
        <f>VLOOKUP(A1464,[1]spot_prices!$A:$F,3,FALSE)</f>
        <v>43.5</v>
      </c>
      <c r="D1464" s="21">
        <f>VLOOKUP(A1464,[1]spot_prices!$A:$F,4,FALSE)</f>
        <v>43.5</v>
      </c>
      <c r="E1464" s="107">
        <f>C1464/D1464</f>
        <v>1</v>
      </c>
      <c r="F1464" s="20">
        <f>VLOOKUP(A1464,[1]spot_prices!$A:$F,5,FALSE)</f>
        <v>5.93</v>
      </c>
      <c r="G1464" s="103">
        <f>VLOOKUP(A1464,[1]spot_prices!$A:$F,6,FALSE)</f>
        <v>3.13</v>
      </c>
      <c r="H1464" s="27" t="s">
        <v>167</v>
      </c>
      <c r="I1464" s="27"/>
      <c r="J1464" s="114"/>
      <c r="K1464" s="112">
        <f>VLOOKUP(H1464,行业总结!D:F,2,FALSE)</f>
        <v>2.1</v>
      </c>
      <c r="L1464" s="27" t="s">
        <v>7536</v>
      </c>
      <c r="M1464" s="27" t="s">
        <v>7537</v>
      </c>
    </row>
    <row r="1465" ht="33" spans="1:13">
      <c r="A1465" s="24" t="s">
        <v>7538</v>
      </c>
      <c r="B1465" s="24" t="s">
        <v>7539</v>
      </c>
      <c r="C1465" s="21">
        <f>VLOOKUP(A1465,[1]spot_prices!$A:$F,3,FALSE)</f>
        <v>43.1</v>
      </c>
      <c r="D1465" s="21">
        <f>VLOOKUP(A1465,[1]spot_prices!$A:$F,4,FALSE)</f>
        <v>43.1</v>
      </c>
      <c r="E1465" s="107">
        <f>C1465/D1465</f>
        <v>1</v>
      </c>
      <c r="F1465" s="20">
        <f>VLOOKUP(A1465,[1]spot_prices!$A:$F,5,FALSE)</f>
        <v>6.01</v>
      </c>
      <c r="G1465" s="103">
        <f>VLOOKUP(A1465,[1]spot_prices!$A:$F,6,FALSE)</f>
        <v>2.39</v>
      </c>
      <c r="H1465" s="27" t="s">
        <v>167</v>
      </c>
      <c r="I1465" s="27"/>
      <c r="J1465" s="114"/>
      <c r="K1465" s="112">
        <f>VLOOKUP(H1465,行业总结!D:F,2,FALSE)</f>
        <v>2.1</v>
      </c>
      <c r="L1465" s="27" t="s">
        <v>7540</v>
      </c>
      <c r="M1465" s="27" t="s">
        <v>7541</v>
      </c>
    </row>
    <row r="1466" ht="33" spans="1:13">
      <c r="A1466" s="24" t="s">
        <v>7542</v>
      </c>
      <c r="B1466" s="24" t="s">
        <v>7543</v>
      </c>
      <c r="C1466" s="21">
        <f>VLOOKUP(A1466,[1]spot_prices!$A:$F,3,FALSE)</f>
        <v>21</v>
      </c>
      <c r="D1466" s="21">
        <f>VLOOKUP(A1466,[1]spot_prices!$A:$F,4,FALSE)</f>
        <v>27.3</v>
      </c>
      <c r="E1466" s="107">
        <f>C1466/D1466</f>
        <v>0.769230769230769</v>
      </c>
      <c r="F1466" s="20">
        <f>VLOOKUP(A1466,[1]spot_prices!$A:$F,5,FALSE)</f>
        <v>9.56</v>
      </c>
      <c r="G1466" s="103">
        <f>VLOOKUP(A1466,[1]spot_prices!$A:$F,6,FALSE)</f>
        <v>2.25</v>
      </c>
      <c r="H1466" s="27" t="s">
        <v>167</v>
      </c>
      <c r="I1466" s="27"/>
      <c r="J1466" s="114"/>
      <c r="K1466" s="112">
        <f>VLOOKUP(H1466,行业总结!D:F,2,FALSE)</f>
        <v>2.1</v>
      </c>
      <c r="L1466" s="27" t="s">
        <v>7544</v>
      </c>
      <c r="M1466" s="27" t="s">
        <v>7545</v>
      </c>
    </row>
    <row r="1467" ht="49.5" spans="1:13">
      <c r="A1467" s="108" t="s">
        <v>7546</v>
      </c>
      <c r="B1467" s="108" t="s">
        <v>7547</v>
      </c>
      <c r="C1467" s="21">
        <f>VLOOKUP(A1467,[1]spot_prices!$A:$F,3,FALSE)</f>
        <v>269.6</v>
      </c>
      <c r="D1467" s="21">
        <f>VLOOKUP(A1467,[1]spot_prices!$A:$F,4,FALSE)</f>
        <v>311</v>
      </c>
      <c r="E1467" s="107">
        <f>C1467/D1467</f>
        <v>0.866881028938907</v>
      </c>
      <c r="F1467" s="20">
        <f>VLOOKUP(A1467,[1]spot_prices!$A:$F,5,FALSE)</f>
        <v>14.24</v>
      </c>
      <c r="G1467" s="103">
        <f>VLOOKUP(A1467,[1]spot_prices!$A:$F,6,FALSE)</f>
        <v>7.96</v>
      </c>
      <c r="H1467" s="109" t="s">
        <v>2008</v>
      </c>
      <c r="I1467" s="109"/>
      <c r="J1467" s="108" t="s">
        <v>2226</v>
      </c>
      <c r="K1467" s="112">
        <f>VLOOKUP(H1467,行业总结!D:F,2,FALSE)</f>
        <v>2.1</v>
      </c>
      <c r="L1467" s="109" t="s">
        <v>7548</v>
      </c>
      <c r="M1467" s="109" t="s">
        <v>7549</v>
      </c>
    </row>
    <row r="1468" ht="49.5" spans="1:13">
      <c r="A1468" s="108" t="s">
        <v>7550</v>
      </c>
      <c r="B1468" s="108" t="s">
        <v>7551</v>
      </c>
      <c r="C1468" s="21">
        <f>VLOOKUP(A1468,[1]spot_prices!$A:$F,3,FALSE)</f>
        <v>230.8</v>
      </c>
      <c r="D1468" s="21">
        <f>VLOOKUP(A1468,[1]spot_prices!$A:$F,4,FALSE)</f>
        <v>280.9</v>
      </c>
      <c r="E1468" s="107">
        <f>C1468/D1468</f>
        <v>0.821644713421146</v>
      </c>
      <c r="F1468" s="20">
        <f>VLOOKUP(A1468,[1]spot_prices!$A:$F,5,FALSE)</f>
        <v>3.51</v>
      </c>
      <c r="G1468" s="103">
        <f>VLOOKUP(A1468,[1]spot_prices!$A:$F,6,FALSE)</f>
        <v>2.03</v>
      </c>
      <c r="H1468" s="109" t="s">
        <v>2008</v>
      </c>
      <c r="I1468" s="109"/>
      <c r="J1468" s="108" t="s">
        <v>2226</v>
      </c>
      <c r="K1468" s="112">
        <f>VLOOKUP(H1468,行业总结!D:F,2,FALSE)</f>
        <v>2.1</v>
      </c>
      <c r="L1468" s="109" t="s">
        <v>7552</v>
      </c>
      <c r="M1468" s="109" t="s">
        <v>7553</v>
      </c>
    </row>
    <row r="1469" ht="33" spans="1:13">
      <c r="A1469" s="108" t="s">
        <v>7554</v>
      </c>
      <c r="B1469" s="108" t="s">
        <v>7555</v>
      </c>
      <c r="C1469" s="21">
        <f>VLOOKUP(A1469,[1]spot_prices!$A:$F,3,FALSE)</f>
        <v>182.4</v>
      </c>
      <c r="D1469" s="21">
        <f>VLOOKUP(A1469,[1]spot_prices!$A:$F,4,FALSE)</f>
        <v>182.5</v>
      </c>
      <c r="E1469" s="107">
        <f>C1469/D1469</f>
        <v>0.999452054794521</v>
      </c>
      <c r="F1469" s="20">
        <f>VLOOKUP(A1469,[1]spot_prices!$A:$F,5,FALSE)</f>
        <v>15.53</v>
      </c>
      <c r="G1469" s="103">
        <f>VLOOKUP(A1469,[1]spot_prices!$A:$F,6,FALSE)</f>
        <v>-1.02</v>
      </c>
      <c r="H1469" s="109" t="s">
        <v>2008</v>
      </c>
      <c r="I1469" s="109"/>
      <c r="J1469" s="108" t="s">
        <v>2135</v>
      </c>
      <c r="K1469" s="112">
        <f>VLOOKUP(H1469,行业总结!D:F,2,FALSE)</f>
        <v>2.1</v>
      </c>
      <c r="L1469" s="109" t="s">
        <v>7556</v>
      </c>
      <c r="M1469" s="109" t="s">
        <v>7557</v>
      </c>
    </row>
    <row r="1470" ht="33" spans="1:13">
      <c r="A1470" s="108" t="s">
        <v>7558</v>
      </c>
      <c r="B1470" s="108" t="s">
        <v>7559</v>
      </c>
      <c r="C1470" s="21">
        <f>VLOOKUP(A1470,[1]spot_prices!$A:$F,3,FALSE)</f>
        <v>119.8</v>
      </c>
      <c r="D1470" s="21">
        <f>VLOOKUP(A1470,[1]spot_prices!$A:$F,4,FALSE)</f>
        <v>391.2</v>
      </c>
      <c r="E1470" s="107">
        <f>C1470/D1470</f>
        <v>0.306237218813906</v>
      </c>
      <c r="F1470" s="20">
        <f>VLOOKUP(A1470,[1]spot_prices!$A:$F,5,FALSE)</f>
        <v>8.41</v>
      </c>
      <c r="G1470" s="103">
        <f>VLOOKUP(A1470,[1]spot_prices!$A:$F,6,FALSE)</f>
        <v>2.19</v>
      </c>
      <c r="H1470" s="109" t="s">
        <v>2008</v>
      </c>
      <c r="I1470" s="109"/>
      <c r="J1470" s="108" t="s">
        <v>2322</v>
      </c>
      <c r="K1470" s="112">
        <f>VLOOKUP(H1470,行业总结!D:F,2,FALSE)</f>
        <v>2.1</v>
      </c>
      <c r="L1470" s="109" t="s">
        <v>7560</v>
      </c>
      <c r="M1470" s="109" t="s">
        <v>7561</v>
      </c>
    </row>
    <row r="1471" ht="33" spans="1:13">
      <c r="A1471" s="108" t="s">
        <v>7562</v>
      </c>
      <c r="B1471" s="108" t="s">
        <v>7563</v>
      </c>
      <c r="C1471" s="21">
        <f>VLOOKUP(A1471,[1]spot_prices!$A:$F,3,FALSE)</f>
        <v>116</v>
      </c>
      <c r="D1471" s="21">
        <f>VLOOKUP(A1471,[1]spot_prices!$A:$F,4,FALSE)</f>
        <v>116</v>
      </c>
      <c r="E1471" s="107">
        <f>C1471/D1471</f>
        <v>1</v>
      </c>
      <c r="F1471" s="20">
        <f>VLOOKUP(A1471,[1]spot_prices!$A:$F,5,FALSE)</f>
        <v>5.8</v>
      </c>
      <c r="G1471" s="103">
        <f>VLOOKUP(A1471,[1]spot_prices!$A:$F,6,FALSE)</f>
        <v>1.93</v>
      </c>
      <c r="H1471" s="109" t="s">
        <v>2008</v>
      </c>
      <c r="I1471" s="109"/>
      <c r="J1471" s="108" t="s">
        <v>2226</v>
      </c>
      <c r="K1471" s="112">
        <f>VLOOKUP(H1471,行业总结!D:F,2,FALSE)</f>
        <v>2.1</v>
      </c>
      <c r="L1471" s="109" t="s">
        <v>7564</v>
      </c>
      <c r="M1471" s="109" t="s">
        <v>7565</v>
      </c>
    </row>
    <row r="1472" ht="33" spans="1:13">
      <c r="A1472" s="20" t="s">
        <v>7566</v>
      </c>
      <c r="B1472" s="20" t="s">
        <v>7567</v>
      </c>
      <c r="C1472" s="21">
        <f>VLOOKUP(A1472,[1]spot_prices!$A:$F,3,FALSE)</f>
        <v>75.4</v>
      </c>
      <c r="D1472" s="21">
        <f>VLOOKUP(A1472,[1]spot_prices!$A:$F,4,FALSE)</f>
        <v>209.8</v>
      </c>
      <c r="E1472" s="107">
        <f>C1472/D1472</f>
        <v>0.359389895138227</v>
      </c>
      <c r="F1472" s="20">
        <f>VLOOKUP(A1472,[1]spot_prices!$A:$F,5,FALSE)</f>
        <v>10.4</v>
      </c>
      <c r="G1472" s="103">
        <f>VLOOKUP(A1472,[1]spot_prices!$A:$F,6,FALSE)</f>
        <v>1.66</v>
      </c>
      <c r="H1472" s="23" t="s">
        <v>2008</v>
      </c>
      <c r="I1472" s="23"/>
      <c r="J1472" s="20" t="s">
        <v>2352</v>
      </c>
      <c r="K1472" s="112">
        <f>VLOOKUP(H1472,行业总结!D:F,2,FALSE)</f>
        <v>2.1</v>
      </c>
      <c r="L1472" s="23" t="s">
        <v>7568</v>
      </c>
      <c r="M1472" s="23" t="s">
        <v>7569</v>
      </c>
    </row>
    <row r="1473" ht="33" spans="1:13">
      <c r="A1473" s="20" t="s">
        <v>7570</v>
      </c>
      <c r="B1473" s="20" t="s">
        <v>7571</v>
      </c>
      <c r="C1473" s="21">
        <f>VLOOKUP(A1473,[1]spot_prices!$A:$F,3,FALSE)</f>
        <v>73.5</v>
      </c>
      <c r="D1473" s="21">
        <f>VLOOKUP(A1473,[1]spot_prices!$A:$F,4,FALSE)</f>
        <v>122.4</v>
      </c>
      <c r="E1473" s="107">
        <f>C1473/D1473</f>
        <v>0.600490196078431</v>
      </c>
      <c r="F1473" s="20">
        <f>VLOOKUP(A1473,[1]spot_prices!$A:$F,5,FALSE)</f>
        <v>14.18</v>
      </c>
      <c r="G1473" s="103">
        <f>VLOOKUP(A1473,[1]spot_prices!$A:$F,6,FALSE)</f>
        <v>1.87</v>
      </c>
      <c r="H1473" s="23" t="s">
        <v>2008</v>
      </c>
      <c r="I1473" s="23"/>
      <c r="J1473" s="20" t="s">
        <v>2135</v>
      </c>
      <c r="K1473" s="112">
        <f>VLOOKUP(H1473,行业总结!D:F,2,FALSE)</f>
        <v>2.1</v>
      </c>
      <c r="L1473" s="23" t="s">
        <v>7572</v>
      </c>
      <c r="M1473" s="23" t="s">
        <v>7573</v>
      </c>
    </row>
    <row r="1474" spans="1:13">
      <c r="A1474" s="20" t="s">
        <v>7574</v>
      </c>
      <c r="B1474" s="20" t="s">
        <v>7575</v>
      </c>
      <c r="C1474" s="21">
        <f>VLOOKUP(A1474,[1]spot_prices!$A:$F,3,FALSE)</f>
        <v>51</v>
      </c>
      <c r="D1474" s="21">
        <f>VLOOKUP(A1474,[1]spot_prices!$A:$F,4,FALSE)</f>
        <v>51</v>
      </c>
      <c r="E1474" s="107">
        <f>C1474/D1474</f>
        <v>1</v>
      </c>
      <c r="F1474" s="20">
        <f>VLOOKUP(A1474,[1]spot_prices!$A:$F,5,FALSE)</f>
        <v>7.8</v>
      </c>
      <c r="G1474" s="103">
        <f>VLOOKUP(A1474,[1]spot_prices!$A:$F,6,FALSE)</f>
        <v>2.09</v>
      </c>
      <c r="H1474" s="23" t="s">
        <v>2008</v>
      </c>
      <c r="I1474" s="23"/>
      <c r="J1474" s="113"/>
      <c r="K1474" s="112">
        <f>VLOOKUP(H1474,行业总结!D:F,2,FALSE)</f>
        <v>2.1</v>
      </c>
      <c r="L1474" s="23" t="s">
        <v>7576</v>
      </c>
      <c r="M1474" s="23" t="s">
        <v>7577</v>
      </c>
    </row>
    <row r="1475" ht="33" spans="1:13">
      <c r="A1475" s="24" t="s">
        <v>7578</v>
      </c>
      <c r="B1475" s="24" t="s">
        <v>7579</v>
      </c>
      <c r="C1475" s="21">
        <f>VLOOKUP(A1475,[1]spot_prices!$A:$F,3,FALSE)</f>
        <v>33.7</v>
      </c>
      <c r="D1475" s="21">
        <f>VLOOKUP(A1475,[1]spot_prices!$A:$F,4,FALSE)</f>
        <v>109.1</v>
      </c>
      <c r="E1475" s="107">
        <f>C1475/D1475</f>
        <v>0.308890925756187</v>
      </c>
      <c r="F1475" s="20">
        <f>VLOOKUP(A1475,[1]spot_prices!$A:$F,5,FALSE)</f>
        <v>6.69</v>
      </c>
      <c r="G1475" s="103">
        <f>VLOOKUP(A1475,[1]spot_prices!$A:$F,6,FALSE)</f>
        <v>1.21</v>
      </c>
      <c r="H1475" s="27" t="s">
        <v>2008</v>
      </c>
      <c r="I1475" s="27"/>
      <c r="J1475" s="24" t="s">
        <v>2113</v>
      </c>
      <c r="K1475" s="112">
        <f>VLOOKUP(H1475,行业总结!D:F,2,FALSE)</f>
        <v>2.1</v>
      </c>
      <c r="L1475" s="27" t="s">
        <v>7580</v>
      </c>
      <c r="M1475" s="27" t="s">
        <v>7581</v>
      </c>
    </row>
    <row r="1476" ht="45" spans="1:13">
      <c r="A1476" s="28" t="s">
        <v>1651</v>
      </c>
      <c r="B1476" s="28" t="s">
        <v>1652</v>
      </c>
      <c r="C1476" s="21">
        <f>VLOOKUP(A1476,[1]spot_prices!$A:$F,3,FALSE)</f>
        <v>2789.7</v>
      </c>
      <c r="D1476" s="21">
        <f>VLOOKUP(A1476,[1]spot_prices!$A:$F,4,FALSE)</f>
        <v>6972.5</v>
      </c>
      <c r="E1476" s="107">
        <f>C1476/D1476</f>
        <v>0.400100394406597</v>
      </c>
      <c r="F1476" s="20">
        <f>VLOOKUP(A1476,[1]spot_prices!$A:$F,5,FALSE)</f>
        <v>239.51</v>
      </c>
      <c r="G1476" s="103">
        <f>VLOOKUP(A1476,[1]spot_prices!$A:$F,6,FALSE)</f>
        <v>1.67</v>
      </c>
      <c r="H1476" s="30" t="s">
        <v>1227</v>
      </c>
      <c r="I1476" s="30"/>
      <c r="J1476" s="28" t="s">
        <v>2309</v>
      </c>
      <c r="K1476" s="112">
        <f>VLOOKUP(H1476,行业总结!D:F,2,FALSE)</f>
        <v>2.1</v>
      </c>
      <c r="L1476" s="30" t="s">
        <v>1653</v>
      </c>
      <c r="M1476" s="30" t="s">
        <v>7582</v>
      </c>
    </row>
    <row r="1477" ht="60" spans="1:13">
      <c r="A1477" s="28" t="s">
        <v>1657</v>
      </c>
      <c r="B1477" s="28" t="s">
        <v>1658</v>
      </c>
      <c r="C1477" s="21">
        <f>VLOOKUP(A1477,[1]spot_prices!$A:$F,3,FALSE)</f>
        <v>1659.1</v>
      </c>
      <c r="D1477" s="21">
        <f>VLOOKUP(A1477,[1]spot_prices!$A:$F,4,FALSE)</f>
        <v>1659.1</v>
      </c>
      <c r="E1477" s="107">
        <f>C1477/D1477</f>
        <v>1</v>
      </c>
      <c r="F1477" s="20">
        <f>VLOOKUP(A1477,[1]spot_prices!$A:$F,5,FALSE)</f>
        <v>14.2</v>
      </c>
      <c r="G1477" s="103">
        <f>VLOOKUP(A1477,[1]spot_prices!$A:$F,6,FALSE)</f>
        <v>0.14</v>
      </c>
      <c r="H1477" s="30" t="s">
        <v>1227</v>
      </c>
      <c r="I1477" s="30"/>
      <c r="J1477" s="28" t="s">
        <v>2207</v>
      </c>
      <c r="K1477" s="112">
        <f>VLOOKUP(H1477,行业总结!D:F,2,FALSE)</f>
        <v>2.1</v>
      </c>
      <c r="L1477" s="30" t="s">
        <v>1659</v>
      </c>
      <c r="M1477" s="30" t="s">
        <v>7583</v>
      </c>
    </row>
    <row r="1478" ht="30" spans="1:13">
      <c r="A1478" s="28" t="s">
        <v>1654</v>
      </c>
      <c r="B1478" s="28" t="s">
        <v>1655</v>
      </c>
      <c r="C1478" s="21">
        <f>VLOOKUP(A1478,[1]spot_prices!$A:$F,3,FALSE)</f>
        <v>1651.5</v>
      </c>
      <c r="D1478" s="21">
        <f>VLOOKUP(A1478,[1]spot_prices!$A:$F,4,FALSE)</f>
        <v>2285.4</v>
      </c>
      <c r="E1478" s="107">
        <f>C1478/D1478</f>
        <v>0.72263061170911</v>
      </c>
      <c r="F1478" s="20">
        <f>VLOOKUP(A1478,[1]spot_prices!$A:$F,5,FALSE)</f>
        <v>26.93</v>
      </c>
      <c r="G1478" s="103">
        <f>VLOOKUP(A1478,[1]spot_prices!$A:$F,6,FALSE)</f>
        <v>3.14</v>
      </c>
      <c r="H1478" s="30" t="s">
        <v>1227</v>
      </c>
      <c r="I1478" s="30"/>
      <c r="J1478" s="28" t="s">
        <v>2207</v>
      </c>
      <c r="K1478" s="112">
        <f>VLOOKUP(H1478,行业总结!D:F,2,FALSE)</f>
        <v>2.1</v>
      </c>
      <c r="L1478" s="30" t="s">
        <v>1656</v>
      </c>
      <c r="M1478" s="30" t="s">
        <v>7584</v>
      </c>
    </row>
    <row r="1479" ht="45" spans="1:13">
      <c r="A1479" s="28" t="s">
        <v>1660</v>
      </c>
      <c r="B1479" s="28" t="s">
        <v>1661</v>
      </c>
      <c r="C1479" s="21">
        <f>VLOOKUP(A1479,[1]spot_prices!$A:$F,3,FALSE)</f>
        <v>897.2</v>
      </c>
      <c r="D1479" s="21">
        <f>VLOOKUP(A1479,[1]spot_prices!$A:$F,4,FALSE)</f>
        <v>1163.8</v>
      </c>
      <c r="E1479" s="107">
        <f>C1479/D1479</f>
        <v>0.770922838975769</v>
      </c>
      <c r="F1479" s="20">
        <f>VLOOKUP(A1479,[1]spot_prices!$A:$F,5,FALSE)</f>
        <v>11.73</v>
      </c>
      <c r="G1479" s="103">
        <f>VLOOKUP(A1479,[1]spot_prices!$A:$F,6,FALSE)</f>
        <v>2.62</v>
      </c>
      <c r="H1479" s="30" t="s">
        <v>1227</v>
      </c>
      <c r="I1479" s="30"/>
      <c r="J1479" s="28" t="s">
        <v>2309</v>
      </c>
      <c r="K1479" s="112">
        <f>VLOOKUP(H1479,行业总结!D:F,2,FALSE)</f>
        <v>2.1</v>
      </c>
      <c r="L1479" s="30" t="s">
        <v>1662</v>
      </c>
      <c r="M1479" s="30" t="s">
        <v>7585</v>
      </c>
    </row>
    <row r="1480" ht="33" spans="1:13">
      <c r="A1480" s="110" t="s">
        <v>1225</v>
      </c>
      <c r="B1480" s="110" t="s">
        <v>1226</v>
      </c>
      <c r="C1480" s="21">
        <f>VLOOKUP(A1480,[1]spot_prices!$A:$F,3,FALSE)</f>
        <v>791.4</v>
      </c>
      <c r="D1480" s="21">
        <f>VLOOKUP(A1480,[1]spot_prices!$A:$F,4,FALSE)</f>
        <v>1132.2</v>
      </c>
      <c r="E1480" s="107">
        <f>C1480/D1480</f>
        <v>0.698993110757817</v>
      </c>
      <c r="F1480" s="20">
        <f>VLOOKUP(A1480,[1]spot_prices!$A:$F,5,FALSE)</f>
        <v>10.8</v>
      </c>
      <c r="G1480" s="103">
        <f>VLOOKUP(A1480,[1]spot_prices!$A:$F,6,FALSE)</f>
        <v>1.03</v>
      </c>
      <c r="H1480" s="111" t="s">
        <v>1227</v>
      </c>
      <c r="I1480" s="111"/>
      <c r="J1480" s="110" t="s">
        <v>2224</v>
      </c>
      <c r="K1480" s="112">
        <f>VLOOKUP(H1480,行业总结!D:F,2,FALSE)</f>
        <v>2.1</v>
      </c>
      <c r="L1480" s="111" t="s">
        <v>1228</v>
      </c>
      <c r="M1480" s="111" t="s">
        <v>1229</v>
      </c>
    </row>
    <row r="1481" ht="49.5" spans="1:13">
      <c r="A1481" s="110" t="s">
        <v>1246</v>
      </c>
      <c r="B1481" s="110" t="s">
        <v>1247</v>
      </c>
      <c r="C1481" s="21">
        <f>VLOOKUP(A1481,[1]spot_prices!$A:$F,3,FALSE)</f>
        <v>483.3</v>
      </c>
      <c r="D1481" s="21">
        <f>VLOOKUP(A1481,[1]spot_prices!$A:$F,4,FALSE)</f>
        <v>618.5</v>
      </c>
      <c r="E1481" s="107">
        <f>C1481/D1481</f>
        <v>0.781406628940986</v>
      </c>
      <c r="F1481" s="20">
        <f>VLOOKUP(A1481,[1]spot_prices!$A:$F,5,FALSE)</f>
        <v>41.31</v>
      </c>
      <c r="G1481" s="103">
        <f>VLOOKUP(A1481,[1]spot_prices!$A:$F,6,FALSE)</f>
        <v>1.13</v>
      </c>
      <c r="H1481" s="111" t="s">
        <v>1227</v>
      </c>
      <c r="I1481" s="111"/>
      <c r="J1481" s="117"/>
      <c r="K1481" s="112">
        <f>VLOOKUP(H1481,行业总结!D:F,2,FALSE)</f>
        <v>2.1</v>
      </c>
      <c r="L1481" s="111" t="s">
        <v>1248</v>
      </c>
      <c r="M1481" s="111" t="s">
        <v>1249</v>
      </c>
    </row>
    <row r="1482" ht="33" spans="1:13">
      <c r="A1482" s="108" t="s">
        <v>7586</v>
      </c>
      <c r="B1482" s="108" t="s">
        <v>7587</v>
      </c>
      <c r="C1482" s="21">
        <f>VLOOKUP(A1482,[1]spot_prices!$A:$F,3,FALSE)</f>
        <v>243.3</v>
      </c>
      <c r="D1482" s="21">
        <f>VLOOKUP(A1482,[1]spot_prices!$A:$F,4,FALSE)</f>
        <v>266.7</v>
      </c>
      <c r="E1482" s="107">
        <f>C1482/D1482</f>
        <v>0.912260967379078</v>
      </c>
      <c r="F1482" s="20">
        <f>VLOOKUP(A1482,[1]spot_prices!$A:$F,5,FALSE)</f>
        <v>6.22</v>
      </c>
      <c r="G1482" s="103">
        <f>VLOOKUP(A1482,[1]spot_prices!$A:$F,6,FALSE)</f>
        <v>0.65</v>
      </c>
      <c r="H1482" s="109" t="s">
        <v>1227</v>
      </c>
      <c r="I1482" s="109"/>
      <c r="J1482" s="116"/>
      <c r="K1482" s="112">
        <f>VLOOKUP(H1482,行业总结!D:F,2,FALSE)</f>
        <v>2.1</v>
      </c>
      <c r="L1482" s="109" t="s">
        <v>7588</v>
      </c>
      <c r="M1482" s="109" t="s">
        <v>7589</v>
      </c>
    </row>
    <row r="1483" ht="33" spans="1:13">
      <c r="A1483" s="108" t="s">
        <v>7590</v>
      </c>
      <c r="B1483" s="108" t="s">
        <v>7591</v>
      </c>
      <c r="C1483" s="21">
        <f>VLOOKUP(A1483,[1]spot_prices!$A:$F,3,FALSE)</f>
        <v>157.4</v>
      </c>
      <c r="D1483" s="21">
        <f>VLOOKUP(A1483,[1]spot_prices!$A:$F,4,FALSE)</f>
        <v>185.6</v>
      </c>
      <c r="E1483" s="107">
        <f>C1483/D1483</f>
        <v>0.848060344827586</v>
      </c>
      <c r="F1483" s="20">
        <f>VLOOKUP(A1483,[1]spot_prices!$A:$F,5,FALSE)</f>
        <v>3.68</v>
      </c>
      <c r="G1483" s="103">
        <f>VLOOKUP(A1483,[1]spot_prices!$A:$F,6,FALSE)</f>
        <v>3.95</v>
      </c>
      <c r="H1483" s="109" t="s">
        <v>1227</v>
      </c>
      <c r="I1483" s="109"/>
      <c r="J1483" s="116"/>
      <c r="K1483" s="112">
        <f>VLOOKUP(H1483,行业总结!D:F,2,FALSE)</f>
        <v>2.1</v>
      </c>
      <c r="L1483" s="109" t="s">
        <v>7592</v>
      </c>
      <c r="M1483" s="109" t="s">
        <v>7593</v>
      </c>
    </row>
    <row r="1484" ht="33" spans="1:13">
      <c r="A1484" s="20" t="s">
        <v>7594</v>
      </c>
      <c r="B1484" s="20" t="s">
        <v>7595</v>
      </c>
      <c r="C1484" s="21">
        <f>VLOOKUP(A1484,[1]spot_prices!$A:$F,3,FALSE)</f>
        <v>88</v>
      </c>
      <c r="D1484" s="21">
        <f>VLOOKUP(A1484,[1]spot_prices!$A:$F,4,FALSE)</f>
        <v>88.2</v>
      </c>
      <c r="E1484" s="107">
        <f>C1484/D1484</f>
        <v>0.997732426303855</v>
      </c>
      <c r="F1484" s="20">
        <f>VLOOKUP(A1484,[1]spot_prices!$A:$F,5,FALSE)</f>
        <v>5.36</v>
      </c>
      <c r="G1484" s="103">
        <f>VLOOKUP(A1484,[1]spot_prices!$A:$F,6,FALSE)</f>
        <v>1.52</v>
      </c>
      <c r="H1484" s="23" t="s">
        <v>1227</v>
      </c>
      <c r="I1484" s="23"/>
      <c r="J1484" s="20" t="s">
        <v>2122</v>
      </c>
      <c r="K1484" s="112">
        <f>VLOOKUP(H1484,行业总结!D:F,2,FALSE)</f>
        <v>2.1</v>
      </c>
      <c r="L1484" s="23" t="s">
        <v>7596</v>
      </c>
      <c r="M1484" s="23" t="s">
        <v>7597</v>
      </c>
    </row>
    <row r="1485" ht="33" spans="1:13">
      <c r="A1485" s="110" t="s">
        <v>1230</v>
      </c>
      <c r="B1485" s="110" t="s">
        <v>1231</v>
      </c>
      <c r="C1485" s="21">
        <f>VLOOKUP(A1485,[1]spot_prices!$A:$F,3,FALSE)</f>
        <v>694</v>
      </c>
      <c r="D1485" s="21">
        <f>VLOOKUP(A1485,[1]spot_prices!$A:$F,4,FALSE)</f>
        <v>904.3</v>
      </c>
      <c r="E1485" s="107">
        <f>C1485/D1485</f>
        <v>0.76744443215747</v>
      </c>
      <c r="F1485" s="20">
        <f>VLOOKUP(A1485,[1]spot_prices!$A:$F,5,FALSE)</f>
        <v>34.65</v>
      </c>
      <c r="G1485" s="103">
        <f>VLOOKUP(A1485,[1]spot_prices!$A:$F,6,FALSE)</f>
        <v>0.99</v>
      </c>
      <c r="H1485" s="111" t="s">
        <v>254</v>
      </c>
      <c r="I1485" s="123" t="s">
        <v>7598</v>
      </c>
      <c r="J1485" s="110" t="s">
        <v>2224</v>
      </c>
      <c r="K1485" s="112">
        <f>VLOOKUP(H1485,行业总结!D:F,2,FALSE)</f>
        <v>2.12</v>
      </c>
      <c r="L1485" s="111" t="s">
        <v>1232</v>
      </c>
      <c r="M1485" s="111" t="s">
        <v>1233</v>
      </c>
    </row>
    <row r="1486" ht="33" spans="1:13">
      <c r="A1486" s="110" t="s">
        <v>1234</v>
      </c>
      <c r="B1486" s="110" t="s">
        <v>1235</v>
      </c>
      <c r="C1486" s="21">
        <f>VLOOKUP(A1486,[1]spot_prices!$A:$F,3,FALSE)</f>
        <v>641.2</v>
      </c>
      <c r="D1486" s="21">
        <f>VLOOKUP(A1486,[1]spot_prices!$A:$F,4,FALSE)</f>
        <v>641.2</v>
      </c>
      <c r="E1486" s="107">
        <f>C1486/D1486</f>
        <v>1</v>
      </c>
      <c r="F1486" s="20">
        <f>VLOOKUP(A1486,[1]spot_prices!$A:$F,5,FALSE)</f>
        <v>58.18</v>
      </c>
      <c r="G1486" s="103">
        <f>VLOOKUP(A1486,[1]spot_prices!$A:$F,6,FALSE)</f>
        <v>5.02</v>
      </c>
      <c r="H1486" s="111" t="s">
        <v>254</v>
      </c>
      <c r="I1486" s="123" t="s">
        <v>7599</v>
      </c>
      <c r="J1486" s="110" t="s">
        <v>2224</v>
      </c>
      <c r="K1486" s="112">
        <f>VLOOKUP(H1486,行业总结!D:F,2,FALSE)</f>
        <v>2.12</v>
      </c>
      <c r="L1486" s="111" t="s">
        <v>1236</v>
      </c>
      <c r="M1486" s="111" t="s">
        <v>1237</v>
      </c>
    </row>
    <row r="1487" ht="49.5" spans="1:13">
      <c r="A1487" s="110" t="s">
        <v>1238</v>
      </c>
      <c r="B1487" s="110" t="s">
        <v>1239</v>
      </c>
      <c r="C1487" s="21">
        <f>VLOOKUP(A1487,[1]spot_prices!$A:$F,3,FALSE)</f>
        <v>586.2</v>
      </c>
      <c r="D1487" s="21">
        <f>VLOOKUP(A1487,[1]spot_prices!$A:$F,4,FALSE)</f>
        <v>1013.2</v>
      </c>
      <c r="E1487" s="107">
        <f>C1487/D1487</f>
        <v>0.578562968811686</v>
      </c>
      <c r="F1487" s="20">
        <f>VLOOKUP(A1487,[1]spot_prices!$A:$F,5,FALSE)</f>
        <v>11.61</v>
      </c>
      <c r="G1487" s="103">
        <f>VLOOKUP(A1487,[1]spot_prices!$A:$F,6,FALSE)</f>
        <v>0.43</v>
      </c>
      <c r="H1487" s="111" t="s">
        <v>254</v>
      </c>
      <c r="I1487" s="123" t="s">
        <v>7600</v>
      </c>
      <c r="J1487" s="110" t="s">
        <v>2309</v>
      </c>
      <c r="K1487" s="112">
        <f>VLOOKUP(H1487,行业总结!D:F,2,FALSE)</f>
        <v>2.12</v>
      </c>
      <c r="L1487" s="111" t="s">
        <v>1240</v>
      </c>
      <c r="M1487" s="111" t="s">
        <v>1241</v>
      </c>
    </row>
    <row r="1488" ht="33" spans="1:13">
      <c r="A1488" s="110" t="s">
        <v>1242</v>
      </c>
      <c r="B1488" s="110" t="s">
        <v>1243</v>
      </c>
      <c r="C1488" s="21">
        <f>VLOOKUP(A1488,[1]spot_prices!$A:$F,3,FALSE)</f>
        <v>534.7</v>
      </c>
      <c r="D1488" s="21">
        <f>VLOOKUP(A1488,[1]spot_prices!$A:$F,4,FALSE)</f>
        <v>534.7</v>
      </c>
      <c r="E1488" s="107">
        <f>C1488/D1488</f>
        <v>1</v>
      </c>
      <c r="F1488" s="20">
        <f>VLOOKUP(A1488,[1]spot_prices!$A:$F,5,FALSE)</f>
        <v>16.96</v>
      </c>
      <c r="G1488" s="103">
        <f>VLOOKUP(A1488,[1]spot_prices!$A:$F,6,FALSE)</f>
        <v>0.36</v>
      </c>
      <c r="H1488" s="111" t="s">
        <v>254</v>
      </c>
      <c r="I1488" s="123" t="s">
        <v>7601</v>
      </c>
      <c r="J1488" s="110" t="s">
        <v>2224</v>
      </c>
      <c r="K1488" s="112">
        <f>VLOOKUP(H1488,行业总结!D:F,2,FALSE)</f>
        <v>2.12</v>
      </c>
      <c r="L1488" s="111" t="s">
        <v>1244</v>
      </c>
      <c r="M1488" s="111" t="s">
        <v>1245</v>
      </c>
    </row>
    <row r="1489" ht="33" spans="1:13">
      <c r="A1489" s="108" t="s">
        <v>7602</v>
      </c>
      <c r="B1489" s="108" t="s">
        <v>7603</v>
      </c>
      <c r="C1489" s="21">
        <f>VLOOKUP(A1489,[1]spot_prices!$A:$F,3,FALSE)</f>
        <v>373</v>
      </c>
      <c r="D1489" s="21">
        <f>VLOOKUP(A1489,[1]spot_prices!$A:$F,4,FALSE)</f>
        <v>373</v>
      </c>
      <c r="E1489" s="107">
        <f>C1489/D1489</f>
        <v>1</v>
      </c>
      <c r="F1489" s="20">
        <f>VLOOKUP(A1489,[1]spot_prices!$A:$F,5,FALSE)</f>
        <v>130.58</v>
      </c>
      <c r="G1489" s="103">
        <f>VLOOKUP(A1489,[1]spot_prices!$A:$F,6,FALSE)</f>
        <v>4.44</v>
      </c>
      <c r="H1489" s="109" t="s">
        <v>254</v>
      </c>
      <c r="I1489" s="124" t="s">
        <v>7604</v>
      </c>
      <c r="J1489" s="108" t="s">
        <v>2765</v>
      </c>
      <c r="K1489" s="112">
        <f>VLOOKUP(H1489,行业总结!D:F,2,FALSE)</f>
        <v>2.12</v>
      </c>
      <c r="L1489" s="109" t="s">
        <v>7605</v>
      </c>
      <c r="M1489" s="109" t="s">
        <v>7606</v>
      </c>
    </row>
    <row r="1490" ht="33" spans="1:13">
      <c r="A1490" s="108" t="s">
        <v>7607</v>
      </c>
      <c r="B1490" s="108" t="s">
        <v>7608</v>
      </c>
      <c r="C1490" s="21">
        <f>VLOOKUP(A1490,[1]spot_prices!$A:$F,3,FALSE)</f>
        <v>330.5</v>
      </c>
      <c r="D1490" s="21">
        <f>VLOOKUP(A1490,[1]spot_prices!$A:$F,4,FALSE)</f>
        <v>330.5</v>
      </c>
      <c r="E1490" s="107">
        <f>C1490/D1490</f>
        <v>1</v>
      </c>
      <c r="F1490" s="20">
        <f>VLOOKUP(A1490,[1]spot_prices!$A:$F,5,FALSE)</f>
        <v>10.79</v>
      </c>
      <c r="G1490" s="103">
        <f>VLOOKUP(A1490,[1]spot_prices!$A:$F,6,FALSE)</f>
        <v>0.37</v>
      </c>
      <c r="H1490" s="109" t="s">
        <v>254</v>
      </c>
      <c r="I1490" s="124" t="s">
        <v>7609</v>
      </c>
      <c r="J1490" s="108" t="s">
        <v>2216</v>
      </c>
      <c r="K1490" s="112">
        <f>VLOOKUP(H1490,行业总结!D:F,2,FALSE)</f>
        <v>2.12</v>
      </c>
      <c r="L1490" s="109" t="s">
        <v>7610</v>
      </c>
      <c r="M1490" s="109" t="s">
        <v>7611</v>
      </c>
    </row>
    <row r="1491" ht="33" spans="1:13">
      <c r="A1491" s="108" t="s">
        <v>7612</v>
      </c>
      <c r="B1491" s="108" t="s">
        <v>7613</v>
      </c>
      <c r="C1491" s="21">
        <f>VLOOKUP(A1491,[1]spot_prices!$A:$F,3,FALSE)</f>
        <v>291.9</v>
      </c>
      <c r="D1491" s="21">
        <f>VLOOKUP(A1491,[1]spot_prices!$A:$F,4,FALSE)</f>
        <v>292.5</v>
      </c>
      <c r="E1491" s="107">
        <f>C1491/D1491</f>
        <v>0.997948717948718</v>
      </c>
      <c r="F1491" s="20">
        <f>VLOOKUP(A1491,[1]spot_prices!$A:$F,5,FALSE)</f>
        <v>19.81</v>
      </c>
      <c r="G1491" s="103">
        <f>VLOOKUP(A1491,[1]spot_prices!$A:$F,6,FALSE)</f>
        <v>2.27</v>
      </c>
      <c r="H1491" s="109" t="s">
        <v>254</v>
      </c>
      <c r="I1491" s="124" t="s">
        <v>7609</v>
      </c>
      <c r="J1491" s="108" t="s">
        <v>2224</v>
      </c>
      <c r="K1491" s="112">
        <f>VLOOKUP(H1491,行业总结!D:F,2,FALSE)</f>
        <v>2.12</v>
      </c>
      <c r="L1491" s="109" t="s">
        <v>7614</v>
      </c>
      <c r="M1491" s="109" t="s">
        <v>7615</v>
      </c>
    </row>
    <row r="1492" ht="33" spans="1:13">
      <c r="A1492" s="108" t="s">
        <v>7616</v>
      </c>
      <c r="B1492" s="108" t="s">
        <v>7617</v>
      </c>
      <c r="C1492" s="21">
        <f>VLOOKUP(A1492,[1]spot_prices!$A:$F,3,FALSE)</f>
        <v>282.9</v>
      </c>
      <c r="D1492" s="21">
        <f>VLOOKUP(A1492,[1]spot_prices!$A:$F,4,FALSE)</f>
        <v>284.1</v>
      </c>
      <c r="E1492" s="107">
        <f>C1492/D1492</f>
        <v>0.995776135163675</v>
      </c>
      <c r="F1492" s="20">
        <f>VLOOKUP(A1492,[1]spot_prices!$A:$F,5,FALSE)</f>
        <v>69</v>
      </c>
      <c r="G1492" s="103">
        <f>VLOOKUP(A1492,[1]spot_prices!$A:$F,6,FALSE)</f>
        <v>3.92</v>
      </c>
      <c r="H1492" s="109" t="s">
        <v>254</v>
      </c>
      <c r="I1492" s="124" t="s">
        <v>7618</v>
      </c>
      <c r="J1492" s="108" t="s">
        <v>2216</v>
      </c>
      <c r="K1492" s="112">
        <f>VLOOKUP(H1492,行业总结!D:F,2,FALSE)</f>
        <v>2.12</v>
      </c>
      <c r="L1492" s="109" t="s">
        <v>7619</v>
      </c>
      <c r="M1492" s="109" t="s">
        <v>1828</v>
      </c>
    </row>
    <row r="1493" ht="33" spans="1:13">
      <c r="A1493" s="108" t="s">
        <v>7620</v>
      </c>
      <c r="B1493" s="108" t="s">
        <v>7621</v>
      </c>
      <c r="C1493" s="21">
        <f>VLOOKUP(A1493,[1]spot_prices!$A:$F,3,FALSE)</f>
        <v>238.2</v>
      </c>
      <c r="D1493" s="21">
        <f>VLOOKUP(A1493,[1]spot_prices!$A:$F,4,FALSE)</f>
        <v>238.2</v>
      </c>
      <c r="E1493" s="107">
        <f>C1493/D1493</f>
        <v>1</v>
      </c>
      <c r="F1493" s="20">
        <f>VLOOKUP(A1493,[1]spot_prices!$A:$F,5,FALSE)</f>
        <v>35.73</v>
      </c>
      <c r="G1493" s="103">
        <f>VLOOKUP(A1493,[1]spot_prices!$A:$F,6,FALSE)</f>
        <v>4.44</v>
      </c>
      <c r="H1493" s="109" t="s">
        <v>254</v>
      </c>
      <c r="I1493" s="124" t="s">
        <v>7622</v>
      </c>
      <c r="J1493" s="108" t="s">
        <v>2253</v>
      </c>
      <c r="K1493" s="112">
        <f>VLOOKUP(H1493,行业总结!D:F,2,FALSE)</f>
        <v>2.12</v>
      </c>
      <c r="L1493" s="109" t="s">
        <v>7623</v>
      </c>
      <c r="M1493" s="109" t="s">
        <v>7624</v>
      </c>
    </row>
    <row r="1494" ht="33" spans="1:13">
      <c r="A1494" s="108" t="s">
        <v>7625</v>
      </c>
      <c r="B1494" s="108" t="s">
        <v>7626</v>
      </c>
      <c r="C1494" s="21">
        <f>VLOOKUP(A1494,[1]spot_prices!$A:$F,3,FALSE)</f>
        <v>236.9</v>
      </c>
      <c r="D1494" s="21">
        <f>VLOOKUP(A1494,[1]spot_prices!$A:$F,4,FALSE)</f>
        <v>239.2</v>
      </c>
      <c r="E1494" s="107">
        <f>C1494/D1494</f>
        <v>0.990384615384615</v>
      </c>
      <c r="F1494" s="20">
        <f>VLOOKUP(A1494,[1]spot_prices!$A:$F,5,FALSE)</f>
        <v>59.2</v>
      </c>
      <c r="G1494" s="103">
        <f>VLOOKUP(A1494,[1]spot_prices!$A:$F,6,FALSE)</f>
        <v>2.05</v>
      </c>
      <c r="H1494" s="109" t="s">
        <v>254</v>
      </c>
      <c r="I1494" s="124" t="s">
        <v>1619</v>
      </c>
      <c r="J1494" s="108" t="s">
        <v>2216</v>
      </c>
      <c r="K1494" s="112">
        <f>VLOOKUP(H1494,行业总结!D:F,2,FALSE)</f>
        <v>2.12</v>
      </c>
      <c r="L1494" s="109" t="s">
        <v>7627</v>
      </c>
      <c r="M1494" s="109" t="s">
        <v>7628</v>
      </c>
    </row>
    <row r="1495" ht="33" spans="1:13">
      <c r="A1495" s="108" t="s">
        <v>7629</v>
      </c>
      <c r="B1495" s="108" t="s">
        <v>7630</v>
      </c>
      <c r="C1495" s="21">
        <f>VLOOKUP(A1495,[1]spot_prices!$A:$F,3,FALSE)</f>
        <v>214.6</v>
      </c>
      <c r="D1495" s="21">
        <f>VLOOKUP(A1495,[1]spot_prices!$A:$F,4,FALSE)</f>
        <v>214.6</v>
      </c>
      <c r="E1495" s="107">
        <f>C1495/D1495</f>
        <v>1</v>
      </c>
      <c r="F1495" s="20">
        <f>VLOOKUP(A1495,[1]spot_prices!$A:$F,5,FALSE)</f>
        <v>24.3</v>
      </c>
      <c r="G1495" s="103">
        <f>VLOOKUP(A1495,[1]spot_prices!$A:$F,6,FALSE)</f>
        <v>7.14</v>
      </c>
      <c r="H1495" s="109" t="s">
        <v>254</v>
      </c>
      <c r="I1495" s="124" t="s">
        <v>7622</v>
      </c>
      <c r="J1495" s="108" t="s">
        <v>2253</v>
      </c>
      <c r="K1495" s="112">
        <f>VLOOKUP(H1495,行业总结!D:F,2,FALSE)</f>
        <v>2.12</v>
      </c>
      <c r="L1495" s="109" t="s">
        <v>7631</v>
      </c>
      <c r="M1495" s="109" t="s">
        <v>7632</v>
      </c>
    </row>
    <row r="1496" ht="33" spans="1:13">
      <c r="A1496" s="108" t="s">
        <v>7633</v>
      </c>
      <c r="B1496" s="108" t="s">
        <v>7634</v>
      </c>
      <c r="C1496" s="21">
        <f>VLOOKUP(A1496,[1]spot_prices!$A:$F,3,FALSE)</f>
        <v>199.7</v>
      </c>
      <c r="D1496" s="21">
        <f>VLOOKUP(A1496,[1]spot_prices!$A:$F,4,FALSE)</f>
        <v>199.7</v>
      </c>
      <c r="E1496" s="107">
        <f>C1496/D1496</f>
        <v>1</v>
      </c>
      <c r="F1496" s="20">
        <f>VLOOKUP(A1496,[1]spot_prices!$A:$F,5,FALSE)</f>
        <v>14.6</v>
      </c>
      <c r="G1496" s="103">
        <f>VLOOKUP(A1496,[1]spot_prices!$A:$F,6,FALSE)</f>
        <v>2.6</v>
      </c>
      <c r="H1496" s="109" t="s">
        <v>254</v>
      </c>
      <c r="I1496" s="124" t="s">
        <v>1619</v>
      </c>
      <c r="J1496" s="108" t="s">
        <v>3067</v>
      </c>
      <c r="K1496" s="112">
        <f>VLOOKUP(H1496,行业总结!D:F,2,FALSE)</f>
        <v>2.12</v>
      </c>
      <c r="L1496" s="109" t="s">
        <v>7635</v>
      </c>
      <c r="M1496" s="109" t="s">
        <v>7636</v>
      </c>
    </row>
    <row r="1497" ht="33" spans="1:13">
      <c r="A1497" s="108" t="s">
        <v>7637</v>
      </c>
      <c r="B1497" s="108" t="s">
        <v>7638</v>
      </c>
      <c r="C1497" s="21">
        <f>VLOOKUP(A1497,[1]spot_prices!$A:$F,3,FALSE)</f>
        <v>193.3</v>
      </c>
      <c r="D1497" s="21">
        <f>VLOOKUP(A1497,[1]spot_prices!$A:$F,4,FALSE)</f>
        <v>193.3</v>
      </c>
      <c r="E1497" s="107">
        <f>C1497/D1497</f>
        <v>1</v>
      </c>
      <c r="F1497" s="20">
        <f>VLOOKUP(A1497,[1]spot_prices!$A:$F,5,FALSE)</f>
        <v>39.67</v>
      </c>
      <c r="G1497" s="103">
        <f>VLOOKUP(A1497,[1]spot_prices!$A:$F,6,FALSE)</f>
        <v>4.15</v>
      </c>
      <c r="H1497" s="109" t="s">
        <v>254</v>
      </c>
      <c r="I1497" s="124" t="s">
        <v>7639</v>
      </c>
      <c r="J1497" s="108" t="s">
        <v>2826</v>
      </c>
      <c r="K1497" s="112">
        <f>VLOOKUP(H1497,行业总结!D:F,2,FALSE)</f>
        <v>2.12</v>
      </c>
      <c r="L1497" s="109" t="s">
        <v>7640</v>
      </c>
      <c r="M1497" s="109" t="s">
        <v>7641</v>
      </c>
    </row>
    <row r="1498" s="97" customFormat="1" ht="33" spans="1:13">
      <c r="A1498" s="108" t="s">
        <v>7642</v>
      </c>
      <c r="B1498" s="108" t="s">
        <v>7643</v>
      </c>
      <c r="C1498" s="21">
        <f>VLOOKUP(A1498,[1]spot_prices!$A:$F,3,FALSE)</f>
        <v>170</v>
      </c>
      <c r="D1498" s="21">
        <f>VLOOKUP(A1498,[1]spot_prices!$A:$F,4,FALSE)</f>
        <v>211.9</v>
      </c>
      <c r="E1498" s="107">
        <f>C1498/D1498</f>
        <v>0.802265219443134</v>
      </c>
      <c r="F1498" s="20">
        <f>VLOOKUP(A1498,[1]spot_prices!$A:$F,5,FALSE)</f>
        <v>24.92</v>
      </c>
      <c r="G1498" s="103">
        <f>VLOOKUP(A1498,[1]spot_prices!$A:$F,6,FALSE)</f>
        <v>2.05</v>
      </c>
      <c r="H1498" s="109" t="s">
        <v>254</v>
      </c>
      <c r="I1498" s="124" t="s">
        <v>7644</v>
      </c>
      <c r="J1498" s="108" t="s">
        <v>2317</v>
      </c>
      <c r="K1498" s="112">
        <f>VLOOKUP(H1498,行业总结!D:F,2,FALSE)</f>
        <v>2.12</v>
      </c>
      <c r="L1498" s="109" t="s">
        <v>7645</v>
      </c>
      <c r="M1498" s="109" t="s">
        <v>7646</v>
      </c>
    </row>
    <row r="1499" ht="49.5" spans="1:13">
      <c r="A1499" s="108" t="s">
        <v>7647</v>
      </c>
      <c r="B1499" s="108" t="s">
        <v>7648</v>
      </c>
      <c r="C1499" s="21">
        <f>VLOOKUP(A1499,[1]spot_prices!$A:$F,3,FALSE)</f>
        <v>168.7</v>
      </c>
      <c r="D1499" s="21">
        <f>VLOOKUP(A1499,[1]spot_prices!$A:$F,4,FALSE)</f>
        <v>206.4</v>
      </c>
      <c r="E1499" s="107">
        <f>C1499/D1499</f>
        <v>0.81734496124031</v>
      </c>
      <c r="F1499" s="20">
        <f>VLOOKUP(A1499,[1]spot_prices!$A:$F,5,FALSE)</f>
        <v>20.47</v>
      </c>
      <c r="G1499" s="103">
        <f>VLOOKUP(A1499,[1]spot_prices!$A:$F,6,FALSE)</f>
        <v>-0.29</v>
      </c>
      <c r="H1499" s="109" t="s">
        <v>254</v>
      </c>
      <c r="I1499" s="124" t="s">
        <v>7649</v>
      </c>
      <c r="J1499" s="108" t="s">
        <v>2421</v>
      </c>
      <c r="K1499" s="112">
        <f>VLOOKUP(H1499,行业总结!D:F,2,FALSE)</f>
        <v>2.12</v>
      </c>
      <c r="L1499" s="109" t="s">
        <v>7650</v>
      </c>
      <c r="M1499" s="109" t="s">
        <v>7651</v>
      </c>
    </row>
    <row r="1500" ht="66" spans="1:13">
      <c r="A1500" s="108" t="s">
        <v>7652</v>
      </c>
      <c r="B1500" s="108" t="s">
        <v>7653</v>
      </c>
      <c r="C1500" s="21">
        <f>VLOOKUP(A1500,[1]spot_prices!$A:$F,3,FALSE)</f>
        <v>166.7</v>
      </c>
      <c r="D1500" s="21">
        <f>VLOOKUP(A1500,[1]spot_prices!$A:$F,4,FALSE)</f>
        <v>167.1</v>
      </c>
      <c r="E1500" s="107">
        <f>C1500/D1500</f>
        <v>0.997606223818073</v>
      </c>
      <c r="F1500" s="20">
        <f>VLOOKUP(A1500,[1]spot_prices!$A:$F,5,FALSE)</f>
        <v>12.69</v>
      </c>
      <c r="G1500" s="103">
        <f>VLOOKUP(A1500,[1]spot_prices!$A:$F,6,FALSE)</f>
        <v>2.34</v>
      </c>
      <c r="H1500" s="109" t="s">
        <v>254</v>
      </c>
      <c r="I1500" s="124" t="s">
        <v>1754</v>
      </c>
      <c r="J1500" s="108" t="s">
        <v>2211</v>
      </c>
      <c r="K1500" s="112">
        <f>VLOOKUP(H1500,行业总结!D:F,2,FALSE)</f>
        <v>2.12</v>
      </c>
      <c r="L1500" s="109" t="s">
        <v>7654</v>
      </c>
      <c r="M1500" s="109" t="s">
        <v>7655</v>
      </c>
    </row>
    <row r="1501" ht="33" spans="1:13">
      <c r="A1501" s="108" t="s">
        <v>7656</v>
      </c>
      <c r="B1501" s="108" t="s">
        <v>7657</v>
      </c>
      <c r="C1501" s="21">
        <f>VLOOKUP(A1501,[1]spot_prices!$A:$F,3,FALSE)</f>
        <v>165.6</v>
      </c>
      <c r="D1501" s="21">
        <f>VLOOKUP(A1501,[1]spot_prices!$A:$F,4,FALSE)</f>
        <v>169.8</v>
      </c>
      <c r="E1501" s="107">
        <f>C1501/D1501</f>
        <v>0.975265017667844</v>
      </c>
      <c r="F1501" s="20">
        <f>VLOOKUP(A1501,[1]spot_prices!$A:$F,5,FALSE)</f>
        <v>13.93</v>
      </c>
      <c r="G1501" s="103">
        <f>VLOOKUP(A1501,[1]spot_prices!$A:$F,6,FALSE)</f>
        <v>2.65</v>
      </c>
      <c r="H1501" s="109" t="s">
        <v>254</v>
      </c>
      <c r="I1501" s="124" t="s">
        <v>7600</v>
      </c>
      <c r="J1501" s="108" t="s">
        <v>7658</v>
      </c>
      <c r="K1501" s="112">
        <f>VLOOKUP(H1501,行业总结!D:F,2,FALSE)</f>
        <v>2.12</v>
      </c>
      <c r="L1501" s="109" t="s">
        <v>7659</v>
      </c>
      <c r="M1501" s="109" t="s">
        <v>7660</v>
      </c>
    </row>
    <row r="1502" ht="33" spans="1:13">
      <c r="A1502" s="108" t="s">
        <v>7661</v>
      </c>
      <c r="B1502" s="108" t="s">
        <v>7662</v>
      </c>
      <c r="C1502" s="21">
        <f>VLOOKUP(A1502,[1]spot_prices!$A:$F,3,FALSE)</f>
        <v>162.7</v>
      </c>
      <c r="D1502" s="21">
        <f>VLOOKUP(A1502,[1]spot_prices!$A:$F,4,FALSE)</f>
        <v>162.7</v>
      </c>
      <c r="E1502" s="107">
        <f>C1502/D1502</f>
        <v>1</v>
      </c>
      <c r="F1502" s="20">
        <f>VLOOKUP(A1502,[1]spot_prices!$A:$F,5,FALSE)</f>
        <v>17.28</v>
      </c>
      <c r="G1502" s="103">
        <f>VLOOKUP(A1502,[1]spot_prices!$A:$F,6,FALSE)</f>
        <v>0.17</v>
      </c>
      <c r="H1502" s="109" t="s">
        <v>254</v>
      </c>
      <c r="I1502" s="124" t="s">
        <v>7663</v>
      </c>
      <c r="J1502" s="108" t="s">
        <v>2253</v>
      </c>
      <c r="K1502" s="112">
        <f>VLOOKUP(H1502,行业总结!D:F,2,FALSE)</f>
        <v>2.12</v>
      </c>
      <c r="L1502" s="109" t="s">
        <v>7664</v>
      </c>
      <c r="M1502" s="109" t="s">
        <v>7665</v>
      </c>
    </row>
    <row r="1503" ht="33" spans="1:13">
      <c r="A1503" s="108" t="s">
        <v>7666</v>
      </c>
      <c r="B1503" s="108" t="s">
        <v>7667</v>
      </c>
      <c r="C1503" s="21">
        <f>VLOOKUP(A1503,[1]spot_prices!$A:$F,3,FALSE)</f>
        <v>161.4</v>
      </c>
      <c r="D1503" s="21">
        <f>VLOOKUP(A1503,[1]spot_prices!$A:$F,4,FALSE)</f>
        <v>161.4</v>
      </c>
      <c r="E1503" s="107">
        <f>C1503/D1503</f>
        <v>1</v>
      </c>
      <c r="F1503" s="20">
        <f>VLOOKUP(A1503,[1]spot_prices!$A:$F,5,FALSE)</f>
        <v>14.4</v>
      </c>
      <c r="G1503" s="103">
        <f>VLOOKUP(A1503,[1]spot_prices!$A:$F,6,FALSE)</f>
        <v>10.01</v>
      </c>
      <c r="H1503" s="109" t="s">
        <v>254</v>
      </c>
      <c r="I1503" s="124" t="s">
        <v>7663</v>
      </c>
      <c r="J1503" s="108" t="s">
        <v>2113</v>
      </c>
      <c r="K1503" s="112">
        <f>VLOOKUP(H1503,行业总结!D:F,2,FALSE)</f>
        <v>2.12</v>
      </c>
      <c r="L1503" s="109" t="s">
        <v>7668</v>
      </c>
      <c r="M1503" s="109" t="s">
        <v>7669</v>
      </c>
    </row>
    <row r="1504" ht="33" spans="1:13">
      <c r="A1504" s="108" t="s">
        <v>7670</v>
      </c>
      <c r="B1504" s="108" t="s">
        <v>7671</v>
      </c>
      <c r="C1504" s="21">
        <f>VLOOKUP(A1504,[1]spot_prices!$A:$F,3,FALSE)</f>
        <v>153.7</v>
      </c>
      <c r="D1504" s="21">
        <f>VLOOKUP(A1504,[1]spot_prices!$A:$F,4,FALSE)</f>
        <v>154.1</v>
      </c>
      <c r="E1504" s="107">
        <f>C1504/D1504</f>
        <v>0.99740428293316</v>
      </c>
      <c r="F1504" s="20">
        <f>VLOOKUP(A1504,[1]spot_prices!$A:$F,5,FALSE)</f>
        <v>32.35</v>
      </c>
      <c r="G1504" s="103">
        <f>VLOOKUP(A1504,[1]spot_prices!$A:$F,6,FALSE)</f>
        <v>3.72</v>
      </c>
      <c r="H1504" s="109" t="s">
        <v>254</v>
      </c>
      <c r="I1504" s="124" t="s">
        <v>1619</v>
      </c>
      <c r="J1504" s="108" t="s">
        <v>2135</v>
      </c>
      <c r="K1504" s="112">
        <f>VLOOKUP(H1504,行业总结!D:F,2,FALSE)</f>
        <v>2.12</v>
      </c>
      <c r="L1504" s="109" t="s">
        <v>7672</v>
      </c>
      <c r="M1504" s="109" t="s">
        <v>7673</v>
      </c>
    </row>
    <row r="1505" ht="33" spans="1:13">
      <c r="A1505" s="108" t="s">
        <v>7674</v>
      </c>
      <c r="B1505" s="108" t="s">
        <v>7675</v>
      </c>
      <c r="C1505" s="21">
        <f>VLOOKUP(A1505,[1]spot_prices!$A:$F,3,FALSE)</f>
        <v>139.6</v>
      </c>
      <c r="D1505" s="21">
        <f>VLOOKUP(A1505,[1]spot_prices!$A:$F,4,FALSE)</f>
        <v>167.5</v>
      </c>
      <c r="E1505" s="107">
        <f>C1505/D1505</f>
        <v>0.833432835820895</v>
      </c>
      <c r="F1505" s="20">
        <f>VLOOKUP(A1505,[1]spot_prices!$A:$F,5,FALSE)</f>
        <v>5.07</v>
      </c>
      <c r="G1505" s="103">
        <f>VLOOKUP(A1505,[1]spot_prices!$A:$F,6,FALSE)</f>
        <v>1.2</v>
      </c>
      <c r="H1505" s="109" t="s">
        <v>254</v>
      </c>
      <c r="I1505" s="124" t="s">
        <v>1619</v>
      </c>
      <c r="J1505" s="108" t="s">
        <v>2421</v>
      </c>
      <c r="K1505" s="112">
        <f>VLOOKUP(H1505,行业总结!D:F,2,FALSE)</f>
        <v>2.12</v>
      </c>
      <c r="L1505" s="109" t="s">
        <v>7676</v>
      </c>
      <c r="M1505" s="109" t="s">
        <v>7677</v>
      </c>
    </row>
    <row r="1506" ht="33" spans="1:13">
      <c r="A1506" s="108" t="s">
        <v>7678</v>
      </c>
      <c r="B1506" s="108" t="s">
        <v>7679</v>
      </c>
      <c r="C1506" s="21">
        <f>VLOOKUP(A1506,[1]spot_prices!$A:$F,3,FALSE)</f>
        <v>132.3</v>
      </c>
      <c r="D1506" s="21">
        <f>VLOOKUP(A1506,[1]spot_prices!$A:$F,4,FALSE)</f>
        <v>133.5</v>
      </c>
      <c r="E1506" s="107">
        <f>C1506/D1506</f>
        <v>0.991011235955056</v>
      </c>
      <c r="F1506" s="20">
        <f>VLOOKUP(A1506,[1]spot_prices!$A:$F,5,FALSE)</f>
        <v>50.65</v>
      </c>
      <c r="G1506" s="103">
        <f>VLOOKUP(A1506,[1]spot_prices!$A:$F,6,FALSE)</f>
        <v>5.43</v>
      </c>
      <c r="H1506" s="109" t="s">
        <v>254</v>
      </c>
      <c r="I1506" s="124" t="s">
        <v>7622</v>
      </c>
      <c r="J1506" s="108" t="s">
        <v>2253</v>
      </c>
      <c r="K1506" s="112">
        <f>VLOOKUP(H1506,行业总结!D:F,2,FALSE)</f>
        <v>2.12</v>
      </c>
      <c r="L1506" s="109" t="s">
        <v>7680</v>
      </c>
      <c r="M1506" s="109" t="s">
        <v>7681</v>
      </c>
    </row>
    <row r="1507" ht="33" spans="1:13">
      <c r="A1507" s="108" t="s">
        <v>7682</v>
      </c>
      <c r="B1507" s="108" t="s">
        <v>7683</v>
      </c>
      <c r="C1507" s="21">
        <f>VLOOKUP(A1507,[1]spot_prices!$A:$F,3,FALSE)</f>
        <v>131.3</v>
      </c>
      <c r="D1507" s="21">
        <f>VLOOKUP(A1507,[1]spot_prices!$A:$F,4,FALSE)</f>
        <v>131.3</v>
      </c>
      <c r="E1507" s="107">
        <f>C1507/D1507</f>
        <v>1</v>
      </c>
      <c r="F1507" s="20">
        <f>VLOOKUP(A1507,[1]spot_prices!$A:$F,5,FALSE)</f>
        <v>6.13</v>
      </c>
      <c r="G1507" s="103">
        <f>VLOOKUP(A1507,[1]spot_prices!$A:$F,6,FALSE)</f>
        <v>3.2</v>
      </c>
      <c r="H1507" s="109" t="s">
        <v>254</v>
      </c>
      <c r="I1507" s="124" t="s">
        <v>7684</v>
      </c>
      <c r="J1507" s="108" t="s">
        <v>2135</v>
      </c>
      <c r="K1507" s="112">
        <f>VLOOKUP(H1507,行业总结!D:F,2,FALSE)</f>
        <v>2.12</v>
      </c>
      <c r="L1507" s="109" t="s">
        <v>7685</v>
      </c>
      <c r="M1507" s="109" t="s">
        <v>7686</v>
      </c>
    </row>
    <row r="1508" ht="33" spans="1:13">
      <c r="A1508" s="108" t="s">
        <v>7687</v>
      </c>
      <c r="B1508" s="108" t="s">
        <v>7688</v>
      </c>
      <c r="C1508" s="21">
        <f>VLOOKUP(A1508,[1]spot_prices!$A:$F,3,FALSE)</f>
        <v>130.4</v>
      </c>
      <c r="D1508" s="21">
        <f>VLOOKUP(A1508,[1]spot_prices!$A:$F,4,FALSE)</f>
        <v>130.5</v>
      </c>
      <c r="E1508" s="107">
        <f>C1508/D1508</f>
        <v>0.999233716475096</v>
      </c>
      <c r="F1508" s="20">
        <f>VLOOKUP(A1508,[1]spot_prices!$A:$F,5,FALSE)</f>
        <v>9.94</v>
      </c>
      <c r="G1508" s="103">
        <f>VLOOKUP(A1508,[1]spot_prices!$A:$F,6,FALSE)</f>
        <v>3.76</v>
      </c>
      <c r="H1508" s="109" t="s">
        <v>254</v>
      </c>
      <c r="I1508" s="124" t="s">
        <v>7689</v>
      </c>
      <c r="J1508" s="108" t="s">
        <v>2421</v>
      </c>
      <c r="K1508" s="112">
        <f>VLOOKUP(H1508,行业总结!D:F,2,FALSE)</f>
        <v>2.12</v>
      </c>
      <c r="L1508" s="109" t="s">
        <v>7690</v>
      </c>
      <c r="M1508" s="109" t="s">
        <v>7691</v>
      </c>
    </row>
    <row r="1509" ht="33" spans="1:13">
      <c r="A1509" s="108" t="s">
        <v>7692</v>
      </c>
      <c r="B1509" s="108" t="s">
        <v>7693</v>
      </c>
      <c r="C1509" s="21">
        <f>VLOOKUP(A1509,[1]spot_prices!$A:$F,3,FALSE)</f>
        <v>125.2</v>
      </c>
      <c r="D1509" s="21">
        <f>VLOOKUP(A1509,[1]spot_prices!$A:$F,4,FALSE)</f>
        <v>125.2</v>
      </c>
      <c r="E1509" s="107">
        <f>C1509/D1509</f>
        <v>1</v>
      </c>
      <c r="F1509" s="20">
        <f>VLOOKUP(A1509,[1]spot_prices!$A:$F,5,FALSE)</f>
        <v>39.05</v>
      </c>
      <c r="G1509" s="103">
        <f>VLOOKUP(A1509,[1]spot_prices!$A:$F,6,FALSE)</f>
        <v>-1.14</v>
      </c>
      <c r="H1509" s="109" t="s">
        <v>254</v>
      </c>
      <c r="I1509" s="124" t="s">
        <v>7694</v>
      </c>
      <c r="J1509" s="108" t="s">
        <v>2113</v>
      </c>
      <c r="K1509" s="112">
        <f>VLOOKUP(H1509,行业总结!D:F,2,FALSE)</f>
        <v>2.12</v>
      </c>
      <c r="L1509" s="109" t="s">
        <v>7695</v>
      </c>
      <c r="M1509" s="109" t="s">
        <v>7696</v>
      </c>
    </row>
    <row r="1510" ht="33" spans="1:13">
      <c r="A1510" s="108" t="s">
        <v>7697</v>
      </c>
      <c r="B1510" s="108" t="s">
        <v>7698</v>
      </c>
      <c r="C1510" s="21">
        <f>VLOOKUP(A1510,[1]spot_prices!$A:$F,3,FALSE)</f>
        <v>124.2</v>
      </c>
      <c r="D1510" s="21">
        <f>VLOOKUP(A1510,[1]spot_prices!$A:$F,4,FALSE)</f>
        <v>165.2</v>
      </c>
      <c r="E1510" s="107">
        <f>C1510/D1510</f>
        <v>0.75181598062954</v>
      </c>
      <c r="F1510" s="20">
        <f>VLOOKUP(A1510,[1]spot_prices!$A:$F,5,FALSE)</f>
        <v>26.77</v>
      </c>
      <c r="G1510" s="103">
        <f>VLOOKUP(A1510,[1]spot_prices!$A:$F,6,FALSE)</f>
        <v>2.06</v>
      </c>
      <c r="H1510" s="109" t="s">
        <v>254</v>
      </c>
      <c r="I1510" s="124"/>
      <c r="J1510" s="108" t="s">
        <v>2352</v>
      </c>
      <c r="K1510" s="112">
        <f>VLOOKUP(H1510,行业总结!D:F,2,FALSE)</f>
        <v>2.12</v>
      </c>
      <c r="L1510" s="109" t="s">
        <v>7699</v>
      </c>
      <c r="M1510" s="109" t="s">
        <v>7700</v>
      </c>
    </row>
    <row r="1511" ht="49.5" spans="1:13">
      <c r="A1511" s="108" t="s">
        <v>7701</v>
      </c>
      <c r="B1511" s="108" t="s">
        <v>7702</v>
      </c>
      <c r="C1511" s="21">
        <f>VLOOKUP(A1511,[1]spot_prices!$A:$F,3,FALSE)</f>
        <v>108</v>
      </c>
      <c r="D1511" s="21">
        <f>VLOOKUP(A1511,[1]spot_prices!$A:$F,4,FALSE)</f>
        <v>108</v>
      </c>
      <c r="E1511" s="107">
        <f>C1511/D1511</f>
        <v>1</v>
      </c>
      <c r="F1511" s="20">
        <f>VLOOKUP(A1511,[1]spot_prices!$A:$F,5,FALSE)</f>
        <v>20.42</v>
      </c>
      <c r="G1511" s="103">
        <f>VLOOKUP(A1511,[1]spot_prices!$A:$F,6,FALSE)</f>
        <v>4.45</v>
      </c>
      <c r="H1511" s="109" t="s">
        <v>254</v>
      </c>
      <c r="I1511" s="124" t="s">
        <v>7622</v>
      </c>
      <c r="J1511" s="108" t="s">
        <v>2122</v>
      </c>
      <c r="K1511" s="112">
        <f>VLOOKUP(H1511,行业总结!D:F,2,FALSE)</f>
        <v>2.12</v>
      </c>
      <c r="L1511" s="109" t="s">
        <v>7703</v>
      </c>
      <c r="M1511" s="109" t="s">
        <v>7704</v>
      </c>
    </row>
    <row r="1512" ht="33" spans="1:13">
      <c r="A1512" s="108" t="s">
        <v>7705</v>
      </c>
      <c r="B1512" s="108" t="s">
        <v>7706</v>
      </c>
      <c r="C1512" s="21">
        <f>VLOOKUP(A1512,[1]spot_prices!$A:$F,3,FALSE)</f>
        <v>105.9</v>
      </c>
      <c r="D1512" s="21">
        <f>VLOOKUP(A1512,[1]spot_prices!$A:$F,4,FALSE)</f>
        <v>105.9</v>
      </c>
      <c r="E1512" s="107">
        <f>C1512/D1512</f>
        <v>1</v>
      </c>
      <c r="F1512" s="20">
        <f>VLOOKUP(A1512,[1]spot_prices!$A:$F,5,FALSE)</f>
        <v>13.24</v>
      </c>
      <c r="G1512" s="103">
        <f>VLOOKUP(A1512,[1]spot_prices!$A:$F,6,FALSE)</f>
        <v>1.38</v>
      </c>
      <c r="H1512" s="109" t="s">
        <v>254</v>
      </c>
      <c r="I1512" s="124" t="s">
        <v>7609</v>
      </c>
      <c r="J1512" s="116"/>
      <c r="K1512" s="112">
        <f>VLOOKUP(H1512,行业总结!D:F,2,FALSE)</f>
        <v>2.12</v>
      </c>
      <c r="L1512" s="109" t="s">
        <v>7707</v>
      </c>
      <c r="M1512" s="109" t="s">
        <v>7708</v>
      </c>
    </row>
    <row r="1513" ht="33" spans="1:13">
      <c r="A1513" s="108" t="s">
        <v>7709</v>
      </c>
      <c r="B1513" s="108" t="s">
        <v>7710</v>
      </c>
      <c r="C1513" s="21">
        <f>VLOOKUP(A1513,[1]spot_prices!$A:$F,3,FALSE)</f>
        <v>102.7</v>
      </c>
      <c r="D1513" s="21">
        <f>VLOOKUP(A1513,[1]spot_prices!$A:$F,4,FALSE)</f>
        <v>184</v>
      </c>
      <c r="E1513" s="107">
        <f>C1513/D1513</f>
        <v>0.558152173913044</v>
      </c>
      <c r="F1513" s="20">
        <f>VLOOKUP(A1513,[1]spot_prices!$A:$F,5,FALSE)</f>
        <v>1.84</v>
      </c>
      <c r="G1513" s="103">
        <f>VLOOKUP(A1513,[1]spot_prices!$A:$F,6,FALSE)</f>
        <v>0</v>
      </c>
      <c r="H1513" s="109" t="s">
        <v>254</v>
      </c>
      <c r="I1513" s="124" t="s">
        <v>7689</v>
      </c>
      <c r="J1513" s="116"/>
      <c r="K1513" s="112">
        <f>VLOOKUP(H1513,行业总结!D:F,2,FALSE)</f>
        <v>2.12</v>
      </c>
      <c r="L1513" s="109" t="s">
        <v>7711</v>
      </c>
      <c r="M1513" s="109" t="s">
        <v>7712</v>
      </c>
    </row>
    <row r="1514" ht="33" spans="1:13">
      <c r="A1514" s="20" t="s">
        <v>7713</v>
      </c>
      <c r="B1514" s="20" t="s">
        <v>7714</v>
      </c>
      <c r="C1514" s="21">
        <f>VLOOKUP(A1514,[1]spot_prices!$A:$F,3,FALSE)</f>
        <v>99.2</v>
      </c>
      <c r="D1514" s="21">
        <f>VLOOKUP(A1514,[1]spot_prices!$A:$F,4,FALSE)</f>
        <v>218.4</v>
      </c>
      <c r="E1514" s="107">
        <f>C1514/D1514</f>
        <v>0.454212454212454</v>
      </c>
      <c r="F1514" s="20">
        <f>VLOOKUP(A1514,[1]spot_prices!$A:$F,5,FALSE)</f>
        <v>33.61</v>
      </c>
      <c r="G1514" s="103">
        <f>VLOOKUP(A1514,[1]spot_prices!$A:$F,6,FALSE)</f>
        <v>-0.03</v>
      </c>
      <c r="H1514" s="23" t="s">
        <v>254</v>
      </c>
      <c r="I1514" s="125" t="s">
        <v>7609</v>
      </c>
      <c r="J1514" s="20" t="s">
        <v>2135</v>
      </c>
      <c r="K1514" s="112">
        <f>VLOOKUP(H1514,行业总结!D:F,2,FALSE)</f>
        <v>2.12</v>
      </c>
      <c r="L1514" s="23" t="s">
        <v>7715</v>
      </c>
      <c r="M1514" s="23" t="s">
        <v>7716</v>
      </c>
    </row>
    <row r="1515" ht="49.5" spans="1:13">
      <c r="A1515" s="108" t="s">
        <v>7717</v>
      </c>
      <c r="B1515" s="108" t="s">
        <v>7718</v>
      </c>
      <c r="C1515" s="21">
        <f>VLOOKUP(A1515,[1]spot_prices!$A:$F,3,FALSE)</f>
        <v>98.7</v>
      </c>
      <c r="D1515" s="21">
        <f>VLOOKUP(A1515,[1]spot_prices!$A:$F,4,FALSE)</f>
        <v>105</v>
      </c>
      <c r="E1515" s="107">
        <f>C1515/D1515</f>
        <v>0.94</v>
      </c>
      <c r="F1515" s="20">
        <f>VLOOKUP(A1515,[1]spot_prices!$A:$F,5,FALSE)</f>
        <v>13.25</v>
      </c>
      <c r="G1515" s="103">
        <f>VLOOKUP(A1515,[1]spot_prices!$A:$F,6,FALSE)</f>
        <v>4.33</v>
      </c>
      <c r="H1515" s="109" t="s">
        <v>254</v>
      </c>
      <c r="I1515" s="124" t="s">
        <v>7719</v>
      </c>
      <c r="J1515" s="108" t="s">
        <v>2135</v>
      </c>
      <c r="K1515" s="112">
        <f>VLOOKUP(H1515,行业总结!D:F,2,FALSE)</f>
        <v>2.12</v>
      </c>
      <c r="L1515" s="109" t="s">
        <v>7720</v>
      </c>
      <c r="M1515" s="109" t="s">
        <v>7721</v>
      </c>
    </row>
    <row r="1516" ht="49.5" spans="1:13">
      <c r="A1516" s="20" t="s">
        <v>7722</v>
      </c>
      <c r="B1516" s="20" t="s">
        <v>7723</v>
      </c>
      <c r="C1516" s="21">
        <f>VLOOKUP(A1516,[1]spot_prices!$A:$F,3,FALSE)</f>
        <v>95.9</v>
      </c>
      <c r="D1516" s="21">
        <f>VLOOKUP(A1516,[1]spot_prices!$A:$F,4,FALSE)</f>
        <v>95.9</v>
      </c>
      <c r="E1516" s="107">
        <f>C1516/D1516</f>
        <v>1</v>
      </c>
      <c r="F1516" s="20">
        <f>VLOOKUP(A1516,[1]spot_prices!$A:$F,5,FALSE)</f>
        <v>8.17</v>
      </c>
      <c r="G1516" s="103">
        <f>VLOOKUP(A1516,[1]spot_prices!$A:$F,6,FALSE)</f>
        <v>2.9</v>
      </c>
      <c r="H1516" s="23" t="s">
        <v>254</v>
      </c>
      <c r="I1516" s="125"/>
      <c r="J1516" s="20" t="s">
        <v>2135</v>
      </c>
      <c r="K1516" s="112">
        <f>VLOOKUP(H1516,行业总结!D:F,2,FALSE)</f>
        <v>2.12</v>
      </c>
      <c r="L1516" s="23" t="s">
        <v>7724</v>
      </c>
      <c r="M1516" s="23" t="s">
        <v>7725</v>
      </c>
    </row>
    <row r="1517" ht="33" spans="1:13">
      <c r="A1517" s="20" t="s">
        <v>7726</v>
      </c>
      <c r="B1517" s="20" t="s">
        <v>7727</v>
      </c>
      <c r="C1517" s="21">
        <f>VLOOKUP(A1517,[1]spot_prices!$A:$F,3,FALSE)</f>
        <v>89.2</v>
      </c>
      <c r="D1517" s="21">
        <f>VLOOKUP(A1517,[1]spot_prices!$A:$F,4,FALSE)</f>
        <v>89.2</v>
      </c>
      <c r="E1517" s="107">
        <f>C1517/D1517</f>
        <v>1</v>
      </c>
      <c r="F1517" s="20">
        <f>VLOOKUP(A1517,[1]spot_prices!$A:$F,5,FALSE)</f>
        <v>2.75</v>
      </c>
      <c r="G1517" s="103">
        <f>VLOOKUP(A1517,[1]spot_prices!$A:$F,6,FALSE)</f>
        <v>1.48</v>
      </c>
      <c r="H1517" s="23" t="s">
        <v>254</v>
      </c>
      <c r="I1517" s="125" t="s">
        <v>2193</v>
      </c>
      <c r="J1517" s="20" t="s">
        <v>2135</v>
      </c>
      <c r="K1517" s="112">
        <f>VLOOKUP(H1517,行业总结!D:F,2,FALSE)</f>
        <v>2.12</v>
      </c>
      <c r="L1517" s="23" t="s">
        <v>7728</v>
      </c>
      <c r="M1517" s="23" t="s">
        <v>7729</v>
      </c>
    </row>
    <row r="1518" ht="33" spans="1:13">
      <c r="A1518" s="20" t="s">
        <v>7730</v>
      </c>
      <c r="B1518" s="20" t="s">
        <v>7731</v>
      </c>
      <c r="C1518" s="21">
        <f>VLOOKUP(A1518,[1]spot_prices!$A:$F,3,FALSE)</f>
        <v>86.5</v>
      </c>
      <c r="D1518" s="21">
        <f>VLOOKUP(A1518,[1]spot_prices!$A:$F,4,FALSE)</f>
        <v>86.5</v>
      </c>
      <c r="E1518" s="107">
        <f>C1518/D1518</f>
        <v>1</v>
      </c>
      <c r="F1518" s="20">
        <f>VLOOKUP(A1518,[1]spot_prices!$A:$F,5,FALSE)</f>
        <v>19.71</v>
      </c>
      <c r="G1518" s="103">
        <f>VLOOKUP(A1518,[1]spot_prices!$A:$F,6,FALSE)</f>
        <v>3.19</v>
      </c>
      <c r="H1518" s="23" t="s">
        <v>254</v>
      </c>
      <c r="I1518" s="125"/>
      <c r="J1518" s="113"/>
      <c r="K1518" s="112">
        <f>VLOOKUP(H1518,行业总结!D:F,2,FALSE)</f>
        <v>2.12</v>
      </c>
      <c r="L1518" s="23" t="s">
        <v>7732</v>
      </c>
      <c r="M1518" s="23" t="s">
        <v>7733</v>
      </c>
    </row>
    <row r="1519" ht="33" spans="1:13">
      <c r="A1519" s="20" t="s">
        <v>7734</v>
      </c>
      <c r="B1519" s="20" t="s">
        <v>7735</v>
      </c>
      <c r="C1519" s="21">
        <f>VLOOKUP(A1519,[1]spot_prices!$A:$F,3,FALSE)</f>
        <v>85.5</v>
      </c>
      <c r="D1519" s="21">
        <f>VLOOKUP(A1519,[1]spot_prices!$A:$F,4,FALSE)</f>
        <v>85.5</v>
      </c>
      <c r="E1519" s="107">
        <f>C1519/D1519</f>
        <v>1</v>
      </c>
      <c r="F1519" s="20">
        <f>VLOOKUP(A1519,[1]spot_prices!$A:$F,5,FALSE)</f>
        <v>23.83</v>
      </c>
      <c r="G1519" s="103">
        <f>VLOOKUP(A1519,[1]spot_prices!$A:$F,6,FALSE)</f>
        <v>1.92</v>
      </c>
      <c r="H1519" s="23" t="s">
        <v>254</v>
      </c>
      <c r="I1519" s="125" t="s">
        <v>7639</v>
      </c>
      <c r="J1519" s="20" t="s">
        <v>2135</v>
      </c>
      <c r="K1519" s="112">
        <f>VLOOKUP(H1519,行业总结!D:F,2,FALSE)</f>
        <v>2.12</v>
      </c>
      <c r="L1519" s="23" t="s">
        <v>7736</v>
      </c>
      <c r="M1519" s="23" t="s">
        <v>7737</v>
      </c>
    </row>
    <row r="1520" ht="49.5" spans="1:13">
      <c r="A1520" s="118" t="s">
        <v>7738</v>
      </c>
      <c r="B1520" s="118" t="s">
        <v>7739</v>
      </c>
      <c r="C1520" s="21">
        <f>VLOOKUP(A1520,[1]spot_prices!$A:$F,3,FALSE)</f>
        <v>83.7</v>
      </c>
      <c r="D1520" s="21">
        <f>VLOOKUP(A1520,[1]spot_prices!$A:$F,4,FALSE)</f>
        <v>83.7</v>
      </c>
      <c r="E1520" s="107">
        <f>C1520/D1520</f>
        <v>1</v>
      </c>
      <c r="F1520" s="20">
        <f>VLOOKUP(A1520,[1]spot_prices!$A:$F,5,FALSE)</f>
        <v>10.48</v>
      </c>
      <c r="G1520" s="103">
        <f>VLOOKUP(A1520,[1]spot_prices!$A:$F,6,FALSE)</f>
        <v>5.12</v>
      </c>
      <c r="H1520" s="119" t="s">
        <v>254</v>
      </c>
      <c r="I1520" s="126" t="s">
        <v>1619</v>
      </c>
      <c r="J1520" s="20" t="s">
        <v>2135</v>
      </c>
      <c r="K1520" s="112">
        <f>VLOOKUP(H1520,行业总结!D:F,2,FALSE)</f>
        <v>2.12</v>
      </c>
      <c r="L1520" s="119" t="s">
        <v>7740</v>
      </c>
      <c r="M1520" s="119" t="s">
        <v>7741</v>
      </c>
    </row>
    <row r="1521" ht="33" spans="1:13">
      <c r="A1521" s="20" t="s">
        <v>7742</v>
      </c>
      <c r="B1521" s="20" t="s">
        <v>7743</v>
      </c>
      <c r="C1521" s="21">
        <f>VLOOKUP(A1521,[1]spot_prices!$A:$F,3,FALSE)</f>
        <v>83.2</v>
      </c>
      <c r="D1521" s="21">
        <f>VLOOKUP(A1521,[1]spot_prices!$A:$F,4,FALSE)</f>
        <v>83.7</v>
      </c>
      <c r="E1521" s="107">
        <f>C1521/D1521</f>
        <v>0.994026284348865</v>
      </c>
      <c r="F1521" s="20">
        <f>VLOOKUP(A1521,[1]spot_prices!$A:$F,5,FALSE)</f>
        <v>40.07</v>
      </c>
      <c r="G1521" s="103">
        <f>VLOOKUP(A1521,[1]spot_prices!$A:$F,6,FALSE)</f>
        <v>1.73</v>
      </c>
      <c r="H1521" s="23" t="s">
        <v>254</v>
      </c>
      <c r="I1521" s="125" t="s">
        <v>1837</v>
      </c>
      <c r="J1521" s="20" t="s">
        <v>2253</v>
      </c>
      <c r="K1521" s="112">
        <f>VLOOKUP(H1521,行业总结!D:F,2,FALSE)</f>
        <v>2.12</v>
      </c>
      <c r="L1521" s="23" t="s">
        <v>7744</v>
      </c>
      <c r="M1521" s="23" t="s">
        <v>7745</v>
      </c>
    </row>
    <row r="1522" ht="33" spans="1:13">
      <c r="A1522" s="20" t="s">
        <v>7746</v>
      </c>
      <c r="B1522" s="20" t="s">
        <v>7747</v>
      </c>
      <c r="C1522" s="21">
        <f>VLOOKUP(A1522,[1]spot_prices!$A:$F,3,FALSE)</f>
        <v>81.4</v>
      </c>
      <c r="D1522" s="21">
        <f>VLOOKUP(A1522,[1]spot_prices!$A:$F,4,FALSE)</f>
        <v>83.8</v>
      </c>
      <c r="E1522" s="107">
        <f>C1522/D1522</f>
        <v>0.971360381861575</v>
      </c>
      <c r="F1522" s="20">
        <f>VLOOKUP(A1522,[1]spot_prices!$A:$F,5,FALSE)</f>
        <v>4.81</v>
      </c>
      <c r="G1522" s="103">
        <f>VLOOKUP(A1522,[1]spot_prices!$A:$F,6,FALSE)</f>
        <v>1.91</v>
      </c>
      <c r="H1522" s="23" t="s">
        <v>254</v>
      </c>
      <c r="I1522" s="125"/>
      <c r="J1522" s="20" t="s">
        <v>2135</v>
      </c>
      <c r="K1522" s="112">
        <f>VLOOKUP(H1522,行业总结!D:F,2,FALSE)</f>
        <v>2.12</v>
      </c>
      <c r="L1522" s="23" t="s">
        <v>7748</v>
      </c>
      <c r="M1522" s="23" t="s">
        <v>7749</v>
      </c>
    </row>
    <row r="1523" ht="33" spans="1:13">
      <c r="A1523" s="20" t="s">
        <v>7750</v>
      </c>
      <c r="B1523" s="20" t="s">
        <v>7751</v>
      </c>
      <c r="C1523" s="21">
        <f>VLOOKUP(A1523,[1]spot_prices!$A:$F,3,FALSE)</f>
        <v>81.3</v>
      </c>
      <c r="D1523" s="21">
        <f>VLOOKUP(A1523,[1]spot_prices!$A:$F,4,FALSE)</f>
        <v>118.5</v>
      </c>
      <c r="E1523" s="107">
        <f>C1523/D1523</f>
        <v>0.686075949367089</v>
      </c>
      <c r="F1523" s="20">
        <f>VLOOKUP(A1523,[1]spot_prices!$A:$F,5,FALSE)</f>
        <v>14.56</v>
      </c>
      <c r="G1523" s="103">
        <f>VLOOKUP(A1523,[1]spot_prices!$A:$F,6,FALSE)</f>
        <v>2.54</v>
      </c>
      <c r="H1523" s="23" t="s">
        <v>254</v>
      </c>
      <c r="I1523" s="125" t="s">
        <v>7663</v>
      </c>
      <c r="J1523" s="20" t="s">
        <v>2421</v>
      </c>
      <c r="K1523" s="112">
        <f>VLOOKUP(H1523,行业总结!D:F,2,FALSE)</f>
        <v>2.12</v>
      </c>
      <c r="L1523" s="23" t="s">
        <v>7752</v>
      </c>
      <c r="M1523" s="23" t="s">
        <v>7753</v>
      </c>
    </row>
    <row r="1524" ht="33" spans="1:13">
      <c r="A1524" s="20" t="s">
        <v>7754</v>
      </c>
      <c r="B1524" s="20" t="s">
        <v>7755</v>
      </c>
      <c r="C1524" s="21">
        <f>VLOOKUP(A1524,[1]spot_prices!$A:$F,3,FALSE)</f>
        <v>74.7</v>
      </c>
      <c r="D1524" s="21">
        <f>VLOOKUP(A1524,[1]spot_prices!$A:$F,4,FALSE)</f>
        <v>74.9</v>
      </c>
      <c r="E1524" s="107">
        <f>C1524/D1524</f>
        <v>0.997329773030708</v>
      </c>
      <c r="F1524" s="20">
        <f>VLOOKUP(A1524,[1]spot_prices!$A:$F,5,FALSE)</f>
        <v>14.61</v>
      </c>
      <c r="G1524" s="103">
        <f>VLOOKUP(A1524,[1]spot_prices!$A:$F,6,FALSE)</f>
        <v>1.6</v>
      </c>
      <c r="H1524" s="23" t="s">
        <v>254</v>
      </c>
      <c r="I1524" s="125" t="s">
        <v>7756</v>
      </c>
      <c r="J1524" s="20" t="s">
        <v>2113</v>
      </c>
      <c r="K1524" s="112">
        <f>VLOOKUP(H1524,行业总结!D:F,2,FALSE)</f>
        <v>2.12</v>
      </c>
      <c r="L1524" s="23" t="s">
        <v>7757</v>
      </c>
      <c r="M1524" s="23" t="s">
        <v>7758</v>
      </c>
    </row>
    <row r="1525" ht="33" spans="1:13">
      <c r="A1525" s="20" t="s">
        <v>7759</v>
      </c>
      <c r="B1525" s="20" t="s">
        <v>7760</v>
      </c>
      <c r="C1525" s="21">
        <f>VLOOKUP(A1525,[1]spot_prices!$A:$F,3,FALSE)</f>
        <v>70.5</v>
      </c>
      <c r="D1525" s="21">
        <f>VLOOKUP(A1525,[1]spot_prices!$A:$F,4,FALSE)</f>
        <v>70.5</v>
      </c>
      <c r="E1525" s="107">
        <f>C1525/D1525</f>
        <v>1</v>
      </c>
      <c r="F1525" s="20">
        <f>VLOOKUP(A1525,[1]spot_prices!$A:$F,5,FALSE)</f>
        <v>18.55</v>
      </c>
      <c r="G1525" s="103">
        <f>VLOOKUP(A1525,[1]spot_prices!$A:$F,6,FALSE)</f>
        <v>1.98</v>
      </c>
      <c r="H1525" s="23" t="s">
        <v>254</v>
      </c>
      <c r="I1525" s="125" t="s">
        <v>7663</v>
      </c>
      <c r="J1525" s="20" t="s">
        <v>2286</v>
      </c>
      <c r="K1525" s="112">
        <f>VLOOKUP(H1525,行业总结!D:F,2,FALSE)</f>
        <v>2.12</v>
      </c>
      <c r="L1525" s="23" t="s">
        <v>7761</v>
      </c>
      <c r="M1525" s="23" t="s">
        <v>7762</v>
      </c>
    </row>
    <row r="1526" ht="33" spans="1:13">
      <c r="A1526" s="20" t="s">
        <v>7763</v>
      </c>
      <c r="B1526" s="20" t="s">
        <v>7764</v>
      </c>
      <c r="C1526" s="21">
        <f>VLOOKUP(A1526,[1]spot_prices!$A:$F,3,FALSE)</f>
        <v>68</v>
      </c>
      <c r="D1526" s="21">
        <f>VLOOKUP(A1526,[1]spot_prices!$A:$F,4,FALSE)</f>
        <v>72.4</v>
      </c>
      <c r="E1526" s="107">
        <f>C1526/D1526</f>
        <v>0.939226519337017</v>
      </c>
      <c r="F1526" s="20">
        <f>VLOOKUP(A1526,[1]spot_prices!$A:$F,5,FALSE)</f>
        <v>7.9</v>
      </c>
      <c r="G1526" s="103">
        <f>VLOOKUP(A1526,[1]spot_prices!$A:$F,6,FALSE)</f>
        <v>0.89</v>
      </c>
      <c r="H1526" s="23" t="s">
        <v>254</v>
      </c>
      <c r="I1526" s="125"/>
      <c r="J1526" s="20" t="s">
        <v>2113</v>
      </c>
      <c r="K1526" s="112">
        <f>VLOOKUP(H1526,行业总结!D:F,2,FALSE)</f>
        <v>2.12</v>
      </c>
      <c r="L1526" s="23" t="s">
        <v>7765</v>
      </c>
      <c r="M1526" s="23" t="s">
        <v>7766</v>
      </c>
    </row>
    <row r="1527" ht="33" spans="1:13">
      <c r="A1527" s="20" t="s">
        <v>7767</v>
      </c>
      <c r="B1527" s="20" t="s">
        <v>7768</v>
      </c>
      <c r="C1527" s="21">
        <f>VLOOKUP(A1527,[1]spot_prices!$A:$F,3,FALSE)</f>
        <v>65.5</v>
      </c>
      <c r="D1527" s="21">
        <f>VLOOKUP(A1527,[1]spot_prices!$A:$F,4,FALSE)</f>
        <v>72.1</v>
      </c>
      <c r="E1527" s="107">
        <f>C1527/D1527</f>
        <v>0.908460471567268</v>
      </c>
      <c r="F1527" s="20">
        <f>VLOOKUP(A1527,[1]spot_prices!$A:$F,5,FALSE)</f>
        <v>7.2</v>
      </c>
      <c r="G1527" s="103">
        <f>VLOOKUP(A1527,[1]spot_prices!$A:$F,6,FALSE)</f>
        <v>3</v>
      </c>
      <c r="H1527" s="23" t="s">
        <v>254</v>
      </c>
      <c r="I1527" s="125" t="s">
        <v>7684</v>
      </c>
      <c r="J1527" s="20" t="s">
        <v>2135</v>
      </c>
      <c r="K1527" s="112">
        <f>VLOOKUP(H1527,行业总结!D:F,2,FALSE)</f>
        <v>2.12</v>
      </c>
      <c r="L1527" s="23" t="s">
        <v>7769</v>
      </c>
      <c r="M1527" s="23" t="s">
        <v>7770</v>
      </c>
    </row>
    <row r="1528" ht="33" spans="1:13">
      <c r="A1528" s="20" t="s">
        <v>7771</v>
      </c>
      <c r="B1528" s="20" t="s">
        <v>7772</v>
      </c>
      <c r="C1528" s="21">
        <f>VLOOKUP(A1528,[1]spot_prices!$A:$F,3,FALSE)</f>
        <v>62</v>
      </c>
      <c r="D1528" s="21">
        <f>VLOOKUP(A1528,[1]spot_prices!$A:$F,4,FALSE)</f>
        <v>62</v>
      </c>
      <c r="E1528" s="107">
        <f>C1528/D1528</f>
        <v>1</v>
      </c>
      <c r="F1528" s="20">
        <f>VLOOKUP(A1528,[1]spot_prices!$A:$F,5,FALSE)</f>
        <v>15.34</v>
      </c>
      <c r="G1528" s="103">
        <f>VLOOKUP(A1528,[1]spot_prices!$A:$F,6,FALSE)</f>
        <v>2.54</v>
      </c>
      <c r="H1528" s="23" t="s">
        <v>254</v>
      </c>
      <c r="I1528" s="125"/>
      <c r="J1528" s="20" t="s">
        <v>2113</v>
      </c>
      <c r="K1528" s="112">
        <f>VLOOKUP(H1528,行业总结!D:F,2,FALSE)</f>
        <v>2.12</v>
      </c>
      <c r="L1528" s="23" t="s">
        <v>7773</v>
      </c>
      <c r="M1528" s="23" t="s">
        <v>7774</v>
      </c>
    </row>
    <row r="1529" ht="33" spans="1:13">
      <c r="A1529" s="20" t="s">
        <v>7775</v>
      </c>
      <c r="B1529" s="20" t="s">
        <v>7776</v>
      </c>
      <c r="C1529" s="21">
        <f>VLOOKUP(A1529,[1]spot_prices!$A:$F,3,FALSE)</f>
        <v>59.9</v>
      </c>
      <c r="D1529" s="21">
        <f>VLOOKUP(A1529,[1]spot_prices!$A:$F,4,FALSE)</f>
        <v>65.1</v>
      </c>
      <c r="E1529" s="107">
        <f>C1529/D1529</f>
        <v>0.920122887864823</v>
      </c>
      <c r="F1529" s="20">
        <f>VLOOKUP(A1529,[1]spot_prices!$A:$F,5,FALSE)</f>
        <v>8.76</v>
      </c>
      <c r="G1529" s="103">
        <f>VLOOKUP(A1529,[1]spot_prices!$A:$F,6,FALSE)</f>
        <v>1.39</v>
      </c>
      <c r="H1529" s="23" t="s">
        <v>254</v>
      </c>
      <c r="I1529" s="125"/>
      <c r="J1529" s="20" t="s">
        <v>2253</v>
      </c>
      <c r="K1529" s="112">
        <f>VLOOKUP(H1529,行业总结!D:F,2,FALSE)</f>
        <v>2.12</v>
      </c>
      <c r="L1529" s="23" t="s">
        <v>7777</v>
      </c>
      <c r="M1529" s="23" t="s">
        <v>7778</v>
      </c>
    </row>
    <row r="1530" ht="33" spans="1:13">
      <c r="A1530" s="20" t="s">
        <v>7779</v>
      </c>
      <c r="B1530" s="20" t="s">
        <v>7780</v>
      </c>
      <c r="C1530" s="21">
        <f>VLOOKUP(A1530,[1]spot_prices!$A:$F,3,FALSE)</f>
        <v>59.8</v>
      </c>
      <c r="D1530" s="21">
        <f>VLOOKUP(A1530,[1]spot_prices!$A:$F,4,FALSE)</f>
        <v>92.3</v>
      </c>
      <c r="E1530" s="107">
        <f>C1530/D1530</f>
        <v>0.647887323943662</v>
      </c>
      <c r="F1530" s="20">
        <f>VLOOKUP(A1530,[1]spot_prices!$A:$F,5,FALSE)</f>
        <v>51.78</v>
      </c>
      <c r="G1530" s="103">
        <f>VLOOKUP(A1530,[1]spot_prices!$A:$F,6,FALSE)</f>
        <v>5.42</v>
      </c>
      <c r="H1530" s="23" t="s">
        <v>254</v>
      </c>
      <c r="I1530" s="125" t="s">
        <v>7622</v>
      </c>
      <c r="J1530" s="113"/>
      <c r="K1530" s="112">
        <f>VLOOKUP(H1530,行业总结!D:F,2,FALSE)</f>
        <v>2.12</v>
      </c>
      <c r="L1530" s="23" t="s">
        <v>7781</v>
      </c>
      <c r="M1530" s="23" t="s">
        <v>7782</v>
      </c>
    </row>
    <row r="1531" ht="33" spans="1:13">
      <c r="A1531" s="20" t="s">
        <v>7783</v>
      </c>
      <c r="B1531" s="20" t="s">
        <v>7784</v>
      </c>
      <c r="C1531" s="21">
        <f>VLOOKUP(A1531,[1]spot_prices!$A:$F,3,FALSE)</f>
        <v>59.6</v>
      </c>
      <c r="D1531" s="21">
        <f>VLOOKUP(A1531,[1]spot_prices!$A:$F,4,FALSE)</f>
        <v>61.4</v>
      </c>
      <c r="E1531" s="107">
        <f>C1531/D1531</f>
        <v>0.970684039087948</v>
      </c>
      <c r="F1531" s="20">
        <f>VLOOKUP(A1531,[1]spot_prices!$A:$F,5,FALSE)</f>
        <v>5.35</v>
      </c>
      <c r="G1531" s="103">
        <f>VLOOKUP(A1531,[1]spot_prices!$A:$F,6,FALSE)</f>
        <v>1.33</v>
      </c>
      <c r="H1531" s="23" t="s">
        <v>254</v>
      </c>
      <c r="I1531" s="125" t="s">
        <v>7609</v>
      </c>
      <c r="J1531" s="113"/>
      <c r="K1531" s="112">
        <f>VLOOKUP(H1531,行业总结!D:F,2,FALSE)</f>
        <v>2.12</v>
      </c>
      <c r="L1531" s="23" t="s">
        <v>7785</v>
      </c>
      <c r="M1531" s="23" t="s">
        <v>7786</v>
      </c>
    </row>
    <row r="1532" ht="33" spans="1:13">
      <c r="A1532" s="20" t="s">
        <v>7787</v>
      </c>
      <c r="B1532" s="20" t="s">
        <v>7788</v>
      </c>
      <c r="C1532" s="21">
        <f>VLOOKUP(A1532,[1]spot_prices!$A:$F,3,FALSE)</f>
        <v>58.5</v>
      </c>
      <c r="D1532" s="21">
        <f>VLOOKUP(A1532,[1]spot_prices!$A:$F,4,FALSE)</f>
        <v>59.8</v>
      </c>
      <c r="E1532" s="107">
        <f>C1532/D1532</f>
        <v>0.978260869565217</v>
      </c>
      <c r="F1532" s="20">
        <f>VLOOKUP(A1532,[1]spot_prices!$A:$F,5,FALSE)</f>
        <v>5.3</v>
      </c>
      <c r="G1532" s="103">
        <f>VLOOKUP(A1532,[1]spot_prices!$A:$F,6,FALSE)</f>
        <v>2.32</v>
      </c>
      <c r="H1532" s="23" t="s">
        <v>254</v>
      </c>
      <c r="I1532" s="125" t="s">
        <v>7622</v>
      </c>
      <c r="J1532" s="113"/>
      <c r="K1532" s="112">
        <f>VLOOKUP(H1532,行业总结!D:F,2,FALSE)</f>
        <v>2.12</v>
      </c>
      <c r="L1532" s="23" t="s">
        <v>7789</v>
      </c>
      <c r="M1532" s="23" t="s">
        <v>7790</v>
      </c>
    </row>
    <row r="1533" ht="33" spans="1:13">
      <c r="A1533" s="20" t="s">
        <v>7791</v>
      </c>
      <c r="B1533" s="20" t="s">
        <v>7792</v>
      </c>
      <c r="C1533" s="21">
        <f>VLOOKUP(A1533,[1]spot_prices!$A:$F,3,FALSE)</f>
        <v>55.2</v>
      </c>
      <c r="D1533" s="21">
        <f>VLOOKUP(A1533,[1]spot_prices!$A:$F,4,FALSE)</f>
        <v>55.4</v>
      </c>
      <c r="E1533" s="107">
        <f>C1533/D1533</f>
        <v>0.996389891696751</v>
      </c>
      <c r="F1533" s="20">
        <f>VLOOKUP(A1533,[1]spot_prices!$A:$F,5,FALSE)</f>
        <v>4.3</v>
      </c>
      <c r="G1533" s="103">
        <f>VLOOKUP(A1533,[1]spot_prices!$A:$F,6,FALSE)</f>
        <v>4.37</v>
      </c>
      <c r="H1533" s="23" t="s">
        <v>254</v>
      </c>
      <c r="I1533" s="125" t="s">
        <v>7609</v>
      </c>
      <c r="J1533" s="113"/>
      <c r="K1533" s="112">
        <f>VLOOKUP(H1533,行业总结!D:F,2,FALSE)</f>
        <v>2.12</v>
      </c>
      <c r="L1533" s="23" t="s">
        <v>7793</v>
      </c>
      <c r="M1533" s="23" t="s">
        <v>7794</v>
      </c>
    </row>
    <row r="1534" ht="33" spans="1:13">
      <c r="A1534" s="20" t="s">
        <v>7795</v>
      </c>
      <c r="B1534" s="20" t="s">
        <v>7796</v>
      </c>
      <c r="C1534" s="21">
        <f>VLOOKUP(A1534,[1]spot_prices!$A:$F,3,FALSE)</f>
        <v>54.9</v>
      </c>
      <c r="D1534" s="21">
        <f>VLOOKUP(A1534,[1]spot_prices!$A:$F,4,FALSE)</f>
        <v>54.9</v>
      </c>
      <c r="E1534" s="107">
        <f>C1534/D1534</f>
        <v>1</v>
      </c>
      <c r="F1534" s="20">
        <f>VLOOKUP(A1534,[1]spot_prices!$A:$F,5,FALSE)</f>
        <v>3.66</v>
      </c>
      <c r="G1534" s="103">
        <f>VLOOKUP(A1534,[1]spot_prices!$A:$F,6,FALSE)</f>
        <v>0.83</v>
      </c>
      <c r="H1534" s="23" t="s">
        <v>254</v>
      </c>
      <c r="I1534" s="125" t="s">
        <v>7639</v>
      </c>
      <c r="J1534" s="20" t="s">
        <v>2135</v>
      </c>
      <c r="K1534" s="112">
        <f>VLOOKUP(H1534,行业总结!D:F,2,FALSE)</f>
        <v>2.12</v>
      </c>
      <c r="L1534" s="23" t="s">
        <v>7797</v>
      </c>
      <c r="M1534" s="23" t="s">
        <v>7798</v>
      </c>
    </row>
    <row r="1535" ht="33" spans="1:13">
      <c r="A1535" s="20" t="s">
        <v>7799</v>
      </c>
      <c r="B1535" s="20" t="s">
        <v>7800</v>
      </c>
      <c r="C1535" s="21">
        <f>VLOOKUP(A1535,[1]spot_prices!$A:$F,3,FALSE)</f>
        <v>54.4</v>
      </c>
      <c r="D1535" s="21">
        <f>VLOOKUP(A1535,[1]spot_prices!$A:$F,4,FALSE)</f>
        <v>62.4</v>
      </c>
      <c r="E1535" s="107">
        <f>C1535/D1535</f>
        <v>0.871794871794872</v>
      </c>
      <c r="F1535" s="20">
        <f>VLOOKUP(A1535,[1]spot_prices!$A:$F,5,FALSE)</f>
        <v>5.48</v>
      </c>
      <c r="G1535" s="103">
        <f>VLOOKUP(A1535,[1]spot_prices!$A:$F,6,FALSE)</f>
        <v>1.11</v>
      </c>
      <c r="H1535" s="23" t="s">
        <v>254</v>
      </c>
      <c r="I1535" s="125" t="s">
        <v>7600</v>
      </c>
      <c r="J1535" s="20" t="s">
        <v>2135</v>
      </c>
      <c r="K1535" s="112">
        <f>VLOOKUP(H1535,行业总结!D:F,2,FALSE)</f>
        <v>2.12</v>
      </c>
      <c r="L1535" s="23" t="s">
        <v>7801</v>
      </c>
      <c r="M1535" s="23" t="s">
        <v>7802</v>
      </c>
    </row>
    <row r="1536" ht="33" spans="1:13">
      <c r="A1536" s="20" t="s">
        <v>7803</v>
      </c>
      <c r="B1536" s="20" t="s">
        <v>7804</v>
      </c>
      <c r="C1536" s="21">
        <f>VLOOKUP(A1536,[1]spot_prices!$A:$F,3,FALSE)</f>
        <v>53.7</v>
      </c>
      <c r="D1536" s="21">
        <f>VLOOKUP(A1536,[1]spot_prices!$A:$F,4,FALSE)</f>
        <v>54.8</v>
      </c>
      <c r="E1536" s="107">
        <f>C1536/D1536</f>
        <v>0.97992700729927</v>
      </c>
      <c r="F1536" s="20">
        <f>VLOOKUP(A1536,[1]spot_prices!$A:$F,5,FALSE)</f>
        <v>13.58</v>
      </c>
      <c r="G1536" s="103">
        <f>VLOOKUP(A1536,[1]spot_prices!$A:$F,6,FALSE)</f>
        <v>1.95</v>
      </c>
      <c r="H1536" s="23" t="s">
        <v>254</v>
      </c>
      <c r="I1536" s="125" t="s">
        <v>1619</v>
      </c>
      <c r="J1536" s="20" t="s">
        <v>2135</v>
      </c>
      <c r="K1536" s="112">
        <f>VLOOKUP(H1536,行业总结!D:F,2,FALSE)</f>
        <v>2.12</v>
      </c>
      <c r="L1536" s="23" t="s">
        <v>7805</v>
      </c>
      <c r="M1536" s="23" t="s">
        <v>7806</v>
      </c>
    </row>
    <row r="1537" ht="33" spans="1:13">
      <c r="A1537" s="20" t="s">
        <v>7807</v>
      </c>
      <c r="B1537" s="20" t="s">
        <v>7808</v>
      </c>
      <c r="C1537" s="21">
        <f>VLOOKUP(A1537,[1]spot_prices!$A:$F,3,FALSE)</f>
        <v>53.3</v>
      </c>
      <c r="D1537" s="21">
        <f>VLOOKUP(A1537,[1]spot_prices!$A:$F,4,FALSE)</f>
        <v>57.3</v>
      </c>
      <c r="E1537" s="107">
        <f>C1537/D1537</f>
        <v>0.930191972076789</v>
      </c>
      <c r="F1537" s="20">
        <f>VLOOKUP(A1537,[1]spot_prices!$A:$F,5,FALSE)</f>
        <v>7.77</v>
      </c>
      <c r="G1537" s="103">
        <f>VLOOKUP(A1537,[1]spot_prices!$A:$F,6,FALSE)</f>
        <v>2.78</v>
      </c>
      <c r="H1537" s="23" t="s">
        <v>254</v>
      </c>
      <c r="I1537" s="125" t="s">
        <v>7618</v>
      </c>
      <c r="J1537" s="113"/>
      <c r="K1537" s="112">
        <f>VLOOKUP(H1537,行业总结!D:F,2,FALSE)</f>
        <v>2.12</v>
      </c>
      <c r="L1537" s="23" t="s">
        <v>7809</v>
      </c>
      <c r="M1537" s="23" t="s">
        <v>7810</v>
      </c>
    </row>
    <row r="1538" ht="33" spans="1:13">
      <c r="A1538" s="20" t="s">
        <v>7811</v>
      </c>
      <c r="B1538" s="20" t="s">
        <v>7812</v>
      </c>
      <c r="C1538" s="21">
        <f>VLOOKUP(A1538,[1]spot_prices!$A:$F,3,FALSE)</f>
        <v>51.1</v>
      </c>
      <c r="D1538" s="21">
        <f>VLOOKUP(A1538,[1]spot_prices!$A:$F,4,FALSE)</f>
        <v>54.4</v>
      </c>
      <c r="E1538" s="107">
        <f>C1538/D1538</f>
        <v>0.939338235294118</v>
      </c>
      <c r="F1538" s="20">
        <f>VLOOKUP(A1538,[1]spot_prices!$A:$F,5,FALSE)</f>
        <v>3.78</v>
      </c>
      <c r="G1538" s="103">
        <f>VLOOKUP(A1538,[1]spot_prices!$A:$F,6,FALSE)</f>
        <v>0.8</v>
      </c>
      <c r="H1538" s="23" t="s">
        <v>254</v>
      </c>
      <c r="I1538" s="125" t="s">
        <v>7600</v>
      </c>
      <c r="J1538" s="113"/>
      <c r="K1538" s="112">
        <f>VLOOKUP(H1538,行业总结!D:F,2,FALSE)</f>
        <v>2.12</v>
      </c>
      <c r="L1538" s="23" t="s">
        <v>7813</v>
      </c>
      <c r="M1538" s="23" t="s">
        <v>7814</v>
      </c>
    </row>
    <row r="1539" ht="33" spans="1:13">
      <c r="A1539" s="20" t="s">
        <v>7815</v>
      </c>
      <c r="B1539" s="20" t="s">
        <v>7816</v>
      </c>
      <c r="C1539" s="21">
        <f>VLOOKUP(A1539,[1]spot_prices!$A:$F,3,FALSE)</f>
        <v>49.5</v>
      </c>
      <c r="D1539" s="21">
        <f>VLOOKUP(A1539,[1]spot_prices!$A:$F,4,FALSE)</f>
        <v>50.8</v>
      </c>
      <c r="E1539" s="107">
        <f>C1539/D1539</f>
        <v>0.974409448818898</v>
      </c>
      <c r="F1539" s="20">
        <f>VLOOKUP(A1539,[1]spot_prices!$A:$F,5,FALSE)</f>
        <v>2.58</v>
      </c>
      <c r="G1539" s="103">
        <f>VLOOKUP(A1539,[1]spot_prices!$A:$F,6,FALSE)</f>
        <v>0.78</v>
      </c>
      <c r="H1539" s="23" t="s">
        <v>254</v>
      </c>
      <c r="I1539" s="125" t="s">
        <v>7600</v>
      </c>
      <c r="J1539" s="20" t="s">
        <v>2135</v>
      </c>
      <c r="K1539" s="112">
        <f>VLOOKUP(H1539,行业总结!D:F,2,FALSE)</f>
        <v>2.12</v>
      </c>
      <c r="L1539" s="23" t="s">
        <v>7817</v>
      </c>
      <c r="M1539" s="23" t="s">
        <v>7818</v>
      </c>
    </row>
    <row r="1540" ht="33" spans="1:13">
      <c r="A1540" s="20" t="s">
        <v>7819</v>
      </c>
      <c r="B1540" s="20" t="s">
        <v>7820</v>
      </c>
      <c r="C1540" s="21">
        <f>VLOOKUP(A1540,[1]spot_prices!$A:$F,3,FALSE)</f>
        <v>49.5</v>
      </c>
      <c r="D1540" s="21">
        <f>VLOOKUP(A1540,[1]spot_prices!$A:$F,4,FALSE)</f>
        <v>51.4</v>
      </c>
      <c r="E1540" s="107">
        <f>C1540/D1540</f>
        <v>0.963035019455253</v>
      </c>
      <c r="F1540" s="20">
        <f>VLOOKUP(A1540,[1]spot_prices!$A:$F,5,FALSE)</f>
        <v>10.67</v>
      </c>
      <c r="G1540" s="103">
        <f>VLOOKUP(A1540,[1]spot_prices!$A:$F,6,FALSE)</f>
        <v>1.04</v>
      </c>
      <c r="H1540" s="23" t="s">
        <v>254</v>
      </c>
      <c r="I1540" s="125" t="s">
        <v>7821</v>
      </c>
      <c r="J1540" s="113"/>
      <c r="K1540" s="112">
        <f>VLOOKUP(H1540,行业总结!D:F,2,FALSE)</f>
        <v>2.12</v>
      </c>
      <c r="L1540" s="23" t="s">
        <v>7822</v>
      </c>
      <c r="M1540" s="23" t="s">
        <v>7823</v>
      </c>
    </row>
    <row r="1541" ht="33" spans="1:13">
      <c r="A1541" s="24" t="s">
        <v>7824</v>
      </c>
      <c r="B1541" s="24" t="s">
        <v>7825</v>
      </c>
      <c r="C1541" s="21">
        <f>VLOOKUP(A1541,[1]spot_prices!$A:$F,3,FALSE)</f>
        <v>49.2</v>
      </c>
      <c r="D1541" s="21">
        <f>VLOOKUP(A1541,[1]spot_prices!$A:$F,4,FALSE)</f>
        <v>49.2</v>
      </c>
      <c r="E1541" s="107">
        <f>C1541/D1541</f>
        <v>1</v>
      </c>
      <c r="F1541" s="20">
        <f>VLOOKUP(A1541,[1]spot_prices!$A:$F,5,FALSE)</f>
        <v>5.37</v>
      </c>
      <c r="G1541" s="103">
        <f>VLOOKUP(A1541,[1]spot_prices!$A:$F,6,FALSE)</f>
        <v>1.51</v>
      </c>
      <c r="H1541" s="27" t="s">
        <v>254</v>
      </c>
      <c r="I1541" s="127" t="s">
        <v>7639</v>
      </c>
      <c r="J1541" s="114"/>
      <c r="K1541" s="112">
        <f>VLOOKUP(H1541,行业总结!D:F,2,FALSE)</f>
        <v>2.12</v>
      </c>
      <c r="L1541" s="27" t="s">
        <v>7826</v>
      </c>
      <c r="M1541" s="27" t="s">
        <v>7827</v>
      </c>
    </row>
    <row r="1542" ht="33" spans="1:13">
      <c r="A1542" s="24" t="s">
        <v>7828</v>
      </c>
      <c r="B1542" s="24" t="s">
        <v>7829</v>
      </c>
      <c r="C1542" s="21">
        <f>VLOOKUP(A1542,[1]spot_prices!$A:$F,3,FALSE)</f>
        <v>48.7</v>
      </c>
      <c r="D1542" s="21">
        <f>VLOOKUP(A1542,[1]spot_prices!$A:$F,4,FALSE)</f>
        <v>75.2</v>
      </c>
      <c r="E1542" s="107">
        <f>C1542/D1542</f>
        <v>0.647606382978723</v>
      </c>
      <c r="F1542" s="20">
        <f>VLOOKUP(A1542,[1]spot_prices!$A:$F,5,FALSE)</f>
        <v>5.11</v>
      </c>
      <c r="G1542" s="103">
        <f>VLOOKUP(A1542,[1]spot_prices!$A:$F,6,FALSE)</f>
        <v>1.19</v>
      </c>
      <c r="H1542" s="27" t="s">
        <v>254</v>
      </c>
      <c r="I1542" s="127" t="s">
        <v>7663</v>
      </c>
      <c r="J1542" s="24" t="s">
        <v>2113</v>
      </c>
      <c r="K1542" s="112">
        <f>VLOOKUP(H1542,行业总结!D:F,2,FALSE)</f>
        <v>2.12</v>
      </c>
      <c r="L1542" s="27" t="s">
        <v>7830</v>
      </c>
      <c r="M1542" s="27" t="s">
        <v>7831</v>
      </c>
    </row>
    <row r="1543" ht="33" spans="1:13">
      <c r="A1543" s="24" t="s">
        <v>7832</v>
      </c>
      <c r="B1543" s="24" t="s">
        <v>7833</v>
      </c>
      <c r="C1543" s="21">
        <f>VLOOKUP(A1543,[1]spot_prices!$A:$F,3,FALSE)</f>
        <v>48.1</v>
      </c>
      <c r="D1543" s="21">
        <f>VLOOKUP(A1543,[1]spot_prices!$A:$F,4,FALSE)</f>
        <v>48.1</v>
      </c>
      <c r="E1543" s="107">
        <f>C1543/D1543</f>
        <v>1</v>
      </c>
      <c r="F1543" s="20">
        <f>VLOOKUP(A1543,[1]spot_prices!$A:$F,5,FALSE)</f>
        <v>10.96</v>
      </c>
      <c r="G1543" s="103">
        <f>VLOOKUP(A1543,[1]spot_prices!$A:$F,6,FALSE)</f>
        <v>4.88</v>
      </c>
      <c r="H1543" s="27" t="s">
        <v>254</v>
      </c>
      <c r="I1543" s="127" t="s">
        <v>7600</v>
      </c>
      <c r="J1543" s="114"/>
      <c r="K1543" s="112">
        <f>VLOOKUP(H1543,行业总结!D:F,2,FALSE)</f>
        <v>2.12</v>
      </c>
      <c r="L1543" s="27" t="s">
        <v>7834</v>
      </c>
      <c r="M1543" s="27" t="s">
        <v>7835</v>
      </c>
    </row>
    <row r="1544" ht="33" spans="1:13">
      <c r="A1544" s="20" t="s">
        <v>7836</v>
      </c>
      <c r="B1544" s="20" t="s">
        <v>7837</v>
      </c>
      <c r="C1544" s="21">
        <f>VLOOKUP(A1544,[1]spot_prices!$A:$F,3,FALSE)</f>
        <v>47.5</v>
      </c>
      <c r="D1544" s="21">
        <f>VLOOKUP(A1544,[1]spot_prices!$A:$F,4,FALSE)</f>
        <v>67.8</v>
      </c>
      <c r="E1544" s="107">
        <f>C1544/D1544</f>
        <v>0.700589970501475</v>
      </c>
      <c r="F1544" s="20">
        <f>VLOOKUP(A1544,[1]spot_prices!$A:$F,5,FALSE)</f>
        <v>8.59</v>
      </c>
      <c r="G1544" s="103">
        <f>VLOOKUP(A1544,[1]spot_prices!$A:$F,6,FALSE)</f>
        <v>3.62</v>
      </c>
      <c r="H1544" s="23" t="s">
        <v>254</v>
      </c>
      <c r="I1544" s="125" t="s">
        <v>7838</v>
      </c>
      <c r="J1544" s="113"/>
      <c r="K1544" s="112">
        <f>VLOOKUP(H1544,行业总结!D:F,2,FALSE)</f>
        <v>2.12</v>
      </c>
      <c r="L1544" s="23" t="s">
        <v>7839</v>
      </c>
      <c r="M1544" s="23" t="s">
        <v>7840</v>
      </c>
    </row>
    <row r="1545" ht="33" spans="1:13">
      <c r="A1545" s="24" t="s">
        <v>7841</v>
      </c>
      <c r="B1545" s="24" t="s">
        <v>7842</v>
      </c>
      <c r="C1545" s="21">
        <f>VLOOKUP(A1545,[1]spot_prices!$A:$F,3,FALSE)</f>
        <v>45.8</v>
      </c>
      <c r="D1545" s="21">
        <f>VLOOKUP(A1545,[1]spot_prices!$A:$F,4,FALSE)</f>
        <v>46</v>
      </c>
      <c r="E1545" s="107">
        <f>C1545/D1545</f>
        <v>0.995652173913043</v>
      </c>
      <c r="F1545" s="20">
        <f>VLOOKUP(A1545,[1]spot_prices!$A:$F,5,FALSE)</f>
        <v>7.32</v>
      </c>
      <c r="G1545" s="103">
        <f>VLOOKUP(A1545,[1]spot_prices!$A:$F,6,FALSE)</f>
        <v>2.81</v>
      </c>
      <c r="H1545" s="27" t="s">
        <v>254</v>
      </c>
      <c r="I1545" s="127" t="s">
        <v>2193</v>
      </c>
      <c r="J1545" s="114"/>
      <c r="K1545" s="112">
        <f>VLOOKUP(H1545,行业总结!D:F,2,FALSE)</f>
        <v>2.12</v>
      </c>
      <c r="L1545" s="27" t="s">
        <v>7843</v>
      </c>
      <c r="M1545" s="27" t="s">
        <v>7844</v>
      </c>
    </row>
    <row r="1546" ht="33" spans="1:13">
      <c r="A1546" s="24" t="s">
        <v>7845</v>
      </c>
      <c r="B1546" s="24" t="s">
        <v>7846</v>
      </c>
      <c r="C1546" s="21">
        <f>VLOOKUP(A1546,[1]spot_prices!$A:$F,3,FALSE)</f>
        <v>45.2</v>
      </c>
      <c r="D1546" s="21">
        <f>VLOOKUP(A1546,[1]spot_prices!$A:$F,4,FALSE)</f>
        <v>54.3</v>
      </c>
      <c r="E1546" s="107">
        <f>C1546/D1546</f>
        <v>0.832412523020258</v>
      </c>
      <c r="F1546" s="20">
        <f>VLOOKUP(A1546,[1]spot_prices!$A:$F,5,FALSE)</f>
        <v>4.14</v>
      </c>
      <c r="G1546" s="103">
        <f>VLOOKUP(A1546,[1]spot_prices!$A:$F,6,FALSE)</f>
        <v>0.98</v>
      </c>
      <c r="H1546" s="27" t="s">
        <v>254</v>
      </c>
      <c r="I1546" s="127" t="s">
        <v>7847</v>
      </c>
      <c r="J1546" s="114"/>
      <c r="K1546" s="112">
        <f>VLOOKUP(H1546,行业总结!D:F,2,FALSE)</f>
        <v>2.12</v>
      </c>
      <c r="L1546" s="27" t="s">
        <v>7848</v>
      </c>
      <c r="M1546" s="27" t="s">
        <v>7849</v>
      </c>
    </row>
    <row r="1547" ht="33" spans="1:13">
      <c r="A1547" s="24" t="s">
        <v>7850</v>
      </c>
      <c r="B1547" s="24" t="s">
        <v>7851</v>
      </c>
      <c r="C1547" s="21">
        <f>VLOOKUP(A1547,[1]spot_prices!$A:$F,3,FALSE)</f>
        <v>45.1</v>
      </c>
      <c r="D1547" s="21">
        <f>VLOOKUP(A1547,[1]spot_prices!$A:$F,4,FALSE)</f>
        <v>45.6</v>
      </c>
      <c r="E1547" s="107">
        <f>C1547/D1547</f>
        <v>0.989035087719298</v>
      </c>
      <c r="F1547" s="20">
        <f>VLOOKUP(A1547,[1]spot_prices!$A:$F,5,FALSE)</f>
        <v>11.58</v>
      </c>
      <c r="G1547" s="103">
        <f>VLOOKUP(A1547,[1]spot_prices!$A:$F,6,FALSE)</f>
        <v>3.21</v>
      </c>
      <c r="H1547" s="27" t="s">
        <v>254</v>
      </c>
      <c r="I1547" s="127" t="s">
        <v>7689</v>
      </c>
      <c r="J1547" s="114"/>
      <c r="K1547" s="112">
        <f>VLOOKUP(H1547,行业总结!D:F,2,FALSE)</f>
        <v>2.12</v>
      </c>
      <c r="L1547" s="27" t="s">
        <v>7852</v>
      </c>
      <c r="M1547" s="27" t="s">
        <v>7853</v>
      </c>
    </row>
    <row r="1548" ht="33" spans="1:13">
      <c r="A1548" s="24" t="s">
        <v>7854</v>
      </c>
      <c r="B1548" s="24" t="s">
        <v>7855</v>
      </c>
      <c r="C1548" s="21">
        <f>VLOOKUP(A1548,[1]spot_prices!$A:$F,3,FALSE)</f>
        <v>44.1</v>
      </c>
      <c r="D1548" s="21">
        <f>VLOOKUP(A1548,[1]spot_prices!$A:$F,4,FALSE)</f>
        <v>44.1</v>
      </c>
      <c r="E1548" s="107">
        <f>C1548/D1548</f>
        <v>1</v>
      </c>
      <c r="F1548" s="20">
        <f>VLOOKUP(A1548,[1]spot_prices!$A:$F,5,FALSE)</f>
        <v>16.89</v>
      </c>
      <c r="G1548" s="103">
        <f>VLOOKUP(A1548,[1]spot_prices!$A:$F,6,FALSE)</f>
        <v>4.91</v>
      </c>
      <c r="H1548" s="27" t="s">
        <v>254</v>
      </c>
      <c r="I1548" s="127" t="s">
        <v>7856</v>
      </c>
      <c r="J1548" s="114"/>
      <c r="K1548" s="112">
        <f>VLOOKUP(H1548,行业总结!D:F,2,FALSE)</f>
        <v>2.12</v>
      </c>
      <c r="L1548" s="27" t="s">
        <v>7857</v>
      </c>
      <c r="M1548" s="27" t="s">
        <v>7858</v>
      </c>
    </row>
    <row r="1549" ht="33" spans="1:13">
      <c r="A1549" s="24" t="s">
        <v>7859</v>
      </c>
      <c r="B1549" s="24" t="s">
        <v>7860</v>
      </c>
      <c r="C1549" s="21">
        <f>VLOOKUP(A1549,[1]spot_prices!$A:$F,3,FALSE)</f>
        <v>43.5</v>
      </c>
      <c r="D1549" s="21">
        <f>VLOOKUP(A1549,[1]spot_prices!$A:$F,4,FALSE)</f>
        <v>46.6</v>
      </c>
      <c r="E1549" s="107">
        <f>C1549/D1549</f>
        <v>0.933476394849785</v>
      </c>
      <c r="F1549" s="20">
        <f>VLOOKUP(A1549,[1]spot_prices!$A:$F,5,FALSE)</f>
        <v>23.31</v>
      </c>
      <c r="G1549" s="103">
        <f>VLOOKUP(A1549,[1]spot_prices!$A:$F,6,FALSE)</f>
        <v>2.42</v>
      </c>
      <c r="H1549" s="27" t="s">
        <v>254</v>
      </c>
      <c r="I1549" s="127" t="s">
        <v>7861</v>
      </c>
      <c r="J1549" s="114"/>
      <c r="K1549" s="112">
        <f>VLOOKUP(H1549,行业总结!D:F,2,FALSE)</f>
        <v>2.12</v>
      </c>
      <c r="L1549" s="27" t="s">
        <v>7862</v>
      </c>
      <c r="M1549" s="27" t="s">
        <v>7863</v>
      </c>
    </row>
    <row r="1550" ht="33" spans="1:13">
      <c r="A1550" s="24" t="s">
        <v>7864</v>
      </c>
      <c r="B1550" s="24" t="s">
        <v>7865</v>
      </c>
      <c r="C1550" s="21">
        <f>VLOOKUP(A1550,[1]spot_prices!$A:$F,3,FALSE)</f>
        <v>42.7</v>
      </c>
      <c r="D1550" s="21">
        <f>VLOOKUP(A1550,[1]spot_prices!$A:$F,4,FALSE)</f>
        <v>42.7</v>
      </c>
      <c r="E1550" s="107">
        <f>C1550/D1550</f>
        <v>1</v>
      </c>
      <c r="F1550" s="20">
        <f>VLOOKUP(A1550,[1]spot_prices!$A:$F,5,FALSE)</f>
        <v>15.77</v>
      </c>
      <c r="G1550" s="103">
        <f>VLOOKUP(A1550,[1]spot_prices!$A:$F,6,FALSE)</f>
        <v>0.25</v>
      </c>
      <c r="H1550" s="27" t="s">
        <v>254</v>
      </c>
      <c r="I1550" s="127"/>
      <c r="J1550" s="114"/>
      <c r="K1550" s="112">
        <f>VLOOKUP(H1550,行业总结!D:F,2,FALSE)</f>
        <v>2.12</v>
      </c>
      <c r="L1550" s="27" t="s">
        <v>7866</v>
      </c>
      <c r="M1550" s="27" t="s">
        <v>7867</v>
      </c>
    </row>
    <row r="1551" ht="33" spans="1:13">
      <c r="A1551" s="24" t="s">
        <v>7868</v>
      </c>
      <c r="B1551" s="24" t="s">
        <v>7869</v>
      </c>
      <c r="C1551" s="21">
        <f>VLOOKUP(A1551,[1]spot_prices!$A:$F,3,FALSE)</f>
        <v>42.5</v>
      </c>
      <c r="D1551" s="21">
        <f>VLOOKUP(A1551,[1]spot_prices!$A:$F,4,FALSE)</f>
        <v>45.2</v>
      </c>
      <c r="E1551" s="107">
        <f>C1551/D1551</f>
        <v>0.940265486725664</v>
      </c>
      <c r="F1551" s="20">
        <f>VLOOKUP(A1551,[1]spot_prices!$A:$F,5,FALSE)</f>
        <v>9.02</v>
      </c>
      <c r="G1551" s="103">
        <f>VLOOKUP(A1551,[1]spot_prices!$A:$F,6,FALSE)</f>
        <v>2.62</v>
      </c>
      <c r="H1551" s="27" t="s">
        <v>254</v>
      </c>
      <c r="I1551" s="127" t="s">
        <v>7870</v>
      </c>
      <c r="J1551" s="114"/>
      <c r="K1551" s="112">
        <f>VLOOKUP(H1551,行业总结!D:F,2,FALSE)</f>
        <v>2.12</v>
      </c>
      <c r="L1551" s="27" t="s">
        <v>7871</v>
      </c>
      <c r="M1551" s="27" t="s">
        <v>7872</v>
      </c>
    </row>
    <row r="1552" ht="33" spans="1:13">
      <c r="A1552" s="24" t="s">
        <v>7873</v>
      </c>
      <c r="B1552" s="24" t="s">
        <v>7874</v>
      </c>
      <c r="C1552" s="21">
        <f>VLOOKUP(A1552,[1]spot_prices!$A:$F,3,FALSE)</f>
        <v>42.5</v>
      </c>
      <c r="D1552" s="21">
        <f>VLOOKUP(A1552,[1]spot_prices!$A:$F,4,FALSE)</f>
        <v>42.5</v>
      </c>
      <c r="E1552" s="107">
        <f>C1552/D1552</f>
        <v>1</v>
      </c>
      <c r="F1552" s="20">
        <f>VLOOKUP(A1552,[1]spot_prices!$A:$F,5,FALSE)</f>
        <v>6.57</v>
      </c>
      <c r="G1552" s="103">
        <f>VLOOKUP(A1552,[1]spot_prices!$A:$F,6,FALSE)</f>
        <v>0.92</v>
      </c>
      <c r="H1552" s="27" t="s">
        <v>254</v>
      </c>
      <c r="I1552" s="127" t="s">
        <v>7875</v>
      </c>
      <c r="J1552" s="114"/>
      <c r="K1552" s="112">
        <f>VLOOKUP(H1552,行业总结!D:F,2,FALSE)</f>
        <v>2.12</v>
      </c>
      <c r="L1552" s="27" t="s">
        <v>7876</v>
      </c>
      <c r="M1552" s="27" t="s">
        <v>7877</v>
      </c>
    </row>
    <row r="1553" ht="33" spans="1:13">
      <c r="A1553" s="24" t="s">
        <v>7878</v>
      </c>
      <c r="B1553" s="24" t="s">
        <v>7879</v>
      </c>
      <c r="C1553" s="21">
        <f>VLOOKUP(A1553,[1]spot_prices!$A:$F,3,FALSE)</f>
        <v>41.8</v>
      </c>
      <c r="D1553" s="21">
        <f>VLOOKUP(A1553,[1]spot_prices!$A:$F,4,FALSE)</f>
        <v>47.4</v>
      </c>
      <c r="E1553" s="107">
        <f>C1553/D1553</f>
        <v>0.881856540084388</v>
      </c>
      <c r="F1553" s="20">
        <f>VLOOKUP(A1553,[1]spot_prices!$A:$F,5,FALSE)</f>
        <v>5.6</v>
      </c>
      <c r="G1553" s="103">
        <f>VLOOKUP(A1553,[1]spot_prices!$A:$F,6,FALSE)</f>
        <v>2.94</v>
      </c>
      <c r="H1553" s="27" t="s">
        <v>254</v>
      </c>
      <c r="I1553" s="127" t="s">
        <v>1837</v>
      </c>
      <c r="J1553" s="114"/>
      <c r="K1553" s="112">
        <f>VLOOKUP(H1553,行业总结!D:F,2,FALSE)</f>
        <v>2.12</v>
      </c>
      <c r="L1553" s="27" t="s">
        <v>7880</v>
      </c>
      <c r="M1553" s="27" t="s">
        <v>7881</v>
      </c>
    </row>
    <row r="1554" ht="33" spans="1:13">
      <c r="A1554" s="24" t="s">
        <v>7882</v>
      </c>
      <c r="B1554" s="24" t="s">
        <v>7883</v>
      </c>
      <c r="C1554" s="21">
        <f>VLOOKUP(A1554,[1]spot_prices!$A:$F,3,FALSE)</f>
        <v>41.7</v>
      </c>
      <c r="D1554" s="21">
        <f>VLOOKUP(A1554,[1]spot_prices!$A:$F,4,FALSE)</f>
        <v>41.7</v>
      </c>
      <c r="E1554" s="107">
        <f>C1554/D1554</f>
        <v>1</v>
      </c>
      <c r="F1554" s="20">
        <f>VLOOKUP(A1554,[1]spot_prices!$A:$F,5,FALSE)</f>
        <v>26.59</v>
      </c>
      <c r="G1554" s="103">
        <f>VLOOKUP(A1554,[1]spot_prices!$A:$F,6,FALSE)</f>
        <v>6.62</v>
      </c>
      <c r="H1554" s="27" t="s">
        <v>254</v>
      </c>
      <c r="I1554" s="127" t="s">
        <v>7622</v>
      </c>
      <c r="J1554" s="114"/>
      <c r="K1554" s="112">
        <f>VLOOKUP(H1554,行业总结!D:F,2,FALSE)</f>
        <v>2.12</v>
      </c>
      <c r="L1554" s="27" t="s">
        <v>7884</v>
      </c>
      <c r="M1554" s="27" t="s">
        <v>7885</v>
      </c>
    </row>
    <row r="1555" ht="33" spans="1:13">
      <c r="A1555" s="24" t="s">
        <v>7886</v>
      </c>
      <c r="B1555" s="24" t="s">
        <v>7887</v>
      </c>
      <c r="C1555" s="21">
        <f>VLOOKUP(A1555,[1]spot_prices!$A:$F,3,FALSE)</f>
        <v>41.6</v>
      </c>
      <c r="D1555" s="21">
        <f>VLOOKUP(A1555,[1]spot_prices!$A:$F,4,FALSE)</f>
        <v>43.8</v>
      </c>
      <c r="E1555" s="107">
        <f>C1555/D1555</f>
        <v>0.949771689497717</v>
      </c>
      <c r="F1555" s="20">
        <f>VLOOKUP(A1555,[1]spot_prices!$A:$F,5,FALSE)</f>
        <v>9.14</v>
      </c>
      <c r="G1555" s="103">
        <f>VLOOKUP(A1555,[1]spot_prices!$A:$F,6,FALSE)</f>
        <v>0.77</v>
      </c>
      <c r="H1555" s="27" t="s">
        <v>254</v>
      </c>
      <c r="I1555" s="127" t="s">
        <v>7618</v>
      </c>
      <c r="J1555" s="114"/>
      <c r="K1555" s="112">
        <f>VLOOKUP(H1555,行业总结!D:F,2,FALSE)</f>
        <v>2.12</v>
      </c>
      <c r="L1555" s="27" t="s">
        <v>7888</v>
      </c>
      <c r="M1555" s="27" t="s">
        <v>7889</v>
      </c>
    </row>
    <row r="1556" ht="33" spans="1:13">
      <c r="A1556" s="24" t="s">
        <v>7890</v>
      </c>
      <c r="B1556" s="24" t="s">
        <v>7891</v>
      </c>
      <c r="C1556" s="21">
        <f>VLOOKUP(A1556,[1]spot_prices!$A:$F,3,FALSE)</f>
        <v>40.1</v>
      </c>
      <c r="D1556" s="21">
        <f>VLOOKUP(A1556,[1]spot_prices!$A:$F,4,FALSE)</f>
        <v>51.4</v>
      </c>
      <c r="E1556" s="107">
        <f>C1556/D1556</f>
        <v>0.780155642023346</v>
      </c>
      <c r="F1556" s="20">
        <f>VLOOKUP(A1556,[1]spot_prices!$A:$F,5,FALSE)</f>
        <v>4.83</v>
      </c>
      <c r="G1556" s="103">
        <f>VLOOKUP(A1556,[1]spot_prices!$A:$F,6,FALSE)</f>
        <v>1.68</v>
      </c>
      <c r="H1556" s="27" t="s">
        <v>254</v>
      </c>
      <c r="I1556" s="127" t="s">
        <v>2172</v>
      </c>
      <c r="J1556" s="114"/>
      <c r="K1556" s="112">
        <f>VLOOKUP(H1556,行业总结!D:F,2,FALSE)</f>
        <v>2.12</v>
      </c>
      <c r="L1556" s="27" t="s">
        <v>7892</v>
      </c>
      <c r="M1556" s="27" t="s">
        <v>7893</v>
      </c>
    </row>
    <row r="1557" ht="33" spans="1:13">
      <c r="A1557" s="24" t="s">
        <v>7894</v>
      </c>
      <c r="B1557" s="24" t="s">
        <v>7895</v>
      </c>
      <c r="C1557" s="21">
        <f>VLOOKUP(A1557,[1]spot_prices!$A:$F,3,FALSE)</f>
        <v>40</v>
      </c>
      <c r="D1557" s="21">
        <f>VLOOKUP(A1557,[1]spot_prices!$A:$F,4,FALSE)</f>
        <v>42.9</v>
      </c>
      <c r="E1557" s="107">
        <f>C1557/D1557</f>
        <v>0.932400932400932</v>
      </c>
      <c r="F1557" s="20">
        <f>VLOOKUP(A1557,[1]spot_prices!$A:$F,5,FALSE)</f>
        <v>10.8</v>
      </c>
      <c r="G1557" s="103">
        <f>VLOOKUP(A1557,[1]spot_prices!$A:$F,6,FALSE)</f>
        <v>1.89</v>
      </c>
      <c r="H1557" s="27" t="s">
        <v>254</v>
      </c>
      <c r="I1557" s="127" t="s">
        <v>7663</v>
      </c>
      <c r="J1557" s="24" t="s">
        <v>2286</v>
      </c>
      <c r="K1557" s="112">
        <f>VLOOKUP(H1557,行业总结!D:F,2,FALSE)</f>
        <v>2.12</v>
      </c>
      <c r="L1557" s="27" t="s">
        <v>7896</v>
      </c>
      <c r="M1557" s="27" t="s">
        <v>7897</v>
      </c>
    </row>
    <row r="1558" ht="33" spans="1:13">
      <c r="A1558" s="24" t="s">
        <v>7898</v>
      </c>
      <c r="B1558" s="24" t="s">
        <v>7899</v>
      </c>
      <c r="C1558" s="21">
        <f>VLOOKUP(A1558,[1]spot_prices!$A:$F,3,FALSE)</f>
        <v>39.8</v>
      </c>
      <c r="D1558" s="21">
        <f>VLOOKUP(A1558,[1]spot_prices!$A:$F,4,FALSE)</f>
        <v>39.8</v>
      </c>
      <c r="E1558" s="107">
        <f>C1558/D1558</f>
        <v>1</v>
      </c>
      <c r="F1558" s="20">
        <f>VLOOKUP(A1558,[1]spot_prices!$A:$F,5,FALSE)</f>
        <v>12.11</v>
      </c>
      <c r="G1558" s="103">
        <f>VLOOKUP(A1558,[1]spot_prices!$A:$F,6,FALSE)</f>
        <v>0.58</v>
      </c>
      <c r="H1558" s="27" t="s">
        <v>254</v>
      </c>
      <c r="I1558" s="127" t="s">
        <v>1619</v>
      </c>
      <c r="J1558" s="114"/>
      <c r="K1558" s="112">
        <f>VLOOKUP(H1558,行业总结!D:F,2,FALSE)</f>
        <v>2.12</v>
      </c>
      <c r="L1558" s="27" t="s">
        <v>7900</v>
      </c>
      <c r="M1558" s="27" t="s">
        <v>7901</v>
      </c>
    </row>
    <row r="1559" ht="33" spans="1:13">
      <c r="A1559" s="24" t="s">
        <v>7902</v>
      </c>
      <c r="B1559" s="24" t="s">
        <v>7903</v>
      </c>
      <c r="C1559" s="21">
        <f>VLOOKUP(A1559,[1]spot_prices!$A:$F,3,FALSE)</f>
        <v>39.5</v>
      </c>
      <c r="D1559" s="21">
        <f>VLOOKUP(A1559,[1]spot_prices!$A:$F,4,FALSE)</f>
        <v>40.5</v>
      </c>
      <c r="E1559" s="107">
        <f>C1559/D1559</f>
        <v>0.975308641975309</v>
      </c>
      <c r="F1559" s="20">
        <f>VLOOKUP(A1559,[1]spot_prices!$A:$F,5,FALSE)</f>
        <v>4.65</v>
      </c>
      <c r="G1559" s="103">
        <f>VLOOKUP(A1559,[1]spot_prices!$A:$F,6,FALSE)</f>
        <v>0</v>
      </c>
      <c r="H1559" s="27" t="s">
        <v>254</v>
      </c>
      <c r="I1559" s="127" t="s">
        <v>1619</v>
      </c>
      <c r="J1559" s="114"/>
      <c r="K1559" s="112">
        <f>VLOOKUP(H1559,行业总结!D:F,2,FALSE)</f>
        <v>2.12</v>
      </c>
      <c r="L1559" s="27" t="s">
        <v>7904</v>
      </c>
      <c r="M1559" s="27" t="s">
        <v>7905</v>
      </c>
    </row>
    <row r="1560" ht="33" spans="1:13">
      <c r="A1560" s="24" t="s">
        <v>7906</v>
      </c>
      <c r="B1560" s="24" t="s">
        <v>7907</v>
      </c>
      <c r="C1560" s="21">
        <f>VLOOKUP(A1560,[1]spot_prices!$A:$F,3,FALSE)</f>
        <v>39.1</v>
      </c>
      <c r="D1560" s="21">
        <f>VLOOKUP(A1560,[1]spot_prices!$A:$F,4,FALSE)</f>
        <v>50.2</v>
      </c>
      <c r="E1560" s="107">
        <f>C1560/D1560</f>
        <v>0.778884462151394</v>
      </c>
      <c r="F1560" s="20">
        <f>VLOOKUP(A1560,[1]spot_prices!$A:$F,5,FALSE)</f>
        <v>39.62</v>
      </c>
      <c r="G1560" s="103">
        <f>VLOOKUP(A1560,[1]spot_prices!$A:$F,6,FALSE)</f>
        <v>4.13</v>
      </c>
      <c r="H1560" s="27" t="s">
        <v>254</v>
      </c>
      <c r="I1560" s="127" t="s">
        <v>7908</v>
      </c>
      <c r="J1560" s="114"/>
      <c r="K1560" s="112">
        <f>VLOOKUP(H1560,行业总结!D:F,2,FALSE)</f>
        <v>2.12</v>
      </c>
      <c r="L1560" s="27" t="s">
        <v>7909</v>
      </c>
      <c r="M1560" s="27" t="s">
        <v>7910</v>
      </c>
    </row>
    <row r="1561" ht="33" spans="1:13">
      <c r="A1561" s="24" t="s">
        <v>7911</v>
      </c>
      <c r="B1561" s="24" t="s">
        <v>7912</v>
      </c>
      <c r="C1561" s="21">
        <f>VLOOKUP(A1561,[1]spot_prices!$A:$F,3,FALSE)</f>
        <v>38.8</v>
      </c>
      <c r="D1561" s="21">
        <f>VLOOKUP(A1561,[1]spot_prices!$A:$F,4,FALSE)</f>
        <v>39.7</v>
      </c>
      <c r="E1561" s="107">
        <f>C1561/D1561</f>
        <v>0.977329974811083</v>
      </c>
      <c r="F1561" s="20">
        <f>VLOOKUP(A1561,[1]spot_prices!$A:$F,5,FALSE)</f>
        <v>33.07</v>
      </c>
      <c r="G1561" s="103">
        <f>VLOOKUP(A1561,[1]spot_prices!$A:$F,6,FALSE)</f>
        <v>2.61</v>
      </c>
      <c r="H1561" s="27" t="s">
        <v>254</v>
      </c>
      <c r="I1561" s="127" t="s">
        <v>1619</v>
      </c>
      <c r="J1561" s="114"/>
      <c r="K1561" s="112">
        <f>VLOOKUP(H1561,行业总结!D:F,2,FALSE)</f>
        <v>2.12</v>
      </c>
      <c r="L1561" s="27" t="s">
        <v>7913</v>
      </c>
      <c r="M1561" s="27" t="s">
        <v>7914</v>
      </c>
    </row>
    <row r="1562" ht="33" spans="1:13">
      <c r="A1562" s="24" t="s">
        <v>7915</v>
      </c>
      <c r="B1562" s="24" t="s">
        <v>7916</v>
      </c>
      <c r="C1562" s="21">
        <f>VLOOKUP(A1562,[1]spot_prices!$A:$F,3,FALSE)</f>
        <v>37.4</v>
      </c>
      <c r="D1562" s="21">
        <f>VLOOKUP(A1562,[1]spot_prices!$A:$F,4,FALSE)</f>
        <v>48.5</v>
      </c>
      <c r="E1562" s="107">
        <f>C1562/D1562</f>
        <v>0.771134020618557</v>
      </c>
      <c r="F1562" s="20">
        <f>VLOOKUP(A1562,[1]spot_prices!$A:$F,5,FALSE)</f>
        <v>8.21</v>
      </c>
      <c r="G1562" s="103">
        <f>VLOOKUP(A1562,[1]spot_prices!$A:$F,6,FALSE)</f>
        <v>2.75</v>
      </c>
      <c r="H1562" s="27" t="s">
        <v>254</v>
      </c>
      <c r="I1562" s="127" t="s">
        <v>1619</v>
      </c>
      <c r="J1562" s="114"/>
      <c r="K1562" s="112">
        <f>VLOOKUP(H1562,行业总结!D:F,2,FALSE)</f>
        <v>2.12</v>
      </c>
      <c r="L1562" s="27" t="s">
        <v>7917</v>
      </c>
      <c r="M1562" s="27" t="s">
        <v>7918</v>
      </c>
    </row>
    <row r="1563" ht="33" spans="1:13">
      <c r="A1563" s="24" t="s">
        <v>7919</v>
      </c>
      <c r="B1563" s="24" t="s">
        <v>7920</v>
      </c>
      <c r="C1563" s="21">
        <f>VLOOKUP(A1563,[1]spot_prices!$A:$F,3,FALSE)</f>
        <v>37.3</v>
      </c>
      <c r="D1563" s="21">
        <f>VLOOKUP(A1563,[1]spot_prices!$A:$F,4,FALSE)</f>
        <v>54.5</v>
      </c>
      <c r="E1563" s="107">
        <f>C1563/D1563</f>
        <v>0.684403669724771</v>
      </c>
      <c r="F1563" s="20">
        <f>VLOOKUP(A1563,[1]spot_prices!$A:$F,5,FALSE)</f>
        <v>32.43</v>
      </c>
      <c r="G1563" s="103">
        <f>VLOOKUP(A1563,[1]spot_prices!$A:$F,6,FALSE)</f>
        <v>3.25</v>
      </c>
      <c r="H1563" s="27" t="s">
        <v>254</v>
      </c>
      <c r="I1563" s="127" t="s">
        <v>1619</v>
      </c>
      <c r="J1563" s="114"/>
      <c r="K1563" s="112">
        <f>VLOOKUP(H1563,行业总结!D:F,2,FALSE)</f>
        <v>2.12</v>
      </c>
      <c r="L1563" s="27" t="s">
        <v>7921</v>
      </c>
      <c r="M1563" s="27" t="s">
        <v>7922</v>
      </c>
    </row>
    <row r="1564" ht="33" spans="1:13">
      <c r="A1564" s="24" t="s">
        <v>7923</v>
      </c>
      <c r="B1564" s="24" t="s">
        <v>7924</v>
      </c>
      <c r="C1564" s="21">
        <f>VLOOKUP(A1564,[1]spot_prices!$A:$F,3,FALSE)</f>
        <v>37.2</v>
      </c>
      <c r="D1564" s="21">
        <f>VLOOKUP(A1564,[1]spot_prices!$A:$F,4,FALSE)</f>
        <v>37.2</v>
      </c>
      <c r="E1564" s="107">
        <f>C1564/D1564</f>
        <v>1</v>
      </c>
      <c r="F1564" s="20">
        <f>VLOOKUP(A1564,[1]spot_prices!$A:$F,5,FALSE)</f>
        <v>7.57</v>
      </c>
      <c r="G1564" s="103">
        <f>VLOOKUP(A1564,[1]spot_prices!$A:$F,6,FALSE)</f>
        <v>0.53</v>
      </c>
      <c r="H1564" s="27" t="s">
        <v>254</v>
      </c>
      <c r="I1564" s="127"/>
      <c r="J1564" s="114"/>
      <c r="K1564" s="112">
        <f>VLOOKUP(H1564,行业总结!D:F,2,FALSE)</f>
        <v>2.12</v>
      </c>
      <c r="L1564" s="27" t="s">
        <v>7925</v>
      </c>
      <c r="M1564" s="27" t="s">
        <v>7926</v>
      </c>
    </row>
    <row r="1565" ht="33" spans="1:13">
      <c r="A1565" s="24" t="s">
        <v>7927</v>
      </c>
      <c r="B1565" s="24" t="s">
        <v>7928</v>
      </c>
      <c r="C1565" s="21">
        <f>VLOOKUP(A1565,[1]spot_prices!$A:$F,3,FALSE)</f>
        <v>37</v>
      </c>
      <c r="D1565" s="21">
        <f>VLOOKUP(A1565,[1]spot_prices!$A:$F,4,FALSE)</f>
        <v>37.4</v>
      </c>
      <c r="E1565" s="107">
        <f>C1565/D1565</f>
        <v>0.989304812834225</v>
      </c>
      <c r="F1565" s="20">
        <f>VLOOKUP(A1565,[1]spot_prices!$A:$F,5,FALSE)</f>
        <v>3.97</v>
      </c>
      <c r="G1565" s="103">
        <f>VLOOKUP(A1565,[1]spot_prices!$A:$F,6,FALSE)</f>
        <v>0.25</v>
      </c>
      <c r="H1565" s="27" t="s">
        <v>254</v>
      </c>
      <c r="I1565" s="127" t="s">
        <v>7639</v>
      </c>
      <c r="J1565" s="114"/>
      <c r="K1565" s="112">
        <f>VLOOKUP(H1565,行业总结!D:F,2,FALSE)</f>
        <v>2.12</v>
      </c>
      <c r="L1565" s="27" t="s">
        <v>7929</v>
      </c>
      <c r="M1565" s="27" t="s">
        <v>7930</v>
      </c>
    </row>
    <row r="1566" ht="33" spans="1:13">
      <c r="A1566" s="24" t="s">
        <v>7931</v>
      </c>
      <c r="B1566" s="24" t="s">
        <v>7932</v>
      </c>
      <c r="C1566" s="21">
        <f>VLOOKUP(A1566,[1]spot_prices!$A:$F,3,FALSE)</f>
        <v>36.9</v>
      </c>
      <c r="D1566" s="21">
        <f>VLOOKUP(A1566,[1]spot_prices!$A:$F,4,FALSE)</f>
        <v>39</v>
      </c>
      <c r="E1566" s="107">
        <f>C1566/D1566</f>
        <v>0.946153846153846</v>
      </c>
      <c r="F1566" s="20">
        <f>VLOOKUP(A1566,[1]spot_prices!$A:$F,5,FALSE)</f>
        <v>8.95</v>
      </c>
      <c r="G1566" s="103">
        <f>VLOOKUP(A1566,[1]spot_prices!$A:$F,6,FALSE)</f>
        <v>1.13</v>
      </c>
      <c r="H1566" s="27" t="s">
        <v>254</v>
      </c>
      <c r="I1566" s="127" t="s">
        <v>7600</v>
      </c>
      <c r="J1566" s="114"/>
      <c r="K1566" s="112">
        <f>VLOOKUP(H1566,行业总结!D:F,2,FALSE)</f>
        <v>2.12</v>
      </c>
      <c r="L1566" s="27" t="s">
        <v>7933</v>
      </c>
      <c r="M1566" s="27" t="s">
        <v>7934</v>
      </c>
    </row>
    <row r="1567" ht="33" spans="1:13">
      <c r="A1567" s="24" t="s">
        <v>7935</v>
      </c>
      <c r="B1567" s="24" t="s">
        <v>7936</v>
      </c>
      <c r="C1567" s="21">
        <f>VLOOKUP(A1567,[1]spot_prices!$A:$F,3,FALSE)</f>
        <v>36.5</v>
      </c>
      <c r="D1567" s="21">
        <f>VLOOKUP(A1567,[1]spot_prices!$A:$F,4,FALSE)</f>
        <v>36.7</v>
      </c>
      <c r="E1567" s="107">
        <f>C1567/D1567</f>
        <v>0.994550408719346</v>
      </c>
      <c r="F1567" s="20">
        <f>VLOOKUP(A1567,[1]spot_prices!$A:$F,5,FALSE)</f>
        <v>17.38</v>
      </c>
      <c r="G1567" s="103">
        <f>VLOOKUP(A1567,[1]spot_prices!$A:$F,6,FALSE)</f>
        <v>0.17</v>
      </c>
      <c r="H1567" s="27" t="s">
        <v>254</v>
      </c>
      <c r="I1567" s="127" t="s">
        <v>7719</v>
      </c>
      <c r="J1567" s="24" t="s">
        <v>2286</v>
      </c>
      <c r="K1567" s="112">
        <f>VLOOKUP(H1567,行业总结!D:F,2,FALSE)</f>
        <v>2.12</v>
      </c>
      <c r="L1567" s="27" t="s">
        <v>7937</v>
      </c>
      <c r="M1567" s="27" t="s">
        <v>7938</v>
      </c>
    </row>
    <row r="1568" ht="33" spans="1:13">
      <c r="A1568" s="24" t="s">
        <v>7939</v>
      </c>
      <c r="B1568" s="24" t="s">
        <v>7940</v>
      </c>
      <c r="C1568" s="21">
        <f>VLOOKUP(A1568,[1]spot_prices!$A:$F,3,FALSE)</f>
        <v>36.5</v>
      </c>
      <c r="D1568" s="21">
        <f>VLOOKUP(A1568,[1]spot_prices!$A:$F,4,FALSE)</f>
        <v>36.5</v>
      </c>
      <c r="E1568" s="107">
        <f>C1568/D1568</f>
        <v>1</v>
      </c>
      <c r="F1568" s="20">
        <f>VLOOKUP(A1568,[1]spot_prices!$A:$F,5,FALSE)</f>
        <v>4.47</v>
      </c>
      <c r="G1568" s="103">
        <f>VLOOKUP(A1568,[1]spot_prices!$A:$F,6,FALSE)</f>
        <v>3.23</v>
      </c>
      <c r="H1568" s="27" t="s">
        <v>254</v>
      </c>
      <c r="I1568" s="127" t="s">
        <v>7609</v>
      </c>
      <c r="J1568" s="114"/>
      <c r="K1568" s="112">
        <f>VLOOKUP(H1568,行业总结!D:F,2,FALSE)</f>
        <v>2.12</v>
      </c>
      <c r="L1568" s="27" t="s">
        <v>7941</v>
      </c>
      <c r="M1568" s="27" t="s">
        <v>7942</v>
      </c>
    </row>
    <row r="1569" ht="33" spans="1:13">
      <c r="A1569" s="24" t="s">
        <v>7943</v>
      </c>
      <c r="B1569" s="24" t="s">
        <v>7944</v>
      </c>
      <c r="C1569" s="21">
        <f>VLOOKUP(A1569,[1]spot_prices!$A:$F,3,FALSE)</f>
        <v>35.5</v>
      </c>
      <c r="D1569" s="21">
        <f>VLOOKUP(A1569,[1]spot_prices!$A:$F,4,FALSE)</f>
        <v>51.2</v>
      </c>
      <c r="E1569" s="107">
        <f>C1569/D1569</f>
        <v>0.693359375</v>
      </c>
      <c r="F1569" s="20">
        <f>VLOOKUP(A1569,[1]spot_prices!$A:$F,5,FALSE)</f>
        <v>6.47</v>
      </c>
      <c r="G1569" s="103">
        <f>VLOOKUP(A1569,[1]spot_prices!$A:$F,6,FALSE)</f>
        <v>1.41</v>
      </c>
      <c r="H1569" s="27" t="s">
        <v>254</v>
      </c>
      <c r="I1569" s="127" t="s">
        <v>7756</v>
      </c>
      <c r="J1569" s="114"/>
      <c r="K1569" s="112">
        <f>VLOOKUP(H1569,行业总结!D:F,2,FALSE)</f>
        <v>2.12</v>
      </c>
      <c r="L1569" s="27" t="s">
        <v>7945</v>
      </c>
      <c r="M1569" s="27" t="s">
        <v>7946</v>
      </c>
    </row>
    <row r="1570" ht="33" spans="1:13">
      <c r="A1570" s="24" t="s">
        <v>7947</v>
      </c>
      <c r="B1570" s="24" t="s">
        <v>7948</v>
      </c>
      <c r="C1570" s="21">
        <f>VLOOKUP(A1570,[1]spot_prices!$A:$F,3,FALSE)</f>
        <v>34.5</v>
      </c>
      <c r="D1570" s="21">
        <f>VLOOKUP(A1570,[1]spot_prices!$A:$F,4,FALSE)</f>
        <v>47.1</v>
      </c>
      <c r="E1570" s="107">
        <f>C1570/D1570</f>
        <v>0.732484076433121</v>
      </c>
      <c r="F1570" s="20">
        <f>VLOOKUP(A1570,[1]spot_prices!$A:$F,5,FALSE)</f>
        <v>6.1</v>
      </c>
      <c r="G1570" s="103">
        <f>VLOOKUP(A1570,[1]spot_prices!$A:$F,6,FALSE)</f>
        <v>0.83</v>
      </c>
      <c r="H1570" s="27" t="s">
        <v>254</v>
      </c>
      <c r="I1570" s="127" t="s">
        <v>1619</v>
      </c>
      <c r="J1570" s="114"/>
      <c r="K1570" s="112">
        <f>VLOOKUP(H1570,行业总结!D:F,2,FALSE)</f>
        <v>2.12</v>
      </c>
      <c r="L1570" s="27" t="s">
        <v>7949</v>
      </c>
      <c r="M1570" s="27" t="s">
        <v>7950</v>
      </c>
    </row>
    <row r="1571" ht="33" spans="1:13">
      <c r="A1571" s="24" t="s">
        <v>7951</v>
      </c>
      <c r="B1571" s="24" t="s">
        <v>7952</v>
      </c>
      <c r="C1571" s="21">
        <f>VLOOKUP(A1571,[1]spot_prices!$A:$F,3,FALSE)</f>
        <v>34.5</v>
      </c>
      <c r="D1571" s="21">
        <f>VLOOKUP(A1571,[1]spot_prices!$A:$F,4,FALSE)</f>
        <v>34.5</v>
      </c>
      <c r="E1571" s="107">
        <f>C1571/D1571</f>
        <v>1</v>
      </c>
      <c r="F1571" s="20">
        <f>VLOOKUP(A1571,[1]spot_prices!$A:$F,5,FALSE)</f>
        <v>3.63</v>
      </c>
      <c r="G1571" s="103">
        <f>VLOOKUP(A1571,[1]spot_prices!$A:$F,6,FALSE)</f>
        <v>1.4</v>
      </c>
      <c r="H1571" s="27" t="s">
        <v>254</v>
      </c>
      <c r="I1571" s="127" t="s">
        <v>7600</v>
      </c>
      <c r="J1571" s="114"/>
      <c r="K1571" s="112">
        <f>VLOOKUP(H1571,行业总结!D:F,2,FALSE)</f>
        <v>2.12</v>
      </c>
      <c r="L1571" s="27" t="s">
        <v>7953</v>
      </c>
      <c r="M1571" s="27" t="s">
        <v>7954</v>
      </c>
    </row>
    <row r="1572" ht="33" spans="1:13">
      <c r="A1572" s="24" t="s">
        <v>7955</v>
      </c>
      <c r="B1572" s="24" t="s">
        <v>7956</v>
      </c>
      <c r="C1572" s="21">
        <f>VLOOKUP(A1572,[1]spot_prices!$A:$F,3,FALSE)</f>
        <v>33.2</v>
      </c>
      <c r="D1572" s="21">
        <f>VLOOKUP(A1572,[1]spot_prices!$A:$F,4,FALSE)</f>
        <v>33.2</v>
      </c>
      <c r="E1572" s="107">
        <f>C1572/D1572</f>
        <v>1</v>
      </c>
      <c r="F1572" s="20">
        <f>VLOOKUP(A1572,[1]spot_prices!$A:$F,5,FALSE)</f>
        <v>31.35</v>
      </c>
      <c r="G1572" s="103">
        <f>VLOOKUP(A1572,[1]spot_prices!$A:$F,6,FALSE)</f>
        <v>-3.18</v>
      </c>
      <c r="H1572" s="27" t="s">
        <v>254</v>
      </c>
      <c r="I1572" s="127" t="s">
        <v>2193</v>
      </c>
      <c r="J1572" s="114"/>
      <c r="K1572" s="112">
        <f>VLOOKUP(H1572,行业总结!D:F,2,FALSE)</f>
        <v>2.12</v>
      </c>
      <c r="L1572" s="27" t="s">
        <v>7957</v>
      </c>
      <c r="M1572" s="27" t="s">
        <v>7958</v>
      </c>
    </row>
    <row r="1573" ht="33" spans="1:13">
      <c r="A1573" s="24" t="s">
        <v>7959</v>
      </c>
      <c r="B1573" s="24" t="s">
        <v>7960</v>
      </c>
      <c r="C1573" s="21">
        <f>VLOOKUP(A1573,[1]spot_prices!$A:$F,3,FALSE)</f>
        <v>33.1</v>
      </c>
      <c r="D1573" s="21">
        <f>VLOOKUP(A1573,[1]spot_prices!$A:$F,4,FALSE)</f>
        <v>49.6</v>
      </c>
      <c r="E1573" s="107">
        <f>C1573/D1573</f>
        <v>0.667338709677419</v>
      </c>
      <c r="F1573" s="20">
        <f>VLOOKUP(A1573,[1]spot_prices!$A:$F,5,FALSE)</f>
        <v>10.55</v>
      </c>
      <c r="G1573" s="103">
        <f>VLOOKUP(A1573,[1]spot_prices!$A:$F,6,FALSE)</f>
        <v>1.44</v>
      </c>
      <c r="H1573" s="27" t="s">
        <v>254</v>
      </c>
      <c r="I1573" s="127" t="s">
        <v>7847</v>
      </c>
      <c r="J1573" s="114"/>
      <c r="K1573" s="112">
        <f>VLOOKUP(H1573,行业总结!D:F,2,FALSE)</f>
        <v>2.12</v>
      </c>
      <c r="L1573" s="27" t="s">
        <v>7961</v>
      </c>
      <c r="M1573" s="27" t="s">
        <v>7962</v>
      </c>
    </row>
    <row r="1574" ht="33" spans="1:13">
      <c r="A1574" s="24" t="s">
        <v>7963</v>
      </c>
      <c r="B1574" s="24" t="s">
        <v>7964</v>
      </c>
      <c r="C1574" s="21">
        <f>VLOOKUP(A1574,[1]spot_prices!$A:$F,3,FALSE)</f>
        <v>33.1</v>
      </c>
      <c r="D1574" s="21">
        <f>VLOOKUP(A1574,[1]spot_prices!$A:$F,4,FALSE)</f>
        <v>39.7</v>
      </c>
      <c r="E1574" s="107">
        <f>C1574/D1574</f>
        <v>0.83375314861461</v>
      </c>
      <c r="F1574" s="20">
        <f>VLOOKUP(A1574,[1]spot_prices!$A:$F,5,FALSE)</f>
        <v>30.05</v>
      </c>
      <c r="G1574" s="103">
        <f>VLOOKUP(A1574,[1]spot_prices!$A:$F,6,FALSE)</f>
        <v>2.49</v>
      </c>
      <c r="H1574" s="27" t="s">
        <v>254</v>
      </c>
      <c r="I1574" s="127" t="s">
        <v>7663</v>
      </c>
      <c r="J1574" s="114"/>
      <c r="K1574" s="112">
        <f>VLOOKUP(H1574,行业总结!D:F,2,FALSE)</f>
        <v>2.12</v>
      </c>
      <c r="L1574" s="27" t="s">
        <v>7965</v>
      </c>
      <c r="M1574" s="27" t="s">
        <v>7966</v>
      </c>
    </row>
    <row r="1575" ht="33" spans="1:13">
      <c r="A1575" s="24" t="s">
        <v>7967</v>
      </c>
      <c r="B1575" s="24" t="s">
        <v>7968</v>
      </c>
      <c r="C1575" s="21">
        <f>VLOOKUP(A1575,[1]spot_prices!$A:$F,3,FALSE)</f>
        <v>33.1</v>
      </c>
      <c r="D1575" s="21">
        <f>VLOOKUP(A1575,[1]spot_prices!$A:$F,4,FALSE)</f>
        <v>33.1</v>
      </c>
      <c r="E1575" s="107">
        <f>C1575/D1575</f>
        <v>1</v>
      </c>
      <c r="F1575" s="20">
        <f>VLOOKUP(A1575,[1]spot_prices!$A:$F,5,FALSE)</f>
        <v>46.69</v>
      </c>
      <c r="G1575" s="103">
        <f>VLOOKUP(A1575,[1]spot_prices!$A:$F,6,FALSE)</f>
        <v>1.72</v>
      </c>
      <c r="H1575" s="27" t="s">
        <v>254</v>
      </c>
      <c r="I1575" s="127" t="s">
        <v>7684</v>
      </c>
      <c r="J1575" s="114"/>
      <c r="K1575" s="112">
        <f>VLOOKUP(H1575,行业总结!D:F,2,FALSE)</f>
        <v>2.12</v>
      </c>
      <c r="L1575" s="27" t="s">
        <v>7969</v>
      </c>
      <c r="M1575" s="27" t="s">
        <v>7970</v>
      </c>
    </row>
    <row r="1576" ht="33" spans="1:13">
      <c r="A1576" s="24" t="s">
        <v>7971</v>
      </c>
      <c r="B1576" s="24" t="s">
        <v>7972</v>
      </c>
      <c r="C1576" s="21">
        <f>VLOOKUP(A1576,[1]spot_prices!$A:$F,3,FALSE)</f>
        <v>32.9</v>
      </c>
      <c r="D1576" s="21">
        <f>VLOOKUP(A1576,[1]spot_prices!$A:$F,4,FALSE)</f>
        <v>33.2</v>
      </c>
      <c r="E1576" s="107">
        <f>C1576/D1576</f>
        <v>0.990963855421687</v>
      </c>
      <c r="F1576" s="20">
        <f>VLOOKUP(A1576,[1]spot_prices!$A:$F,5,FALSE)</f>
        <v>15.88</v>
      </c>
      <c r="G1576" s="103">
        <f>VLOOKUP(A1576,[1]spot_prices!$A:$F,6,FALSE)</f>
        <v>1.08</v>
      </c>
      <c r="H1576" s="27" t="s">
        <v>254</v>
      </c>
      <c r="I1576" s="127" t="s">
        <v>7973</v>
      </c>
      <c r="J1576" s="24" t="s">
        <v>2286</v>
      </c>
      <c r="K1576" s="112">
        <f>VLOOKUP(H1576,行业总结!D:F,2,FALSE)</f>
        <v>2.12</v>
      </c>
      <c r="L1576" s="27" t="s">
        <v>7974</v>
      </c>
      <c r="M1576" s="27" t="s">
        <v>7975</v>
      </c>
    </row>
    <row r="1577" ht="33" spans="1:13">
      <c r="A1577" s="24" t="s">
        <v>7976</v>
      </c>
      <c r="B1577" s="24" t="s">
        <v>7977</v>
      </c>
      <c r="C1577" s="21">
        <f>VLOOKUP(A1577,[1]spot_prices!$A:$F,3,FALSE)</f>
        <v>32.3</v>
      </c>
      <c r="D1577" s="21">
        <f>VLOOKUP(A1577,[1]spot_prices!$A:$F,4,FALSE)</f>
        <v>42</v>
      </c>
      <c r="E1577" s="107">
        <f>C1577/D1577</f>
        <v>0.769047619047619</v>
      </c>
      <c r="F1577" s="20">
        <f>VLOOKUP(A1577,[1]spot_prices!$A:$F,5,FALSE)</f>
        <v>3.79</v>
      </c>
      <c r="G1577" s="103">
        <f>VLOOKUP(A1577,[1]spot_prices!$A:$F,6,FALSE)</f>
        <v>0.8</v>
      </c>
      <c r="H1577" s="27" t="s">
        <v>254</v>
      </c>
      <c r="I1577" s="127" t="s">
        <v>7663</v>
      </c>
      <c r="J1577" s="114"/>
      <c r="K1577" s="112">
        <f>VLOOKUP(H1577,行业总结!D:F,2,FALSE)</f>
        <v>2.12</v>
      </c>
      <c r="L1577" s="27" t="s">
        <v>7978</v>
      </c>
      <c r="M1577" s="27" t="s">
        <v>7979</v>
      </c>
    </row>
    <row r="1578" ht="33" spans="1:13">
      <c r="A1578" s="24" t="s">
        <v>7980</v>
      </c>
      <c r="B1578" s="24" t="s">
        <v>7981</v>
      </c>
      <c r="C1578" s="21">
        <f>VLOOKUP(A1578,[1]spot_prices!$A:$F,3,FALSE)</f>
        <v>32.3</v>
      </c>
      <c r="D1578" s="21">
        <f>VLOOKUP(A1578,[1]spot_prices!$A:$F,4,FALSE)</f>
        <v>32.3</v>
      </c>
      <c r="E1578" s="107">
        <f>C1578/D1578</f>
        <v>1</v>
      </c>
      <c r="F1578" s="20">
        <f>VLOOKUP(A1578,[1]spot_prices!$A:$F,5,FALSE)</f>
        <v>15.84</v>
      </c>
      <c r="G1578" s="103">
        <f>VLOOKUP(A1578,[1]spot_prices!$A:$F,6,FALSE)</f>
        <v>1.28</v>
      </c>
      <c r="H1578" s="27" t="s">
        <v>254</v>
      </c>
      <c r="I1578" s="127" t="s">
        <v>7622</v>
      </c>
      <c r="J1578" s="114"/>
      <c r="K1578" s="112">
        <f>VLOOKUP(H1578,行业总结!D:F,2,FALSE)</f>
        <v>2.12</v>
      </c>
      <c r="L1578" s="27" t="s">
        <v>7982</v>
      </c>
      <c r="M1578" s="27" t="s">
        <v>7983</v>
      </c>
    </row>
    <row r="1579" ht="33" spans="1:13">
      <c r="A1579" s="24" t="s">
        <v>7984</v>
      </c>
      <c r="B1579" s="24" t="s">
        <v>7985</v>
      </c>
      <c r="C1579" s="21">
        <f>VLOOKUP(A1579,[1]spot_prices!$A:$F,3,FALSE)</f>
        <v>32.1</v>
      </c>
      <c r="D1579" s="21">
        <f>VLOOKUP(A1579,[1]spot_prices!$A:$F,4,FALSE)</f>
        <v>34.3</v>
      </c>
      <c r="E1579" s="107">
        <f>C1579/D1579</f>
        <v>0.935860058309038</v>
      </c>
      <c r="F1579" s="20">
        <f>VLOOKUP(A1579,[1]spot_prices!$A:$F,5,FALSE)</f>
        <v>20.06</v>
      </c>
      <c r="G1579" s="103">
        <f>VLOOKUP(A1579,[1]spot_prices!$A:$F,6,FALSE)</f>
        <v>1.78</v>
      </c>
      <c r="H1579" s="27" t="s">
        <v>254</v>
      </c>
      <c r="I1579" s="127" t="s">
        <v>1619</v>
      </c>
      <c r="J1579" s="114"/>
      <c r="K1579" s="112">
        <f>VLOOKUP(H1579,行业总结!D:F,2,FALSE)</f>
        <v>2.12</v>
      </c>
      <c r="L1579" s="27" t="s">
        <v>7986</v>
      </c>
      <c r="M1579" s="27" t="s">
        <v>7987</v>
      </c>
    </row>
    <row r="1580" ht="49.5" spans="1:13">
      <c r="A1580" s="24" t="s">
        <v>7988</v>
      </c>
      <c r="B1580" s="24" t="s">
        <v>7989</v>
      </c>
      <c r="C1580" s="21">
        <f>VLOOKUP(A1580,[1]spot_prices!$A:$F,3,FALSE)</f>
        <v>32.1</v>
      </c>
      <c r="D1580" s="21">
        <f>VLOOKUP(A1580,[1]spot_prices!$A:$F,4,FALSE)</f>
        <v>32.2</v>
      </c>
      <c r="E1580" s="107">
        <f>C1580/D1580</f>
        <v>0.996894409937888</v>
      </c>
      <c r="F1580" s="20">
        <f>VLOOKUP(A1580,[1]spot_prices!$A:$F,5,FALSE)</f>
        <v>2.23</v>
      </c>
      <c r="G1580" s="103">
        <f>VLOOKUP(A1580,[1]spot_prices!$A:$F,6,FALSE)</f>
        <v>1.36</v>
      </c>
      <c r="H1580" s="27" t="s">
        <v>254</v>
      </c>
      <c r="I1580" s="127"/>
      <c r="J1580" s="114"/>
      <c r="K1580" s="112">
        <f>VLOOKUP(H1580,行业总结!D:F,2,FALSE)</f>
        <v>2.12</v>
      </c>
      <c r="L1580" s="27" t="s">
        <v>7990</v>
      </c>
      <c r="M1580" s="27" t="s">
        <v>7991</v>
      </c>
    </row>
    <row r="1581" ht="33" spans="1:13">
      <c r="A1581" s="24" t="s">
        <v>7992</v>
      </c>
      <c r="B1581" s="24" t="s">
        <v>7993</v>
      </c>
      <c r="C1581" s="21">
        <f>VLOOKUP(A1581,[1]spot_prices!$A:$F,3,FALSE)</f>
        <v>31.9</v>
      </c>
      <c r="D1581" s="21">
        <f>VLOOKUP(A1581,[1]spot_prices!$A:$F,4,FALSE)</f>
        <v>32</v>
      </c>
      <c r="E1581" s="107">
        <f>C1581/D1581</f>
        <v>0.996875</v>
      </c>
      <c r="F1581" s="20">
        <f>VLOOKUP(A1581,[1]spot_prices!$A:$F,5,FALSE)</f>
        <v>13.91</v>
      </c>
      <c r="G1581" s="103">
        <f>VLOOKUP(A1581,[1]spot_prices!$A:$F,6,FALSE)</f>
        <v>2.28</v>
      </c>
      <c r="H1581" s="27" t="s">
        <v>254</v>
      </c>
      <c r="I1581" s="127" t="s">
        <v>7609</v>
      </c>
      <c r="J1581" s="114"/>
      <c r="K1581" s="112">
        <f>VLOOKUP(H1581,行业总结!D:F,2,FALSE)</f>
        <v>2.12</v>
      </c>
      <c r="L1581" s="27" t="s">
        <v>7994</v>
      </c>
      <c r="M1581" s="27" t="s">
        <v>7995</v>
      </c>
    </row>
    <row r="1582" ht="33" spans="1:13">
      <c r="A1582" s="24" t="s">
        <v>7996</v>
      </c>
      <c r="B1582" s="24" t="s">
        <v>7997</v>
      </c>
      <c r="C1582" s="21">
        <f>VLOOKUP(A1582,[1]spot_prices!$A:$F,3,FALSE)</f>
        <v>31.6</v>
      </c>
      <c r="D1582" s="21">
        <f>VLOOKUP(A1582,[1]spot_prices!$A:$F,4,FALSE)</f>
        <v>31.9</v>
      </c>
      <c r="E1582" s="107">
        <f>C1582/D1582</f>
        <v>0.990595611285267</v>
      </c>
      <c r="F1582" s="20">
        <f>VLOOKUP(A1582,[1]spot_prices!$A:$F,5,FALSE)</f>
        <v>15.25</v>
      </c>
      <c r="G1582" s="103">
        <f>VLOOKUP(A1582,[1]spot_prices!$A:$F,6,FALSE)</f>
        <v>3.11</v>
      </c>
      <c r="H1582" s="27" t="s">
        <v>254</v>
      </c>
      <c r="I1582" s="127" t="s">
        <v>7856</v>
      </c>
      <c r="J1582" s="24" t="s">
        <v>2286</v>
      </c>
      <c r="K1582" s="112">
        <f>VLOOKUP(H1582,行业总结!D:F,2,FALSE)</f>
        <v>2.12</v>
      </c>
      <c r="L1582" s="27" t="s">
        <v>7998</v>
      </c>
      <c r="M1582" s="27" t="s">
        <v>7999</v>
      </c>
    </row>
    <row r="1583" ht="33" spans="1:13">
      <c r="A1583" s="24" t="s">
        <v>8000</v>
      </c>
      <c r="B1583" s="24" t="s">
        <v>8001</v>
      </c>
      <c r="C1583" s="21">
        <f>VLOOKUP(A1583,[1]spot_prices!$A:$F,3,FALSE)</f>
        <v>31.5</v>
      </c>
      <c r="D1583" s="21">
        <f>VLOOKUP(A1583,[1]spot_prices!$A:$F,4,FALSE)</f>
        <v>126</v>
      </c>
      <c r="E1583" s="107">
        <f>C1583/D1583</f>
        <v>0.25</v>
      </c>
      <c r="F1583" s="20">
        <f>VLOOKUP(A1583,[1]spot_prices!$A:$F,5,FALSE)</f>
        <v>89.14</v>
      </c>
      <c r="G1583" s="103">
        <f>VLOOKUP(A1583,[1]spot_prices!$A:$F,6,FALSE)</f>
        <v>6.88</v>
      </c>
      <c r="H1583" s="27" t="s">
        <v>254</v>
      </c>
      <c r="I1583" s="127" t="s">
        <v>7622</v>
      </c>
      <c r="J1583" s="114"/>
      <c r="K1583" s="112">
        <f>VLOOKUP(H1583,行业总结!D:F,2,FALSE)</f>
        <v>2.12</v>
      </c>
      <c r="L1583" s="27" t="s">
        <v>8002</v>
      </c>
      <c r="M1583" s="27" t="s">
        <v>8003</v>
      </c>
    </row>
    <row r="1584" ht="33" spans="1:13">
      <c r="A1584" s="24" t="s">
        <v>8004</v>
      </c>
      <c r="B1584" s="24" t="s">
        <v>8005</v>
      </c>
      <c r="C1584" s="21">
        <f>VLOOKUP(A1584,[1]spot_prices!$A:$F,3,FALSE)</f>
        <v>31.5</v>
      </c>
      <c r="D1584" s="21">
        <f>VLOOKUP(A1584,[1]spot_prices!$A:$F,4,FALSE)</f>
        <v>31.7</v>
      </c>
      <c r="E1584" s="107">
        <f>C1584/D1584</f>
        <v>0.993690851735016</v>
      </c>
      <c r="F1584" s="20">
        <f>VLOOKUP(A1584,[1]spot_prices!$A:$F,5,FALSE)</f>
        <v>7.57</v>
      </c>
      <c r="G1584" s="103">
        <f>VLOOKUP(A1584,[1]spot_prices!$A:$F,6,FALSE)</f>
        <v>1.88</v>
      </c>
      <c r="H1584" s="27" t="s">
        <v>254</v>
      </c>
      <c r="I1584" s="127" t="s">
        <v>7618</v>
      </c>
      <c r="J1584" s="114"/>
      <c r="K1584" s="112">
        <f>VLOOKUP(H1584,行业总结!D:F,2,FALSE)</f>
        <v>2.12</v>
      </c>
      <c r="L1584" s="27" t="s">
        <v>8006</v>
      </c>
      <c r="M1584" s="27" t="s">
        <v>8007</v>
      </c>
    </row>
    <row r="1585" ht="33" spans="1:13">
      <c r="A1585" s="24" t="s">
        <v>8008</v>
      </c>
      <c r="B1585" s="24" t="s">
        <v>8009</v>
      </c>
      <c r="C1585" s="21">
        <f>VLOOKUP(A1585,[1]spot_prices!$A:$F,3,FALSE)</f>
        <v>31.3</v>
      </c>
      <c r="D1585" s="21">
        <f>VLOOKUP(A1585,[1]spot_prices!$A:$F,4,FALSE)</f>
        <v>50.3</v>
      </c>
      <c r="E1585" s="107">
        <f>C1585/D1585</f>
        <v>0.622266401590457</v>
      </c>
      <c r="F1585" s="20">
        <f>VLOOKUP(A1585,[1]spot_prices!$A:$F,5,FALSE)</f>
        <v>21.78</v>
      </c>
      <c r="G1585" s="103">
        <f>VLOOKUP(A1585,[1]spot_prices!$A:$F,6,FALSE)</f>
        <v>2.01</v>
      </c>
      <c r="H1585" s="27" t="s">
        <v>254</v>
      </c>
      <c r="I1585" s="127" t="s">
        <v>7600</v>
      </c>
      <c r="J1585" s="114"/>
      <c r="K1585" s="112">
        <f>VLOOKUP(H1585,行业总结!D:F,2,FALSE)</f>
        <v>2.12</v>
      </c>
      <c r="L1585" s="27" t="s">
        <v>8010</v>
      </c>
      <c r="M1585" s="27" t="s">
        <v>8011</v>
      </c>
    </row>
    <row r="1586" ht="33" spans="1:13">
      <c r="A1586" s="24" t="s">
        <v>8012</v>
      </c>
      <c r="B1586" s="24" t="s">
        <v>8013</v>
      </c>
      <c r="C1586" s="21">
        <f>VLOOKUP(A1586,[1]spot_prices!$A:$F,3,FALSE)</f>
        <v>31.2</v>
      </c>
      <c r="D1586" s="21">
        <f>VLOOKUP(A1586,[1]spot_prices!$A:$F,4,FALSE)</f>
        <v>40.6</v>
      </c>
      <c r="E1586" s="107">
        <f>C1586/D1586</f>
        <v>0.768472906403941</v>
      </c>
      <c r="F1586" s="20">
        <f>VLOOKUP(A1586,[1]spot_prices!$A:$F,5,FALSE)</f>
        <v>5.57</v>
      </c>
      <c r="G1586" s="103">
        <f>VLOOKUP(A1586,[1]spot_prices!$A:$F,6,FALSE)</f>
        <v>0</v>
      </c>
      <c r="H1586" s="27" t="s">
        <v>254</v>
      </c>
      <c r="I1586" s="127" t="s">
        <v>7609</v>
      </c>
      <c r="J1586" s="114"/>
      <c r="K1586" s="112">
        <f>VLOOKUP(H1586,行业总结!D:F,2,FALSE)</f>
        <v>2.12</v>
      </c>
      <c r="L1586" s="27" t="s">
        <v>8014</v>
      </c>
      <c r="M1586" s="27" t="s">
        <v>8015</v>
      </c>
    </row>
    <row r="1587" ht="33" spans="1:13">
      <c r="A1587" s="24" t="s">
        <v>8016</v>
      </c>
      <c r="B1587" s="24" t="s">
        <v>8017</v>
      </c>
      <c r="C1587" s="21">
        <f>VLOOKUP(A1587,[1]spot_prices!$A:$F,3,FALSE)</f>
        <v>30.8</v>
      </c>
      <c r="D1587" s="21">
        <f>VLOOKUP(A1587,[1]spot_prices!$A:$F,4,FALSE)</f>
        <v>49.4</v>
      </c>
      <c r="E1587" s="107">
        <f>C1587/D1587</f>
        <v>0.623481781376518</v>
      </c>
      <c r="F1587" s="20">
        <f>VLOOKUP(A1587,[1]spot_prices!$A:$F,5,FALSE)</f>
        <v>26.93</v>
      </c>
      <c r="G1587" s="103">
        <f>VLOOKUP(A1587,[1]spot_prices!$A:$F,6,FALSE)</f>
        <v>4.58</v>
      </c>
      <c r="H1587" s="27" t="s">
        <v>254</v>
      </c>
      <c r="I1587" s="127" t="s">
        <v>7622</v>
      </c>
      <c r="J1587" s="114"/>
      <c r="K1587" s="112">
        <f>VLOOKUP(H1587,行业总结!D:F,2,FALSE)</f>
        <v>2.12</v>
      </c>
      <c r="L1587" s="27" t="s">
        <v>8018</v>
      </c>
      <c r="M1587" s="27" t="s">
        <v>8019</v>
      </c>
    </row>
    <row r="1588" ht="33" spans="1:13">
      <c r="A1588" s="24" t="s">
        <v>8020</v>
      </c>
      <c r="B1588" s="24" t="s">
        <v>8021</v>
      </c>
      <c r="C1588" s="21">
        <f>VLOOKUP(A1588,[1]spot_prices!$A:$F,3,FALSE)</f>
        <v>30.7</v>
      </c>
      <c r="D1588" s="21">
        <f>VLOOKUP(A1588,[1]spot_prices!$A:$F,4,FALSE)</f>
        <v>30.7</v>
      </c>
      <c r="E1588" s="107">
        <f>C1588/D1588</f>
        <v>1</v>
      </c>
      <c r="F1588" s="20">
        <f>VLOOKUP(A1588,[1]spot_prices!$A:$F,5,FALSE)</f>
        <v>15.66</v>
      </c>
      <c r="G1588" s="103">
        <f>VLOOKUP(A1588,[1]spot_prices!$A:$F,6,FALSE)</f>
        <v>-0.57</v>
      </c>
      <c r="H1588" s="27" t="s">
        <v>254</v>
      </c>
      <c r="I1588" s="127" t="s">
        <v>7618</v>
      </c>
      <c r="J1588" s="114"/>
      <c r="K1588" s="112">
        <f>VLOOKUP(H1588,行业总结!D:F,2,FALSE)</f>
        <v>2.12</v>
      </c>
      <c r="L1588" s="27" t="s">
        <v>8022</v>
      </c>
      <c r="M1588" s="27" t="s">
        <v>8023</v>
      </c>
    </row>
    <row r="1589" ht="33" spans="1:13">
      <c r="A1589" s="24" t="s">
        <v>8024</v>
      </c>
      <c r="B1589" s="24" t="s">
        <v>8025</v>
      </c>
      <c r="C1589" s="21">
        <f>VLOOKUP(A1589,[1]spot_prices!$A:$F,3,FALSE)</f>
        <v>30.6</v>
      </c>
      <c r="D1589" s="21">
        <f>VLOOKUP(A1589,[1]spot_prices!$A:$F,4,FALSE)</f>
        <v>31.5</v>
      </c>
      <c r="E1589" s="107">
        <f>C1589/D1589</f>
        <v>0.971428571428571</v>
      </c>
      <c r="F1589" s="20">
        <f>VLOOKUP(A1589,[1]spot_prices!$A:$F,5,FALSE)</f>
        <v>6.63</v>
      </c>
      <c r="G1589" s="103">
        <f>VLOOKUP(A1589,[1]spot_prices!$A:$F,6,FALSE)</f>
        <v>0</v>
      </c>
      <c r="H1589" s="27" t="s">
        <v>254</v>
      </c>
      <c r="I1589" s="127" t="s">
        <v>7600</v>
      </c>
      <c r="J1589" s="114"/>
      <c r="K1589" s="112">
        <f>VLOOKUP(H1589,行业总结!D:F,2,FALSE)</f>
        <v>2.12</v>
      </c>
      <c r="L1589" s="27" t="s">
        <v>8026</v>
      </c>
      <c r="M1589" s="27" t="s">
        <v>8027</v>
      </c>
    </row>
    <row r="1590" ht="33" spans="1:13">
      <c r="A1590" s="24" t="s">
        <v>8028</v>
      </c>
      <c r="B1590" s="24" t="s">
        <v>8029</v>
      </c>
      <c r="C1590" s="21">
        <f>VLOOKUP(A1590,[1]spot_prices!$A:$F,3,FALSE)</f>
        <v>30.2</v>
      </c>
      <c r="D1590" s="21">
        <f>VLOOKUP(A1590,[1]spot_prices!$A:$F,4,FALSE)</f>
        <v>37.1</v>
      </c>
      <c r="E1590" s="107">
        <f>C1590/D1590</f>
        <v>0.814016172506739</v>
      </c>
      <c r="F1590" s="20">
        <f>VLOOKUP(A1590,[1]spot_prices!$A:$F,5,FALSE)</f>
        <v>17.1</v>
      </c>
      <c r="G1590" s="103">
        <f>VLOOKUP(A1590,[1]spot_prices!$A:$F,6,FALSE)</f>
        <v>2.33</v>
      </c>
      <c r="H1590" s="27" t="s">
        <v>254</v>
      </c>
      <c r="I1590" s="127" t="s">
        <v>8030</v>
      </c>
      <c r="J1590" s="114"/>
      <c r="K1590" s="112">
        <f>VLOOKUP(H1590,行业总结!D:F,2,FALSE)</f>
        <v>2.12</v>
      </c>
      <c r="L1590" s="27" t="s">
        <v>8031</v>
      </c>
      <c r="M1590" s="27" t="s">
        <v>8032</v>
      </c>
    </row>
    <row r="1591" ht="33" spans="1:13">
      <c r="A1591" s="24" t="s">
        <v>8033</v>
      </c>
      <c r="B1591" s="24" t="s">
        <v>8034</v>
      </c>
      <c r="C1591" s="21">
        <f>VLOOKUP(A1591,[1]spot_prices!$A:$F,3,FALSE)</f>
        <v>29.8</v>
      </c>
      <c r="D1591" s="21">
        <f>VLOOKUP(A1591,[1]spot_prices!$A:$F,4,FALSE)</f>
        <v>29.8</v>
      </c>
      <c r="E1591" s="107">
        <f>C1591/D1591</f>
        <v>1</v>
      </c>
      <c r="F1591" s="20">
        <f>VLOOKUP(A1591,[1]spot_prices!$A:$F,5,FALSE)</f>
        <v>5.97</v>
      </c>
      <c r="G1591" s="103">
        <f>VLOOKUP(A1591,[1]spot_prices!$A:$F,6,FALSE)</f>
        <v>2.4</v>
      </c>
      <c r="H1591" s="27" t="s">
        <v>254</v>
      </c>
      <c r="I1591" s="127" t="s">
        <v>7609</v>
      </c>
      <c r="J1591" s="114"/>
      <c r="K1591" s="112">
        <f>VLOOKUP(H1591,行业总结!D:F,2,FALSE)</f>
        <v>2.12</v>
      </c>
      <c r="L1591" s="27" t="s">
        <v>8035</v>
      </c>
      <c r="M1591" s="27" t="s">
        <v>8036</v>
      </c>
    </row>
    <row r="1592" ht="33" spans="1:13">
      <c r="A1592" s="24" t="s">
        <v>8037</v>
      </c>
      <c r="B1592" s="24" t="s">
        <v>8038</v>
      </c>
      <c r="C1592" s="21">
        <f>VLOOKUP(A1592,[1]spot_prices!$A:$F,3,FALSE)</f>
        <v>29.6</v>
      </c>
      <c r="D1592" s="21">
        <f>VLOOKUP(A1592,[1]spot_prices!$A:$F,4,FALSE)</f>
        <v>29.6</v>
      </c>
      <c r="E1592" s="107">
        <f>C1592/D1592</f>
        <v>1</v>
      </c>
      <c r="F1592" s="20">
        <f>VLOOKUP(A1592,[1]spot_prices!$A:$F,5,FALSE)</f>
        <v>24.63</v>
      </c>
      <c r="G1592" s="103">
        <f>VLOOKUP(A1592,[1]spot_prices!$A:$F,6,FALSE)</f>
        <v>1.23</v>
      </c>
      <c r="H1592" s="27" t="s">
        <v>254</v>
      </c>
      <c r="I1592" s="127" t="s">
        <v>7861</v>
      </c>
      <c r="J1592" s="114"/>
      <c r="K1592" s="112">
        <f>VLOOKUP(H1592,行业总结!D:F,2,FALSE)</f>
        <v>2.12</v>
      </c>
      <c r="L1592" s="27" t="s">
        <v>8039</v>
      </c>
      <c r="M1592" s="27" t="s">
        <v>8040</v>
      </c>
    </row>
    <row r="1593" ht="49.5" spans="1:13">
      <c r="A1593" s="24" t="s">
        <v>8041</v>
      </c>
      <c r="B1593" s="24" t="s">
        <v>8042</v>
      </c>
      <c r="C1593" s="21">
        <f>VLOOKUP(A1593,[1]spot_prices!$A:$F,3,FALSE)</f>
        <v>29.5</v>
      </c>
      <c r="D1593" s="21">
        <f>VLOOKUP(A1593,[1]spot_prices!$A:$F,4,FALSE)</f>
        <v>31.1</v>
      </c>
      <c r="E1593" s="107">
        <f>C1593/D1593</f>
        <v>0.948553054662379</v>
      </c>
      <c r="F1593" s="20">
        <f>VLOOKUP(A1593,[1]spot_prices!$A:$F,5,FALSE)</f>
        <v>7.74</v>
      </c>
      <c r="G1593" s="103">
        <f>VLOOKUP(A1593,[1]spot_prices!$A:$F,6,FALSE)</f>
        <v>2.93</v>
      </c>
      <c r="H1593" s="27" t="s">
        <v>254</v>
      </c>
      <c r="I1593" s="127" t="s">
        <v>7684</v>
      </c>
      <c r="J1593" s="114"/>
      <c r="K1593" s="112">
        <f>VLOOKUP(H1593,行业总结!D:F,2,FALSE)</f>
        <v>2.12</v>
      </c>
      <c r="L1593" s="27" t="s">
        <v>8043</v>
      </c>
      <c r="M1593" s="27" t="s">
        <v>8044</v>
      </c>
    </row>
    <row r="1594" ht="33" spans="1:13">
      <c r="A1594" s="24" t="s">
        <v>8045</v>
      </c>
      <c r="B1594" s="24" t="s">
        <v>8046</v>
      </c>
      <c r="C1594" s="21">
        <f>VLOOKUP(A1594,[1]spot_prices!$A:$F,3,FALSE)</f>
        <v>29</v>
      </c>
      <c r="D1594" s="21">
        <f>VLOOKUP(A1594,[1]spot_prices!$A:$F,4,FALSE)</f>
        <v>43</v>
      </c>
      <c r="E1594" s="107">
        <f>C1594/D1594</f>
        <v>0.674418604651163</v>
      </c>
      <c r="F1594" s="20">
        <f>VLOOKUP(A1594,[1]spot_prices!$A:$F,5,FALSE)</f>
        <v>12.35</v>
      </c>
      <c r="G1594" s="103">
        <f>VLOOKUP(A1594,[1]spot_prices!$A:$F,6,FALSE)</f>
        <v>2.66</v>
      </c>
      <c r="H1594" s="27" t="s">
        <v>254</v>
      </c>
      <c r="I1594" s="127" t="s">
        <v>8047</v>
      </c>
      <c r="J1594" s="114"/>
      <c r="K1594" s="112">
        <f>VLOOKUP(H1594,行业总结!D:F,2,FALSE)</f>
        <v>2.12</v>
      </c>
      <c r="L1594" s="27" t="s">
        <v>8048</v>
      </c>
      <c r="M1594" s="27" t="s">
        <v>8049</v>
      </c>
    </row>
    <row r="1595" ht="33" spans="1:13">
      <c r="A1595" s="24" t="s">
        <v>8050</v>
      </c>
      <c r="B1595" s="24" t="s">
        <v>8051</v>
      </c>
      <c r="C1595" s="21">
        <f>VLOOKUP(A1595,[1]spot_prices!$A:$F,3,FALSE)</f>
        <v>28.6</v>
      </c>
      <c r="D1595" s="21">
        <f>VLOOKUP(A1595,[1]spot_prices!$A:$F,4,FALSE)</f>
        <v>44.2</v>
      </c>
      <c r="E1595" s="107">
        <f>C1595/D1595</f>
        <v>0.647058823529412</v>
      </c>
      <c r="F1595" s="20">
        <f>VLOOKUP(A1595,[1]spot_prices!$A:$F,5,FALSE)</f>
        <v>23.25</v>
      </c>
      <c r="G1595" s="103">
        <f>VLOOKUP(A1595,[1]spot_prices!$A:$F,6,FALSE)</f>
        <v>2.6</v>
      </c>
      <c r="H1595" s="27" t="s">
        <v>254</v>
      </c>
      <c r="I1595" s="127" t="s">
        <v>7600</v>
      </c>
      <c r="J1595" s="114"/>
      <c r="K1595" s="112">
        <f>VLOOKUP(H1595,行业总结!D:F,2,FALSE)</f>
        <v>2.12</v>
      </c>
      <c r="L1595" s="27" t="s">
        <v>8052</v>
      </c>
      <c r="M1595" s="27" t="s">
        <v>8053</v>
      </c>
    </row>
    <row r="1596" ht="33" spans="1:13">
      <c r="A1596" s="24" t="s">
        <v>8054</v>
      </c>
      <c r="B1596" s="24" t="s">
        <v>8055</v>
      </c>
      <c r="C1596" s="21">
        <f>VLOOKUP(A1596,[1]spot_prices!$A:$F,3,FALSE)</f>
        <v>27.6</v>
      </c>
      <c r="D1596" s="21">
        <f>VLOOKUP(A1596,[1]spot_prices!$A:$F,4,FALSE)</f>
        <v>34.8</v>
      </c>
      <c r="E1596" s="107">
        <f>C1596/D1596</f>
        <v>0.793103448275862</v>
      </c>
      <c r="F1596" s="20">
        <f>VLOOKUP(A1596,[1]spot_prices!$A:$F,5,FALSE)</f>
        <v>5.57</v>
      </c>
      <c r="G1596" s="103">
        <f>VLOOKUP(A1596,[1]spot_prices!$A:$F,6,FALSE)</f>
        <v>1.46</v>
      </c>
      <c r="H1596" s="27" t="s">
        <v>254</v>
      </c>
      <c r="I1596" s="127" t="s">
        <v>8047</v>
      </c>
      <c r="J1596" s="114"/>
      <c r="K1596" s="112">
        <f>VLOOKUP(H1596,行业总结!D:F,2,FALSE)</f>
        <v>2.12</v>
      </c>
      <c r="L1596" s="27" t="s">
        <v>8056</v>
      </c>
      <c r="M1596" s="27" t="s">
        <v>8057</v>
      </c>
    </row>
    <row r="1597" ht="33" spans="1:13">
      <c r="A1597" s="24" t="s">
        <v>8058</v>
      </c>
      <c r="B1597" s="24" t="s">
        <v>8059</v>
      </c>
      <c r="C1597" s="21">
        <f>VLOOKUP(A1597,[1]spot_prices!$A:$F,3,FALSE)</f>
        <v>27.5</v>
      </c>
      <c r="D1597" s="21">
        <f>VLOOKUP(A1597,[1]spot_prices!$A:$F,4,FALSE)</f>
        <v>27.8</v>
      </c>
      <c r="E1597" s="107">
        <f>C1597/D1597</f>
        <v>0.989208633093525</v>
      </c>
      <c r="F1597" s="20">
        <f>VLOOKUP(A1597,[1]spot_prices!$A:$F,5,FALSE)</f>
        <v>20.54</v>
      </c>
      <c r="G1597" s="103">
        <f>VLOOKUP(A1597,[1]spot_prices!$A:$F,6,FALSE)</f>
        <v>2.96</v>
      </c>
      <c r="H1597" s="27" t="s">
        <v>254</v>
      </c>
      <c r="I1597" s="127" t="s">
        <v>7622</v>
      </c>
      <c r="J1597" s="24" t="s">
        <v>2286</v>
      </c>
      <c r="K1597" s="112">
        <f>VLOOKUP(H1597,行业总结!D:F,2,FALSE)</f>
        <v>2.12</v>
      </c>
      <c r="L1597" s="27" t="s">
        <v>8060</v>
      </c>
      <c r="M1597" s="27" t="s">
        <v>8061</v>
      </c>
    </row>
    <row r="1598" ht="33" spans="1:13">
      <c r="A1598" s="24" t="s">
        <v>8062</v>
      </c>
      <c r="B1598" s="24" t="s">
        <v>8063</v>
      </c>
      <c r="C1598" s="21">
        <f>VLOOKUP(A1598,[1]spot_prices!$A:$F,3,FALSE)</f>
        <v>27.2</v>
      </c>
      <c r="D1598" s="21">
        <f>VLOOKUP(A1598,[1]spot_prices!$A:$F,4,FALSE)</f>
        <v>27.2</v>
      </c>
      <c r="E1598" s="107">
        <f>C1598/D1598</f>
        <v>1</v>
      </c>
      <c r="F1598" s="20">
        <f>VLOOKUP(A1598,[1]spot_prices!$A:$F,5,FALSE)</f>
        <v>5.92</v>
      </c>
      <c r="G1598" s="103">
        <f>VLOOKUP(A1598,[1]spot_prices!$A:$F,6,FALSE)</f>
        <v>2.42</v>
      </c>
      <c r="H1598" s="27" t="s">
        <v>254</v>
      </c>
      <c r="I1598" s="127" t="s">
        <v>8047</v>
      </c>
      <c r="J1598" s="114"/>
      <c r="K1598" s="112">
        <f>VLOOKUP(H1598,行业总结!D:F,2,FALSE)</f>
        <v>2.12</v>
      </c>
      <c r="L1598" s="27" t="s">
        <v>8064</v>
      </c>
      <c r="M1598" s="27" t="s">
        <v>8065</v>
      </c>
    </row>
    <row r="1599" ht="33" spans="1:13">
      <c r="A1599" s="24" t="s">
        <v>8066</v>
      </c>
      <c r="B1599" s="24" t="s">
        <v>8067</v>
      </c>
      <c r="C1599" s="21">
        <f>VLOOKUP(A1599,[1]spot_prices!$A:$F,3,FALSE)</f>
        <v>27.1</v>
      </c>
      <c r="D1599" s="21">
        <f>VLOOKUP(A1599,[1]spot_prices!$A:$F,4,FALSE)</f>
        <v>27.1</v>
      </c>
      <c r="E1599" s="107">
        <f>C1599/D1599</f>
        <v>1</v>
      </c>
      <c r="F1599" s="20">
        <f>VLOOKUP(A1599,[1]spot_prices!$A:$F,5,FALSE)</f>
        <v>13.65</v>
      </c>
      <c r="G1599" s="103">
        <f>VLOOKUP(A1599,[1]spot_prices!$A:$F,6,FALSE)</f>
        <v>3.8</v>
      </c>
      <c r="H1599" s="27" t="s">
        <v>254</v>
      </c>
      <c r="I1599" s="127" t="s">
        <v>7861</v>
      </c>
      <c r="J1599" s="114"/>
      <c r="K1599" s="112">
        <f>VLOOKUP(H1599,行业总结!D:F,2,FALSE)</f>
        <v>2.12</v>
      </c>
      <c r="L1599" s="27" t="s">
        <v>8068</v>
      </c>
      <c r="M1599" s="27" t="s">
        <v>8069</v>
      </c>
    </row>
    <row r="1600" ht="33" spans="1:13">
      <c r="A1600" s="24" t="s">
        <v>8070</v>
      </c>
      <c r="B1600" s="24" t="s">
        <v>8071</v>
      </c>
      <c r="C1600" s="21">
        <f>VLOOKUP(A1600,[1]spot_prices!$A:$F,3,FALSE)</f>
        <v>26.9</v>
      </c>
      <c r="D1600" s="21">
        <f>VLOOKUP(A1600,[1]spot_prices!$A:$F,4,FALSE)</f>
        <v>32.6</v>
      </c>
      <c r="E1600" s="107">
        <f>C1600/D1600</f>
        <v>0.825153374233129</v>
      </c>
      <c r="F1600" s="20">
        <f>VLOOKUP(A1600,[1]spot_prices!$A:$F,5,FALSE)</f>
        <v>6.62</v>
      </c>
      <c r="G1600" s="103">
        <f>VLOOKUP(A1600,[1]spot_prices!$A:$F,6,FALSE)</f>
        <v>2.48</v>
      </c>
      <c r="H1600" s="27" t="s">
        <v>254</v>
      </c>
      <c r="I1600" s="127" t="s">
        <v>8047</v>
      </c>
      <c r="J1600" s="114"/>
      <c r="K1600" s="112">
        <f>VLOOKUP(H1600,行业总结!D:F,2,FALSE)</f>
        <v>2.12</v>
      </c>
      <c r="L1600" s="27" t="s">
        <v>8072</v>
      </c>
      <c r="M1600" s="27" t="s">
        <v>8073</v>
      </c>
    </row>
    <row r="1601" ht="33" spans="1:13">
      <c r="A1601" s="24" t="s">
        <v>8074</v>
      </c>
      <c r="B1601" s="24" t="s">
        <v>8075</v>
      </c>
      <c r="C1601" s="21">
        <f>VLOOKUP(A1601,[1]spot_prices!$A:$F,3,FALSE)</f>
        <v>26.9</v>
      </c>
      <c r="D1601" s="21">
        <f>VLOOKUP(A1601,[1]spot_prices!$A:$F,4,FALSE)</f>
        <v>26.9</v>
      </c>
      <c r="E1601" s="107">
        <f>C1601/D1601</f>
        <v>1</v>
      </c>
      <c r="F1601" s="20">
        <f>VLOOKUP(A1601,[1]spot_prices!$A:$F,5,FALSE)</f>
        <v>21.05</v>
      </c>
      <c r="G1601" s="103">
        <f>VLOOKUP(A1601,[1]spot_prices!$A:$F,6,FALSE)</f>
        <v>1.3</v>
      </c>
      <c r="H1601" s="27" t="s">
        <v>254</v>
      </c>
      <c r="I1601" s="127"/>
      <c r="J1601" s="114"/>
      <c r="K1601" s="112">
        <f>VLOOKUP(H1601,行业总结!D:F,2,FALSE)</f>
        <v>2.12</v>
      </c>
      <c r="L1601" s="27" t="s">
        <v>8076</v>
      </c>
      <c r="M1601" s="27" t="s">
        <v>8077</v>
      </c>
    </row>
    <row r="1602" ht="33" spans="1:13">
      <c r="A1602" s="24" t="s">
        <v>8078</v>
      </c>
      <c r="B1602" s="24" t="s">
        <v>8079</v>
      </c>
      <c r="C1602" s="21">
        <f>VLOOKUP(A1602,[1]spot_prices!$A:$F,3,FALSE)</f>
        <v>26.7</v>
      </c>
      <c r="D1602" s="21">
        <f>VLOOKUP(A1602,[1]spot_prices!$A:$F,4,FALSE)</f>
        <v>26.8</v>
      </c>
      <c r="E1602" s="107">
        <f>C1602/D1602</f>
        <v>0.996268656716418</v>
      </c>
      <c r="F1602" s="20">
        <f>VLOOKUP(A1602,[1]spot_prices!$A:$F,5,FALSE)</f>
        <v>4.32</v>
      </c>
      <c r="G1602" s="103">
        <f>VLOOKUP(A1602,[1]spot_prices!$A:$F,6,FALSE)</f>
        <v>2.37</v>
      </c>
      <c r="H1602" s="27" t="s">
        <v>254</v>
      </c>
      <c r="I1602" s="127" t="s">
        <v>7609</v>
      </c>
      <c r="J1602" s="114"/>
      <c r="K1602" s="112">
        <f>VLOOKUP(H1602,行业总结!D:F,2,FALSE)</f>
        <v>2.12</v>
      </c>
      <c r="L1602" s="27" t="s">
        <v>8080</v>
      </c>
      <c r="M1602" s="27" t="s">
        <v>8081</v>
      </c>
    </row>
    <row r="1603" ht="33" spans="1:13">
      <c r="A1603" s="24" t="s">
        <v>8082</v>
      </c>
      <c r="B1603" s="24" t="s">
        <v>8083</v>
      </c>
      <c r="C1603" s="21">
        <f>VLOOKUP(A1603,[1]spot_prices!$A:$F,3,FALSE)</f>
        <v>26.7</v>
      </c>
      <c r="D1603" s="21">
        <f>VLOOKUP(A1603,[1]spot_prices!$A:$F,4,FALSE)</f>
        <v>26.9</v>
      </c>
      <c r="E1603" s="107">
        <f>C1603/D1603</f>
        <v>0.992565055762082</v>
      </c>
      <c r="F1603" s="20">
        <f>VLOOKUP(A1603,[1]spot_prices!$A:$F,5,FALSE)</f>
        <v>17.86</v>
      </c>
      <c r="G1603" s="103">
        <f>VLOOKUP(A1603,[1]spot_prices!$A:$F,6,FALSE)</f>
        <v>3.66</v>
      </c>
      <c r="H1603" s="27" t="s">
        <v>254</v>
      </c>
      <c r="I1603" s="127" t="s">
        <v>7838</v>
      </c>
      <c r="J1603" s="114"/>
      <c r="K1603" s="112">
        <f>VLOOKUP(H1603,行业总结!D:F,2,FALSE)</f>
        <v>2.12</v>
      </c>
      <c r="L1603" s="27" t="s">
        <v>8084</v>
      </c>
      <c r="M1603" s="27" t="s">
        <v>8085</v>
      </c>
    </row>
    <row r="1604" ht="33" spans="1:13">
      <c r="A1604" s="24" t="s">
        <v>8086</v>
      </c>
      <c r="B1604" s="24" t="s">
        <v>8087</v>
      </c>
      <c r="C1604" s="21">
        <f>VLOOKUP(A1604,[1]spot_prices!$A:$F,3,FALSE)</f>
        <v>26.6</v>
      </c>
      <c r="D1604" s="21">
        <f>VLOOKUP(A1604,[1]spot_prices!$A:$F,4,FALSE)</f>
        <v>33.1</v>
      </c>
      <c r="E1604" s="107">
        <f>C1604/D1604</f>
        <v>0.803625377643505</v>
      </c>
      <c r="F1604" s="20">
        <f>VLOOKUP(A1604,[1]spot_prices!$A:$F,5,FALSE)</f>
        <v>5.63</v>
      </c>
      <c r="G1604" s="103">
        <f>VLOOKUP(A1604,[1]spot_prices!$A:$F,6,FALSE)</f>
        <v>1.99</v>
      </c>
      <c r="H1604" s="27" t="s">
        <v>254</v>
      </c>
      <c r="I1604" s="127" t="s">
        <v>7600</v>
      </c>
      <c r="J1604" s="114"/>
      <c r="K1604" s="112">
        <f>VLOOKUP(H1604,行业总结!D:F,2,FALSE)</f>
        <v>2.12</v>
      </c>
      <c r="L1604" s="27" t="s">
        <v>8088</v>
      </c>
      <c r="M1604" s="27" t="s">
        <v>8089</v>
      </c>
    </row>
    <row r="1605" ht="33" spans="1:13">
      <c r="A1605" s="24" t="s">
        <v>8090</v>
      </c>
      <c r="B1605" s="24" t="s">
        <v>8091</v>
      </c>
      <c r="C1605" s="21">
        <f>VLOOKUP(A1605,[1]spot_prices!$A:$F,3,FALSE)</f>
        <v>26.5</v>
      </c>
      <c r="D1605" s="21">
        <f>VLOOKUP(A1605,[1]spot_prices!$A:$F,4,FALSE)</f>
        <v>37.5</v>
      </c>
      <c r="E1605" s="107">
        <f>C1605/D1605</f>
        <v>0.706666666666667</v>
      </c>
      <c r="F1605" s="20">
        <f>VLOOKUP(A1605,[1]spot_prices!$A:$F,5,FALSE)</f>
        <v>5.31</v>
      </c>
      <c r="G1605" s="103">
        <f>VLOOKUP(A1605,[1]spot_prices!$A:$F,6,FALSE)</f>
        <v>1.72</v>
      </c>
      <c r="H1605" s="27" t="s">
        <v>254</v>
      </c>
      <c r="I1605" s="127" t="s">
        <v>7600</v>
      </c>
      <c r="J1605" s="114"/>
      <c r="K1605" s="112">
        <f>VLOOKUP(H1605,行业总结!D:F,2,FALSE)</f>
        <v>2.12</v>
      </c>
      <c r="L1605" s="27" t="s">
        <v>8092</v>
      </c>
      <c r="M1605" s="27" t="s">
        <v>8093</v>
      </c>
    </row>
    <row r="1606" ht="49.5" spans="1:13">
      <c r="A1606" s="24" t="s">
        <v>8094</v>
      </c>
      <c r="B1606" s="24" t="s">
        <v>8095</v>
      </c>
      <c r="C1606" s="21">
        <f>VLOOKUP(A1606,[1]spot_prices!$A:$F,3,FALSE)</f>
        <v>26.2</v>
      </c>
      <c r="D1606" s="21">
        <f>VLOOKUP(A1606,[1]spot_prices!$A:$F,4,FALSE)</f>
        <v>26.2</v>
      </c>
      <c r="E1606" s="107">
        <f>C1606/D1606</f>
        <v>1</v>
      </c>
      <c r="F1606" s="20">
        <f>VLOOKUP(A1606,[1]spot_prices!$A:$F,5,FALSE)</f>
        <v>6.11</v>
      </c>
      <c r="G1606" s="103">
        <f>VLOOKUP(A1606,[1]spot_prices!$A:$F,6,FALSE)</f>
        <v>2.52</v>
      </c>
      <c r="H1606" s="27" t="s">
        <v>254</v>
      </c>
      <c r="I1606" s="127" t="s">
        <v>7609</v>
      </c>
      <c r="J1606" s="114"/>
      <c r="K1606" s="112">
        <f>VLOOKUP(H1606,行业总结!D:F,2,FALSE)</f>
        <v>2.12</v>
      </c>
      <c r="L1606" s="27" t="s">
        <v>8096</v>
      </c>
      <c r="M1606" s="27" t="s">
        <v>8097</v>
      </c>
    </row>
    <row r="1607" ht="33" spans="1:13">
      <c r="A1607" s="24" t="s">
        <v>8098</v>
      </c>
      <c r="B1607" s="24" t="s">
        <v>8099</v>
      </c>
      <c r="C1607" s="21">
        <f>VLOOKUP(A1607,[1]spot_prices!$A:$F,3,FALSE)</f>
        <v>25.7</v>
      </c>
      <c r="D1607" s="21">
        <f>VLOOKUP(A1607,[1]spot_prices!$A:$F,4,FALSE)</f>
        <v>25.7</v>
      </c>
      <c r="E1607" s="107">
        <f>C1607/D1607</f>
        <v>1</v>
      </c>
      <c r="F1607" s="20">
        <f>VLOOKUP(A1607,[1]spot_prices!$A:$F,5,FALSE)</f>
        <v>11.54</v>
      </c>
      <c r="G1607" s="103">
        <f>VLOOKUP(A1607,[1]spot_prices!$A:$F,6,FALSE)</f>
        <v>1.41</v>
      </c>
      <c r="H1607" s="27" t="s">
        <v>254</v>
      </c>
      <c r="I1607" s="127" t="s">
        <v>7838</v>
      </c>
      <c r="J1607" s="114"/>
      <c r="K1607" s="112">
        <f>VLOOKUP(H1607,行业总结!D:F,2,FALSE)</f>
        <v>2.12</v>
      </c>
      <c r="L1607" s="27" t="s">
        <v>8100</v>
      </c>
      <c r="M1607" s="27" t="s">
        <v>8101</v>
      </c>
    </row>
    <row r="1608" ht="33" spans="1:13">
      <c r="A1608" s="24" t="s">
        <v>8102</v>
      </c>
      <c r="B1608" s="24" t="s">
        <v>8103</v>
      </c>
      <c r="C1608" s="21">
        <f>VLOOKUP(A1608,[1]spot_prices!$A:$F,3,FALSE)</f>
        <v>25.6</v>
      </c>
      <c r="D1608" s="21">
        <f>VLOOKUP(A1608,[1]spot_prices!$A:$F,4,FALSE)</f>
        <v>25.9</v>
      </c>
      <c r="E1608" s="107">
        <f>C1608/D1608</f>
        <v>0.988416988416989</v>
      </c>
      <c r="F1608" s="20">
        <f>VLOOKUP(A1608,[1]spot_prices!$A:$F,5,FALSE)</f>
        <v>7.56</v>
      </c>
      <c r="G1608" s="103">
        <f>VLOOKUP(A1608,[1]spot_prices!$A:$F,6,FALSE)</f>
        <v>1.34</v>
      </c>
      <c r="H1608" s="27" t="s">
        <v>254</v>
      </c>
      <c r="I1608" s="127" t="s">
        <v>2172</v>
      </c>
      <c r="J1608" s="114"/>
      <c r="K1608" s="112">
        <f>VLOOKUP(H1608,行业总结!D:F,2,FALSE)</f>
        <v>2.12</v>
      </c>
      <c r="L1608" s="27" t="s">
        <v>8104</v>
      </c>
      <c r="M1608" s="27" t="s">
        <v>8105</v>
      </c>
    </row>
    <row r="1609" ht="33" spans="1:13">
      <c r="A1609" s="24" t="s">
        <v>8106</v>
      </c>
      <c r="B1609" s="24" t="s">
        <v>8107</v>
      </c>
      <c r="C1609" s="21">
        <f>VLOOKUP(A1609,[1]spot_prices!$A:$F,3,FALSE)</f>
        <v>25.4</v>
      </c>
      <c r="D1609" s="21">
        <f>VLOOKUP(A1609,[1]spot_prices!$A:$F,4,FALSE)</f>
        <v>25.4</v>
      </c>
      <c r="E1609" s="107">
        <f>C1609/D1609</f>
        <v>1</v>
      </c>
      <c r="F1609" s="20">
        <f>VLOOKUP(A1609,[1]spot_prices!$A:$F,5,FALSE)</f>
        <v>7.22</v>
      </c>
      <c r="G1609" s="103">
        <f>VLOOKUP(A1609,[1]spot_prices!$A:$F,6,FALSE)</f>
        <v>1.4</v>
      </c>
      <c r="H1609" s="27" t="s">
        <v>254</v>
      </c>
      <c r="I1609" s="127" t="s">
        <v>1619</v>
      </c>
      <c r="J1609" s="114"/>
      <c r="K1609" s="112">
        <f>VLOOKUP(H1609,行业总结!D:F,2,FALSE)</f>
        <v>2.12</v>
      </c>
      <c r="L1609" s="27" t="s">
        <v>8108</v>
      </c>
      <c r="M1609" s="27" t="s">
        <v>8109</v>
      </c>
    </row>
    <row r="1610" ht="33" spans="1:13">
      <c r="A1610" s="24" t="s">
        <v>8110</v>
      </c>
      <c r="B1610" s="24" t="s">
        <v>8111</v>
      </c>
      <c r="C1610" s="21">
        <f>VLOOKUP(A1610,[1]spot_prices!$A:$F,3,FALSE)</f>
        <v>24.8</v>
      </c>
      <c r="D1610" s="21">
        <f>VLOOKUP(A1610,[1]spot_prices!$A:$F,4,FALSE)</f>
        <v>24.9</v>
      </c>
      <c r="E1610" s="107">
        <f>C1610/D1610</f>
        <v>0.995983935742972</v>
      </c>
      <c r="F1610" s="20">
        <f>VLOOKUP(A1610,[1]spot_prices!$A:$F,5,FALSE)</f>
        <v>6.43</v>
      </c>
      <c r="G1610" s="103">
        <f>VLOOKUP(A1610,[1]spot_prices!$A:$F,6,FALSE)</f>
        <v>1.26</v>
      </c>
      <c r="H1610" s="27" t="s">
        <v>254</v>
      </c>
      <c r="I1610" s="127"/>
      <c r="J1610" s="114"/>
      <c r="K1610" s="112">
        <f>VLOOKUP(H1610,行业总结!D:F,2,FALSE)</f>
        <v>2.12</v>
      </c>
      <c r="L1610" s="27" t="s">
        <v>8112</v>
      </c>
      <c r="M1610" s="27" t="s">
        <v>8113</v>
      </c>
    </row>
    <row r="1611" ht="33" spans="1:13">
      <c r="A1611" s="24" t="s">
        <v>8114</v>
      </c>
      <c r="B1611" s="24" t="s">
        <v>8115</v>
      </c>
      <c r="C1611" s="21">
        <f>VLOOKUP(A1611,[1]spot_prices!$A:$F,3,FALSE)</f>
        <v>23.8</v>
      </c>
      <c r="D1611" s="21">
        <f>VLOOKUP(A1611,[1]spot_prices!$A:$F,4,FALSE)</f>
        <v>24.4</v>
      </c>
      <c r="E1611" s="107">
        <f>C1611/D1611</f>
        <v>0.975409836065574</v>
      </c>
      <c r="F1611" s="20">
        <f>VLOOKUP(A1611,[1]spot_prices!$A:$F,5,FALSE)</f>
        <v>10.34</v>
      </c>
      <c r="G1611" s="103">
        <f>VLOOKUP(A1611,[1]spot_prices!$A:$F,6,FALSE)</f>
        <v>2.07</v>
      </c>
      <c r="H1611" s="27" t="s">
        <v>254</v>
      </c>
      <c r="I1611" s="127" t="s">
        <v>7973</v>
      </c>
      <c r="J1611" s="114"/>
      <c r="K1611" s="112">
        <f>VLOOKUP(H1611,行业总结!D:F,2,FALSE)</f>
        <v>2.12</v>
      </c>
      <c r="L1611" s="27" t="s">
        <v>8116</v>
      </c>
      <c r="M1611" s="27" t="s">
        <v>8117</v>
      </c>
    </row>
    <row r="1612" ht="33" spans="1:13">
      <c r="A1612" s="24" t="s">
        <v>8118</v>
      </c>
      <c r="B1612" s="24" t="s">
        <v>8119</v>
      </c>
      <c r="C1612" s="21">
        <f>VLOOKUP(A1612,[1]spot_prices!$A:$F,3,FALSE)</f>
        <v>23.4</v>
      </c>
      <c r="D1612" s="21">
        <f>VLOOKUP(A1612,[1]spot_prices!$A:$F,4,FALSE)</f>
        <v>24.8</v>
      </c>
      <c r="E1612" s="107">
        <f>C1612/D1612</f>
        <v>0.943548387096774</v>
      </c>
      <c r="F1612" s="20">
        <f>VLOOKUP(A1612,[1]spot_prices!$A:$F,5,FALSE)</f>
        <v>6.91</v>
      </c>
      <c r="G1612" s="103">
        <f>VLOOKUP(A1612,[1]spot_prices!$A:$F,6,FALSE)</f>
        <v>1.62</v>
      </c>
      <c r="H1612" s="27" t="s">
        <v>254</v>
      </c>
      <c r="I1612" s="127" t="s">
        <v>7838</v>
      </c>
      <c r="J1612" s="114"/>
      <c r="K1612" s="112">
        <f>VLOOKUP(H1612,行业总结!D:F,2,FALSE)</f>
        <v>2.12</v>
      </c>
      <c r="L1612" s="27" t="s">
        <v>8120</v>
      </c>
      <c r="M1612" s="27" t="s">
        <v>8121</v>
      </c>
    </row>
    <row r="1613" ht="33" spans="1:13">
      <c r="A1613" s="24" t="s">
        <v>8122</v>
      </c>
      <c r="B1613" s="24" t="s">
        <v>8123</v>
      </c>
      <c r="C1613" s="21">
        <f>VLOOKUP(A1613,[1]spot_prices!$A:$F,3,FALSE)</f>
        <v>23</v>
      </c>
      <c r="D1613" s="21">
        <f>VLOOKUP(A1613,[1]spot_prices!$A:$F,4,FALSE)</f>
        <v>23</v>
      </c>
      <c r="E1613" s="107">
        <f>C1613/D1613</f>
        <v>1</v>
      </c>
      <c r="F1613" s="20">
        <f>VLOOKUP(A1613,[1]spot_prices!$A:$F,5,FALSE)</f>
        <v>4.1</v>
      </c>
      <c r="G1613" s="103">
        <f>VLOOKUP(A1613,[1]spot_prices!$A:$F,6,FALSE)</f>
        <v>2.24</v>
      </c>
      <c r="H1613" s="27" t="s">
        <v>254</v>
      </c>
      <c r="I1613" s="127" t="s">
        <v>1619</v>
      </c>
      <c r="J1613" s="114"/>
      <c r="K1613" s="112">
        <f>VLOOKUP(H1613,行业总结!D:F,2,FALSE)</f>
        <v>2.12</v>
      </c>
      <c r="L1613" s="27" t="s">
        <v>8124</v>
      </c>
      <c r="M1613" s="27" t="s">
        <v>8125</v>
      </c>
    </row>
    <row r="1614" ht="33" spans="1:13">
      <c r="A1614" s="24" t="s">
        <v>8126</v>
      </c>
      <c r="B1614" s="24" t="s">
        <v>8127</v>
      </c>
      <c r="C1614" s="21">
        <f>VLOOKUP(A1614,[1]spot_prices!$A:$F,3,FALSE)</f>
        <v>22.7</v>
      </c>
      <c r="D1614" s="21">
        <f>VLOOKUP(A1614,[1]spot_prices!$A:$F,4,FALSE)</f>
        <v>22.7</v>
      </c>
      <c r="E1614" s="107">
        <f>C1614/D1614</f>
        <v>1</v>
      </c>
      <c r="F1614" s="20">
        <f>VLOOKUP(A1614,[1]spot_prices!$A:$F,5,FALSE)</f>
        <v>7.39</v>
      </c>
      <c r="G1614" s="103">
        <f>VLOOKUP(A1614,[1]spot_prices!$A:$F,6,FALSE)</f>
        <v>1.65</v>
      </c>
      <c r="H1614" s="27" t="s">
        <v>254</v>
      </c>
      <c r="I1614" s="127" t="s">
        <v>7689</v>
      </c>
      <c r="J1614" s="114"/>
      <c r="K1614" s="112">
        <f>VLOOKUP(H1614,行业总结!D:F,2,FALSE)</f>
        <v>2.12</v>
      </c>
      <c r="L1614" s="27" t="s">
        <v>8128</v>
      </c>
      <c r="M1614" s="27" t="s">
        <v>8129</v>
      </c>
    </row>
    <row r="1615" ht="33" spans="1:13">
      <c r="A1615" s="24" t="s">
        <v>8130</v>
      </c>
      <c r="B1615" s="24" t="s">
        <v>8131</v>
      </c>
      <c r="C1615" s="21">
        <f>VLOOKUP(A1615,[1]spot_prices!$A:$F,3,FALSE)</f>
        <v>22.6</v>
      </c>
      <c r="D1615" s="21">
        <f>VLOOKUP(A1615,[1]spot_prices!$A:$F,4,FALSE)</f>
        <v>25.3</v>
      </c>
      <c r="E1615" s="107">
        <f>C1615/D1615</f>
        <v>0.893280632411067</v>
      </c>
      <c r="F1615" s="20">
        <f>VLOOKUP(A1615,[1]spot_prices!$A:$F,5,FALSE)</f>
        <v>31.52</v>
      </c>
      <c r="G1615" s="103">
        <f>VLOOKUP(A1615,[1]spot_prices!$A:$F,6,FALSE)</f>
        <v>1.22</v>
      </c>
      <c r="H1615" s="27" t="s">
        <v>254</v>
      </c>
      <c r="I1615" s="127" t="s">
        <v>7649</v>
      </c>
      <c r="J1615" s="114"/>
      <c r="K1615" s="112">
        <f>VLOOKUP(H1615,行业总结!D:F,2,FALSE)</f>
        <v>2.12</v>
      </c>
      <c r="L1615" s="27" t="s">
        <v>8132</v>
      </c>
      <c r="M1615" s="27" t="s">
        <v>8133</v>
      </c>
    </row>
    <row r="1616" ht="33" spans="1:13">
      <c r="A1616" s="24" t="s">
        <v>8134</v>
      </c>
      <c r="B1616" s="24" t="s">
        <v>8135</v>
      </c>
      <c r="C1616" s="21">
        <f>VLOOKUP(A1616,[1]spot_prices!$A:$F,3,FALSE)</f>
        <v>22</v>
      </c>
      <c r="D1616" s="21">
        <f>VLOOKUP(A1616,[1]spot_prices!$A:$F,4,FALSE)</f>
        <v>22</v>
      </c>
      <c r="E1616" s="107">
        <f>C1616/D1616</f>
        <v>1</v>
      </c>
      <c r="F1616" s="20">
        <f>VLOOKUP(A1616,[1]spot_prices!$A:$F,5,FALSE)</f>
        <v>28.43</v>
      </c>
      <c r="G1616" s="103">
        <f>VLOOKUP(A1616,[1]spot_prices!$A:$F,6,FALSE)</f>
        <v>1.75</v>
      </c>
      <c r="H1616" s="27" t="s">
        <v>254</v>
      </c>
      <c r="I1616" s="127" t="s">
        <v>7649</v>
      </c>
      <c r="J1616" s="114"/>
      <c r="K1616" s="112">
        <f>VLOOKUP(H1616,行业总结!D:F,2,FALSE)</f>
        <v>2.12</v>
      </c>
      <c r="L1616" s="27" t="s">
        <v>8136</v>
      </c>
      <c r="M1616" s="27" t="s">
        <v>8137</v>
      </c>
    </row>
    <row r="1617" ht="33" spans="1:13">
      <c r="A1617" s="24" t="s">
        <v>8138</v>
      </c>
      <c r="B1617" s="24" t="s">
        <v>8139</v>
      </c>
      <c r="C1617" s="21">
        <f>VLOOKUP(A1617,[1]spot_prices!$A:$F,3,FALSE)</f>
        <v>21.8</v>
      </c>
      <c r="D1617" s="21">
        <f>VLOOKUP(A1617,[1]spot_prices!$A:$F,4,FALSE)</f>
        <v>21.8</v>
      </c>
      <c r="E1617" s="107">
        <f>C1617/D1617</f>
        <v>1</v>
      </c>
      <c r="F1617" s="20">
        <f>VLOOKUP(A1617,[1]spot_prices!$A:$F,5,FALSE)</f>
        <v>15.77</v>
      </c>
      <c r="G1617" s="103">
        <f>VLOOKUP(A1617,[1]spot_prices!$A:$F,6,FALSE)</f>
        <v>4.16</v>
      </c>
      <c r="H1617" s="27" t="s">
        <v>254</v>
      </c>
      <c r="I1617" s="127" t="s">
        <v>7600</v>
      </c>
      <c r="J1617" s="114"/>
      <c r="K1617" s="112">
        <f>VLOOKUP(H1617,行业总结!D:F,2,FALSE)</f>
        <v>2.12</v>
      </c>
      <c r="L1617" s="27" t="s">
        <v>8140</v>
      </c>
      <c r="M1617" s="27" t="s">
        <v>8141</v>
      </c>
    </row>
    <row r="1618" ht="33" spans="1:13">
      <c r="A1618" s="24" t="s">
        <v>8142</v>
      </c>
      <c r="B1618" s="24" t="s">
        <v>8143</v>
      </c>
      <c r="C1618" s="21">
        <f>VLOOKUP(A1618,[1]spot_prices!$A:$F,3,FALSE)</f>
        <v>21.7</v>
      </c>
      <c r="D1618" s="21">
        <f>VLOOKUP(A1618,[1]spot_prices!$A:$F,4,FALSE)</f>
        <v>24.2</v>
      </c>
      <c r="E1618" s="107">
        <f>C1618/D1618</f>
        <v>0.896694214876033</v>
      </c>
      <c r="F1618" s="20">
        <f>VLOOKUP(A1618,[1]spot_prices!$A:$F,5,FALSE)</f>
        <v>23.57</v>
      </c>
      <c r="G1618" s="103">
        <f>VLOOKUP(A1618,[1]spot_prices!$A:$F,6,FALSE)</f>
        <v>2.88</v>
      </c>
      <c r="H1618" s="27" t="s">
        <v>254</v>
      </c>
      <c r="I1618" s="127" t="s">
        <v>8047</v>
      </c>
      <c r="J1618" s="114"/>
      <c r="K1618" s="112">
        <f>VLOOKUP(H1618,行业总结!D:F,2,FALSE)</f>
        <v>2.12</v>
      </c>
      <c r="L1618" s="27" t="s">
        <v>8144</v>
      </c>
      <c r="M1618" s="27" t="s">
        <v>1828</v>
      </c>
    </row>
    <row r="1619" ht="33" spans="1:13">
      <c r="A1619" s="24" t="s">
        <v>8145</v>
      </c>
      <c r="B1619" s="24" t="s">
        <v>8146</v>
      </c>
      <c r="C1619" s="21">
        <f>VLOOKUP(A1619,[1]spot_prices!$A:$F,3,FALSE)</f>
        <v>21.6</v>
      </c>
      <c r="D1619" s="21">
        <f>VLOOKUP(A1619,[1]spot_prices!$A:$F,4,FALSE)</f>
        <v>22.6</v>
      </c>
      <c r="E1619" s="107">
        <f>C1619/D1619</f>
        <v>0.955752212389381</v>
      </c>
      <c r="F1619" s="20">
        <f>VLOOKUP(A1619,[1]spot_prices!$A:$F,5,FALSE)</f>
        <v>10.49</v>
      </c>
      <c r="G1619" s="103">
        <f>VLOOKUP(A1619,[1]spot_prices!$A:$F,6,FALSE)</f>
        <v>2.64</v>
      </c>
      <c r="H1619" s="27" t="s">
        <v>254</v>
      </c>
      <c r="I1619" s="127" t="s">
        <v>2172</v>
      </c>
      <c r="J1619" s="114"/>
      <c r="K1619" s="112">
        <f>VLOOKUP(H1619,行业总结!D:F,2,FALSE)</f>
        <v>2.12</v>
      </c>
      <c r="L1619" s="27" t="s">
        <v>8147</v>
      </c>
      <c r="M1619" s="27" t="s">
        <v>8148</v>
      </c>
    </row>
    <row r="1620" ht="33" spans="1:13">
      <c r="A1620" s="24" t="s">
        <v>8149</v>
      </c>
      <c r="B1620" s="24" t="s">
        <v>8150</v>
      </c>
      <c r="C1620" s="21">
        <f>VLOOKUP(A1620,[1]spot_prices!$A:$F,3,FALSE)</f>
        <v>21.4</v>
      </c>
      <c r="D1620" s="21">
        <f>VLOOKUP(A1620,[1]spot_prices!$A:$F,4,FALSE)</f>
        <v>21.4</v>
      </c>
      <c r="E1620" s="107">
        <f>C1620/D1620</f>
        <v>1</v>
      </c>
      <c r="F1620" s="20">
        <f>VLOOKUP(A1620,[1]spot_prices!$A:$F,5,FALSE)</f>
        <v>15.13</v>
      </c>
      <c r="G1620" s="103">
        <f>VLOOKUP(A1620,[1]spot_prices!$A:$F,6,FALSE)</f>
        <v>5.73</v>
      </c>
      <c r="H1620" s="27" t="s">
        <v>254</v>
      </c>
      <c r="I1620" s="127" t="s">
        <v>7875</v>
      </c>
      <c r="J1620" s="114"/>
      <c r="K1620" s="112">
        <f>VLOOKUP(H1620,行业总结!D:F,2,FALSE)</f>
        <v>2.12</v>
      </c>
      <c r="L1620" s="27" t="s">
        <v>8151</v>
      </c>
      <c r="M1620" s="27" t="s">
        <v>8152</v>
      </c>
    </row>
    <row r="1621" ht="33" spans="1:13">
      <c r="A1621" s="24" t="s">
        <v>8153</v>
      </c>
      <c r="B1621" s="24" t="s">
        <v>8154</v>
      </c>
      <c r="C1621" s="21">
        <f>VLOOKUP(A1621,[1]spot_prices!$A:$F,3,FALSE)</f>
        <v>21.1</v>
      </c>
      <c r="D1621" s="21">
        <f>VLOOKUP(A1621,[1]spot_prices!$A:$F,4,FALSE)</f>
        <v>21.1</v>
      </c>
      <c r="E1621" s="107">
        <f>C1621/D1621</f>
        <v>1</v>
      </c>
      <c r="F1621" s="20">
        <f>VLOOKUP(A1621,[1]spot_prices!$A:$F,5,FALSE)</f>
        <v>15.85</v>
      </c>
      <c r="G1621" s="103">
        <f>VLOOKUP(A1621,[1]spot_prices!$A:$F,6,FALSE)</f>
        <v>2.72</v>
      </c>
      <c r="H1621" s="27" t="s">
        <v>254</v>
      </c>
      <c r="I1621" s="127"/>
      <c r="J1621" s="24" t="s">
        <v>2286</v>
      </c>
      <c r="K1621" s="112">
        <f>VLOOKUP(H1621,行业总结!D:F,2,FALSE)</f>
        <v>2.12</v>
      </c>
      <c r="L1621" s="27" t="s">
        <v>8155</v>
      </c>
      <c r="M1621" s="27" t="s">
        <v>8156</v>
      </c>
    </row>
    <row r="1622" ht="33" spans="1:13">
      <c r="A1622" s="24" t="s">
        <v>8157</v>
      </c>
      <c r="B1622" s="24" t="s">
        <v>8158</v>
      </c>
      <c r="C1622" s="21">
        <f>VLOOKUP(A1622,[1]spot_prices!$A:$F,3,FALSE)</f>
        <v>20.4</v>
      </c>
      <c r="D1622" s="21">
        <f>VLOOKUP(A1622,[1]spot_prices!$A:$F,4,FALSE)</f>
        <v>45.2</v>
      </c>
      <c r="E1622" s="107">
        <f>C1622/D1622</f>
        <v>0.451327433628319</v>
      </c>
      <c r="F1622" s="20">
        <f>VLOOKUP(A1622,[1]spot_prices!$A:$F,5,FALSE)</f>
        <v>87.2</v>
      </c>
      <c r="G1622" s="103">
        <f>VLOOKUP(A1622,[1]spot_prices!$A:$F,6,FALSE)</f>
        <v>0.88</v>
      </c>
      <c r="H1622" s="27" t="s">
        <v>254</v>
      </c>
      <c r="I1622" s="127" t="s">
        <v>1619</v>
      </c>
      <c r="J1622" s="114"/>
      <c r="K1622" s="112">
        <f>VLOOKUP(H1622,行业总结!D:F,2,FALSE)</f>
        <v>2.12</v>
      </c>
      <c r="L1622" s="27" t="s">
        <v>8159</v>
      </c>
      <c r="M1622" s="27" t="s">
        <v>8160</v>
      </c>
    </row>
    <row r="1623" ht="33" spans="1:13">
      <c r="A1623" s="24" t="s">
        <v>8161</v>
      </c>
      <c r="B1623" s="24" t="s">
        <v>8162</v>
      </c>
      <c r="C1623" s="21">
        <f>VLOOKUP(A1623,[1]spot_prices!$A:$F,3,FALSE)</f>
        <v>20.4</v>
      </c>
      <c r="D1623" s="21">
        <f>VLOOKUP(A1623,[1]spot_prices!$A:$F,4,FALSE)</f>
        <v>20.4</v>
      </c>
      <c r="E1623" s="107">
        <f>C1623/D1623</f>
        <v>1</v>
      </c>
      <c r="F1623" s="20">
        <f>VLOOKUP(A1623,[1]spot_prices!$A:$F,5,FALSE)</f>
        <v>9.16</v>
      </c>
      <c r="G1623" s="103">
        <f>VLOOKUP(A1623,[1]spot_prices!$A:$F,6,FALSE)</f>
        <v>1.78</v>
      </c>
      <c r="H1623" s="27" t="s">
        <v>254</v>
      </c>
      <c r="I1623" s="127" t="s">
        <v>7599</v>
      </c>
      <c r="J1623" s="114"/>
      <c r="K1623" s="112">
        <f>VLOOKUP(H1623,行业总结!D:F,2,FALSE)</f>
        <v>2.12</v>
      </c>
      <c r="L1623" s="27" t="s">
        <v>8163</v>
      </c>
      <c r="M1623" s="27" t="s">
        <v>8164</v>
      </c>
    </row>
    <row r="1624" ht="33" spans="1:13">
      <c r="A1624" s="24" t="s">
        <v>8165</v>
      </c>
      <c r="B1624" s="24" t="s">
        <v>8166</v>
      </c>
      <c r="C1624" s="21">
        <f>VLOOKUP(A1624,[1]spot_prices!$A:$F,3,FALSE)</f>
        <v>20</v>
      </c>
      <c r="D1624" s="21">
        <f>VLOOKUP(A1624,[1]spot_prices!$A:$F,4,FALSE)</f>
        <v>22</v>
      </c>
      <c r="E1624" s="107">
        <f>C1624/D1624</f>
        <v>0.909090909090909</v>
      </c>
      <c r="F1624" s="20">
        <f>VLOOKUP(A1624,[1]spot_prices!$A:$F,5,FALSE)</f>
        <v>9.6</v>
      </c>
      <c r="G1624" s="103">
        <f>VLOOKUP(A1624,[1]spot_prices!$A:$F,6,FALSE)</f>
        <v>1.27</v>
      </c>
      <c r="H1624" s="27" t="s">
        <v>254</v>
      </c>
      <c r="I1624" s="127" t="s">
        <v>7861</v>
      </c>
      <c r="J1624" s="114"/>
      <c r="K1624" s="112">
        <f>VLOOKUP(H1624,行业总结!D:F,2,FALSE)</f>
        <v>2.12</v>
      </c>
      <c r="L1624" s="27" t="s">
        <v>8167</v>
      </c>
      <c r="M1624" s="27" t="s">
        <v>1828</v>
      </c>
    </row>
    <row r="1625" ht="33" spans="1:13">
      <c r="A1625" s="24" t="s">
        <v>8168</v>
      </c>
      <c r="B1625" s="24" t="s">
        <v>8169</v>
      </c>
      <c r="C1625" s="21">
        <f>VLOOKUP(A1625,[1]spot_prices!$A:$F,3,FALSE)</f>
        <v>19.4</v>
      </c>
      <c r="D1625" s="21">
        <f>VLOOKUP(A1625,[1]spot_prices!$A:$F,4,FALSE)</f>
        <v>41.4</v>
      </c>
      <c r="E1625" s="107">
        <f>C1625/D1625</f>
        <v>0.468599033816425</v>
      </c>
      <c r="F1625" s="20">
        <f>VLOOKUP(A1625,[1]spot_prices!$A:$F,5,FALSE)</f>
        <v>44.7</v>
      </c>
      <c r="G1625" s="103">
        <f>VLOOKUP(A1625,[1]spot_prices!$A:$F,6,FALSE)</f>
        <v>4.49</v>
      </c>
      <c r="H1625" s="27" t="s">
        <v>254</v>
      </c>
      <c r="I1625" s="127" t="s">
        <v>1619</v>
      </c>
      <c r="J1625" s="114"/>
      <c r="K1625" s="112">
        <f>VLOOKUP(H1625,行业总结!D:F,2,FALSE)</f>
        <v>2.12</v>
      </c>
      <c r="L1625" s="27" t="s">
        <v>8170</v>
      </c>
      <c r="M1625" s="27" t="s">
        <v>8171</v>
      </c>
    </row>
    <row r="1626" ht="33" spans="1:13">
      <c r="A1626" s="24" t="s">
        <v>8172</v>
      </c>
      <c r="B1626" s="24" t="s">
        <v>8173</v>
      </c>
      <c r="C1626" s="21">
        <f>VLOOKUP(A1626,[1]spot_prices!$A:$F,3,FALSE)</f>
        <v>19.4</v>
      </c>
      <c r="D1626" s="21">
        <f>VLOOKUP(A1626,[1]spot_prices!$A:$F,4,FALSE)</f>
        <v>36.2</v>
      </c>
      <c r="E1626" s="107">
        <f>C1626/D1626</f>
        <v>0.535911602209945</v>
      </c>
      <c r="F1626" s="20">
        <f>VLOOKUP(A1626,[1]spot_prices!$A:$F,5,FALSE)</f>
        <v>42.11</v>
      </c>
      <c r="G1626" s="103">
        <f>VLOOKUP(A1626,[1]spot_prices!$A:$F,6,FALSE)</f>
        <v>3.01</v>
      </c>
      <c r="H1626" s="27" t="s">
        <v>254</v>
      </c>
      <c r="I1626" s="127" t="s">
        <v>7649</v>
      </c>
      <c r="J1626" s="114"/>
      <c r="K1626" s="112">
        <f>VLOOKUP(H1626,行业总结!D:F,2,FALSE)</f>
        <v>2.12</v>
      </c>
      <c r="L1626" s="27" t="s">
        <v>8174</v>
      </c>
      <c r="M1626" s="27" t="s">
        <v>8175</v>
      </c>
    </row>
    <row r="1627" ht="33" spans="1:13">
      <c r="A1627" s="24" t="s">
        <v>8176</v>
      </c>
      <c r="B1627" s="24" t="s">
        <v>8177</v>
      </c>
      <c r="C1627" s="21">
        <f>VLOOKUP(A1627,[1]spot_prices!$A:$F,3,FALSE)</f>
        <v>19</v>
      </c>
      <c r="D1627" s="21">
        <f>VLOOKUP(A1627,[1]spot_prices!$A:$F,4,FALSE)</f>
        <v>28.5</v>
      </c>
      <c r="E1627" s="107">
        <f>C1627/D1627</f>
        <v>0.666666666666667</v>
      </c>
      <c r="F1627" s="20">
        <f>VLOOKUP(A1627,[1]spot_prices!$A:$F,5,FALSE)</f>
        <v>3.77</v>
      </c>
      <c r="G1627" s="103">
        <f>VLOOKUP(A1627,[1]spot_prices!$A:$F,6,FALSE)</f>
        <v>1.89</v>
      </c>
      <c r="H1627" s="27" t="s">
        <v>254</v>
      </c>
      <c r="I1627" s="127" t="s">
        <v>8030</v>
      </c>
      <c r="J1627" s="114"/>
      <c r="K1627" s="112">
        <f>VLOOKUP(H1627,行业总结!D:F,2,FALSE)</f>
        <v>2.12</v>
      </c>
      <c r="L1627" s="27" t="s">
        <v>8178</v>
      </c>
      <c r="M1627" s="27" t="s">
        <v>8179</v>
      </c>
    </row>
    <row r="1628" ht="33" spans="1:13">
      <c r="A1628" s="24" t="s">
        <v>8180</v>
      </c>
      <c r="B1628" s="24" t="s">
        <v>8181</v>
      </c>
      <c r="C1628" s="21">
        <f>VLOOKUP(A1628,[1]spot_prices!$A:$F,3,FALSE)</f>
        <v>19</v>
      </c>
      <c r="D1628" s="21">
        <f>VLOOKUP(A1628,[1]spot_prices!$A:$F,4,FALSE)</f>
        <v>25.2</v>
      </c>
      <c r="E1628" s="107">
        <f>C1628/D1628</f>
        <v>0.753968253968254</v>
      </c>
      <c r="F1628" s="20">
        <f>VLOOKUP(A1628,[1]spot_prices!$A:$F,5,FALSE)</f>
        <v>9.92</v>
      </c>
      <c r="G1628" s="103">
        <f>VLOOKUP(A1628,[1]spot_prices!$A:$F,6,FALSE)</f>
        <v>2.59</v>
      </c>
      <c r="H1628" s="27" t="s">
        <v>254</v>
      </c>
      <c r="I1628" s="127"/>
      <c r="J1628" s="24" t="s">
        <v>2286</v>
      </c>
      <c r="K1628" s="112">
        <f>VLOOKUP(H1628,行业总结!D:F,2,FALSE)</f>
        <v>2.12</v>
      </c>
      <c r="L1628" s="27" t="s">
        <v>8182</v>
      </c>
      <c r="M1628" s="27" t="s">
        <v>8183</v>
      </c>
    </row>
    <row r="1629" ht="33" spans="1:13">
      <c r="A1629" s="24" t="s">
        <v>8184</v>
      </c>
      <c r="B1629" s="24" t="s">
        <v>8185</v>
      </c>
      <c r="C1629" s="21">
        <f>VLOOKUP(A1629,[1]spot_prices!$A:$F,3,FALSE)</f>
        <v>18.8</v>
      </c>
      <c r="D1629" s="21">
        <f>VLOOKUP(A1629,[1]spot_prices!$A:$F,4,FALSE)</f>
        <v>24.9</v>
      </c>
      <c r="E1629" s="107">
        <f>C1629/D1629</f>
        <v>0.755020080321285</v>
      </c>
      <c r="F1629" s="20">
        <f>VLOOKUP(A1629,[1]spot_prices!$A:$F,5,FALSE)</f>
        <v>15.88</v>
      </c>
      <c r="G1629" s="103">
        <f>VLOOKUP(A1629,[1]spot_prices!$A:$F,6,FALSE)</f>
        <v>1.66</v>
      </c>
      <c r="H1629" s="27" t="s">
        <v>254</v>
      </c>
      <c r="I1629" s="127"/>
      <c r="J1629" s="114"/>
      <c r="K1629" s="112">
        <f>VLOOKUP(H1629,行业总结!D:F,2,FALSE)</f>
        <v>2.12</v>
      </c>
      <c r="L1629" s="27" t="s">
        <v>8186</v>
      </c>
      <c r="M1629" s="27" t="s">
        <v>8187</v>
      </c>
    </row>
    <row r="1630" ht="33" spans="1:13">
      <c r="A1630" s="24" t="s">
        <v>8188</v>
      </c>
      <c r="B1630" s="24" t="s">
        <v>8189</v>
      </c>
      <c r="C1630" s="21">
        <f>VLOOKUP(A1630,[1]spot_prices!$A:$F,3,FALSE)</f>
        <v>18.8</v>
      </c>
      <c r="D1630" s="21">
        <f>VLOOKUP(A1630,[1]spot_prices!$A:$F,4,FALSE)</f>
        <v>18.8</v>
      </c>
      <c r="E1630" s="107">
        <f>C1630/D1630</f>
        <v>1</v>
      </c>
      <c r="F1630" s="20">
        <f>VLOOKUP(A1630,[1]spot_prices!$A:$F,5,FALSE)</f>
        <v>17.88</v>
      </c>
      <c r="G1630" s="103">
        <f>VLOOKUP(A1630,[1]spot_prices!$A:$F,6,FALSE)</f>
        <v>3.35</v>
      </c>
      <c r="H1630" s="27" t="s">
        <v>254</v>
      </c>
      <c r="I1630" s="127" t="s">
        <v>7599</v>
      </c>
      <c r="J1630" s="24" t="s">
        <v>2286</v>
      </c>
      <c r="K1630" s="112">
        <f>VLOOKUP(H1630,行业总结!D:F,2,FALSE)</f>
        <v>2.12</v>
      </c>
      <c r="L1630" s="27" t="s">
        <v>8190</v>
      </c>
      <c r="M1630" s="27" t="s">
        <v>8191</v>
      </c>
    </row>
    <row r="1631" ht="33" spans="1:13">
      <c r="A1631" s="24" t="s">
        <v>8192</v>
      </c>
      <c r="B1631" s="24" t="s">
        <v>8193</v>
      </c>
      <c r="C1631" s="21">
        <f>VLOOKUP(A1631,[1]spot_prices!$A:$F,3,FALSE)</f>
        <v>18.6</v>
      </c>
      <c r="D1631" s="21">
        <f>VLOOKUP(A1631,[1]spot_prices!$A:$F,4,FALSE)</f>
        <v>23.8</v>
      </c>
      <c r="E1631" s="107">
        <f>C1631/D1631</f>
        <v>0.781512605042017</v>
      </c>
      <c r="F1631" s="20">
        <f>VLOOKUP(A1631,[1]spot_prices!$A:$F,5,FALSE)</f>
        <v>9.28</v>
      </c>
      <c r="G1631" s="103">
        <f>VLOOKUP(A1631,[1]spot_prices!$A:$F,6,FALSE)</f>
        <v>1.87</v>
      </c>
      <c r="H1631" s="27" t="s">
        <v>254</v>
      </c>
      <c r="I1631" s="127" t="s">
        <v>7684</v>
      </c>
      <c r="J1631" s="114"/>
      <c r="K1631" s="112">
        <f>VLOOKUP(H1631,行业总结!D:F,2,FALSE)</f>
        <v>2.12</v>
      </c>
      <c r="L1631" s="27" t="s">
        <v>8194</v>
      </c>
      <c r="M1631" s="27" t="s">
        <v>8195</v>
      </c>
    </row>
    <row r="1632" ht="33" spans="1:13">
      <c r="A1632" s="24" t="s">
        <v>8196</v>
      </c>
      <c r="B1632" s="122" t="s">
        <v>8197</v>
      </c>
      <c r="C1632" s="21">
        <f>VLOOKUP(A1632,[1]spot_prices!$A:$F,3,FALSE)</f>
        <v>18.4</v>
      </c>
      <c r="D1632" s="21">
        <f>VLOOKUP(A1632,[1]spot_prices!$A:$F,4,FALSE)</f>
        <v>81.9</v>
      </c>
      <c r="E1632" s="107">
        <f>C1632/D1632</f>
        <v>0.224664224664225</v>
      </c>
      <c r="F1632" s="20">
        <f>VLOOKUP(A1632,[1]spot_prices!$A:$F,5,FALSE)</f>
        <v>18.75</v>
      </c>
      <c r="G1632" s="103">
        <f>VLOOKUP(A1632,[1]spot_prices!$A:$F,6,FALSE)</f>
        <v>3.59</v>
      </c>
      <c r="H1632" s="27" t="s">
        <v>254</v>
      </c>
      <c r="I1632" s="127"/>
      <c r="J1632" s="114"/>
      <c r="K1632" s="112">
        <f>VLOOKUP(H1632,行业总结!D:F,2,FALSE)</f>
        <v>2.12</v>
      </c>
      <c r="L1632" s="128" t="s">
        <v>8198</v>
      </c>
      <c r="M1632" s="27" t="s">
        <v>8199</v>
      </c>
    </row>
    <row r="1633" ht="33" spans="1:13">
      <c r="A1633" s="24" t="s">
        <v>8200</v>
      </c>
      <c r="B1633" s="24" t="s">
        <v>8201</v>
      </c>
      <c r="C1633" s="21">
        <f>VLOOKUP(A1633,[1]spot_prices!$A:$F,3,FALSE)</f>
        <v>18.2</v>
      </c>
      <c r="D1633" s="21">
        <f>VLOOKUP(A1633,[1]spot_prices!$A:$F,4,FALSE)</f>
        <v>34</v>
      </c>
      <c r="E1633" s="107">
        <f>C1633/D1633</f>
        <v>0.535294117647059</v>
      </c>
      <c r="F1633" s="20">
        <f>VLOOKUP(A1633,[1]spot_prices!$A:$F,5,FALSE)</f>
        <v>29.6</v>
      </c>
      <c r="G1633" s="103">
        <f>VLOOKUP(A1633,[1]spot_prices!$A:$F,6,FALSE)</f>
        <v>1.37</v>
      </c>
      <c r="H1633" s="27" t="s">
        <v>254</v>
      </c>
      <c r="I1633" s="127" t="s">
        <v>7649</v>
      </c>
      <c r="J1633" s="114"/>
      <c r="K1633" s="112">
        <f>VLOOKUP(H1633,行业总结!D:F,2,FALSE)</f>
        <v>2.12</v>
      </c>
      <c r="L1633" s="27" t="s">
        <v>8202</v>
      </c>
      <c r="M1633" s="27" t="s">
        <v>8203</v>
      </c>
    </row>
    <row r="1634" ht="33" spans="1:13">
      <c r="A1634" s="24" t="s">
        <v>8204</v>
      </c>
      <c r="B1634" s="24" t="s">
        <v>8205</v>
      </c>
      <c r="C1634" s="21">
        <f>VLOOKUP(A1634,[1]spot_prices!$A:$F,3,FALSE)</f>
        <v>17.7</v>
      </c>
      <c r="D1634" s="21">
        <f>VLOOKUP(A1634,[1]spot_prices!$A:$F,4,FALSE)</f>
        <v>33.9</v>
      </c>
      <c r="E1634" s="107">
        <f>C1634/D1634</f>
        <v>0.52212389380531</v>
      </c>
      <c r="F1634" s="20">
        <f>VLOOKUP(A1634,[1]spot_prices!$A:$F,5,FALSE)</f>
        <v>42.42</v>
      </c>
      <c r="G1634" s="103">
        <f>VLOOKUP(A1634,[1]spot_prices!$A:$F,6,FALSE)</f>
        <v>2.54</v>
      </c>
      <c r="H1634" s="27" t="s">
        <v>254</v>
      </c>
      <c r="I1634" s="127" t="s">
        <v>7663</v>
      </c>
      <c r="J1634" s="114"/>
      <c r="K1634" s="112">
        <f>VLOOKUP(H1634,行业总结!D:F,2,FALSE)</f>
        <v>2.12</v>
      </c>
      <c r="L1634" s="27" t="s">
        <v>8206</v>
      </c>
      <c r="M1634" s="27" t="s">
        <v>8207</v>
      </c>
    </row>
    <row r="1635" ht="33" spans="1:13">
      <c r="A1635" s="24" t="s">
        <v>8208</v>
      </c>
      <c r="B1635" s="24" t="s">
        <v>8209</v>
      </c>
      <c r="C1635" s="21">
        <f>VLOOKUP(A1635,[1]spot_prices!$A:$F,3,FALSE)</f>
        <v>17.6</v>
      </c>
      <c r="D1635" s="21">
        <f>VLOOKUP(A1635,[1]spot_prices!$A:$F,4,FALSE)</f>
        <v>46.3</v>
      </c>
      <c r="E1635" s="107">
        <f>C1635/D1635</f>
        <v>0.380129589632829</v>
      </c>
      <c r="F1635" s="20">
        <f>VLOOKUP(A1635,[1]spot_prices!$A:$F,5,FALSE)</f>
        <v>20.01</v>
      </c>
      <c r="G1635" s="103">
        <f>VLOOKUP(A1635,[1]spot_prices!$A:$F,6,FALSE)</f>
        <v>-1.82</v>
      </c>
      <c r="H1635" s="27" t="s">
        <v>254</v>
      </c>
      <c r="I1635" s="127" t="s">
        <v>7600</v>
      </c>
      <c r="J1635" s="114"/>
      <c r="K1635" s="112">
        <f>VLOOKUP(H1635,行业总结!D:F,2,FALSE)</f>
        <v>2.12</v>
      </c>
      <c r="L1635" s="27" t="s">
        <v>8210</v>
      </c>
      <c r="M1635" s="27" t="s">
        <v>8211</v>
      </c>
    </row>
    <row r="1636" ht="33" spans="1:13">
      <c r="A1636" s="24" t="s">
        <v>8212</v>
      </c>
      <c r="B1636" s="24" t="s">
        <v>8213</v>
      </c>
      <c r="C1636" s="21">
        <f>VLOOKUP(A1636,[1]spot_prices!$A:$F,3,FALSE)</f>
        <v>17</v>
      </c>
      <c r="D1636" s="21">
        <f>VLOOKUP(A1636,[1]spot_prices!$A:$F,4,FALSE)</f>
        <v>70.1</v>
      </c>
      <c r="E1636" s="107">
        <f>C1636/D1636</f>
        <v>0.242510699001427</v>
      </c>
      <c r="F1636" s="20">
        <f>VLOOKUP(A1636,[1]spot_prices!$A:$F,5,FALSE)</f>
        <v>43.8</v>
      </c>
      <c r="G1636" s="103">
        <f>VLOOKUP(A1636,[1]spot_prices!$A:$F,6,FALSE)</f>
        <v>1.86</v>
      </c>
      <c r="H1636" s="27" t="s">
        <v>254</v>
      </c>
      <c r="I1636" s="127" t="s">
        <v>7663</v>
      </c>
      <c r="J1636" s="114"/>
      <c r="K1636" s="112">
        <f>VLOOKUP(H1636,行业总结!D:F,2,FALSE)</f>
        <v>2.12</v>
      </c>
      <c r="L1636" s="27" t="s">
        <v>8214</v>
      </c>
      <c r="M1636" s="27" t="s">
        <v>8215</v>
      </c>
    </row>
    <row r="1637" ht="33" spans="1:13">
      <c r="A1637" s="24" t="s">
        <v>8216</v>
      </c>
      <c r="B1637" s="24" t="s">
        <v>8217</v>
      </c>
      <c r="C1637" s="21">
        <f>VLOOKUP(A1637,[1]spot_prices!$A:$F,3,FALSE)</f>
        <v>17</v>
      </c>
      <c r="D1637" s="21">
        <f>VLOOKUP(A1637,[1]spot_prices!$A:$F,4,FALSE)</f>
        <v>34.7</v>
      </c>
      <c r="E1637" s="107">
        <f>C1637/D1637</f>
        <v>0.489913544668588</v>
      </c>
      <c r="F1637" s="20">
        <f>VLOOKUP(A1637,[1]spot_prices!$A:$F,5,FALSE)</f>
        <v>10.48</v>
      </c>
      <c r="G1637" s="103">
        <f>VLOOKUP(A1637,[1]spot_prices!$A:$F,6,FALSE)</f>
        <v>2.04</v>
      </c>
      <c r="H1637" s="27" t="s">
        <v>254</v>
      </c>
      <c r="I1637" s="127" t="s">
        <v>7856</v>
      </c>
      <c r="J1637" s="114"/>
      <c r="K1637" s="112">
        <f>VLOOKUP(H1637,行业总结!D:F,2,FALSE)</f>
        <v>2.12</v>
      </c>
      <c r="L1637" s="27" t="s">
        <v>8218</v>
      </c>
      <c r="M1637" s="27" t="s">
        <v>8219</v>
      </c>
    </row>
    <row r="1638" ht="33" spans="1:13">
      <c r="A1638" s="24" t="s">
        <v>8220</v>
      </c>
      <c r="B1638" s="24" t="s">
        <v>8221</v>
      </c>
      <c r="C1638" s="21">
        <f>VLOOKUP(A1638,[1]spot_prices!$A:$F,3,FALSE)</f>
        <v>16.9</v>
      </c>
      <c r="D1638" s="21">
        <f>VLOOKUP(A1638,[1]spot_prices!$A:$F,4,FALSE)</f>
        <v>50</v>
      </c>
      <c r="E1638" s="107">
        <f>C1638/D1638</f>
        <v>0.338</v>
      </c>
      <c r="F1638" s="20">
        <f>VLOOKUP(A1638,[1]spot_prices!$A:$F,5,FALSE)</f>
        <v>90.12</v>
      </c>
      <c r="G1638" s="103">
        <f>VLOOKUP(A1638,[1]spot_prices!$A:$F,6,FALSE)</f>
        <v>4.69</v>
      </c>
      <c r="H1638" s="27" t="s">
        <v>254</v>
      </c>
      <c r="I1638" s="127" t="s">
        <v>1619</v>
      </c>
      <c r="J1638" s="114"/>
      <c r="K1638" s="112">
        <f>VLOOKUP(H1638,行业总结!D:F,2,FALSE)</f>
        <v>2.12</v>
      </c>
      <c r="L1638" s="27" t="s">
        <v>8222</v>
      </c>
      <c r="M1638" s="27" t="s">
        <v>8223</v>
      </c>
    </row>
    <row r="1639" ht="33" spans="1:13">
      <c r="A1639" s="24" t="s">
        <v>8224</v>
      </c>
      <c r="B1639" s="24" t="s">
        <v>8225</v>
      </c>
      <c r="C1639" s="21">
        <f>VLOOKUP(A1639,[1]spot_prices!$A:$F,3,FALSE)</f>
        <v>16.3</v>
      </c>
      <c r="D1639" s="21">
        <f>VLOOKUP(A1639,[1]spot_prices!$A:$F,4,FALSE)</f>
        <v>30.1</v>
      </c>
      <c r="E1639" s="107">
        <f>C1639/D1639</f>
        <v>0.541528239202658</v>
      </c>
      <c r="F1639" s="20">
        <f>VLOOKUP(A1639,[1]spot_prices!$A:$F,5,FALSE)</f>
        <v>37.65</v>
      </c>
      <c r="G1639" s="103">
        <f>VLOOKUP(A1639,[1]spot_prices!$A:$F,6,FALSE)</f>
        <v>3.95</v>
      </c>
      <c r="H1639" s="27" t="s">
        <v>254</v>
      </c>
      <c r="I1639" s="127" t="s">
        <v>1619</v>
      </c>
      <c r="J1639" s="114"/>
      <c r="K1639" s="112">
        <f>VLOOKUP(H1639,行业总结!D:F,2,FALSE)</f>
        <v>2.12</v>
      </c>
      <c r="L1639" s="27" t="s">
        <v>8226</v>
      </c>
      <c r="M1639" s="27" t="s">
        <v>8227</v>
      </c>
    </row>
    <row r="1640" ht="33" spans="1:13">
      <c r="A1640" s="24" t="s">
        <v>8228</v>
      </c>
      <c r="B1640" s="24" t="s">
        <v>8229</v>
      </c>
      <c r="C1640" s="21">
        <f>VLOOKUP(A1640,[1]spot_prices!$A:$F,3,FALSE)</f>
        <v>16.2</v>
      </c>
      <c r="D1640" s="21">
        <f>VLOOKUP(A1640,[1]spot_prices!$A:$F,4,FALSE)</f>
        <v>47.9</v>
      </c>
      <c r="E1640" s="107">
        <f>C1640/D1640</f>
        <v>0.338204592901879</v>
      </c>
      <c r="F1640" s="20">
        <f>VLOOKUP(A1640,[1]spot_prices!$A:$F,5,FALSE)</f>
        <v>28.76</v>
      </c>
      <c r="G1640" s="103">
        <f>VLOOKUP(A1640,[1]spot_prices!$A:$F,6,FALSE)</f>
        <v>-0.31</v>
      </c>
      <c r="H1640" s="27" t="s">
        <v>254</v>
      </c>
      <c r="I1640" s="127"/>
      <c r="J1640" s="114"/>
      <c r="K1640" s="112">
        <f>VLOOKUP(H1640,行业总结!D:F,2,FALSE)</f>
        <v>2.12</v>
      </c>
      <c r="L1640" s="27" t="s">
        <v>8230</v>
      </c>
      <c r="M1640" s="27" t="s">
        <v>8231</v>
      </c>
    </row>
    <row r="1641" ht="33" spans="1:13">
      <c r="A1641" s="24" t="s">
        <v>8232</v>
      </c>
      <c r="B1641" s="24" t="s">
        <v>8233</v>
      </c>
      <c r="C1641" s="21">
        <f>VLOOKUP(A1641,[1]spot_prices!$A:$F,3,FALSE)</f>
        <v>16.1</v>
      </c>
      <c r="D1641" s="21">
        <f>VLOOKUP(A1641,[1]spot_prices!$A:$F,4,FALSE)</f>
        <v>51.5</v>
      </c>
      <c r="E1641" s="107">
        <f>C1641/D1641</f>
        <v>0.312621359223301</v>
      </c>
      <c r="F1641" s="20">
        <f>VLOOKUP(A1641,[1]spot_prices!$A:$F,5,FALSE)</f>
        <v>12.19</v>
      </c>
      <c r="G1641" s="103">
        <f>VLOOKUP(A1641,[1]spot_prices!$A:$F,6,FALSE)</f>
        <v>1.33</v>
      </c>
      <c r="H1641" s="27" t="s">
        <v>254</v>
      </c>
      <c r="I1641" s="127"/>
      <c r="J1641" s="114"/>
      <c r="K1641" s="112">
        <f>VLOOKUP(H1641,行业总结!D:F,2,FALSE)</f>
        <v>2.12</v>
      </c>
      <c r="L1641" s="27" t="s">
        <v>8234</v>
      </c>
      <c r="M1641" s="27" t="s">
        <v>8235</v>
      </c>
    </row>
    <row r="1642" ht="33" spans="1:13">
      <c r="A1642" s="24" t="s">
        <v>8236</v>
      </c>
      <c r="B1642" s="24" t="s">
        <v>8237</v>
      </c>
      <c r="C1642" s="21">
        <f>VLOOKUP(A1642,[1]spot_prices!$A:$F,3,FALSE)</f>
        <v>15.4</v>
      </c>
      <c r="D1642" s="21">
        <f>VLOOKUP(A1642,[1]spot_prices!$A:$F,4,FALSE)</f>
        <v>49.4</v>
      </c>
      <c r="E1642" s="107">
        <f>C1642/D1642</f>
        <v>0.311740890688259</v>
      </c>
      <c r="F1642" s="20">
        <f>VLOOKUP(A1642,[1]spot_prices!$A:$F,5,FALSE)</f>
        <v>18.74</v>
      </c>
      <c r="G1642" s="103">
        <f>VLOOKUP(A1642,[1]spot_prices!$A:$F,6,FALSE)</f>
        <v>2.68</v>
      </c>
      <c r="H1642" s="27" t="s">
        <v>254</v>
      </c>
      <c r="I1642" s="127"/>
      <c r="J1642" s="114"/>
      <c r="K1642" s="112">
        <f>VLOOKUP(H1642,行业总结!D:F,2,FALSE)</f>
        <v>2.12</v>
      </c>
      <c r="L1642" s="27" t="s">
        <v>8238</v>
      </c>
      <c r="M1642" s="27" t="s">
        <v>8239</v>
      </c>
    </row>
    <row r="1643" ht="33" spans="1:13">
      <c r="A1643" s="24" t="s">
        <v>8240</v>
      </c>
      <c r="B1643" s="24" t="s">
        <v>8241</v>
      </c>
      <c r="C1643" s="21">
        <f>VLOOKUP(A1643,[1]spot_prices!$A:$F,3,FALSE)</f>
        <v>15.3</v>
      </c>
      <c r="D1643" s="21">
        <f>VLOOKUP(A1643,[1]spot_prices!$A:$F,4,FALSE)</f>
        <v>18.9</v>
      </c>
      <c r="E1643" s="107">
        <f>C1643/D1643</f>
        <v>0.80952380952381</v>
      </c>
      <c r="F1643" s="20">
        <f>VLOOKUP(A1643,[1]spot_prices!$A:$F,5,FALSE)</f>
        <v>12.35</v>
      </c>
      <c r="G1643" s="103">
        <f>VLOOKUP(A1643,[1]spot_prices!$A:$F,6,FALSE)</f>
        <v>3.78</v>
      </c>
      <c r="H1643" s="27" t="s">
        <v>254</v>
      </c>
      <c r="I1643" s="127" t="s">
        <v>7861</v>
      </c>
      <c r="J1643" s="114"/>
      <c r="K1643" s="112">
        <f>VLOOKUP(H1643,行业总结!D:F,2,FALSE)</f>
        <v>2.12</v>
      </c>
      <c r="L1643" s="27" t="s">
        <v>8242</v>
      </c>
      <c r="M1643" s="27" t="s">
        <v>8243</v>
      </c>
    </row>
    <row r="1644" ht="33" spans="1:13">
      <c r="A1644" s="24" t="s">
        <v>8244</v>
      </c>
      <c r="B1644" s="24" t="s">
        <v>8245</v>
      </c>
      <c r="C1644" s="21">
        <f>VLOOKUP(A1644,[1]spot_prices!$A:$F,3,FALSE)</f>
        <v>15</v>
      </c>
      <c r="D1644" s="21">
        <f>VLOOKUP(A1644,[1]spot_prices!$A:$F,4,FALSE)</f>
        <v>18.6</v>
      </c>
      <c r="E1644" s="107">
        <f>C1644/D1644</f>
        <v>0.806451612903226</v>
      </c>
      <c r="F1644" s="20">
        <f>VLOOKUP(A1644,[1]spot_prices!$A:$F,5,FALSE)</f>
        <v>14.13</v>
      </c>
      <c r="G1644" s="103">
        <f>VLOOKUP(A1644,[1]spot_prices!$A:$F,6,FALSE)</f>
        <v>1</v>
      </c>
      <c r="H1644" s="27" t="s">
        <v>254</v>
      </c>
      <c r="I1644" s="127" t="s">
        <v>7861</v>
      </c>
      <c r="J1644" s="114"/>
      <c r="K1644" s="112">
        <f>VLOOKUP(H1644,行业总结!D:F,2,FALSE)</f>
        <v>2.12</v>
      </c>
      <c r="L1644" s="27" t="s">
        <v>8246</v>
      </c>
      <c r="M1644" s="27" t="s">
        <v>8247</v>
      </c>
    </row>
    <row r="1645" ht="33" spans="1:13">
      <c r="A1645" s="24" t="s">
        <v>8248</v>
      </c>
      <c r="B1645" s="24" t="s">
        <v>8249</v>
      </c>
      <c r="C1645" s="21">
        <f>VLOOKUP(A1645,[1]spot_prices!$A:$F,3,FALSE)</f>
        <v>14.8</v>
      </c>
      <c r="D1645" s="21">
        <f>VLOOKUP(A1645,[1]spot_prices!$A:$F,4,FALSE)</f>
        <v>14.8</v>
      </c>
      <c r="E1645" s="107">
        <f>C1645/D1645</f>
        <v>1</v>
      </c>
      <c r="F1645" s="20">
        <f>VLOOKUP(A1645,[1]spot_prices!$A:$F,5,FALSE)</f>
        <v>16.75</v>
      </c>
      <c r="G1645" s="103">
        <f>VLOOKUP(A1645,[1]spot_prices!$A:$F,6,FALSE)</f>
        <v>2.45</v>
      </c>
      <c r="H1645" s="27" t="s">
        <v>254</v>
      </c>
      <c r="I1645" s="127" t="s">
        <v>1619</v>
      </c>
      <c r="J1645" s="114"/>
      <c r="K1645" s="112">
        <f>VLOOKUP(H1645,行业总结!D:F,2,FALSE)</f>
        <v>2.12</v>
      </c>
      <c r="L1645" s="27" t="s">
        <v>8250</v>
      </c>
      <c r="M1645" s="27" t="s">
        <v>8251</v>
      </c>
    </row>
    <row r="1646" ht="33" spans="1:13">
      <c r="A1646" s="24" t="s">
        <v>8252</v>
      </c>
      <c r="B1646" s="24" t="s">
        <v>8253</v>
      </c>
      <c r="C1646" s="21">
        <f>VLOOKUP(A1646,[1]spot_prices!$A:$F,3,FALSE)</f>
        <v>14.7</v>
      </c>
      <c r="D1646" s="21">
        <f>VLOOKUP(A1646,[1]spot_prices!$A:$F,4,FALSE)</f>
        <v>59.6</v>
      </c>
      <c r="E1646" s="107">
        <f>C1646/D1646</f>
        <v>0.246644295302013</v>
      </c>
      <c r="F1646" s="20">
        <f>VLOOKUP(A1646,[1]spot_prices!$A:$F,5,FALSE)</f>
        <v>36.72</v>
      </c>
      <c r="G1646" s="103">
        <f>VLOOKUP(A1646,[1]spot_prices!$A:$F,6,FALSE)</f>
        <v>10.01</v>
      </c>
      <c r="H1646" s="27" t="s">
        <v>254</v>
      </c>
      <c r="I1646" s="127"/>
      <c r="J1646" s="114"/>
      <c r="K1646" s="112">
        <f>VLOOKUP(H1646,行业总结!D:F,2,FALSE)</f>
        <v>2.12</v>
      </c>
      <c r="L1646" s="27" t="s">
        <v>8254</v>
      </c>
      <c r="M1646" s="27" t="s">
        <v>8255</v>
      </c>
    </row>
    <row r="1647" ht="33" spans="1:13">
      <c r="A1647" s="24" t="s">
        <v>8256</v>
      </c>
      <c r="B1647" s="24" t="s">
        <v>8257</v>
      </c>
      <c r="C1647" s="21">
        <f>VLOOKUP(A1647,[1]spot_prices!$A:$F,3,FALSE)</f>
        <v>14.5</v>
      </c>
      <c r="D1647" s="21">
        <f>VLOOKUP(A1647,[1]spot_prices!$A:$F,4,FALSE)</f>
        <v>31.2</v>
      </c>
      <c r="E1647" s="107">
        <f>C1647/D1647</f>
        <v>0.46474358974359</v>
      </c>
      <c r="F1647" s="20">
        <f>VLOOKUP(A1647,[1]spot_prices!$A:$F,5,FALSE)</f>
        <v>18.8</v>
      </c>
      <c r="G1647" s="103">
        <f>VLOOKUP(A1647,[1]spot_prices!$A:$F,6,FALSE)</f>
        <v>4.44</v>
      </c>
      <c r="H1647" s="27" t="s">
        <v>254</v>
      </c>
      <c r="I1647" s="127"/>
      <c r="J1647" s="114"/>
      <c r="K1647" s="112">
        <f>VLOOKUP(H1647,行业总结!D:F,2,FALSE)</f>
        <v>2.12</v>
      </c>
      <c r="L1647" s="27" t="s">
        <v>8258</v>
      </c>
      <c r="M1647" s="27" t="s">
        <v>8259</v>
      </c>
    </row>
    <row r="1648" ht="33" spans="1:13">
      <c r="A1648" s="24" t="s">
        <v>8260</v>
      </c>
      <c r="B1648" s="24" t="s">
        <v>8261</v>
      </c>
      <c r="C1648" s="21">
        <f>VLOOKUP(A1648,[1]spot_prices!$A:$F,3,FALSE)</f>
        <v>13.8</v>
      </c>
      <c r="D1648" s="21">
        <f>VLOOKUP(A1648,[1]spot_prices!$A:$F,4,FALSE)</f>
        <v>55.1</v>
      </c>
      <c r="E1648" s="107">
        <f>C1648/D1648</f>
        <v>0.250453720508167</v>
      </c>
      <c r="F1648" s="20">
        <f>VLOOKUP(A1648,[1]spot_prices!$A:$F,5,FALSE)</f>
        <v>24.51</v>
      </c>
      <c r="G1648" s="103">
        <f>VLOOKUP(A1648,[1]spot_prices!$A:$F,6,FALSE)</f>
        <v>1.96</v>
      </c>
      <c r="H1648" s="27" t="s">
        <v>254</v>
      </c>
      <c r="I1648" s="127" t="s">
        <v>7694</v>
      </c>
      <c r="J1648" s="114"/>
      <c r="K1648" s="112">
        <f>VLOOKUP(H1648,行业总结!D:F,2,FALSE)</f>
        <v>2.12</v>
      </c>
      <c r="L1648" s="27" t="s">
        <v>8262</v>
      </c>
      <c r="M1648" s="27" t="s">
        <v>1828</v>
      </c>
    </row>
    <row r="1649" ht="33" spans="1:13">
      <c r="A1649" s="24" t="s">
        <v>8263</v>
      </c>
      <c r="B1649" s="24" t="s">
        <v>8264</v>
      </c>
      <c r="C1649" s="21">
        <f>VLOOKUP(A1649,[1]spot_prices!$A:$F,3,FALSE)</f>
        <v>13.8</v>
      </c>
      <c r="D1649" s="21">
        <f>VLOOKUP(A1649,[1]spot_prices!$A:$F,4,FALSE)</f>
        <v>27.6</v>
      </c>
      <c r="E1649" s="107">
        <f>C1649/D1649</f>
        <v>0.5</v>
      </c>
      <c r="F1649" s="20">
        <f>VLOOKUP(A1649,[1]spot_prices!$A:$F,5,FALSE)</f>
        <v>18.88</v>
      </c>
      <c r="G1649" s="103">
        <f>VLOOKUP(A1649,[1]spot_prices!$A:$F,6,FALSE)</f>
        <v>1.67</v>
      </c>
      <c r="H1649" s="27" t="s">
        <v>254</v>
      </c>
      <c r="I1649" s="127" t="s">
        <v>7600</v>
      </c>
      <c r="J1649" s="114"/>
      <c r="K1649" s="112">
        <f>VLOOKUP(H1649,行业总结!D:F,2,FALSE)</f>
        <v>2.12</v>
      </c>
      <c r="L1649" s="27" t="s">
        <v>8265</v>
      </c>
      <c r="M1649" s="27" t="s">
        <v>8266</v>
      </c>
    </row>
    <row r="1650" ht="33" spans="1:13">
      <c r="A1650" s="24" t="s">
        <v>8267</v>
      </c>
      <c r="B1650" s="24" t="s">
        <v>8268</v>
      </c>
      <c r="C1650" s="21">
        <f>VLOOKUP(A1650,[1]spot_prices!$A:$F,3,FALSE)</f>
        <v>13.6</v>
      </c>
      <c r="D1650" s="21">
        <f>VLOOKUP(A1650,[1]spot_prices!$A:$F,4,FALSE)</f>
        <v>18.7</v>
      </c>
      <c r="E1650" s="107">
        <f>C1650/D1650</f>
        <v>0.727272727272727</v>
      </c>
      <c r="F1650" s="20">
        <f>VLOOKUP(A1650,[1]spot_prices!$A:$F,5,FALSE)</f>
        <v>8.84</v>
      </c>
      <c r="G1650" s="103">
        <f>VLOOKUP(A1650,[1]spot_prices!$A:$F,6,FALSE)</f>
        <v>2.31</v>
      </c>
      <c r="H1650" s="27" t="s">
        <v>254</v>
      </c>
      <c r="I1650" s="127"/>
      <c r="J1650" s="114"/>
      <c r="K1650" s="112">
        <f>VLOOKUP(H1650,行业总结!D:F,2,FALSE)</f>
        <v>2.12</v>
      </c>
      <c r="L1650" s="27" t="s">
        <v>8269</v>
      </c>
      <c r="M1650" s="27" t="s">
        <v>8270</v>
      </c>
    </row>
    <row r="1651" ht="33" spans="1:13">
      <c r="A1651" s="24" t="s">
        <v>8271</v>
      </c>
      <c r="B1651" s="24" t="s">
        <v>8272</v>
      </c>
      <c r="C1651" s="21">
        <f>VLOOKUP(A1651,[1]spot_prices!$A:$F,3,FALSE)</f>
        <v>12.2</v>
      </c>
      <c r="D1651" s="21">
        <f>VLOOKUP(A1651,[1]spot_prices!$A:$F,4,FALSE)</f>
        <v>36.7</v>
      </c>
      <c r="E1651" s="107">
        <f>C1651/D1651</f>
        <v>0.332425068119891</v>
      </c>
      <c r="F1651" s="20">
        <f>VLOOKUP(A1651,[1]spot_prices!$A:$F,5,FALSE)</f>
        <v>40.79</v>
      </c>
      <c r="G1651" s="103">
        <f>VLOOKUP(A1651,[1]spot_prices!$A:$F,6,FALSE)</f>
        <v>4.78</v>
      </c>
      <c r="H1651" s="27" t="s">
        <v>254</v>
      </c>
      <c r="I1651" s="127" t="s">
        <v>8030</v>
      </c>
      <c r="J1651" s="114"/>
      <c r="K1651" s="112">
        <f>VLOOKUP(H1651,行业总结!D:F,2,FALSE)</f>
        <v>2.12</v>
      </c>
      <c r="L1651" s="27" t="s">
        <v>8273</v>
      </c>
      <c r="M1651" s="27" t="s">
        <v>8274</v>
      </c>
    </row>
    <row r="1652" ht="33" spans="1:13">
      <c r="A1652" s="24" t="s">
        <v>8275</v>
      </c>
      <c r="B1652" s="24" t="s">
        <v>8276</v>
      </c>
      <c r="C1652" s="21">
        <f>VLOOKUP(A1652,[1]spot_prices!$A:$F,3,FALSE)</f>
        <v>12.1</v>
      </c>
      <c r="D1652" s="21">
        <f>VLOOKUP(A1652,[1]spot_prices!$A:$F,4,FALSE)</f>
        <v>48.5</v>
      </c>
      <c r="E1652" s="107">
        <f>C1652/D1652</f>
        <v>0.249484536082474</v>
      </c>
      <c r="F1652" s="20">
        <f>VLOOKUP(A1652,[1]spot_prices!$A:$F,5,FALSE)</f>
        <v>60.68</v>
      </c>
      <c r="G1652" s="103">
        <f>VLOOKUP(A1652,[1]spot_prices!$A:$F,6,FALSE)</f>
        <v>3.04</v>
      </c>
      <c r="H1652" s="27" t="s">
        <v>254</v>
      </c>
      <c r="I1652" s="127"/>
      <c r="J1652" s="114"/>
      <c r="K1652" s="112">
        <f>VLOOKUP(H1652,行业总结!D:F,2,FALSE)</f>
        <v>2.12</v>
      </c>
      <c r="L1652" s="27" t="s">
        <v>8277</v>
      </c>
      <c r="M1652" s="27" t="s">
        <v>8278</v>
      </c>
    </row>
    <row r="1653" ht="33" spans="1:13">
      <c r="A1653" s="24" t="s">
        <v>8279</v>
      </c>
      <c r="B1653" s="24" t="s">
        <v>8280</v>
      </c>
      <c r="C1653" s="21">
        <f>VLOOKUP(A1653,[1]spot_prices!$A:$F,3,FALSE)</f>
        <v>12</v>
      </c>
      <c r="D1653" s="21">
        <f>VLOOKUP(A1653,[1]spot_prices!$A:$F,4,FALSE)</f>
        <v>25.6</v>
      </c>
      <c r="E1653" s="107">
        <f>C1653/D1653</f>
        <v>0.46875</v>
      </c>
      <c r="F1653" s="20">
        <f>VLOOKUP(A1653,[1]spot_prices!$A:$F,5,FALSE)</f>
        <v>18.95</v>
      </c>
      <c r="G1653" s="103">
        <f>VLOOKUP(A1653,[1]spot_prices!$A:$F,6,FALSE)</f>
        <v>2.99</v>
      </c>
      <c r="H1653" s="27" t="s">
        <v>254</v>
      </c>
      <c r="I1653" s="127"/>
      <c r="J1653" s="114"/>
      <c r="K1653" s="112">
        <f>VLOOKUP(H1653,行业总结!D:F,2,FALSE)</f>
        <v>2.12</v>
      </c>
      <c r="L1653" s="27" t="s">
        <v>8281</v>
      </c>
      <c r="M1653" s="27" t="s">
        <v>8282</v>
      </c>
    </row>
    <row r="1654" ht="33" spans="1:13">
      <c r="A1654" s="24" t="s">
        <v>8283</v>
      </c>
      <c r="B1654" s="24" t="s">
        <v>8284</v>
      </c>
      <c r="C1654" s="21">
        <f>VLOOKUP(A1654,[1]spot_prices!$A:$F,3,FALSE)</f>
        <v>12</v>
      </c>
      <c r="D1654" s="21">
        <f>VLOOKUP(A1654,[1]spot_prices!$A:$F,4,FALSE)</f>
        <v>15.1</v>
      </c>
      <c r="E1654" s="107">
        <f>C1654/D1654</f>
        <v>0.794701986754967</v>
      </c>
      <c r="F1654" s="20">
        <f>VLOOKUP(A1654,[1]spot_prices!$A:$F,5,FALSE)</f>
        <v>10.67</v>
      </c>
      <c r="G1654" s="103">
        <f>VLOOKUP(A1654,[1]spot_prices!$A:$F,6,FALSE)</f>
        <v>1.91</v>
      </c>
      <c r="H1654" s="27" t="s">
        <v>254</v>
      </c>
      <c r="I1654" s="127" t="s">
        <v>7600</v>
      </c>
      <c r="J1654" s="114"/>
      <c r="K1654" s="112">
        <f>VLOOKUP(H1654,行业总结!D:F,2,FALSE)</f>
        <v>2.12</v>
      </c>
      <c r="L1654" s="27" t="s">
        <v>8285</v>
      </c>
      <c r="M1654" s="27" t="s">
        <v>8286</v>
      </c>
    </row>
    <row r="1655" ht="33" spans="1:13">
      <c r="A1655" s="24" t="s">
        <v>8287</v>
      </c>
      <c r="B1655" s="24" t="s">
        <v>8288</v>
      </c>
      <c r="C1655" s="21">
        <f>VLOOKUP(A1655,[1]spot_prices!$A:$F,3,FALSE)</f>
        <v>11.4</v>
      </c>
      <c r="D1655" s="21">
        <f>VLOOKUP(A1655,[1]spot_prices!$A:$F,4,FALSE)</f>
        <v>45</v>
      </c>
      <c r="E1655" s="107">
        <f>C1655/D1655</f>
        <v>0.253333333333333</v>
      </c>
      <c r="F1655" s="20">
        <f>VLOOKUP(A1655,[1]spot_prices!$A:$F,5,FALSE)</f>
        <v>29.08</v>
      </c>
      <c r="G1655" s="103">
        <f>VLOOKUP(A1655,[1]spot_prices!$A:$F,6,FALSE)</f>
        <v>4.6</v>
      </c>
      <c r="H1655" s="27" t="s">
        <v>254</v>
      </c>
      <c r="I1655" s="127"/>
      <c r="J1655" s="114"/>
      <c r="K1655" s="112">
        <f>VLOOKUP(H1655,行业总结!D:F,2,FALSE)</f>
        <v>2.12</v>
      </c>
      <c r="L1655" s="27" t="s">
        <v>8289</v>
      </c>
      <c r="M1655" s="27" t="s">
        <v>8290</v>
      </c>
    </row>
    <row r="1656" ht="33" spans="1:13">
      <c r="A1656" s="24" t="s">
        <v>8291</v>
      </c>
      <c r="B1656" s="24" t="s">
        <v>8292</v>
      </c>
      <c r="C1656" s="21">
        <f>VLOOKUP(A1656,[1]spot_prices!$A:$F,3,FALSE)</f>
        <v>11.3</v>
      </c>
      <c r="D1656" s="21">
        <f>VLOOKUP(A1656,[1]spot_prices!$A:$F,4,FALSE)</f>
        <v>28.4</v>
      </c>
      <c r="E1656" s="107">
        <f>C1656/D1656</f>
        <v>0.397887323943662</v>
      </c>
      <c r="F1656" s="20">
        <f>VLOOKUP(A1656,[1]spot_prices!$A:$F,5,FALSE)</f>
        <v>29.55</v>
      </c>
      <c r="G1656" s="103">
        <f>VLOOKUP(A1656,[1]spot_prices!$A:$F,6,FALSE)</f>
        <v>1.65</v>
      </c>
      <c r="H1656" s="27" t="s">
        <v>254</v>
      </c>
      <c r="I1656" s="127" t="s">
        <v>7861</v>
      </c>
      <c r="J1656" s="114"/>
      <c r="K1656" s="112">
        <f>VLOOKUP(H1656,行业总结!D:F,2,FALSE)</f>
        <v>2.12</v>
      </c>
      <c r="L1656" s="27" t="s">
        <v>8293</v>
      </c>
      <c r="M1656" s="27" t="s">
        <v>8294</v>
      </c>
    </row>
    <row r="1657" ht="33" spans="1:13">
      <c r="A1657" s="24" t="s">
        <v>8295</v>
      </c>
      <c r="B1657" s="24" t="s">
        <v>8296</v>
      </c>
      <c r="C1657" s="21">
        <f>VLOOKUP(A1657,[1]spot_prices!$A:$F,3,FALSE)</f>
        <v>11</v>
      </c>
      <c r="D1657" s="21">
        <f>VLOOKUP(A1657,[1]spot_prices!$A:$F,4,FALSE)</f>
        <v>43.8</v>
      </c>
      <c r="E1657" s="107">
        <f>C1657/D1657</f>
        <v>0.251141552511416</v>
      </c>
      <c r="F1657" s="20">
        <f>VLOOKUP(A1657,[1]spot_prices!$A:$F,5,FALSE)</f>
        <v>16.13</v>
      </c>
      <c r="G1657" s="103">
        <f>VLOOKUP(A1657,[1]spot_prices!$A:$F,6,FALSE)</f>
        <v>-0.06</v>
      </c>
      <c r="H1657" s="27" t="s">
        <v>254</v>
      </c>
      <c r="I1657" s="127" t="s">
        <v>7622</v>
      </c>
      <c r="J1657" s="114"/>
      <c r="K1657" s="112">
        <f>VLOOKUP(H1657,行业总结!D:F,2,FALSE)</f>
        <v>2.12</v>
      </c>
      <c r="L1657" s="27" t="s">
        <v>8297</v>
      </c>
      <c r="M1657" s="27" t="s">
        <v>8298</v>
      </c>
    </row>
    <row r="1658" ht="33" spans="1:13">
      <c r="A1658" s="24" t="s">
        <v>8299</v>
      </c>
      <c r="B1658" s="24" t="s">
        <v>8300</v>
      </c>
      <c r="C1658" s="21">
        <f>VLOOKUP(A1658,[1]spot_prices!$A:$F,3,FALSE)</f>
        <v>11</v>
      </c>
      <c r="D1658" s="21">
        <f>VLOOKUP(A1658,[1]spot_prices!$A:$F,4,FALSE)</f>
        <v>25.7</v>
      </c>
      <c r="E1658" s="107">
        <f>C1658/D1658</f>
        <v>0.428015564202335</v>
      </c>
      <c r="F1658" s="20">
        <f>VLOOKUP(A1658,[1]spot_prices!$A:$F,5,FALSE)</f>
        <v>24.71</v>
      </c>
      <c r="G1658" s="103">
        <f>VLOOKUP(A1658,[1]spot_prices!$A:$F,6,FALSE)</f>
        <v>1.35</v>
      </c>
      <c r="H1658" s="27" t="s">
        <v>254</v>
      </c>
      <c r="I1658" s="127"/>
      <c r="J1658" s="114"/>
      <c r="K1658" s="112">
        <f>VLOOKUP(H1658,行业总结!D:F,2,FALSE)</f>
        <v>2.12</v>
      </c>
      <c r="L1658" s="27" t="s">
        <v>8301</v>
      </c>
      <c r="M1658" s="27" t="s">
        <v>8302</v>
      </c>
    </row>
    <row r="1659" ht="33" spans="1:13">
      <c r="A1659" s="24" t="s">
        <v>8303</v>
      </c>
      <c r="B1659" s="24" t="s">
        <v>8304</v>
      </c>
      <c r="C1659" s="21">
        <f>VLOOKUP(A1659,[1]spot_prices!$A:$F,3,FALSE)</f>
        <v>10.4</v>
      </c>
      <c r="D1659" s="21">
        <f>VLOOKUP(A1659,[1]spot_prices!$A:$F,4,FALSE)</f>
        <v>31.5</v>
      </c>
      <c r="E1659" s="107">
        <f>C1659/D1659</f>
        <v>0.33015873015873</v>
      </c>
      <c r="F1659" s="20">
        <f>VLOOKUP(A1659,[1]spot_prices!$A:$F,5,FALSE)</f>
        <v>29.59</v>
      </c>
      <c r="G1659" s="103">
        <f>VLOOKUP(A1659,[1]spot_prices!$A:$F,6,FALSE)</f>
        <v>-0.34</v>
      </c>
      <c r="H1659" s="27" t="s">
        <v>254</v>
      </c>
      <c r="I1659" s="127"/>
      <c r="J1659" s="114"/>
      <c r="K1659" s="112">
        <f>VLOOKUP(H1659,行业总结!D:F,2,FALSE)</f>
        <v>2.12</v>
      </c>
      <c r="L1659" s="27" t="s">
        <v>8305</v>
      </c>
      <c r="M1659" s="27" t="s">
        <v>8306</v>
      </c>
    </row>
    <row r="1660" ht="33" spans="1:13">
      <c r="A1660" s="24" t="s">
        <v>8307</v>
      </c>
      <c r="B1660" s="24" t="s">
        <v>8308</v>
      </c>
      <c r="C1660" s="21">
        <f>VLOOKUP(A1660,[1]spot_prices!$A:$F,3,FALSE)</f>
        <v>10.3</v>
      </c>
      <c r="D1660" s="21">
        <f>VLOOKUP(A1660,[1]spot_prices!$A:$F,4,FALSE)</f>
        <v>78.4</v>
      </c>
      <c r="E1660" s="107">
        <f>C1660/D1660</f>
        <v>0.131377551020408</v>
      </c>
      <c r="F1660" s="20">
        <f>VLOOKUP(A1660,[1]spot_prices!$A:$F,5,FALSE)</f>
        <v>5.25</v>
      </c>
      <c r="G1660" s="103">
        <f>VLOOKUP(A1660,[1]spot_prices!$A:$F,6,FALSE)</f>
        <v>0.96</v>
      </c>
      <c r="H1660" s="27" t="s">
        <v>254</v>
      </c>
      <c r="I1660" s="127" t="s">
        <v>7622</v>
      </c>
      <c r="J1660" s="24" t="s">
        <v>2113</v>
      </c>
      <c r="K1660" s="112">
        <f>VLOOKUP(H1660,行业总结!D:F,2,FALSE)</f>
        <v>2.12</v>
      </c>
      <c r="L1660" s="27" t="s">
        <v>8309</v>
      </c>
      <c r="M1660" s="27" t="s">
        <v>8310</v>
      </c>
    </row>
    <row r="1661" ht="33" spans="1:13">
      <c r="A1661" s="24" t="s">
        <v>8311</v>
      </c>
      <c r="B1661" s="24" t="s">
        <v>8312</v>
      </c>
      <c r="C1661" s="21">
        <f>VLOOKUP(A1661,[1]spot_prices!$A:$F,3,FALSE)</f>
        <v>10.3</v>
      </c>
      <c r="D1661" s="21">
        <f>VLOOKUP(A1661,[1]spot_prices!$A:$F,4,FALSE)</f>
        <v>51.8</v>
      </c>
      <c r="E1661" s="107">
        <f>C1661/D1661</f>
        <v>0.198841698841699</v>
      </c>
      <c r="F1661" s="20">
        <f>VLOOKUP(A1661,[1]spot_prices!$A:$F,5,FALSE)</f>
        <v>10.98</v>
      </c>
      <c r="G1661" s="103">
        <f>VLOOKUP(A1661,[1]spot_prices!$A:$F,6,FALSE)</f>
        <v>1.29</v>
      </c>
      <c r="H1661" s="27" t="s">
        <v>254</v>
      </c>
      <c r="I1661" s="127"/>
      <c r="J1661" s="114"/>
      <c r="K1661" s="112">
        <f>VLOOKUP(H1661,行业总结!D:F,2,FALSE)</f>
        <v>2.12</v>
      </c>
      <c r="L1661" s="27" t="s">
        <v>8313</v>
      </c>
      <c r="M1661" s="27" t="s">
        <v>8314</v>
      </c>
    </row>
    <row r="1662" ht="33" spans="1:13">
      <c r="A1662" s="24" t="s">
        <v>8315</v>
      </c>
      <c r="B1662" s="24" t="s">
        <v>8316</v>
      </c>
      <c r="C1662" s="21">
        <f>VLOOKUP(A1662,[1]spot_prices!$A:$F,3,FALSE)</f>
        <v>10</v>
      </c>
      <c r="D1662" s="21">
        <f>VLOOKUP(A1662,[1]spot_prices!$A:$F,4,FALSE)</f>
        <v>33.3</v>
      </c>
      <c r="E1662" s="107">
        <f>C1662/D1662</f>
        <v>0.3003003003003</v>
      </c>
      <c r="F1662" s="20">
        <f>VLOOKUP(A1662,[1]spot_prices!$A:$F,5,FALSE)</f>
        <v>14.27</v>
      </c>
      <c r="G1662" s="103">
        <f>VLOOKUP(A1662,[1]spot_prices!$A:$F,6,FALSE)</f>
        <v>2.66</v>
      </c>
      <c r="H1662" s="27" t="s">
        <v>254</v>
      </c>
      <c r="I1662" s="127"/>
      <c r="J1662" s="114"/>
      <c r="K1662" s="112">
        <f>VLOOKUP(H1662,行业总结!D:F,2,FALSE)</f>
        <v>2.12</v>
      </c>
      <c r="L1662" s="27" t="s">
        <v>8317</v>
      </c>
      <c r="M1662" s="27" t="s">
        <v>8199</v>
      </c>
    </row>
    <row r="1663" ht="33" spans="1:13">
      <c r="A1663" s="24" t="s">
        <v>8318</v>
      </c>
      <c r="B1663" s="24" t="s">
        <v>8319</v>
      </c>
      <c r="C1663" s="21">
        <f>VLOOKUP(A1663,[1]spot_prices!$A:$F,3,FALSE)</f>
        <v>10</v>
      </c>
      <c r="D1663" s="21">
        <f>VLOOKUP(A1663,[1]spot_prices!$A:$F,4,FALSE)</f>
        <v>23.4</v>
      </c>
      <c r="E1663" s="107">
        <f>C1663/D1663</f>
        <v>0.427350427350427</v>
      </c>
      <c r="F1663" s="20">
        <f>VLOOKUP(A1663,[1]spot_prices!$A:$F,5,FALSE)</f>
        <v>29.2</v>
      </c>
      <c r="G1663" s="103">
        <f>VLOOKUP(A1663,[1]spot_prices!$A:$F,6,FALSE)</f>
        <v>0.76</v>
      </c>
      <c r="H1663" s="27" t="s">
        <v>254</v>
      </c>
      <c r="I1663" s="127" t="s">
        <v>7622</v>
      </c>
      <c r="J1663" s="114"/>
      <c r="K1663" s="112">
        <f>VLOOKUP(H1663,行业总结!D:F,2,FALSE)</f>
        <v>2.12</v>
      </c>
      <c r="L1663" s="27" t="s">
        <v>8320</v>
      </c>
      <c r="M1663" s="27" t="s">
        <v>8321</v>
      </c>
    </row>
    <row r="1664" ht="33" spans="1:13">
      <c r="A1664" s="24" t="s">
        <v>8322</v>
      </c>
      <c r="B1664" s="24" t="s">
        <v>8323</v>
      </c>
      <c r="C1664" s="21">
        <f>VLOOKUP(A1664,[1]spot_prices!$A:$F,3,FALSE)</f>
        <v>9.7</v>
      </c>
      <c r="D1664" s="21">
        <f>VLOOKUP(A1664,[1]spot_prices!$A:$F,4,FALSE)</f>
        <v>38.7</v>
      </c>
      <c r="E1664" s="107">
        <f>C1664/D1664</f>
        <v>0.250645994832041</v>
      </c>
      <c r="F1664" s="20">
        <f>VLOOKUP(A1664,[1]spot_prices!$A:$F,5,FALSE)</f>
        <v>32.28</v>
      </c>
      <c r="G1664" s="103">
        <f>VLOOKUP(A1664,[1]spot_prices!$A:$F,6,FALSE)</f>
        <v>1.73</v>
      </c>
      <c r="H1664" s="27" t="s">
        <v>254</v>
      </c>
      <c r="I1664" s="127"/>
      <c r="J1664" s="114"/>
      <c r="K1664" s="112">
        <f>VLOOKUP(H1664,行业总结!D:F,2,FALSE)</f>
        <v>2.12</v>
      </c>
      <c r="L1664" s="27" t="s">
        <v>8324</v>
      </c>
      <c r="M1664" s="27" t="s">
        <v>7669</v>
      </c>
    </row>
    <row r="1665" ht="33" spans="1:13">
      <c r="A1665" s="24" t="s">
        <v>8325</v>
      </c>
      <c r="B1665" s="24" t="s">
        <v>8326</v>
      </c>
      <c r="C1665" s="21">
        <f>VLOOKUP(A1665,[1]spot_prices!$A:$F,3,FALSE)</f>
        <v>9.6</v>
      </c>
      <c r="D1665" s="21">
        <f>VLOOKUP(A1665,[1]spot_prices!$A:$F,4,FALSE)</f>
        <v>18.8</v>
      </c>
      <c r="E1665" s="107">
        <f>C1665/D1665</f>
        <v>0.51063829787234</v>
      </c>
      <c r="F1665" s="20">
        <f>VLOOKUP(A1665,[1]spot_prices!$A:$F,5,FALSE)</f>
        <v>29.39</v>
      </c>
      <c r="G1665" s="103">
        <f>VLOOKUP(A1665,[1]spot_prices!$A:$F,6,FALSE)</f>
        <v>1.94</v>
      </c>
      <c r="H1665" s="27" t="s">
        <v>254</v>
      </c>
      <c r="I1665" s="127"/>
      <c r="J1665" s="114"/>
      <c r="K1665" s="112">
        <f>VLOOKUP(H1665,行业总结!D:F,2,FALSE)</f>
        <v>2.12</v>
      </c>
      <c r="L1665" s="27" t="s">
        <v>8327</v>
      </c>
      <c r="M1665" s="27" t="s">
        <v>8328</v>
      </c>
    </row>
    <row r="1666" ht="33" spans="1:13">
      <c r="A1666" s="24" t="s">
        <v>8329</v>
      </c>
      <c r="B1666" s="24" t="s">
        <v>8330</v>
      </c>
      <c r="C1666" s="21">
        <f>VLOOKUP(A1666,[1]spot_prices!$A:$F,3,FALSE)</f>
        <v>8.8</v>
      </c>
      <c r="D1666" s="21">
        <f>VLOOKUP(A1666,[1]spot_prices!$A:$F,4,FALSE)</f>
        <v>38.5</v>
      </c>
      <c r="E1666" s="107">
        <f>C1666/D1666</f>
        <v>0.228571428571429</v>
      </c>
      <c r="F1666" s="20">
        <f>VLOOKUP(A1666,[1]spot_prices!$A:$F,5,FALSE)</f>
        <v>9.05</v>
      </c>
      <c r="G1666" s="103">
        <f>VLOOKUP(A1666,[1]spot_prices!$A:$F,6,FALSE)</f>
        <v>3.08</v>
      </c>
      <c r="H1666" s="27" t="s">
        <v>254</v>
      </c>
      <c r="I1666" s="127" t="s">
        <v>7861</v>
      </c>
      <c r="J1666" s="114"/>
      <c r="K1666" s="112">
        <f>VLOOKUP(H1666,行业总结!D:F,2,FALSE)</f>
        <v>2.12</v>
      </c>
      <c r="L1666" s="27" t="s">
        <v>8331</v>
      </c>
      <c r="M1666" s="27" t="s">
        <v>8332</v>
      </c>
    </row>
    <row r="1667" ht="33" spans="1:13">
      <c r="A1667" s="24" t="s">
        <v>8333</v>
      </c>
      <c r="B1667" s="24" t="s">
        <v>8334</v>
      </c>
      <c r="C1667" s="21">
        <f>VLOOKUP(A1667,[1]spot_prices!$A:$F,3,FALSE)</f>
        <v>8.4</v>
      </c>
      <c r="D1667" s="21">
        <f>VLOOKUP(A1667,[1]spot_prices!$A:$F,4,FALSE)</f>
        <v>66.2</v>
      </c>
      <c r="E1667" s="107">
        <f>C1667/D1667</f>
        <v>0.126888217522659</v>
      </c>
      <c r="F1667" s="20">
        <f>VLOOKUP(A1667,[1]spot_prices!$A:$F,5,FALSE)</f>
        <v>16.39</v>
      </c>
      <c r="G1667" s="103">
        <f>VLOOKUP(A1667,[1]spot_prices!$A:$F,6,FALSE)</f>
        <v>-1.97</v>
      </c>
      <c r="H1667" s="27" t="s">
        <v>254</v>
      </c>
      <c r="I1667" s="127" t="s">
        <v>1619</v>
      </c>
      <c r="J1667" s="114"/>
      <c r="K1667" s="112">
        <f>VLOOKUP(H1667,行业总结!D:F,2,FALSE)</f>
        <v>2.12</v>
      </c>
      <c r="L1667" s="27" t="s">
        <v>8335</v>
      </c>
      <c r="M1667" s="27" t="s">
        <v>8336</v>
      </c>
    </row>
    <row r="1668" ht="33" spans="1:13">
      <c r="A1668" s="24" t="s">
        <v>8337</v>
      </c>
      <c r="B1668" s="24" t="s">
        <v>8338</v>
      </c>
      <c r="C1668" s="21">
        <f>VLOOKUP(A1668,[1]spot_prices!$A:$F,3,FALSE)</f>
        <v>8</v>
      </c>
      <c r="D1668" s="21">
        <f>VLOOKUP(A1668,[1]spot_prices!$A:$F,4,FALSE)</f>
        <v>32.1</v>
      </c>
      <c r="E1668" s="107">
        <f>C1668/D1668</f>
        <v>0.249221183800623</v>
      </c>
      <c r="F1668" s="20">
        <f>VLOOKUP(A1668,[1]spot_prices!$A:$F,5,FALSE)</f>
        <v>22.68</v>
      </c>
      <c r="G1668" s="103">
        <f>VLOOKUP(A1668,[1]spot_prices!$A:$F,6,FALSE)</f>
        <v>1.84</v>
      </c>
      <c r="H1668" s="27" t="s">
        <v>254</v>
      </c>
      <c r="I1668" s="127" t="s">
        <v>1619</v>
      </c>
      <c r="J1668" s="114"/>
      <c r="K1668" s="112">
        <f>VLOOKUP(H1668,行业总结!D:F,2,FALSE)</f>
        <v>2.12</v>
      </c>
      <c r="L1668" s="27" t="s">
        <v>8339</v>
      </c>
      <c r="M1668" s="27" t="s">
        <v>8340</v>
      </c>
    </row>
    <row r="1669" ht="33" spans="1:13">
      <c r="A1669" s="24" t="s">
        <v>8341</v>
      </c>
      <c r="B1669" s="24" t="s">
        <v>8342</v>
      </c>
      <c r="C1669" s="21">
        <f>VLOOKUP(A1669,[1]spot_prices!$A:$F,3,FALSE)</f>
        <v>7.6</v>
      </c>
      <c r="D1669" s="21">
        <f>VLOOKUP(A1669,[1]spot_prices!$A:$F,4,FALSE)</f>
        <v>23.8</v>
      </c>
      <c r="E1669" s="107">
        <f>C1669/D1669</f>
        <v>0.319327731092437</v>
      </c>
      <c r="F1669" s="20">
        <f>VLOOKUP(A1669,[1]spot_prices!$A:$F,5,FALSE)</f>
        <v>22.69</v>
      </c>
      <c r="G1669" s="103">
        <f>VLOOKUP(A1669,[1]spot_prices!$A:$F,6,FALSE)</f>
        <v>2.39</v>
      </c>
      <c r="H1669" s="27" t="s">
        <v>254</v>
      </c>
      <c r="I1669" s="127" t="s">
        <v>7599</v>
      </c>
      <c r="J1669" s="114"/>
      <c r="K1669" s="112">
        <f>VLOOKUP(H1669,行业总结!D:F,2,FALSE)</f>
        <v>2.12</v>
      </c>
      <c r="L1669" s="27" t="s">
        <v>8343</v>
      </c>
      <c r="M1669" s="27" t="s">
        <v>1828</v>
      </c>
    </row>
    <row r="1670" ht="49.5" spans="1:13">
      <c r="A1670" s="24" t="s">
        <v>8344</v>
      </c>
      <c r="B1670" s="24" t="s">
        <v>8345</v>
      </c>
      <c r="C1670" s="21">
        <f>VLOOKUP(A1670,[1]spot_prices!$A:$F,3,FALSE)</f>
        <v>7.5</v>
      </c>
      <c r="D1670" s="21">
        <f>VLOOKUP(A1670,[1]spot_prices!$A:$F,4,FALSE)</f>
        <v>25.8</v>
      </c>
      <c r="E1670" s="107">
        <f>C1670/D1670</f>
        <v>0.290697674418605</v>
      </c>
      <c r="F1670" s="20">
        <f>VLOOKUP(A1670,[1]spot_prices!$A:$F,5,FALSE)</f>
        <v>24.3</v>
      </c>
      <c r="G1670" s="103">
        <f>VLOOKUP(A1670,[1]spot_prices!$A:$F,6,FALSE)</f>
        <v>-2.57</v>
      </c>
      <c r="H1670" s="27" t="s">
        <v>254</v>
      </c>
      <c r="I1670" s="127" t="s">
        <v>7639</v>
      </c>
      <c r="J1670" s="114"/>
      <c r="K1670" s="112">
        <f>VLOOKUP(H1670,行业总结!D:F,2,FALSE)</f>
        <v>2.12</v>
      </c>
      <c r="L1670" s="27" t="s">
        <v>8346</v>
      </c>
      <c r="M1670" s="27" t="s">
        <v>8347</v>
      </c>
    </row>
    <row r="1671" ht="33" spans="1:13">
      <c r="A1671" s="24" t="s">
        <v>8348</v>
      </c>
      <c r="B1671" s="24" t="s">
        <v>8349</v>
      </c>
      <c r="C1671" s="21">
        <f>VLOOKUP(A1671,[1]spot_prices!$A:$F,3,FALSE)</f>
        <v>7.3</v>
      </c>
      <c r="D1671" s="21">
        <f>VLOOKUP(A1671,[1]spot_prices!$A:$F,4,FALSE)</f>
        <v>29.3</v>
      </c>
      <c r="E1671" s="107">
        <f>C1671/D1671</f>
        <v>0.249146757679181</v>
      </c>
      <c r="F1671" s="20">
        <f>VLOOKUP(A1671,[1]spot_prices!$A:$F,5,FALSE)</f>
        <v>23.64</v>
      </c>
      <c r="G1671" s="103">
        <f>VLOOKUP(A1671,[1]spot_prices!$A:$F,6,FALSE)</f>
        <v>0.98</v>
      </c>
      <c r="H1671" s="27" t="s">
        <v>254</v>
      </c>
      <c r="I1671" s="127"/>
      <c r="J1671" s="114"/>
      <c r="K1671" s="112">
        <f>VLOOKUP(H1671,行业总结!D:F,2,FALSE)</f>
        <v>2.12</v>
      </c>
      <c r="L1671" s="27" t="s">
        <v>8350</v>
      </c>
      <c r="M1671" s="27" t="s">
        <v>1828</v>
      </c>
    </row>
    <row r="1672" ht="33" spans="1:13">
      <c r="A1672" s="24" t="s">
        <v>8351</v>
      </c>
      <c r="B1672" s="24" t="s">
        <v>8352</v>
      </c>
      <c r="C1672" s="21">
        <f>VLOOKUP(A1672,[1]spot_prices!$A:$F,3,FALSE)</f>
        <v>7.1</v>
      </c>
      <c r="D1672" s="21">
        <f>VLOOKUP(A1672,[1]spot_prices!$A:$F,4,FALSE)</f>
        <v>28.4</v>
      </c>
      <c r="E1672" s="107">
        <f>C1672/D1672</f>
        <v>0.25</v>
      </c>
      <c r="F1672" s="20">
        <f>VLOOKUP(A1672,[1]spot_prices!$A:$F,5,FALSE)</f>
        <v>24.71</v>
      </c>
      <c r="G1672" s="103">
        <f>VLOOKUP(A1672,[1]spot_prices!$A:$F,6,FALSE)</f>
        <v>-0.12</v>
      </c>
      <c r="H1672" s="27" t="s">
        <v>254</v>
      </c>
      <c r="I1672" s="127" t="s">
        <v>7663</v>
      </c>
      <c r="J1672" s="114"/>
      <c r="K1672" s="112">
        <f>VLOOKUP(H1672,行业总结!D:F,2,FALSE)</f>
        <v>2.12</v>
      </c>
      <c r="L1672" s="27" t="s">
        <v>8353</v>
      </c>
      <c r="M1672" s="27" t="s">
        <v>1652</v>
      </c>
    </row>
    <row r="1673" ht="33" spans="1:13">
      <c r="A1673" s="24" t="s">
        <v>8354</v>
      </c>
      <c r="B1673" s="24" t="s">
        <v>8355</v>
      </c>
      <c r="C1673" s="21">
        <f>VLOOKUP(A1673,[1]spot_prices!$A:$F,3,FALSE)</f>
        <v>7</v>
      </c>
      <c r="D1673" s="21">
        <f>VLOOKUP(A1673,[1]spot_prices!$A:$F,4,FALSE)</f>
        <v>23.6</v>
      </c>
      <c r="E1673" s="107">
        <f>C1673/D1673</f>
        <v>0.296610169491525</v>
      </c>
      <c r="F1673" s="20">
        <f>VLOOKUP(A1673,[1]spot_prices!$A:$F,5,FALSE)</f>
        <v>32.5</v>
      </c>
      <c r="G1673" s="103">
        <f>VLOOKUP(A1673,[1]spot_prices!$A:$F,6,FALSE)</f>
        <v>5.04</v>
      </c>
      <c r="H1673" s="27" t="s">
        <v>254</v>
      </c>
      <c r="I1673" s="127" t="s">
        <v>7639</v>
      </c>
      <c r="J1673" s="114"/>
      <c r="K1673" s="112">
        <f>VLOOKUP(H1673,行业总结!D:F,2,FALSE)</f>
        <v>2.12</v>
      </c>
      <c r="L1673" s="27" t="s">
        <v>8356</v>
      </c>
      <c r="M1673" s="27" t="s">
        <v>8357</v>
      </c>
    </row>
    <row r="1674" ht="33" spans="1:13">
      <c r="A1674" s="24" t="s">
        <v>8358</v>
      </c>
      <c r="B1674" s="24" t="s">
        <v>8359</v>
      </c>
      <c r="C1674" s="21">
        <f>VLOOKUP(A1674,[1]spot_prices!$A:$F,3,FALSE)</f>
        <v>6.3</v>
      </c>
      <c r="D1674" s="21">
        <f>VLOOKUP(A1674,[1]spot_prices!$A:$F,4,FALSE)</f>
        <v>25.1</v>
      </c>
      <c r="E1674" s="107">
        <f>C1674/D1674</f>
        <v>0.250996015936255</v>
      </c>
      <c r="F1674" s="20">
        <f>VLOOKUP(A1674,[1]spot_prices!$A:$F,5,FALSE)</f>
        <v>17.08</v>
      </c>
      <c r="G1674" s="103">
        <f>VLOOKUP(A1674,[1]spot_prices!$A:$F,6,FALSE)</f>
        <v>0.83</v>
      </c>
      <c r="H1674" s="27" t="s">
        <v>254</v>
      </c>
      <c r="I1674" s="127"/>
      <c r="J1674" s="114"/>
      <c r="K1674" s="112">
        <f>VLOOKUP(H1674,行业总结!D:F,2,FALSE)</f>
        <v>2.12</v>
      </c>
      <c r="L1674" s="27" t="s">
        <v>8360</v>
      </c>
      <c r="M1674" s="27" t="s">
        <v>8361</v>
      </c>
    </row>
    <row r="1675" ht="33" spans="1:13">
      <c r="A1675" s="24" t="s">
        <v>8362</v>
      </c>
      <c r="B1675" s="24" t="s">
        <v>8363</v>
      </c>
      <c r="C1675" s="21">
        <f>VLOOKUP(A1675,[1]spot_prices!$A:$F,3,FALSE)</f>
        <v>6.2</v>
      </c>
      <c r="D1675" s="21">
        <f>VLOOKUP(A1675,[1]spot_prices!$A:$F,4,FALSE)</f>
        <v>24</v>
      </c>
      <c r="E1675" s="107">
        <f>C1675/D1675</f>
        <v>0.258333333333333</v>
      </c>
      <c r="F1675" s="20">
        <f>VLOOKUP(A1675,[1]spot_prices!$A:$F,5,FALSE)</f>
        <v>16.35</v>
      </c>
      <c r="G1675" s="103">
        <f>VLOOKUP(A1675,[1]spot_prices!$A:$F,6,FALSE)</f>
        <v>0.55</v>
      </c>
      <c r="H1675" s="27" t="s">
        <v>254</v>
      </c>
      <c r="I1675" s="127" t="s">
        <v>7600</v>
      </c>
      <c r="J1675" s="114"/>
      <c r="K1675" s="112">
        <f>VLOOKUP(H1675,行业总结!D:F,2,FALSE)</f>
        <v>2.12</v>
      </c>
      <c r="L1675" s="27" t="s">
        <v>8364</v>
      </c>
      <c r="M1675" s="27" t="s">
        <v>8365</v>
      </c>
    </row>
    <row r="1676" ht="33" spans="1:13">
      <c r="A1676" s="24" t="s">
        <v>8366</v>
      </c>
      <c r="B1676" s="24" t="s">
        <v>8367</v>
      </c>
      <c r="C1676" s="21">
        <f>VLOOKUP(A1676,[1]spot_prices!$A:$F,3,FALSE)</f>
        <v>6.2</v>
      </c>
      <c r="D1676" s="21">
        <f>VLOOKUP(A1676,[1]spot_prices!$A:$F,4,FALSE)</f>
        <v>23.5</v>
      </c>
      <c r="E1676" s="107">
        <f>C1676/D1676</f>
        <v>0.263829787234043</v>
      </c>
      <c r="F1676" s="20">
        <f>VLOOKUP(A1676,[1]spot_prices!$A:$F,5,FALSE)</f>
        <v>29.36</v>
      </c>
      <c r="G1676" s="103">
        <f>VLOOKUP(A1676,[1]spot_prices!$A:$F,6,FALSE)</f>
        <v>1.7</v>
      </c>
      <c r="H1676" s="27" t="s">
        <v>254</v>
      </c>
      <c r="I1676" s="127" t="s">
        <v>7644</v>
      </c>
      <c r="J1676" s="114"/>
      <c r="K1676" s="112">
        <f>VLOOKUP(H1676,行业总结!D:F,2,FALSE)</f>
        <v>2.12</v>
      </c>
      <c r="L1676" s="27" t="s">
        <v>8368</v>
      </c>
      <c r="M1676" s="27" t="s">
        <v>8369</v>
      </c>
    </row>
    <row r="1677" ht="33" spans="1:13">
      <c r="A1677" s="24" t="s">
        <v>8370</v>
      </c>
      <c r="B1677" s="24" t="s">
        <v>8371</v>
      </c>
      <c r="C1677" s="21">
        <f>VLOOKUP(A1677,[1]spot_prices!$A:$F,3,FALSE)</f>
        <v>6.1</v>
      </c>
      <c r="D1677" s="21">
        <f>VLOOKUP(A1677,[1]spot_prices!$A:$F,4,FALSE)</f>
        <v>26.9</v>
      </c>
      <c r="E1677" s="107">
        <f>C1677/D1677</f>
        <v>0.226765799256506</v>
      </c>
      <c r="F1677" s="20">
        <f>VLOOKUP(A1677,[1]spot_prices!$A:$F,5,FALSE)</f>
        <v>33.67</v>
      </c>
      <c r="G1677" s="103">
        <f>VLOOKUP(A1677,[1]spot_prices!$A:$F,6,FALSE)</f>
        <v>1.63</v>
      </c>
      <c r="H1677" s="27" t="s">
        <v>254</v>
      </c>
      <c r="I1677" s="127" t="s">
        <v>7622</v>
      </c>
      <c r="J1677" s="114"/>
      <c r="K1677" s="112">
        <f>VLOOKUP(H1677,行业总结!D:F,2,FALSE)</f>
        <v>2.12</v>
      </c>
      <c r="L1677" s="27" t="s">
        <v>8372</v>
      </c>
      <c r="M1677" s="27" t="s">
        <v>8373</v>
      </c>
    </row>
    <row r="1678" ht="49.5" spans="1:13">
      <c r="A1678" s="24" t="s">
        <v>8374</v>
      </c>
      <c r="B1678" s="24" t="s">
        <v>8375</v>
      </c>
      <c r="C1678" s="21">
        <f>VLOOKUP(A1678,[1]spot_prices!$A:$F,3,FALSE)</f>
        <v>5.5</v>
      </c>
      <c r="D1678" s="21">
        <f>VLOOKUP(A1678,[1]spot_prices!$A:$F,4,FALSE)</f>
        <v>22.1</v>
      </c>
      <c r="E1678" s="107">
        <f>C1678/D1678</f>
        <v>0.248868778280543</v>
      </c>
      <c r="F1678" s="20">
        <f>VLOOKUP(A1678,[1]spot_prices!$A:$F,5,FALSE)</f>
        <v>42.9</v>
      </c>
      <c r="G1678" s="103">
        <f>VLOOKUP(A1678,[1]spot_prices!$A:$F,6,FALSE)</f>
        <v>2.34</v>
      </c>
      <c r="H1678" s="27" t="s">
        <v>254</v>
      </c>
      <c r="I1678" s="127" t="s">
        <v>7600</v>
      </c>
      <c r="J1678" s="114"/>
      <c r="K1678" s="112">
        <f>VLOOKUP(H1678,行业总结!D:F,2,FALSE)</f>
        <v>2.12</v>
      </c>
      <c r="L1678" s="27" t="s">
        <v>8376</v>
      </c>
      <c r="M1678" s="27" t="s">
        <v>8377</v>
      </c>
    </row>
    <row r="1679" ht="33" spans="1:13">
      <c r="A1679" s="24" t="s">
        <v>8378</v>
      </c>
      <c r="B1679" s="24" t="s">
        <v>8379</v>
      </c>
      <c r="C1679" s="21">
        <f>VLOOKUP(A1679,[1]spot_prices!$A:$F,3,FALSE)</f>
        <v>5.3</v>
      </c>
      <c r="D1679" s="21">
        <f>VLOOKUP(A1679,[1]spot_prices!$A:$F,4,FALSE)</f>
        <v>10.1</v>
      </c>
      <c r="E1679" s="107">
        <f>C1679/D1679</f>
        <v>0.524752475247525</v>
      </c>
      <c r="F1679" s="20">
        <f>VLOOKUP(A1679,[1]spot_prices!$A:$F,5,FALSE)</f>
        <v>10.4</v>
      </c>
      <c r="G1679" s="103">
        <f>VLOOKUP(A1679,[1]spot_prices!$A:$F,6,FALSE)</f>
        <v>0.97</v>
      </c>
      <c r="H1679" s="27" t="s">
        <v>254</v>
      </c>
      <c r="I1679" s="127" t="s">
        <v>8047</v>
      </c>
      <c r="J1679" s="114"/>
      <c r="K1679" s="112">
        <f>VLOOKUP(H1679,行业总结!D:F,2,FALSE)</f>
        <v>2.12</v>
      </c>
      <c r="L1679" s="27" t="s">
        <v>8380</v>
      </c>
      <c r="M1679" s="27" t="s">
        <v>8381</v>
      </c>
    </row>
    <row r="1680" ht="33" spans="1:13">
      <c r="A1680" s="24" t="s">
        <v>8382</v>
      </c>
      <c r="B1680" s="24" t="s">
        <v>8383</v>
      </c>
      <c r="C1680" s="21">
        <f>VLOOKUP(A1680,[1]spot_prices!$A:$F,3,FALSE)</f>
        <v>5.2</v>
      </c>
      <c r="D1680" s="21">
        <f>VLOOKUP(A1680,[1]spot_prices!$A:$F,4,FALSE)</f>
        <v>20.6</v>
      </c>
      <c r="E1680" s="107">
        <f>C1680/D1680</f>
        <v>0.252427184466019</v>
      </c>
      <c r="F1680" s="20">
        <f>VLOOKUP(A1680,[1]spot_prices!$A:$F,5,FALSE)</f>
        <v>15.4</v>
      </c>
      <c r="G1680" s="103">
        <f>VLOOKUP(A1680,[1]spot_prices!$A:$F,6,FALSE)</f>
        <v>1.99</v>
      </c>
      <c r="H1680" s="27" t="s">
        <v>254</v>
      </c>
      <c r="I1680" s="127"/>
      <c r="J1680" s="114"/>
      <c r="K1680" s="112">
        <f>VLOOKUP(H1680,行业总结!D:F,2,FALSE)</f>
        <v>2.12</v>
      </c>
      <c r="L1680" s="27" t="s">
        <v>8384</v>
      </c>
      <c r="M1680" s="27" t="s">
        <v>8385</v>
      </c>
    </row>
    <row r="1681" ht="33" spans="1:13">
      <c r="A1681" s="24" t="s">
        <v>8386</v>
      </c>
      <c r="B1681" s="24" t="s">
        <v>8387</v>
      </c>
      <c r="C1681" s="21">
        <f>VLOOKUP(A1681,[1]spot_prices!$A:$F,3,FALSE)</f>
        <v>4.9</v>
      </c>
      <c r="D1681" s="21">
        <f>VLOOKUP(A1681,[1]spot_prices!$A:$F,4,FALSE)</f>
        <v>19.5</v>
      </c>
      <c r="E1681" s="107">
        <f>C1681/D1681</f>
        <v>0.251282051282051</v>
      </c>
      <c r="F1681" s="20">
        <f>VLOOKUP(A1681,[1]spot_prices!$A:$F,5,FALSE)</f>
        <v>19.53</v>
      </c>
      <c r="G1681" s="103">
        <f>VLOOKUP(A1681,[1]spot_prices!$A:$F,6,FALSE)</f>
        <v>0.98</v>
      </c>
      <c r="H1681" s="27" t="s">
        <v>254</v>
      </c>
      <c r="I1681" s="127" t="s">
        <v>7600</v>
      </c>
      <c r="J1681" s="114"/>
      <c r="K1681" s="112">
        <f>VLOOKUP(H1681,行业总结!D:F,2,FALSE)</f>
        <v>2.12</v>
      </c>
      <c r="L1681" s="27" t="s">
        <v>8388</v>
      </c>
      <c r="M1681" s="27" t="s">
        <v>8389</v>
      </c>
    </row>
    <row r="1682" ht="33" spans="1:13">
      <c r="A1682" s="24" t="s">
        <v>8390</v>
      </c>
      <c r="B1682" s="24" t="s">
        <v>8391</v>
      </c>
      <c r="C1682" s="21">
        <f>VLOOKUP(A1682,[1]spot_prices!$A:$F,3,FALSE)</f>
        <v>3.5</v>
      </c>
      <c r="D1682" s="21">
        <f>VLOOKUP(A1682,[1]spot_prices!$A:$F,4,FALSE)</f>
        <v>10.2</v>
      </c>
      <c r="E1682" s="107">
        <f>C1682/D1682</f>
        <v>0.343137254901961</v>
      </c>
      <c r="F1682" s="20">
        <f>VLOOKUP(A1682,[1]spot_prices!$A:$F,5,FALSE)</f>
        <v>18.5</v>
      </c>
      <c r="G1682" s="103">
        <f>VLOOKUP(A1682,[1]spot_prices!$A:$F,6,FALSE)</f>
        <v>1.76</v>
      </c>
      <c r="H1682" s="27" t="s">
        <v>254</v>
      </c>
      <c r="I1682" s="127"/>
      <c r="J1682" s="114"/>
      <c r="K1682" s="112">
        <f>VLOOKUP(H1682,行业总结!D:F,2,FALSE)</f>
        <v>2.12</v>
      </c>
      <c r="L1682" s="114"/>
      <c r="M1682" s="27" t="s">
        <v>7835</v>
      </c>
    </row>
    <row r="1683" ht="33" spans="1:13">
      <c r="A1683" s="24" t="s">
        <v>8392</v>
      </c>
      <c r="B1683" s="24" t="s">
        <v>8393</v>
      </c>
      <c r="C1683" s="21">
        <f>VLOOKUP(A1683,[1]spot_prices!$A:$F,3,FALSE)</f>
        <v>3.4</v>
      </c>
      <c r="D1683" s="21">
        <f>VLOOKUP(A1683,[1]spot_prices!$A:$F,4,FALSE)</f>
        <v>6.1</v>
      </c>
      <c r="E1683" s="107">
        <f>C1683/D1683</f>
        <v>0.557377049180328</v>
      </c>
      <c r="F1683" s="20">
        <f>VLOOKUP(A1683,[1]spot_prices!$A:$F,5,FALSE)</f>
        <v>5.76</v>
      </c>
      <c r="G1683" s="103">
        <f>VLOOKUP(A1683,[1]spot_prices!$A:$F,6,FALSE)</f>
        <v>0.17</v>
      </c>
      <c r="H1683" s="27" t="s">
        <v>254</v>
      </c>
      <c r="I1683" s="127" t="s">
        <v>7644</v>
      </c>
      <c r="J1683" s="114"/>
      <c r="K1683" s="112">
        <f>VLOOKUP(H1683,行业总结!D:F,2,FALSE)</f>
        <v>2.12</v>
      </c>
      <c r="L1683" s="27" t="s">
        <v>8394</v>
      </c>
      <c r="M1683" s="114"/>
    </row>
    <row r="1684" ht="33" spans="1:13">
      <c r="A1684" s="24" t="s">
        <v>8395</v>
      </c>
      <c r="B1684" s="24" t="s">
        <v>8396</v>
      </c>
      <c r="C1684" s="21">
        <f>VLOOKUP(A1684,[1]spot_prices!$A:$F,3,FALSE)</f>
        <v>2.9</v>
      </c>
      <c r="D1684" s="21">
        <f>VLOOKUP(A1684,[1]spot_prices!$A:$F,4,FALSE)</f>
        <v>6.2</v>
      </c>
      <c r="E1684" s="107">
        <f>C1684/D1684</f>
        <v>0.467741935483871</v>
      </c>
      <c r="F1684" s="20">
        <f>VLOOKUP(A1684,[1]spot_prices!$A:$F,5,FALSE)</f>
        <v>6.6</v>
      </c>
      <c r="G1684" s="103">
        <f>VLOOKUP(A1684,[1]spot_prices!$A:$F,6,FALSE)</f>
        <v>0.15</v>
      </c>
      <c r="H1684" s="27" t="s">
        <v>254</v>
      </c>
      <c r="I1684" s="127"/>
      <c r="J1684" s="114"/>
      <c r="K1684" s="112">
        <f>VLOOKUP(H1684,行业总结!D:F,2,FALSE)</f>
        <v>2.12</v>
      </c>
      <c r="L1684" s="27" t="s">
        <v>8397</v>
      </c>
      <c r="M1684" s="27" t="s">
        <v>8398</v>
      </c>
    </row>
    <row r="1685" ht="33" spans="1:13">
      <c r="A1685" s="24" t="s">
        <v>8399</v>
      </c>
      <c r="B1685" s="24" t="s">
        <v>8400</v>
      </c>
      <c r="C1685" s="21">
        <f>VLOOKUP(A1685,[1]spot_prices!$A:$F,3,FALSE)</f>
        <v>2.9</v>
      </c>
      <c r="D1685" s="21">
        <f>VLOOKUP(A1685,[1]spot_prices!$A:$F,4,FALSE)</f>
        <v>5.3</v>
      </c>
      <c r="E1685" s="107">
        <f>C1685/D1685</f>
        <v>0.547169811320755</v>
      </c>
      <c r="F1685" s="20">
        <f>VLOOKUP(A1685,[1]spot_prices!$A:$F,5,FALSE)</f>
        <v>8.56</v>
      </c>
      <c r="G1685" s="103">
        <f>VLOOKUP(A1685,[1]spot_prices!$A:$F,6,FALSE)</f>
        <v>0.23</v>
      </c>
      <c r="H1685" s="27" t="s">
        <v>254</v>
      </c>
      <c r="I1685" s="127"/>
      <c r="J1685" s="114"/>
      <c r="K1685" s="112">
        <f>VLOOKUP(H1685,行业总结!D:F,2,FALSE)</f>
        <v>2.12</v>
      </c>
      <c r="L1685" s="27" t="s">
        <v>8401</v>
      </c>
      <c r="M1685" s="114"/>
    </row>
    <row r="1686" ht="33" spans="1:13">
      <c r="A1686" s="24" t="s">
        <v>8402</v>
      </c>
      <c r="B1686" s="24" t="s">
        <v>8403</v>
      </c>
      <c r="C1686" s="21">
        <f>VLOOKUP(A1686,[1]spot_prices!$A:$F,3,FALSE)</f>
        <v>2.8</v>
      </c>
      <c r="D1686" s="21">
        <f>VLOOKUP(A1686,[1]spot_prices!$A:$F,4,FALSE)</f>
        <v>7.5</v>
      </c>
      <c r="E1686" s="107">
        <f>C1686/D1686</f>
        <v>0.373333333333333</v>
      </c>
      <c r="F1686" s="20">
        <f>VLOOKUP(A1686,[1]spot_prices!$A:$F,5,FALSE)</f>
        <v>7.66</v>
      </c>
      <c r="G1686" s="103">
        <f>VLOOKUP(A1686,[1]spot_prices!$A:$F,6,FALSE)</f>
        <v>2.82</v>
      </c>
      <c r="H1686" s="27" t="s">
        <v>254</v>
      </c>
      <c r="I1686" s="127" t="s">
        <v>8030</v>
      </c>
      <c r="J1686" s="114"/>
      <c r="K1686" s="112">
        <f>VLOOKUP(H1686,行业总结!D:F,2,FALSE)</f>
        <v>2.12</v>
      </c>
      <c r="L1686" s="27" t="s">
        <v>8404</v>
      </c>
      <c r="M1686" s="27" t="s">
        <v>8310</v>
      </c>
    </row>
    <row r="1687" ht="33" spans="1:13">
      <c r="A1687" s="24" t="s">
        <v>8405</v>
      </c>
      <c r="B1687" s="24" t="s">
        <v>8406</v>
      </c>
      <c r="C1687" s="21">
        <f>VLOOKUP(A1687,[1]spot_prices!$A:$F,3,FALSE)</f>
        <v>2.6</v>
      </c>
      <c r="D1687" s="21">
        <f>VLOOKUP(A1687,[1]spot_prices!$A:$F,4,FALSE)</f>
        <v>10.4</v>
      </c>
      <c r="E1687" s="107">
        <f>C1687/D1687</f>
        <v>0.25</v>
      </c>
      <c r="F1687" s="20">
        <f>VLOOKUP(A1687,[1]spot_prices!$A:$F,5,FALSE)</f>
        <v>8.75</v>
      </c>
      <c r="G1687" s="103">
        <f>VLOOKUP(A1687,[1]spot_prices!$A:$F,6,FALSE)</f>
        <v>1.74</v>
      </c>
      <c r="H1687" s="27" t="s">
        <v>254</v>
      </c>
      <c r="I1687" s="127"/>
      <c r="J1687" s="114"/>
      <c r="K1687" s="112">
        <f>VLOOKUP(H1687,行业总结!D:F,2,FALSE)</f>
        <v>2.12</v>
      </c>
      <c r="L1687" s="114"/>
      <c r="M1687" s="27" t="s">
        <v>8407</v>
      </c>
    </row>
    <row r="1688" ht="33" spans="1:13">
      <c r="A1688" s="24" t="s">
        <v>8408</v>
      </c>
      <c r="B1688" s="24" t="s">
        <v>8409</v>
      </c>
      <c r="C1688" s="21">
        <f>VLOOKUP(A1688,[1]spot_prices!$A:$F,3,FALSE)</f>
        <v>2.3</v>
      </c>
      <c r="D1688" s="21">
        <f>VLOOKUP(A1688,[1]spot_prices!$A:$F,4,FALSE)</f>
        <v>4</v>
      </c>
      <c r="E1688" s="107">
        <f>C1688/D1688</f>
        <v>0.575</v>
      </c>
      <c r="F1688" s="20">
        <f>VLOOKUP(A1688,[1]spot_prices!$A:$F,5,FALSE)</f>
        <v>2.93</v>
      </c>
      <c r="G1688" s="103">
        <f>VLOOKUP(A1688,[1]spot_prices!$A:$F,6,FALSE)</f>
        <v>1.38</v>
      </c>
      <c r="H1688" s="27" t="s">
        <v>254</v>
      </c>
      <c r="I1688" s="127" t="s">
        <v>7689</v>
      </c>
      <c r="J1688" s="114"/>
      <c r="K1688" s="112">
        <f>VLOOKUP(H1688,行业总结!D:F,2,FALSE)</f>
        <v>2.12</v>
      </c>
      <c r="L1688" s="27" t="s">
        <v>8410</v>
      </c>
      <c r="M1688" s="114"/>
    </row>
    <row r="1689" ht="33" spans="1:13">
      <c r="A1689" s="24" t="s">
        <v>8411</v>
      </c>
      <c r="B1689" s="24" t="s">
        <v>8412</v>
      </c>
      <c r="C1689" s="21">
        <f>VLOOKUP(A1689,[1]spot_prices!$A:$F,3,FALSE)</f>
        <v>2.2</v>
      </c>
      <c r="D1689" s="21">
        <f>VLOOKUP(A1689,[1]spot_prices!$A:$F,4,FALSE)</f>
        <v>7.6</v>
      </c>
      <c r="E1689" s="107">
        <f>C1689/D1689</f>
        <v>0.289473684210526</v>
      </c>
      <c r="F1689" s="20">
        <f>VLOOKUP(A1689,[1]spot_prices!$A:$F,5,FALSE)</f>
        <v>11.88</v>
      </c>
      <c r="G1689" s="103">
        <f>VLOOKUP(A1689,[1]spot_prices!$A:$F,6,FALSE)</f>
        <v>1.11</v>
      </c>
      <c r="H1689" s="27" t="s">
        <v>254</v>
      </c>
      <c r="I1689" s="127" t="s">
        <v>7663</v>
      </c>
      <c r="J1689" s="114"/>
      <c r="K1689" s="112">
        <f>VLOOKUP(H1689,行业总结!D:F,2,FALSE)</f>
        <v>2.12</v>
      </c>
      <c r="L1689" s="27" t="s">
        <v>8413</v>
      </c>
      <c r="M1689" s="114"/>
    </row>
    <row r="1690" ht="33" spans="1:13">
      <c r="A1690" s="24" t="s">
        <v>8414</v>
      </c>
      <c r="B1690" s="24" t="s">
        <v>8415</v>
      </c>
      <c r="C1690" s="21">
        <f>VLOOKUP(A1690,[1]spot_prices!$A:$F,3,FALSE)</f>
        <v>2</v>
      </c>
      <c r="D1690" s="21">
        <f>VLOOKUP(A1690,[1]spot_prices!$A:$F,4,FALSE)</f>
        <v>4.7</v>
      </c>
      <c r="E1690" s="107">
        <f>C1690/D1690</f>
        <v>0.425531914893617</v>
      </c>
      <c r="F1690" s="20">
        <f>VLOOKUP(A1690,[1]spot_prices!$A:$F,5,FALSE)</f>
        <v>3.29</v>
      </c>
      <c r="G1690" s="103">
        <f>VLOOKUP(A1690,[1]spot_prices!$A:$F,6,FALSE)</f>
        <v>1.23</v>
      </c>
      <c r="H1690" s="27" t="s">
        <v>254</v>
      </c>
      <c r="I1690" s="127"/>
      <c r="J1690" s="114"/>
      <c r="K1690" s="112">
        <f>VLOOKUP(H1690,行业总结!D:F,2,FALSE)</f>
        <v>2.12</v>
      </c>
      <c r="L1690" s="114"/>
      <c r="M1690" s="114"/>
    </row>
    <row r="1691" ht="33" spans="1:13">
      <c r="A1691" s="24" t="s">
        <v>8416</v>
      </c>
      <c r="B1691" s="24" t="s">
        <v>8417</v>
      </c>
      <c r="C1691" s="21">
        <f>VLOOKUP(A1691,[1]spot_prices!$A:$F,3,FALSE)</f>
        <v>1.6</v>
      </c>
      <c r="D1691" s="21">
        <f>VLOOKUP(A1691,[1]spot_prices!$A:$F,4,FALSE)</f>
        <v>4.7</v>
      </c>
      <c r="E1691" s="107">
        <f>C1691/D1691</f>
        <v>0.340425531914894</v>
      </c>
      <c r="F1691" s="20">
        <f>VLOOKUP(A1691,[1]spot_prices!$A:$F,5,FALSE)</f>
        <v>4.96</v>
      </c>
      <c r="G1691" s="103">
        <f>VLOOKUP(A1691,[1]spot_prices!$A:$F,6,FALSE)</f>
        <v>1.22</v>
      </c>
      <c r="H1691" s="27" t="s">
        <v>254</v>
      </c>
      <c r="I1691" s="127"/>
      <c r="J1691" s="114"/>
      <c r="K1691" s="112">
        <f>VLOOKUP(H1691,行业总结!D:F,2,FALSE)</f>
        <v>2.12</v>
      </c>
      <c r="L1691" s="27" t="s">
        <v>8418</v>
      </c>
      <c r="M1691" s="27" t="s">
        <v>8398</v>
      </c>
    </row>
    <row r="1692" ht="33" spans="1:13">
      <c r="A1692" s="24" t="s">
        <v>8419</v>
      </c>
      <c r="B1692" s="24" t="s">
        <v>8420</v>
      </c>
      <c r="C1692" s="21">
        <f>VLOOKUP(A1692,[1]spot_prices!$A:$F,3,FALSE)</f>
        <v>1.2</v>
      </c>
      <c r="D1692" s="21">
        <f>VLOOKUP(A1692,[1]spot_prices!$A:$F,4,FALSE)</f>
        <v>5.9</v>
      </c>
      <c r="E1692" s="107">
        <f>C1692/D1692</f>
        <v>0.203389830508475</v>
      </c>
      <c r="F1692" s="20">
        <f>VLOOKUP(A1692,[1]spot_prices!$A:$F,5,FALSE)</f>
        <v>6.28</v>
      </c>
      <c r="G1692" s="103">
        <f>VLOOKUP(A1692,[1]spot_prices!$A:$F,6,FALSE)</f>
        <v>0.32</v>
      </c>
      <c r="H1692" s="27" t="s">
        <v>254</v>
      </c>
      <c r="I1692" s="127"/>
      <c r="J1692" s="114"/>
      <c r="K1692" s="112">
        <f>VLOOKUP(H1692,行业总结!D:F,2,FALSE)</f>
        <v>2.12</v>
      </c>
      <c r="L1692" s="27" t="s">
        <v>8421</v>
      </c>
      <c r="M1692" s="114"/>
    </row>
    <row r="1693" ht="33" spans="1:13">
      <c r="A1693" s="24" t="s">
        <v>8422</v>
      </c>
      <c r="B1693" s="24" t="s">
        <v>8423</v>
      </c>
      <c r="C1693" s="21">
        <f>VLOOKUP(A1693,[1]spot_prices!$A:$F,3,FALSE)</f>
        <v>1.2</v>
      </c>
      <c r="D1693" s="21">
        <f>VLOOKUP(A1693,[1]spot_prices!$A:$F,4,FALSE)</f>
        <v>6</v>
      </c>
      <c r="E1693" s="107">
        <f>C1693/D1693</f>
        <v>0.2</v>
      </c>
      <c r="F1693" s="20">
        <f>VLOOKUP(A1693,[1]spot_prices!$A:$F,5,FALSE)</f>
        <v>13.67</v>
      </c>
      <c r="G1693" s="103">
        <f>VLOOKUP(A1693,[1]spot_prices!$A:$F,6,FALSE)</f>
        <v>0.15</v>
      </c>
      <c r="H1693" s="27" t="s">
        <v>254</v>
      </c>
      <c r="I1693" s="127" t="s">
        <v>7639</v>
      </c>
      <c r="J1693" s="114"/>
      <c r="K1693" s="112">
        <f>VLOOKUP(H1693,行业总结!D:F,2,FALSE)</f>
        <v>2.12</v>
      </c>
      <c r="L1693" s="27" t="s">
        <v>8424</v>
      </c>
      <c r="M1693" s="114"/>
    </row>
    <row r="1694" ht="33" spans="1:13">
      <c r="A1694" s="24" t="s">
        <v>8425</v>
      </c>
      <c r="B1694" s="24" t="s">
        <v>8426</v>
      </c>
      <c r="C1694" s="21">
        <f>VLOOKUP(A1694,[1]spot_prices!$A:$F,3,FALSE)</f>
        <v>1.1</v>
      </c>
      <c r="D1694" s="21">
        <f>VLOOKUP(A1694,[1]spot_prices!$A:$F,4,FALSE)</f>
        <v>3.6</v>
      </c>
      <c r="E1694" s="107">
        <f>C1694/D1694</f>
        <v>0.305555555555556</v>
      </c>
      <c r="F1694" s="20">
        <f>VLOOKUP(A1694,[1]spot_prices!$A:$F,5,FALSE)</f>
        <v>4.89</v>
      </c>
      <c r="G1694" s="103">
        <f>VLOOKUP(A1694,[1]spot_prices!$A:$F,6,FALSE)</f>
        <v>0.82</v>
      </c>
      <c r="H1694" s="27" t="s">
        <v>254</v>
      </c>
      <c r="I1694" s="127" t="s">
        <v>8030</v>
      </c>
      <c r="J1694" s="114"/>
      <c r="K1694" s="112">
        <f>VLOOKUP(H1694,行业总结!D:F,2,FALSE)</f>
        <v>2.12</v>
      </c>
      <c r="L1694" s="27" t="s">
        <v>8427</v>
      </c>
      <c r="M1694" s="114"/>
    </row>
    <row r="1695" ht="33" spans="1:13">
      <c r="A1695" s="108" t="s">
        <v>8428</v>
      </c>
      <c r="B1695" s="108" t="s">
        <v>8429</v>
      </c>
      <c r="C1695" s="21">
        <f>VLOOKUP(A1695,[1]spot_prices!$A:$F,3,FALSE)</f>
        <v>224.6</v>
      </c>
      <c r="D1695" s="21">
        <f>VLOOKUP(A1695,[1]spot_prices!$A:$F,4,FALSE)</f>
        <v>230.9</v>
      </c>
      <c r="E1695" s="107">
        <f>C1695/D1695</f>
        <v>0.972715461238631</v>
      </c>
      <c r="F1695" s="20">
        <f>VLOOKUP(A1695,[1]spot_prices!$A:$F,5,FALSE)</f>
        <v>22.98</v>
      </c>
      <c r="G1695" s="103">
        <f>VLOOKUP(A1695,[1]spot_prices!$A:$F,6,FALSE)</f>
        <v>0.35</v>
      </c>
      <c r="H1695" s="109" t="s">
        <v>2009</v>
      </c>
      <c r="I1695" s="121"/>
      <c r="J1695" s="108" t="s">
        <v>2253</v>
      </c>
      <c r="K1695" s="112">
        <f>VLOOKUP(H1695,行业总结!D:F,2,FALSE)</f>
        <v>2.12</v>
      </c>
      <c r="L1695" s="109" t="s">
        <v>8430</v>
      </c>
      <c r="M1695" s="109" t="s">
        <v>8431</v>
      </c>
    </row>
    <row r="1696" ht="33" spans="1:13">
      <c r="A1696" s="108" t="s">
        <v>8432</v>
      </c>
      <c r="B1696" s="108" t="s">
        <v>8433</v>
      </c>
      <c r="C1696" s="21">
        <f>VLOOKUP(A1696,[1]spot_prices!$A:$F,3,FALSE)</f>
        <v>177.6</v>
      </c>
      <c r="D1696" s="21">
        <f>VLOOKUP(A1696,[1]spot_prices!$A:$F,4,FALSE)</f>
        <v>177.6</v>
      </c>
      <c r="E1696" s="107">
        <f>C1696/D1696</f>
        <v>1</v>
      </c>
      <c r="F1696" s="20">
        <f>VLOOKUP(A1696,[1]spot_prices!$A:$F,5,FALSE)</f>
        <v>2.19</v>
      </c>
      <c r="G1696" s="103">
        <f>VLOOKUP(A1696,[1]spot_prices!$A:$F,6,FALSE)</f>
        <v>0.92</v>
      </c>
      <c r="H1696" s="109" t="s">
        <v>2009</v>
      </c>
      <c r="I1696" s="121"/>
      <c r="J1696" s="108" t="s">
        <v>2226</v>
      </c>
      <c r="K1696" s="112">
        <f>VLOOKUP(H1696,行业总结!D:F,2,FALSE)</f>
        <v>2.12</v>
      </c>
      <c r="L1696" s="109" t="s">
        <v>8434</v>
      </c>
      <c r="M1696" s="109" t="s">
        <v>8435</v>
      </c>
    </row>
    <row r="1697" ht="49.5" spans="1:13">
      <c r="A1697" s="108" t="s">
        <v>8436</v>
      </c>
      <c r="B1697" s="108" t="s">
        <v>8437</v>
      </c>
      <c r="C1697" s="21">
        <f>VLOOKUP(A1697,[1]spot_prices!$A:$F,3,FALSE)</f>
        <v>126.3</v>
      </c>
      <c r="D1697" s="21">
        <f>VLOOKUP(A1697,[1]spot_prices!$A:$F,4,FALSE)</f>
        <v>129.7</v>
      </c>
      <c r="E1697" s="107">
        <f>C1697/D1697</f>
        <v>0.97378565921357</v>
      </c>
      <c r="F1697" s="20">
        <f>VLOOKUP(A1697,[1]spot_prices!$A:$F,5,FALSE)</f>
        <v>8.67</v>
      </c>
      <c r="G1697" s="103">
        <f>VLOOKUP(A1697,[1]spot_prices!$A:$F,6,FALSE)</f>
        <v>4.71</v>
      </c>
      <c r="H1697" s="109" t="s">
        <v>2009</v>
      </c>
      <c r="I1697" s="121"/>
      <c r="J1697" s="108" t="s">
        <v>2113</v>
      </c>
      <c r="K1697" s="112">
        <f>VLOOKUP(H1697,行业总结!D:F,2,FALSE)</f>
        <v>2.12</v>
      </c>
      <c r="L1697" s="109" t="s">
        <v>8438</v>
      </c>
      <c r="M1697" s="109" t="s">
        <v>8439</v>
      </c>
    </row>
    <row r="1698" ht="33" spans="1:13">
      <c r="A1698" s="108" t="s">
        <v>8440</v>
      </c>
      <c r="B1698" s="108" t="s">
        <v>8441</v>
      </c>
      <c r="C1698" s="21">
        <f>VLOOKUP(A1698,[1]spot_prices!$A:$F,3,FALSE)</f>
        <v>112.5</v>
      </c>
      <c r="D1698" s="21">
        <f>VLOOKUP(A1698,[1]spot_prices!$A:$F,4,FALSE)</f>
        <v>112.5</v>
      </c>
      <c r="E1698" s="107">
        <f>C1698/D1698</f>
        <v>1</v>
      </c>
      <c r="F1698" s="20">
        <f>VLOOKUP(A1698,[1]spot_prices!$A:$F,5,FALSE)</f>
        <v>1.1</v>
      </c>
      <c r="G1698" s="103">
        <f>VLOOKUP(A1698,[1]spot_prices!$A:$F,6,FALSE)</f>
        <v>0</v>
      </c>
      <c r="H1698" s="109" t="s">
        <v>2009</v>
      </c>
      <c r="I1698" s="121"/>
      <c r="J1698" s="108" t="s">
        <v>2113</v>
      </c>
      <c r="K1698" s="112">
        <f>VLOOKUP(H1698,行业总结!D:F,2,FALSE)</f>
        <v>2.12</v>
      </c>
      <c r="L1698" s="109" t="s">
        <v>8442</v>
      </c>
      <c r="M1698" s="109" t="s">
        <v>8443</v>
      </c>
    </row>
    <row r="1699" ht="33" spans="1:13">
      <c r="A1699" s="20" t="s">
        <v>8444</v>
      </c>
      <c r="B1699" s="20" t="s">
        <v>8445</v>
      </c>
      <c r="C1699" s="21">
        <f>VLOOKUP(A1699,[1]spot_prices!$A:$F,3,FALSE)</f>
        <v>77.7</v>
      </c>
      <c r="D1699" s="21">
        <f>VLOOKUP(A1699,[1]spot_prices!$A:$F,4,FALSE)</f>
        <v>85.3</v>
      </c>
      <c r="E1699" s="107">
        <f>C1699/D1699</f>
        <v>0.910902696365768</v>
      </c>
      <c r="F1699" s="20">
        <f>VLOOKUP(A1699,[1]spot_prices!$A:$F,5,FALSE)</f>
        <v>19.79</v>
      </c>
      <c r="G1699" s="103">
        <f>VLOOKUP(A1699,[1]spot_prices!$A:$F,6,FALSE)</f>
        <v>-0.95</v>
      </c>
      <c r="H1699" s="23" t="s">
        <v>2009</v>
      </c>
      <c r="I1699" s="115"/>
      <c r="J1699" s="20" t="s">
        <v>2135</v>
      </c>
      <c r="K1699" s="112">
        <f>VLOOKUP(H1699,行业总结!D:F,2,FALSE)</f>
        <v>2.12</v>
      </c>
      <c r="L1699" s="23" t="s">
        <v>8446</v>
      </c>
      <c r="M1699" s="23" t="s">
        <v>8447</v>
      </c>
    </row>
    <row r="1700" ht="33" spans="1:13">
      <c r="A1700" s="20" t="s">
        <v>8448</v>
      </c>
      <c r="B1700" s="20" t="s">
        <v>8449</v>
      </c>
      <c r="C1700" s="21">
        <f>VLOOKUP(A1700,[1]spot_prices!$A:$F,3,FALSE)</f>
        <v>50.6</v>
      </c>
      <c r="D1700" s="21">
        <f>VLOOKUP(A1700,[1]spot_prices!$A:$F,4,FALSE)</f>
        <v>61.9</v>
      </c>
      <c r="E1700" s="107">
        <f>C1700/D1700</f>
        <v>0.817447495961228</v>
      </c>
      <c r="F1700" s="20">
        <f>VLOOKUP(A1700,[1]spot_prices!$A:$F,5,FALSE)</f>
        <v>12.35</v>
      </c>
      <c r="G1700" s="103">
        <f>VLOOKUP(A1700,[1]spot_prices!$A:$F,6,FALSE)</f>
        <v>-0.08</v>
      </c>
      <c r="H1700" s="23" t="s">
        <v>2009</v>
      </c>
      <c r="I1700" s="115"/>
      <c r="J1700" s="20" t="s">
        <v>2122</v>
      </c>
      <c r="K1700" s="112">
        <f>VLOOKUP(H1700,行业总结!D:F,2,FALSE)</f>
        <v>2.12</v>
      </c>
      <c r="L1700" s="23" t="s">
        <v>8450</v>
      </c>
      <c r="M1700" s="23" t="s">
        <v>8451</v>
      </c>
    </row>
    <row r="1701" ht="33" spans="1:13">
      <c r="A1701" s="24" t="s">
        <v>8452</v>
      </c>
      <c r="B1701" s="24" t="s">
        <v>8453</v>
      </c>
      <c r="C1701" s="21">
        <f>VLOOKUP(A1701,[1]spot_prices!$A:$F,3,FALSE)</f>
        <v>44.8</v>
      </c>
      <c r="D1701" s="21">
        <f>VLOOKUP(A1701,[1]spot_prices!$A:$F,4,FALSE)</f>
        <v>77.2</v>
      </c>
      <c r="E1701" s="107">
        <f>C1701/D1701</f>
        <v>0.580310880829015</v>
      </c>
      <c r="F1701" s="20">
        <f>VLOOKUP(A1701,[1]spot_prices!$A:$F,5,FALSE)</f>
        <v>5.84</v>
      </c>
      <c r="G1701" s="103">
        <f>VLOOKUP(A1701,[1]spot_prices!$A:$F,6,FALSE)</f>
        <v>-2.18</v>
      </c>
      <c r="H1701" s="27" t="s">
        <v>2009</v>
      </c>
      <c r="I1701" s="35"/>
      <c r="J1701" s="114"/>
      <c r="K1701" s="112">
        <f>VLOOKUP(H1701,行业总结!D:F,2,FALSE)</f>
        <v>2.12</v>
      </c>
      <c r="L1701" s="27" t="s">
        <v>8454</v>
      </c>
      <c r="M1701" s="27" t="s">
        <v>8455</v>
      </c>
    </row>
    <row r="1702" ht="33" spans="1:13">
      <c r="A1702" s="24" t="s">
        <v>8456</v>
      </c>
      <c r="B1702" s="24" t="s">
        <v>8457</v>
      </c>
      <c r="C1702" s="21">
        <f>VLOOKUP(A1702,[1]spot_prices!$A:$F,3,FALSE)</f>
        <v>36</v>
      </c>
      <c r="D1702" s="21">
        <f>VLOOKUP(A1702,[1]spot_prices!$A:$F,4,FALSE)</f>
        <v>36</v>
      </c>
      <c r="E1702" s="107">
        <f>C1702/D1702</f>
        <v>1</v>
      </c>
      <c r="F1702" s="20">
        <f>VLOOKUP(A1702,[1]spot_prices!$A:$F,5,FALSE)</f>
        <v>1.85</v>
      </c>
      <c r="G1702" s="103">
        <f>VLOOKUP(A1702,[1]spot_prices!$A:$F,6,FALSE)</f>
        <v>0</v>
      </c>
      <c r="H1702" s="27" t="s">
        <v>2009</v>
      </c>
      <c r="I1702" s="35"/>
      <c r="J1702" s="114"/>
      <c r="K1702" s="112">
        <f>VLOOKUP(H1702,行业总结!D:F,2,FALSE)</f>
        <v>2.12</v>
      </c>
      <c r="L1702" s="27" t="s">
        <v>8458</v>
      </c>
      <c r="M1702" s="27" t="s">
        <v>8459</v>
      </c>
    </row>
    <row r="1703" ht="33" spans="1:13">
      <c r="A1703" s="24" t="s">
        <v>8460</v>
      </c>
      <c r="B1703" s="24" t="s">
        <v>8461</v>
      </c>
      <c r="C1703" s="21">
        <f>VLOOKUP(A1703,[1]spot_prices!$A:$F,3,FALSE)</f>
        <v>35.9</v>
      </c>
      <c r="D1703" s="21">
        <f>VLOOKUP(A1703,[1]spot_prices!$A:$F,4,FALSE)</f>
        <v>35.9</v>
      </c>
      <c r="E1703" s="107">
        <f>C1703/D1703</f>
        <v>1</v>
      </c>
      <c r="F1703" s="20">
        <f>VLOOKUP(A1703,[1]spot_prices!$A:$F,5,FALSE)</f>
        <v>4.45</v>
      </c>
      <c r="G1703" s="103">
        <f>VLOOKUP(A1703,[1]spot_prices!$A:$F,6,FALSE)</f>
        <v>1.37</v>
      </c>
      <c r="H1703" s="27" t="s">
        <v>2009</v>
      </c>
      <c r="I1703" s="35"/>
      <c r="J1703" s="114"/>
      <c r="K1703" s="112">
        <f>VLOOKUP(H1703,行业总结!D:F,2,FALSE)</f>
        <v>2.12</v>
      </c>
      <c r="L1703" s="27" t="s">
        <v>8462</v>
      </c>
      <c r="M1703" s="27" t="s">
        <v>8463</v>
      </c>
    </row>
    <row r="1704" ht="33" spans="1:13">
      <c r="A1704" s="24" t="s">
        <v>8464</v>
      </c>
      <c r="B1704" s="24" t="s">
        <v>8465</v>
      </c>
      <c r="C1704" s="21">
        <f>VLOOKUP(A1704,[1]spot_prices!$A:$F,3,FALSE)</f>
        <v>32.9</v>
      </c>
      <c r="D1704" s="21">
        <f>VLOOKUP(A1704,[1]spot_prices!$A:$F,4,FALSE)</f>
        <v>41.2</v>
      </c>
      <c r="E1704" s="107">
        <f>C1704/D1704</f>
        <v>0.798543689320388</v>
      </c>
      <c r="F1704" s="20">
        <f>VLOOKUP(A1704,[1]spot_prices!$A:$F,5,FALSE)</f>
        <v>8.31</v>
      </c>
      <c r="G1704" s="103">
        <f>VLOOKUP(A1704,[1]spot_prices!$A:$F,6,FALSE)</f>
        <v>0.73</v>
      </c>
      <c r="H1704" s="27" t="s">
        <v>2009</v>
      </c>
      <c r="I1704" s="35"/>
      <c r="J1704" s="114"/>
      <c r="K1704" s="112">
        <f>VLOOKUP(H1704,行业总结!D:F,2,FALSE)</f>
        <v>2.12</v>
      </c>
      <c r="L1704" s="27" t="s">
        <v>8466</v>
      </c>
      <c r="M1704" s="27" t="s">
        <v>8467</v>
      </c>
    </row>
    <row r="1705" ht="49.5" spans="1:13">
      <c r="A1705" s="24" t="s">
        <v>8468</v>
      </c>
      <c r="B1705" s="24" t="s">
        <v>8469</v>
      </c>
      <c r="C1705" s="21">
        <f>VLOOKUP(A1705,[1]spot_prices!$A:$F,3,FALSE)</f>
        <v>30.1</v>
      </c>
      <c r="D1705" s="21">
        <f>VLOOKUP(A1705,[1]spot_prices!$A:$F,4,FALSE)</f>
        <v>73.9</v>
      </c>
      <c r="E1705" s="107">
        <f>C1705/D1705</f>
        <v>0.407307171853857</v>
      </c>
      <c r="F1705" s="20">
        <f>VLOOKUP(A1705,[1]spot_prices!$A:$F,5,FALSE)</f>
        <v>14.15</v>
      </c>
      <c r="G1705" s="103">
        <f>VLOOKUP(A1705,[1]spot_prices!$A:$F,6,FALSE)</f>
        <v>1.14</v>
      </c>
      <c r="H1705" s="27" t="s">
        <v>2009</v>
      </c>
      <c r="I1705" s="35"/>
      <c r="J1705" s="114"/>
      <c r="K1705" s="112">
        <f>VLOOKUP(H1705,行业总结!D:F,2,FALSE)</f>
        <v>2.12</v>
      </c>
      <c r="L1705" s="27" t="s">
        <v>8470</v>
      </c>
      <c r="M1705" s="27" t="s">
        <v>8471</v>
      </c>
    </row>
    <row r="1706" ht="33" spans="1:13">
      <c r="A1706" s="24" t="s">
        <v>8472</v>
      </c>
      <c r="B1706" s="24" t="s">
        <v>8473</v>
      </c>
      <c r="C1706" s="21">
        <f>VLOOKUP(A1706,[1]spot_prices!$A:$F,3,FALSE)</f>
        <v>25</v>
      </c>
      <c r="D1706" s="21">
        <f>VLOOKUP(A1706,[1]spot_prices!$A:$F,4,FALSE)</f>
        <v>25</v>
      </c>
      <c r="E1706" s="107">
        <f>C1706/D1706</f>
        <v>1</v>
      </c>
      <c r="F1706" s="20">
        <f>VLOOKUP(A1706,[1]spot_prices!$A:$F,5,FALSE)</f>
        <v>7.25</v>
      </c>
      <c r="G1706" s="103">
        <f>VLOOKUP(A1706,[1]spot_prices!$A:$F,6,FALSE)</f>
        <v>0.28</v>
      </c>
      <c r="H1706" s="27" t="s">
        <v>2009</v>
      </c>
      <c r="I1706" s="35"/>
      <c r="J1706" s="114"/>
      <c r="K1706" s="112">
        <f>VLOOKUP(H1706,行业总结!D:F,2,FALSE)</f>
        <v>2.12</v>
      </c>
      <c r="L1706" s="27" t="s">
        <v>8474</v>
      </c>
      <c r="M1706" s="27" t="s">
        <v>8475</v>
      </c>
    </row>
    <row r="1707" ht="33" spans="1:13">
      <c r="A1707" s="24" t="s">
        <v>8476</v>
      </c>
      <c r="B1707" s="24" t="s">
        <v>8477</v>
      </c>
      <c r="C1707" s="21">
        <f>VLOOKUP(A1707,[1]spot_prices!$A:$F,3,FALSE)</f>
        <v>22.6</v>
      </c>
      <c r="D1707" s="21">
        <f>VLOOKUP(A1707,[1]spot_prices!$A:$F,4,FALSE)</f>
        <v>28.3</v>
      </c>
      <c r="E1707" s="107">
        <f>C1707/D1707</f>
        <v>0.798586572438163</v>
      </c>
      <c r="F1707" s="20">
        <f>VLOOKUP(A1707,[1]spot_prices!$A:$F,5,FALSE)</f>
        <v>4.42</v>
      </c>
      <c r="G1707" s="103">
        <f>VLOOKUP(A1707,[1]spot_prices!$A:$F,6,FALSE)</f>
        <v>0.68</v>
      </c>
      <c r="H1707" s="27" t="s">
        <v>2009</v>
      </c>
      <c r="I1707" s="35"/>
      <c r="J1707" s="114"/>
      <c r="K1707" s="112">
        <f>VLOOKUP(H1707,行业总结!D:F,2,FALSE)</f>
        <v>2.12</v>
      </c>
      <c r="L1707" s="27" t="s">
        <v>8478</v>
      </c>
      <c r="M1707" s="27" t="s">
        <v>8479</v>
      </c>
    </row>
    <row r="1708" spans="1:13">
      <c r="A1708" s="24" t="s">
        <v>8480</v>
      </c>
      <c r="B1708" s="24" t="s">
        <v>8481</v>
      </c>
      <c r="C1708" s="21">
        <f>VLOOKUP(A1708,[1]spot_prices!$A:$F,3,FALSE)</f>
        <v>2.9</v>
      </c>
      <c r="D1708" s="21">
        <f>VLOOKUP(A1708,[1]spot_prices!$A:$F,4,FALSE)</f>
        <v>5.5</v>
      </c>
      <c r="E1708" s="107">
        <f>C1708/D1708</f>
        <v>0.527272727272727</v>
      </c>
      <c r="F1708" s="20">
        <f>VLOOKUP(A1708,[1]spot_prices!$A:$F,5,FALSE)</f>
        <v>3.06</v>
      </c>
      <c r="G1708" s="103">
        <f>VLOOKUP(A1708,[1]spot_prices!$A:$F,6,FALSE)</f>
        <v>0.99</v>
      </c>
      <c r="H1708" s="27" t="s">
        <v>2009</v>
      </c>
      <c r="I1708" s="35"/>
      <c r="J1708" s="114"/>
      <c r="K1708" s="112">
        <f>VLOOKUP(H1708,行业总结!D:F,2,FALSE)</f>
        <v>2.12</v>
      </c>
      <c r="L1708" s="27" t="s">
        <v>8482</v>
      </c>
      <c r="M1708" s="114"/>
    </row>
    <row r="1709" ht="33" spans="1:13">
      <c r="A1709" s="108" t="s">
        <v>8483</v>
      </c>
      <c r="B1709" s="108" t="s">
        <v>8484</v>
      </c>
      <c r="C1709" s="21">
        <f>VLOOKUP(A1709,[1]spot_prices!$A:$F,3,FALSE)</f>
        <v>189.1</v>
      </c>
      <c r="D1709" s="21">
        <f>VLOOKUP(A1709,[1]spot_prices!$A:$F,4,FALSE)</f>
        <v>189.1</v>
      </c>
      <c r="E1709" s="107">
        <f>C1709/D1709</f>
        <v>1</v>
      </c>
      <c r="F1709" s="20">
        <f>VLOOKUP(A1709,[1]spot_prices!$A:$F,5,FALSE)</f>
        <v>125.69</v>
      </c>
      <c r="G1709" s="103">
        <f>VLOOKUP(A1709,[1]spot_prices!$A:$F,6,FALSE)</f>
        <v>1.36</v>
      </c>
      <c r="H1709" s="109" t="s">
        <v>2010</v>
      </c>
      <c r="I1709" s="121"/>
      <c r="J1709" s="108" t="s">
        <v>2253</v>
      </c>
      <c r="K1709" s="112">
        <f>VLOOKUP(H1709,行业总结!D:F,2,FALSE)</f>
        <v>2.12</v>
      </c>
      <c r="L1709" s="109" t="s">
        <v>8485</v>
      </c>
      <c r="M1709" s="109" t="s">
        <v>8486</v>
      </c>
    </row>
    <row r="1710" ht="33" spans="1:13">
      <c r="A1710" s="108" t="s">
        <v>8487</v>
      </c>
      <c r="B1710" s="108" t="s">
        <v>8488</v>
      </c>
      <c r="C1710" s="21">
        <f>VLOOKUP(A1710,[1]spot_prices!$A:$F,3,FALSE)</f>
        <v>177.3</v>
      </c>
      <c r="D1710" s="21">
        <f>VLOOKUP(A1710,[1]spot_prices!$A:$F,4,FALSE)</f>
        <v>247.6</v>
      </c>
      <c r="E1710" s="107">
        <f>C1710/D1710</f>
        <v>0.716074313408724</v>
      </c>
      <c r="F1710" s="20">
        <f>VLOOKUP(A1710,[1]spot_prices!$A:$F,5,FALSE)</f>
        <v>34.65</v>
      </c>
      <c r="G1710" s="103">
        <f>VLOOKUP(A1710,[1]spot_prices!$A:$F,6,FALSE)</f>
        <v>7.08</v>
      </c>
      <c r="H1710" s="109" t="s">
        <v>2010</v>
      </c>
      <c r="I1710" s="121"/>
      <c r="J1710" s="108" t="s">
        <v>8489</v>
      </c>
      <c r="K1710" s="112">
        <f>VLOOKUP(H1710,行业总结!D:F,2,FALSE)</f>
        <v>2.12</v>
      </c>
      <c r="L1710" s="109" t="s">
        <v>8490</v>
      </c>
      <c r="M1710" s="109" t="s">
        <v>8491</v>
      </c>
    </row>
    <row r="1711" ht="33" spans="1:13">
      <c r="A1711" s="20" t="s">
        <v>8492</v>
      </c>
      <c r="B1711" s="20" t="s">
        <v>8493</v>
      </c>
      <c r="C1711" s="21">
        <f>VLOOKUP(A1711,[1]spot_prices!$A:$F,3,FALSE)</f>
        <v>171.9</v>
      </c>
      <c r="D1711" s="21">
        <f>VLOOKUP(A1711,[1]spot_prices!$A:$F,4,FALSE)</f>
        <v>174.6</v>
      </c>
      <c r="E1711" s="107">
        <f>C1711/D1711</f>
        <v>0.984536082474227</v>
      </c>
      <c r="F1711" s="20">
        <f>VLOOKUP(A1711,[1]spot_prices!$A:$F,5,FALSE)</f>
        <v>3.82</v>
      </c>
      <c r="G1711" s="103">
        <f>VLOOKUP(A1711,[1]spot_prices!$A:$F,6,FALSE)</f>
        <v>1.6</v>
      </c>
      <c r="H1711" s="23" t="s">
        <v>2010</v>
      </c>
      <c r="I1711" s="115"/>
      <c r="J1711" s="20" t="s">
        <v>2113</v>
      </c>
      <c r="K1711" s="112">
        <f>VLOOKUP(H1711,行业总结!D:F,2,FALSE)</f>
        <v>2.12</v>
      </c>
      <c r="L1711" s="23" t="s">
        <v>8494</v>
      </c>
      <c r="M1711" s="23" t="s">
        <v>8495</v>
      </c>
    </row>
    <row r="1712" ht="33" spans="1:13">
      <c r="A1712" s="108" t="s">
        <v>8496</v>
      </c>
      <c r="B1712" s="108" t="s">
        <v>8497</v>
      </c>
      <c r="C1712" s="21">
        <f>VLOOKUP(A1712,[1]spot_prices!$A:$F,3,FALSE)</f>
        <v>107.1</v>
      </c>
      <c r="D1712" s="21">
        <f>VLOOKUP(A1712,[1]spot_prices!$A:$F,4,FALSE)</f>
        <v>124.5</v>
      </c>
      <c r="E1712" s="107">
        <f>C1712/D1712</f>
        <v>0.860240963855422</v>
      </c>
      <c r="F1712" s="20">
        <f>VLOOKUP(A1712,[1]spot_prices!$A:$F,5,FALSE)</f>
        <v>23.62</v>
      </c>
      <c r="G1712" s="103">
        <f>VLOOKUP(A1712,[1]spot_prices!$A:$F,6,FALSE)</f>
        <v>3.05</v>
      </c>
      <c r="H1712" s="109" t="s">
        <v>2010</v>
      </c>
      <c r="I1712" s="121"/>
      <c r="J1712" s="108" t="s">
        <v>2135</v>
      </c>
      <c r="K1712" s="112">
        <f>VLOOKUP(H1712,行业总结!D:F,2,FALSE)</f>
        <v>2.12</v>
      </c>
      <c r="L1712" s="109" t="s">
        <v>8498</v>
      </c>
      <c r="M1712" s="109" t="s">
        <v>8499</v>
      </c>
    </row>
    <row r="1713" ht="33" spans="1:13">
      <c r="A1713" s="108" t="s">
        <v>8500</v>
      </c>
      <c r="B1713" s="108" t="s">
        <v>8501</v>
      </c>
      <c r="C1713" s="21">
        <f>VLOOKUP(A1713,[1]spot_prices!$A:$F,3,FALSE)</f>
        <v>104.9</v>
      </c>
      <c r="D1713" s="21">
        <f>VLOOKUP(A1713,[1]spot_prices!$A:$F,4,FALSE)</f>
        <v>104.9</v>
      </c>
      <c r="E1713" s="107">
        <f>C1713/D1713</f>
        <v>1</v>
      </c>
      <c r="F1713" s="20">
        <f>VLOOKUP(A1713,[1]spot_prices!$A:$F,5,FALSE)</f>
        <v>5.11</v>
      </c>
      <c r="G1713" s="103">
        <f>VLOOKUP(A1713,[1]spot_prices!$A:$F,6,FALSE)</f>
        <v>2.61</v>
      </c>
      <c r="H1713" s="109" t="s">
        <v>2010</v>
      </c>
      <c r="I1713" s="121"/>
      <c r="J1713" s="108" t="s">
        <v>2113</v>
      </c>
      <c r="K1713" s="112">
        <f>VLOOKUP(H1713,行业总结!D:F,2,FALSE)</f>
        <v>2.12</v>
      </c>
      <c r="L1713" s="109" t="s">
        <v>8502</v>
      </c>
      <c r="M1713" s="109" t="s">
        <v>8503</v>
      </c>
    </row>
    <row r="1714" ht="33" spans="1:13">
      <c r="A1714" s="20" t="s">
        <v>8504</v>
      </c>
      <c r="B1714" s="20" t="s">
        <v>8505</v>
      </c>
      <c r="C1714" s="21">
        <f>VLOOKUP(A1714,[1]spot_prices!$A:$F,3,FALSE)</f>
        <v>96.5</v>
      </c>
      <c r="D1714" s="21">
        <f>VLOOKUP(A1714,[1]spot_prices!$A:$F,4,FALSE)</f>
        <v>379.3</v>
      </c>
      <c r="E1714" s="107">
        <f>C1714/D1714</f>
        <v>0.254416029528078</v>
      </c>
      <c r="F1714" s="20">
        <f>VLOOKUP(A1714,[1]spot_prices!$A:$F,5,FALSE)</f>
        <v>66</v>
      </c>
      <c r="G1714" s="103">
        <f>VLOOKUP(A1714,[1]spot_prices!$A:$F,6,FALSE)</f>
        <v>10</v>
      </c>
      <c r="H1714" s="23" t="s">
        <v>2010</v>
      </c>
      <c r="I1714" s="115"/>
      <c r="J1714" s="20" t="s">
        <v>2253</v>
      </c>
      <c r="K1714" s="112">
        <f>VLOOKUP(H1714,行业总结!D:F,2,FALSE)</f>
        <v>2.12</v>
      </c>
      <c r="L1714" s="23" t="s">
        <v>8506</v>
      </c>
      <c r="M1714" s="23" t="s">
        <v>8507</v>
      </c>
    </row>
    <row r="1715" ht="33" spans="1:13">
      <c r="A1715" s="20" t="s">
        <v>8508</v>
      </c>
      <c r="B1715" s="20" t="s">
        <v>8509</v>
      </c>
      <c r="C1715" s="21">
        <f>VLOOKUP(A1715,[1]spot_prices!$A:$F,3,FALSE)</f>
        <v>53.4</v>
      </c>
      <c r="D1715" s="21">
        <f>VLOOKUP(A1715,[1]spot_prices!$A:$F,4,FALSE)</f>
        <v>72.2</v>
      </c>
      <c r="E1715" s="107">
        <f>C1715/D1715</f>
        <v>0.739612188365651</v>
      </c>
      <c r="F1715" s="20">
        <f>VLOOKUP(A1715,[1]spot_prices!$A:$F,5,FALSE)</f>
        <v>22.46</v>
      </c>
      <c r="G1715" s="103">
        <f>VLOOKUP(A1715,[1]spot_prices!$A:$F,6,FALSE)</f>
        <v>-1.06</v>
      </c>
      <c r="H1715" s="23" t="s">
        <v>2010</v>
      </c>
      <c r="I1715" s="115"/>
      <c r="J1715" s="113"/>
      <c r="K1715" s="112">
        <f>VLOOKUP(H1715,行业总结!D:F,2,FALSE)</f>
        <v>2.12</v>
      </c>
      <c r="L1715" s="23" t="s">
        <v>8510</v>
      </c>
      <c r="M1715" s="23" t="s">
        <v>8511</v>
      </c>
    </row>
    <row r="1716" ht="33" spans="1:13">
      <c r="A1716" s="24" t="s">
        <v>8512</v>
      </c>
      <c r="B1716" s="24" t="s">
        <v>8513</v>
      </c>
      <c r="C1716" s="21">
        <f>VLOOKUP(A1716,[1]spot_prices!$A:$F,3,FALSE)</f>
        <v>39.5</v>
      </c>
      <c r="D1716" s="21">
        <f>VLOOKUP(A1716,[1]spot_prices!$A:$F,4,FALSE)</f>
        <v>39.5</v>
      </c>
      <c r="E1716" s="107">
        <f>C1716/D1716</f>
        <v>1</v>
      </c>
      <c r="F1716" s="20">
        <f>VLOOKUP(A1716,[1]spot_prices!$A:$F,5,FALSE)</f>
        <v>19.35</v>
      </c>
      <c r="G1716" s="103">
        <f>VLOOKUP(A1716,[1]spot_prices!$A:$F,6,FALSE)</f>
        <v>5.39</v>
      </c>
      <c r="H1716" s="27" t="s">
        <v>2010</v>
      </c>
      <c r="I1716" s="35"/>
      <c r="J1716" s="114"/>
      <c r="K1716" s="112">
        <f>VLOOKUP(H1716,行业总结!D:F,2,FALSE)</f>
        <v>2.12</v>
      </c>
      <c r="L1716" s="27" t="s">
        <v>8514</v>
      </c>
      <c r="M1716" s="27" t="s">
        <v>8515</v>
      </c>
    </row>
    <row r="1717" ht="33" spans="1:13">
      <c r="A1717" s="24" t="s">
        <v>8516</v>
      </c>
      <c r="B1717" s="24" t="s">
        <v>8517</v>
      </c>
      <c r="C1717" s="21">
        <f>VLOOKUP(A1717,[1]spot_prices!$A:$F,3,FALSE)</f>
        <v>39.3</v>
      </c>
      <c r="D1717" s="21">
        <f>VLOOKUP(A1717,[1]spot_prices!$A:$F,4,FALSE)</f>
        <v>39.3</v>
      </c>
      <c r="E1717" s="107">
        <f>C1717/D1717</f>
        <v>1</v>
      </c>
      <c r="F1717" s="20">
        <f>VLOOKUP(A1717,[1]spot_prices!$A:$F,5,FALSE)</f>
        <v>16.91</v>
      </c>
      <c r="G1717" s="103">
        <f>VLOOKUP(A1717,[1]spot_prices!$A:$F,6,FALSE)</f>
        <v>-4.62</v>
      </c>
      <c r="H1717" s="27" t="s">
        <v>2010</v>
      </c>
      <c r="I1717" s="35" t="s">
        <v>8518</v>
      </c>
      <c r="J1717" s="114"/>
      <c r="K1717" s="112">
        <f>VLOOKUP(H1717,行业总结!D:F,2,FALSE)</f>
        <v>2.12</v>
      </c>
      <c r="L1717" s="27" t="s">
        <v>8519</v>
      </c>
      <c r="M1717" s="27" t="s">
        <v>8520</v>
      </c>
    </row>
    <row r="1718" ht="49.5" spans="1:13">
      <c r="A1718" s="24" t="s">
        <v>8521</v>
      </c>
      <c r="B1718" s="24" t="s">
        <v>8522</v>
      </c>
      <c r="C1718" s="21">
        <f>VLOOKUP(A1718,[1]spot_prices!$A:$F,3,FALSE)</f>
        <v>25.9</v>
      </c>
      <c r="D1718" s="21">
        <f>VLOOKUP(A1718,[1]spot_prices!$A:$F,4,FALSE)</f>
        <v>45.3</v>
      </c>
      <c r="E1718" s="107">
        <f>C1718/D1718</f>
        <v>0.571743929359823</v>
      </c>
      <c r="F1718" s="20">
        <f>VLOOKUP(A1718,[1]spot_prices!$A:$F,5,FALSE)</f>
        <v>8.8</v>
      </c>
      <c r="G1718" s="103">
        <f>VLOOKUP(A1718,[1]spot_prices!$A:$F,6,FALSE)</f>
        <v>1.97</v>
      </c>
      <c r="H1718" s="27" t="s">
        <v>2010</v>
      </c>
      <c r="I1718" s="35"/>
      <c r="J1718" s="114"/>
      <c r="K1718" s="112">
        <f>VLOOKUP(H1718,行业总结!D:F,2,FALSE)</f>
        <v>2.12</v>
      </c>
      <c r="L1718" s="27" t="s">
        <v>8523</v>
      </c>
      <c r="M1718" s="27" t="s">
        <v>8524</v>
      </c>
    </row>
    <row r="1719" ht="33" spans="1:13">
      <c r="A1719" s="24" t="s">
        <v>8525</v>
      </c>
      <c r="B1719" s="24" t="s">
        <v>8526</v>
      </c>
      <c r="C1719" s="21">
        <f>VLOOKUP(A1719,[1]spot_prices!$A:$F,3,FALSE)</f>
        <v>24.9</v>
      </c>
      <c r="D1719" s="21">
        <f>VLOOKUP(A1719,[1]spot_prices!$A:$F,4,FALSE)</f>
        <v>24.9</v>
      </c>
      <c r="E1719" s="107">
        <f>C1719/D1719</f>
        <v>1</v>
      </c>
      <c r="F1719" s="20">
        <f>VLOOKUP(A1719,[1]spot_prices!$A:$F,5,FALSE)</f>
        <v>6.76</v>
      </c>
      <c r="G1719" s="103">
        <f>VLOOKUP(A1719,[1]spot_prices!$A:$F,6,FALSE)</f>
        <v>1.65</v>
      </c>
      <c r="H1719" s="27" t="s">
        <v>2010</v>
      </c>
      <c r="I1719" s="35"/>
      <c r="J1719" s="114"/>
      <c r="K1719" s="112">
        <f>VLOOKUP(H1719,行业总结!D:F,2,FALSE)</f>
        <v>2.12</v>
      </c>
      <c r="L1719" s="27" t="s">
        <v>8527</v>
      </c>
      <c r="M1719" s="27" t="s">
        <v>8528</v>
      </c>
    </row>
    <row r="1720" ht="33" spans="1:13">
      <c r="A1720" s="24" t="s">
        <v>8529</v>
      </c>
      <c r="B1720" s="24" t="s">
        <v>8530</v>
      </c>
      <c r="C1720" s="21">
        <f>VLOOKUP(A1720,[1]spot_prices!$A:$F,3,FALSE)</f>
        <v>21.6</v>
      </c>
      <c r="D1720" s="21">
        <f>VLOOKUP(A1720,[1]spot_prices!$A:$F,4,FALSE)</f>
        <v>91</v>
      </c>
      <c r="E1720" s="107">
        <f>C1720/D1720</f>
        <v>0.237362637362637</v>
      </c>
      <c r="F1720" s="20">
        <f>VLOOKUP(A1720,[1]spot_prices!$A:$F,5,FALSE)</f>
        <v>130.16</v>
      </c>
      <c r="G1720" s="103">
        <f>VLOOKUP(A1720,[1]spot_prices!$A:$F,6,FALSE)</f>
        <v>-2.86</v>
      </c>
      <c r="H1720" s="27" t="s">
        <v>2010</v>
      </c>
      <c r="I1720" s="35"/>
      <c r="J1720" s="114"/>
      <c r="K1720" s="112">
        <f>VLOOKUP(H1720,行业总结!D:F,2,FALSE)</f>
        <v>2.12</v>
      </c>
      <c r="L1720" s="27" t="s">
        <v>8531</v>
      </c>
      <c r="M1720" s="27" t="s">
        <v>1828</v>
      </c>
    </row>
    <row r="1721" ht="33" spans="1:13">
      <c r="A1721" s="24" t="s">
        <v>8532</v>
      </c>
      <c r="B1721" s="24" t="s">
        <v>8533</v>
      </c>
      <c r="C1721" s="21">
        <f>VLOOKUP(A1721,[1]spot_prices!$A:$F,3,FALSE)</f>
        <v>20.1</v>
      </c>
      <c r="D1721" s="21">
        <f>VLOOKUP(A1721,[1]spot_prices!$A:$F,4,FALSE)</f>
        <v>20.1</v>
      </c>
      <c r="E1721" s="107">
        <f>C1721/D1721</f>
        <v>1</v>
      </c>
      <c r="F1721" s="20">
        <f>VLOOKUP(A1721,[1]spot_prices!$A:$F,5,FALSE)</f>
        <v>9.18</v>
      </c>
      <c r="G1721" s="103">
        <f>VLOOKUP(A1721,[1]spot_prices!$A:$F,6,FALSE)</f>
        <v>0.99</v>
      </c>
      <c r="H1721" s="27" t="s">
        <v>2010</v>
      </c>
      <c r="I1721" s="35"/>
      <c r="J1721" s="114"/>
      <c r="K1721" s="112">
        <f>VLOOKUP(H1721,行业总结!D:F,2,FALSE)</f>
        <v>2.12</v>
      </c>
      <c r="L1721" s="27" t="s">
        <v>8534</v>
      </c>
      <c r="M1721" s="27" t="s">
        <v>8535</v>
      </c>
    </row>
    <row r="1722" ht="33" spans="1:13">
      <c r="A1722" s="24" t="s">
        <v>8536</v>
      </c>
      <c r="B1722" s="24" t="s">
        <v>8537</v>
      </c>
      <c r="C1722" s="21">
        <f>VLOOKUP(A1722,[1]spot_prices!$A:$F,3,FALSE)</f>
        <v>14.2</v>
      </c>
      <c r="D1722" s="21">
        <f>VLOOKUP(A1722,[1]spot_prices!$A:$F,4,FALSE)</f>
        <v>42.4</v>
      </c>
      <c r="E1722" s="107">
        <f>C1722/D1722</f>
        <v>0.334905660377358</v>
      </c>
      <c r="F1722" s="20">
        <f>VLOOKUP(A1722,[1]spot_prices!$A:$F,5,FALSE)</f>
        <v>21.81</v>
      </c>
      <c r="G1722" s="103">
        <f>VLOOKUP(A1722,[1]spot_prices!$A:$F,6,FALSE)</f>
        <v>4.81</v>
      </c>
      <c r="H1722" s="27" t="s">
        <v>2010</v>
      </c>
      <c r="I1722" s="35"/>
      <c r="J1722" s="114"/>
      <c r="K1722" s="112">
        <f>VLOOKUP(H1722,行业总结!D:F,2,FALSE)</f>
        <v>2.12</v>
      </c>
      <c r="L1722" s="27" t="s">
        <v>8538</v>
      </c>
      <c r="M1722" s="27" t="s">
        <v>8539</v>
      </c>
    </row>
    <row r="1723" ht="33" spans="1:13">
      <c r="A1723" s="24" t="s">
        <v>8540</v>
      </c>
      <c r="B1723" s="24" t="s">
        <v>8541</v>
      </c>
      <c r="C1723" s="21">
        <f>VLOOKUP(A1723,[1]spot_prices!$A:$F,3,FALSE)</f>
        <v>9.1</v>
      </c>
      <c r="D1723" s="21">
        <f>VLOOKUP(A1723,[1]spot_prices!$A:$F,4,FALSE)</f>
        <v>31</v>
      </c>
      <c r="E1723" s="107">
        <f>C1723/D1723</f>
        <v>0.293548387096774</v>
      </c>
      <c r="F1723" s="20">
        <f>VLOOKUP(A1723,[1]spot_prices!$A:$F,5,FALSE)</f>
        <v>37.95</v>
      </c>
      <c r="G1723" s="103">
        <f>VLOOKUP(A1723,[1]spot_prices!$A:$F,6,FALSE)</f>
        <v>2.02</v>
      </c>
      <c r="H1723" s="27" t="s">
        <v>2010</v>
      </c>
      <c r="I1723" s="35"/>
      <c r="J1723" s="114"/>
      <c r="K1723" s="112">
        <f>VLOOKUP(H1723,行业总结!D:F,2,FALSE)</f>
        <v>2.12</v>
      </c>
      <c r="L1723" s="27" t="s">
        <v>8542</v>
      </c>
      <c r="M1723" s="27" t="s">
        <v>8543</v>
      </c>
    </row>
    <row r="1724" ht="45" spans="1:13">
      <c r="A1724" s="28" t="s">
        <v>1598</v>
      </c>
      <c r="B1724" s="28" t="s">
        <v>1599</v>
      </c>
      <c r="C1724" s="21">
        <f>VLOOKUP(A1724,[1]spot_prices!$A:$F,3,FALSE)</f>
        <v>1498.6</v>
      </c>
      <c r="D1724" s="21">
        <f>VLOOKUP(A1724,[1]spot_prices!$A:$F,4,FALSE)</f>
        <v>1767.9</v>
      </c>
      <c r="E1724" s="107">
        <f>C1724/D1724</f>
        <v>0.847672379659483</v>
      </c>
      <c r="F1724" s="20">
        <f>VLOOKUP(A1724,[1]spot_prices!$A:$F,5,FALSE)</f>
        <v>6.16</v>
      </c>
      <c r="G1724" s="103">
        <f>VLOOKUP(A1724,[1]spot_prices!$A:$F,6,FALSE)</f>
        <v>0.65</v>
      </c>
      <c r="H1724" s="30" t="s">
        <v>1104</v>
      </c>
      <c r="I1724" s="129"/>
      <c r="J1724" s="28" t="s">
        <v>2494</v>
      </c>
      <c r="K1724" s="112">
        <f>VLOOKUP(H1724,行业总结!D:F,2,FALSE)</f>
        <v>4.51</v>
      </c>
      <c r="L1724" s="30" t="s">
        <v>1601</v>
      </c>
      <c r="M1724" s="30" t="s">
        <v>8544</v>
      </c>
    </row>
    <row r="1725" ht="33" spans="1:13">
      <c r="A1725" s="110" t="s">
        <v>1102</v>
      </c>
      <c r="B1725" s="110" t="s">
        <v>1103</v>
      </c>
      <c r="C1725" s="21">
        <f>VLOOKUP(A1725,[1]spot_prices!$A:$F,3,FALSE)</f>
        <v>472.4</v>
      </c>
      <c r="D1725" s="21">
        <f>VLOOKUP(A1725,[1]spot_prices!$A:$F,4,FALSE)</f>
        <v>580.3</v>
      </c>
      <c r="E1725" s="107">
        <f>C1725/D1725</f>
        <v>0.814061692228158</v>
      </c>
      <c r="F1725" s="20">
        <f>VLOOKUP(A1725,[1]spot_prices!$A:$F,5,FALSE)</f>
        <v>5.48</v>
      </c>
      <c r="G1725" s="103">
        <f>VLOOKUP(A1725,[1]spot_prices!$A:$F,6,FALSE)</f>
        <v>-1.26</v>
      </c>
      <c r="H1725" s="111" t="s">
        <v>1104</v>
      </c>
      <c r="I1725" s="130"/>
      <c r="J1725" s="110" t="s">
        <v>8545</v>
      </c>
      <c r="K1725" s="112">
        <f>VLOOKUP(H1725,行业总结!D:F,2,FALSE)</f>
        <v>4.51</v>
      </c>
      <c r="L1725" s="111" t="s">
        <v>1105</v>
      </c>
      <c r="M1725" s="111" t="s">
        <v>1106</v>
      </c>
    </row>
    <row r="1726" ht="33" spans="1:13">
      <c r="A1726" s="108" t="s">
        <v>8546</v>
      </c>
      <c r="B1726" s="108" t="s">
        <v>8547</v>
      </c>
      <c r="C1726" s="21">
        <f>VLOOKUP(A1726,[1]spot_prices!$A:$F,3,FALSE)</f>
        <v>223.5</v>
      </c>
      <c r="D1726" s="21">
        <f>VLOOKUP(A1726,[1]spot_prices!$A:$F,4,FALSE)</f>
        <v>223.5</v>
      </c>
      <c r="E1726" s="107">
        <f>C1726/D1726</f>
        <v>1</v>
      </c>
      <c r="F1726" s="20">
        <f>VLOOKUP(A1726,[1]spot_prices!$A:$F,5,FALSE)</f>
        <v>10.06</v>
      </c>
      <c r="G1726" s="103">
        <f>VLOOKUP(A1726,[1]spot_prices!$A:$F,6,FALSE)</f>
        <v>-1.18</v>
      </c>
      <c r="H1726" s="109" t="s">
        <v>1104</v>
      </c>
      <c r="I1726" s="121"/>
      <c r="J1726" s="108" t="s">
        <v>2226</v>
      </c>
      <c r="K1726" s="112">
        <f>VLOOKUP(H1726,行业总结!D:F,2,FALSE)</f>
        <v>4.51</v>
      </c>
      <c r="L1726" s="109" t="s">
        <v>8548</v>
      </c>
      <c r="M1726" s="109" t="s">
        <v>8549</v>
      </c>
    </row>
    <row r="1727" ht="33" spans="1:13">
      <c r="A1727" s="108" t="s">
        <v>8550</v>
      </c>
      <c r="B1727" s="108" t="s">
        <v>8551</v>
      </c>
      <c r="C1727" s="21">
        <f>VLOOKUP(A1727,[1]spot_prices!$A:$F,3,FALSE)</f>
        <v>107.3</v>
      </c>
      <c r="D1727" s="21">
        <f>VLOOKUP(A1727,[1]spot_prices!$A:$F,4,FALSE)</f>
        <v>724.4</v>
      </c>
      <c r="E1727" s="107">
        <f>C1727/D1727</f>
        <v>0.14812258420762</v>
      </c>
      <c r="F1727" s="20">
        <f>VLOOKUP(A1727,[1]spot_prices!$A:$F,5,FALSE)</f>
        <v>51.15</v>
      </c>
      <c r="G1727" s="103">
        <f>VLOOKUP(A1727,[1]spot_prices!$A:$F,6,FALSE)</f>
        <v>3.25</v>
      </c>
      <c r="H1727" s="109" t="s">
        <v>1104</v>
      </c>
      <c r="I1727" s="121"/>
      <c r="J1727" s="108" t="s">
        <v>8552</v>
      </c>
      <c r="K1727" s="112">
        <f>VLOOKUP(H1727,行业总结!D:F,2,FALSE)</f>
        <v>4.51</v>
      </c>
      <c r="L1727" s="109" t="s">
        <v>8553</v>
      </c>
      <c r="M1727" s="109" t="s">
        <v>8554</v>
      </c>
    </row>
    <row r="1728" spans="1:13">
      <c r="A1728" s="20" t="s">
        <v>8555</v>
      </c>
      <c r="B1728" s="20" t="s">
        <v>8556</v>
      </c>
      <c r="C1728" s="21">
        <f>VLOOKUP(A1728,[1]spot_prices!$A:$F,3,FALSE)</f>
        <v>89.4</v>
      </c>
      <c r="D1728" s="21">
        <f>VLOOKUP(A1728,[1]spot_prices!$A:$F,4,FALSE)</f>
        <v>111.6</v>
      </c>
      <c r="E1728" s="107">
        <f>C1728/D1728</f>
        <v>0.801075268817204</v>
      </c>
      <c r="F1728" s="20">
        <f>VLOOKUP(A1728,[1]spot_prices!$A:$F,5,FALSE)</f>
        <v>19.88</v>
      </c>
      <c r="G1728" s="103">
        <f>VLOOKUP(A1728,[1]spot_prices!$A:$F,6,FALSE)</f>
        <v>1.22</v>
      </c>
      <c r="H1728" s="23" t="s">
        <v>1104</v>
      </c>
      <c r="I1728" s="115"/>
      <c r="J1728" s="20" t="s">
        <v>2113</v>
      </c>
      <c r="K1728" s="112">
        <f>VLOOKUP(H1728,行业总结!D:F,2,FALSE)</f>
        <v>4.51</v>
      </c>
      <c r="L1728" s="23" t="s">
        <v>8557</v>
      </c>
      <c r="M1728" s="23" t="s">
        <v>8558</v>
      </c>
    </row>
    <row r="1729" spans="1:13">
      <c r="A1729" s="20" t="s">
        <v>8559</v>
      </c>
      <c r="B1729" s="20" t="s">
        <v>8560</v>
      </c>
      <c r="C1729" s="21">
        <f>VLOOKUP(A1729,[1]spot_prices!$A:$F,3,FALSE)</f>
        <v>71.3</v>
      </c>
      <c r="D1729" s="21">
        <f>VLOOKUP(A1729,[1]spot_prices!$A:$F,4,FALSE)</f>
        <v>71.3</v>
      </c>
      <c r="E1729" s="107">
        <f>C1729/D1729</f>
        <v>1</v>
      </c>
      <c r="F1729" s="20">
        <f>VLOOKUP(A1729,[1]spot_prices!$A:$F,5,FALSE)</f>
        <v>9.1</v>
      </c>
      <c r="G1729" s="103">
        <f>VLOOKUP(A1729,[1]spot_prices!$A:$F,6,FALSE)</f>
        <v>1.11</v>
      </c>
      <c r="H1729" s="23" t="s">
        <v>1104</v>
      </c>
      <c r="I1729" s="115"/>
      <c r="J1729" s="113"/>
      <c r="K1729" s="112">
        <f>VLOOKUP(H1729,行业总结!D:F,2,FALSE)</f>
        <v>4.51</v>
      </c>
      <c r="L1729" s="23" t="s">
        <v>8561</v>
      </c>
      <c r="M1729" s="23" t="s">
        <v>8562</v>
      </c>
    </row>
    <row r="1730" ht="33" spans="1:13">
      <c r="A1730" s="20" t="s">
        <v>8563</v>
      </c>
      <c r="B1730" s="20" t="s">
        <v>8564</v>
      </c>
      <c r="C1730" s="21">
        <f>VLOOKUP(A1730,[1]spot_prices!$A:$F,3,FALSE)</f>
        <v>63.9</v>
      </c>
      <c r="D1730" s="21">
        <f>VLOOKUP(A1730,[1]spot_prices!$A:$F,4,FALSE)</f>
        <v>66</v>
      </c>
      <c r="E1730" s="107">
        <f>C1730/D1730</f>
        <v>0.968181818181818</v>
      </c>
      <c r="F1730" s="20">
        <f>VLOOKUP(A1730,[1]spot_prices!$A:$F,5,FALSE)</f>
        <v>2.43</v>
      </c>
      <c r="G1730" s="103">
        <f>VLOOKUP(A1730,[1]spot_prices!$A:$F,6,FALSE)</f>
        <v>0.83</v>
      </c>
      <c r="H1730" s="23" t="s">
        <v>1104</v>
      </c>
      <c r="I1730" s="115"/>
      <c r="J1730" s="20" t="s">
        <v>2122</v>
      </c>
      <c r="K1730" s="112">
        <f>VLOOKUP(H1730,行业总结!D:F,2,FALSE)</f>
        <v>4.51</v>
      </c>
      <c r="L1730" s="23" t="s">
        <v>8565</v>
      </c>
      <c r="M1730" s="23" t="s">
        <v>8566</v>
      </c>
    </row>
    <row r="1731" spans="1:13">
      <c r="A1731" s="20" t="s">
        <v>8567</v>
      </c>
      <c r="B1731" s="20" t="s">
        <v>8568</v>
      </c>
      <c r="C1731" s="21">
        <f>VLOOKUP(A1731,[1]spot_prices!$A:$F,3,FALSE)</f>
        <v>63</v>
      </c>
      <c r="D1731" s="21">
        <f>VLOOKUP(A1731,[1]spot_prices!$A:$F,4,FALSE)</f>
        <v>63</v>
      </c>
      <c r="E1731" s="107">
        <f>C1731/D1731</f>
        <v>1</v>
      </c>
      <c r="F1731" s="20">
        <f>VLOOKUP(A1731,[1]spot_prices!$A:$F,5,FALSE)</f>
        <v>3.95</v>
      </c>
      <c r="G1731" s="103">
        <f>VLOOKUP(A1731,[1]spot_prices!$A:$F,6,FALSE)</f>
        <v>1.54</v>
      </c>
      <c r="H1731" s="23" t="s">
        <v>1104</v>
      </c>
      <c r="I1731" s="115"/>
      <c r="J1731" s="20" t="s">
        <v>2135</v>
      </c>
      <c r="K1731" s="112">
        <f>VLOOKUP(H1731,行业总结!D:F,2,FALSE)</f>
        <v>4.51</v>
      </c>
      <c r="L1731" s="23" t="s">
        <v>8569</v>
      </c>
      <c r="M1731" s="23" t="s">
        <v>8570</v>
      </c>
    </row>
    <row r="1732" ht="33" spans="1:13">
      <c r="A1732" s="24" t="s">
        <v>8571</v>
      </c>
      <c r="B1732" s="24" t="s">
        <v>8572</v>
      </c>
      <c r="C1732" s="21">
        <f>VLOOKUP(A1732,[1]spot_prices!$A:$F,3,FALSE)</f>
        <v>49.2</v>
      </c>
      <c r="D1732" s="21">
        <f>VLOOKUP(A1732,[1]spot_prices!$A:$F,4,FALSE)</f>
        <v>49.2</v>
      </c>
      <c r="E1732" s="107">
        <f>C1732/D1732</f>
        <v>1</v>
      </c>
      <c r="F1732" s="20">
        <f>VLOOKUP(A1732,[1]spot_prices!$A:$F,5,FALSE)</f>
        <v>4.07</v>
      </c>
      <c r="G1732" s="103">
        <f>VLOOKUP(A1732,[1]spot_prices!$A:$F,6,FALSE)</f>
        <v>0.74</v>
      </c>
      <c r="H1732" s="27" t="s">
        <v>1104</v>
      </c>
      <c r="I1732" s="35"/>
      <c r="J1732" s="114"/>
      <c r="K1732" s="112">
        <f>VLOOKUP(H1732,行业总结!D:F,2,FALSE)</f>
        <v>4.51</v>
      </c>
      <c r="L1732" s="27" t="s">
        <v>8573</v>
      </c>
      <c r="M1732" s="27" t="s">
        <v>8574</v>
      </c>
    </row>
    <row r="1733" ht="66" spans="1:13">
      <c r="A1733" s="20" t="s">
        <v>8575</v>
      </c>
      <c r="B1733" s="20" t="s">
        <v>8576</v>
      </c>
      <c r="C1733" s="21">
        <f>VLOOKUP(A1733,[1]spot_prices!$A:$F,3,FALSE)</f>
        <v>47.7</v>
      </c>
      <c r="D1733" s="21">
        <f>VLOOKUP(A1733,[1]spot_prices!$A:$F,4,FALSE)</f>
        <v>48.7</v>
      </c>
      <c r="E1733" s="107">
        <f>C1733/D1733</f>
        <v>0.979466119096509</v>
      </c>
      <c r="F1733" s="20">
        <f>VLOOKUP(A1733,[1]spot_prices!$A:$F,5,FALSE)</f>
        <v>8.71</v>
      </c>
      <c r="G1733" s="103">
        <f>VLOOKUP(A1733,[1]spot_prices!$A:$F,6,FALSE)</f>
        <v>0.58</v>
      </c>
      <c r="H1733" s="23" t="s">
        <v>1104</v>
      </c>
      <c r="I1733" s="115"/>
      <c r="J1733" s="113"/>
      <c r="K1733" s="112">
        <f>VLOOKUP(H1733,行业总结!D:F,2,FALSE)</f>
        <v>4.51</v>
      </c>
      <c r="L1733" s="23" t="s">
        <v>8577</v>
      </c>
      <c r="M1733" s="23" t="s">
        <v>8578</v>
      </c>
    </row>
    <row r="1734" ht="33" spans="1:13">
      <c r="A1734" s="24" t="s">
        <v>8579</v>
      </c>
      <c r="B1734" s="24" t="s">
        <v>8580</v>
      </c>
      <c r="C1734" s="21">
        <f>VLOOKUP(A1734,[1]spot_prices!$A:$F,3,FALSE)</f>
        <v>42.6</v>
      </c>
      <c r="D1734" s="21">
        <f>VLOOKUP(A1734,[1]spot_prices!$A:$F,4,FALSE)</f>
        <v>42.6</v>
      </c>
      <c r="E1734" s="107">
        <f>C1734/D1734</f>
        <v>1</v>
      </c>
      <c r="F1734" s="20">
        <f>VLOOKUP(A1734,[1]spot_prices!$A:$F,5,FALSE)</f>
        <v>22.69</v>
      </c>
      <c r="G1734" s="103">
        <f>VLOOKUP(A1734,[1]spot_prices!$A:$F,6,FALSE)</f>
        <v>1.48</v>
      </c>
      <c r="H1734" s="27" t="s">
        <v>1104</v>
      </c>
      <c r="I1734" s="35"/>
      <c r="J1734" s="24" t="s">
        <v>2286</v>
      </c>
      <c r="K1734" s="112">
        <f>VLOOKUP(H1734,行业总结!D:F,2,FALSE)</f>
        <v>4.51</v>
      </c>
      <c r="L1734" s="27" t="s">
        <v>8581</v>
      </c>
      <c r="M1734" s="27" t="s">
        <v>8582</v>
      </c>
    </row>
    <row r="1735" ht="33" spans="1:13">
      <c r="A1735" s="24" t="s">
        <v>8583</v>
      </c>
      <c r="B1735" s="24" t="s">
        <v>8584</v>
      </c>
      <c r="C1735" s="21">
        <f>VLOOKUP(A1735,[1]spot_prices!$A:$F,3,FALSE)</f>
        <v>39.1</v>
      </c>
      <c r="D1735" s="21">
        <f>VLOOKUP(A1735,[1]spot_prices!$A:$F,4,FALSE)</f>
        <v>46.5</v>
      </c>
      <c r="E1735" s="107">
        <f>C1735/D1735</f>
        <v>0.840860215053764</v>
      </c>
      <c r="F1735" s="20">
        <f>VLOOKUP(A1735,[1]spot_prices!$A:$F,5,FALSE)</f>
        <v>4.68</v>
      </c>
      <c r="G1735" s="103">
        <f>VLOOKUP(A1735,[1]spot_prices!$A:$F,6,FALSE)</f>
        <v>1.3</v>
      </c>
      <c r="H1735" s="27" t="s">
        <v>1104</v>
      </c>
      <c r="I1735" s="35"/>
      <c r="J1735" s="114"/>
      <c r="K1735" s="112">
        <f>VLOOKUP(H1735,行业总结!D:F,2,FALSE)</f>
        <v>4.51</v>
      </c>
      <c r="L1735" s="27" t="s">
        <v>8585</v>
      </c>
      <c r="M1735" s="27" t="s">
        <v>8586</v>
      </c>
    </row>
    <row r="1736" ht="33" spans="1:13">
      <c r="A1736" s="24" t="s">
        <v>8587</v>
      </c>
      <c r="B1736" s="24" t="s">
        <v>8588</v>
      </c>
      <c r="C1736" s="21">
        <f>VLOOKUP(A1736,[1]spot_prices!$A:$F,3,FALSE)</f>
        <v>37.5</v>
      </c>
      <c r="D1736" s="21">
        <f>VLOOKUP(A1736,[1]spot_prices!$A:$F,4,FALSE)</f>
        <v>56</v>
      </c>
      <c r="E1736" s="107">
        <f>C1736/D1736</f>
        <v>0.669642857142857</v>
      </c>
      <c r="F1736" s="20">
        <f>VLOOKUP(A1736,[1]spot_prices!$A:$F,5,FALSE)</f>
        <v>14.54</v>
      </c>
      <c r="G1736" s="103">
        <f>VLOOKUP(A1736,[1]spot_prices!$A:$F,6,FALSE)</f>
        <v>1.47</v>
      </c>
      <c r="H1736" s="27" t="s">
        <v>1104</v>
      </c>
      <c r="I1736" s="35"/>
      <c r="J1736" s="114"/>
      <c r="K1736" s="112">
        <f>VLOOKUP(H1736,行业总结!D:F,2,FALSE)</f>
        <v>4.51</v>
      </c>
      <c r="L1736" s="27" t="s">
        <v>8589</v>
      </c>
      <c r="M1736" s="27" t="s">
        <v>8590</v>
      </c>
    </row>
    <row r="1737" ht="33" spans="1:13">
      <c r="A1737" s="24" t="s">
        <v>8591</v>
      </c>
      <c r="B1737" s="24" t="s">
        <v>8592</v>
      </c>
      <c r="C1737" s="21">
        <f>VLOOKUP(A1737,[1]spot_prices!$A:$F,3,FALSE)</f>
        <v>32.9</v>
      </c>
      <c r="D1737" s="21">
        <f>VLOOKUP(A1737,[1]spot_prices!$A:$F,4,FALSE)</f>
        <v>33.3</v>
      </c>
      <c r="E1737" s="107">
        <f>C1737/D1737</f>
        <v>0.987987987987988</v>
      </c>
      <c r="F1737" s="20">
        <f>VLOOKUP(A1737,[1]spot_prices!$A:$F,5,FALSE)</f>
        <v>13.56</v>
      </c>
      <c r="G1737" s="103">
        <f>VLOOKUP(A1737,[1]spot_prices!$A:$F,6,FALSE)</f>
        <v>2.03</v>
      </c>
      <c r="H1737" s="27" t="s">
        <v>1104</v>
      </c>
      <c r="I1737" s="35"/>
      <c r="J1737" s="24" t="s">
        <v>2286</v>
      </c>
      <c r="K1737" s="112">
        <f>VLOOKUP(H1737,行业总结!D:F,2,FALSE)</f>
        <v>4.51</v>
      </c>
      <c r="L1737" s="27" t="s">
        <v>8593</v>
      </c>
      <c r="M1737" s="27" t="s">
        <v>8594</v>
      </c>
    </row>
    <row r="1738" spans="1:13">
      <c r="A1738" s="24" t="s">
        <v>8595</v>
      </c>
      <c r="B1738" s="24" t="s">
        <v>8596</v>
      </c>
      <c r="C1738" s="21">
        <f>VLOOKUP(A1738,[1]spot_prices!$A:$F,3,FALSE)</f>
        <v>32.6</v>
      </c>
      <c r="D1738" s="21">
        <f>VLOOKUP(A1738,[1]spot_prices!$A:$F,4,FALSE)</f>
        <v>52.1</v>
      </c>
      <c r="E1738" s="107">
        <f>C1738/D1738</f>
        <v>0.625719769673704</v>
      </c>
      <c r="F1738" s="20">
        <f>VLOOKUP(A1738,[1]spot_prices!$A:$F,5,FALSE)</f>
        <v>24.74</v>
      </c>
      <c r="G1738" s="103">
        <f>VLOOKUP(A1738,[1]spot_prices!$A:$F,6,FALSE)</f>
        <v>-2.52</v>
      </c>
      <c r="H1738" s="27" t="s">
        <v>1104</v>
      </c>
      <c r="I1738" s="35"/>
      <c r="J1738" s="114"/>
      <c r="K1738" s="112">
        <f>VLOOKUP(H1738,行业总结!D:F,2,FALSE)</f>
        <v>4.51</v>
      </c>
      <c r="L1738" s="27" t="s">
        <v>8597</v>
      </c>
      <c r="M1738" s="27" t="s">
        <v>8598</v>
      </c>
    </row>
    <row r="1739" ht="33" spans="1:13">
      <c r="A1739" s="24" t="s">
        <v>8599</v>
      </c>
      <c r="B1739" s="24" t="s">
        <v>8600</v>
      </c>
      <c r="C1739" s="21">
        <f>VLOOKUP(A1739,[1]spot_prices!$A:$F,3,FALSE)</f>
        <v>32.5</v>
      </c>
      <c r="D1739" s="21">
        <f>VLOOKUP(A1739,[1]spot_prices!$A:$F,4,FALSE)</f>
        <v>36.2</v>
      </c>
      <c r="E1739" s="107">
        <f>C1739/D1739</f>
        <v>0.897790055248619</v>
      </c>
      <c r="F1739" s="20">
        <f>VLOOKUP(A1739,[1]spot_prices!$A:$F,5,FALSE)</f>
        <v>6.48</v>
      </c>
      <c r="G1739" s="103">
        <f>VLOOKUP(A1739,[1]spot_prices!$A:$F,6,FALSE)</f>
        <v>-2.56</v>
      </c>
      <c r="H1739" s="27" t="s">
        <v>1104</v>
      </c>
      <c r="I1739" s="35"/>
      <c r="J1739" s="114"/>
      <c r="K1739" s="112">
        <f>VLOOKUP(H1739,行业总结!D:F,2,FALSE)</f>
        <v>4.51</v>
      </c>
      <c r="L1739" s="27" t="s">
        <v>8601</v>
      </c>
      <c r="M1739" s="27" t="s">
        <v>8602</v>
      </c>
    </row>
    <row r="1740" ht="33" spans="1:13">
      <c r="A1740" s="24" t="s">
        <v>8603</v>
      </c>
      <c r="B1740" s="24" t="s">
        <v>8604</v>
      </c>
      <c r="C1740" s="21">
        <f>VLOOKUP(A1740,[1]spot_prices!$A:$F,3,FALSE)</f>
        <v>19.2</v>
      </c>
      <c r="D1740" s="21">
        <f>VLOOKUP(A1740,[1]spot_prices!$A:$F,4,FALSE)</f>
        <v>19.5</v>
      </c>
      <c r="E1740" s="107">
        <f>C1740/D1740</f>
        <v>0.984615384615385</v>
      </c>
      <c r="F1740" s="20">
        <f>VLOOKUP(A1740,[1]spot_prices!$A:$F,5,FALSE)</f>
        <v>21.25</v>
      </c>
      <c r="G1740" s="103">
        <f>VLOOKUP(A1740,[1]spot_prices!$A:$F,6,FALSE)</f>
        <v>0.57</v>
      </c>
      <c r="H1740" s="27" t="s">
        <v>1104</v>
      </c>
      <c r="I1740" s="35"/>
      <c r="J1740" s="114"/>
      <c r="K1740" s="112">
        <f>VLOOKUP(H1740,行业总结!D:F,2,FALSE)</f>
        <v>4.51</v>
      </c>
      <c r="L1740" s="27" t="s">
        <v>8605</v>
      </c>
      <c r="M1740" s="27" t="s">
        <v>8606</v>
      </c>
    </row>
    <row r="1741" ht="33" spans="1:13">
      <c r="A1741" s="24" t="s">
        <v>8607</v>
      </c>
      <c r="B1741" s="24" t="s">
        <v>8608</v>
      </c>
      <c r="C1741" s="21">
        <f>VLOOKUP(A1741,[1]spot_prices!$A:$F,3,FALSE)</f>
        <v>17.7</v>
      </c>
      <c r="D1741" s="21">
        <f>VLOOKUP(A1741,[1]spot_prices!$A:$F,4,FALSE)</f>
        <v>29</v>
      </c>
      <c r="E1741" s="107">
        <f>C1741/D1741</f>
        <v>0.610344827586207</v>
      </c>
      <c r="F1741" s="20">
        <f>VLOOKUP(A1741,[1]spot_prices!$A:$F,5,FALSE)</f>
        <v>7.39</v>
      </c>
      <c r="G1741" s="103">
        <f>VLOOKUP(A1741,[1]spot_prices!$A:$F,6,FALSE)</f>
        <v>1.37</v>
      </c>
      <c r="H1741" s="27" t="s">
        <v>1104</v>
      </c>
      <c r="I1741" s="35"/>
      <c r="J1741" s="114"/>
      <c r="K1741" s="112">
        <f>VLOOKUP(H1741,行业总结!D:F,2,FALSE)</f>
        <v>4.51</v>
      </c>
      <c r="L1741" s="27" t="s">
        <v>8609</v>
      </c>
      <c r="M1741" s="27" t="s">
        <v>8610</v>
      </c>
    </row>
    <row r="1742" ht="33" spans="1:13">
      <c r="A1742" s="24" t="s">
        <v>8611</v>
      </c>
      <c r="B1742" s="24" t="s">
        <v>8612</v>
      </c>
      <c r="C1742" s="21">
        <f>VLOOKUP(A1742,[1]spot_prices!$A:$F,3,FALSE)</f>
        <v>15.8</v>
      </c>
      <c r="D1742" s="21">
        <f>VLOOKUP(A1742,[1]spot_prices!$A:$F,4,FALSE)</f>
        <v>31.7</v>
      </c>
      <c r="E1742" s="107">
        <f>C1742/D1742</f>
        <v>0.498422712933754</v>
      </c>
      <c r="F1742" s="20">
        <f>VLOOKUP(A1742,[1]spot_prices!$A:$F,5,FALSE)</f>
        <v>17.97</v>
      </c>
      <c r="G1742" s="103">
        <f>VLOOKUP(A1742,[1]spot_prices!$A:$F,6,FALSE)</f>
        <v>-4.31</v>
      </c>
      <c r="H1742" s="27" t="s">
        <v>1104</v>
      </c>
      <c r="I1742" s="35"/>
      <c r="J1742" s="114"/>
      <c r="K1742" s="112">
        <f>VLOOKUP(H1742,行业总结!D:F,2,FALSE)</f>
        <v>4.51</v>
      </c>
      <c r="L1742" s="27" t="s">
        <v>8613</v>
      </c>
      <c r="M1742" s="27" t="s">
        <v>8614</v>
      </c>
    </row>
    <row r="1743" spans="1:13">
      <c r="A1743" s="24" t="s">
        <v>8615</v>
      </c>
      <c r="B1743" s="24" t="s">
        <v>8616</v>
      </c>
      <c r="C1743" s="21">
        <f>VLOOKUP(A1743,[1]spot_prices!$A:$F,3,FALSE)</f>
        <v>13.7</v>
      </c>
      <c r="D1743" s="21">
        <f>VLOOKUP(A1743,[1]spot_prices!$A:$F,4,FALSE)</f>
        <v>54.8</v>
      </c>
      <c r="E1743" s="107">
        <f>C1743/D1743</f>
        <v>0.25</v>
      </c>
      <c r="F1743" s="20">
        <f>VLOOKUP(A1743,[1]spot_prices!$A:$F,5,FALSE)</f>
        <v>10.27</v>
      </c>
      <c r="G1743" s="103">
        <f>VLOOKUP(A1743,[1]spot_prices!$A:$F,6,FALSE)</f>
        <v>-0.77</v>
      </c>
      <c r="H1743" s="27" t="s">
        <v>1104</v>
      </c>
      <c r="I1743" s="35"/>
      <c r="J1743" s="114"/>
      <c r="K1743" s="112">
        <f>VLOOKUP(H1743,行业总结!D:F,2,FALSE)</f>
        <v>4.51</v>
      </c>
      <c r="L1743" s="27" t="s">
        <v>8617</v>
      </c>
      <c r="M1743" s="27" t="s">
        <v>8618</v>
      </c>
    </row>
    <row r="1744" ht="33" spans="1:13">
      <c r="A1744" s="24" t="s">
        <v>8619</v>
      </c>
      <c r="B1744" s="24" t="s">
        <v>8620</v>
      </c>
      <c r="C1744" s="21">
        <f>VLOOKUP(A1744,[1]spot_prices!$A:$F,3,FALSE)</f>
        <v>12</v>
      </c>
      <c r="D1744" s="21">
        <f>VLOOKUP(A1744,[1]spot_prices!$A:$F,4,FALSE)</f>
        <v>16.1</v>
      </c>
      <c r="E1744" s="107">
        <f>C1744/D1744</f>
        <v>0.745341614906832</v>
      </c>
      <c r="F1744" s="20">
        <f>VLOOKUP(A1744,[1]spot_prices!$A:$F,5,FALSE)</f>
        <v>18.49</v>
      </c>
      <c r="G1744" s="103">
        <f>VLOOKUP(A1744,[1]spot_prices!$A:$F,6,FALSE)</f>
        <v>2.27</v>
      </c>
      <c r="H1744" s="27" t="s">
        <v>1104</v>
      </c>
      <c r="I1744" s="35"/>
      <c r="J1744" s="114"/>
      <c r="K1744" s="112">
        <f>VLOOKUP(H1744,行业总结!D:F,2,FALSE)</f>
        <v>4.51</v>
      </c>
      <c r="L1744" s="27" t="s">
        <v>8621</v>
      </c>
      <c r="M1744" s="27" t="s">
        <v>8622</v>
      </c>
    </row>
    <row r="1745" spans="1:13">
      <c r="A1745" s="24" t="s">
        <v>8623</v>
      </c>
      <c r="B1745" s="24" t="s">
        <v>8624</v>
      </c>
      <c r="C1745" s="21">
        <f>VLOOKUP(A1745,[1]spot_prices!$A:$F,3,FALSE)</f>
        <v>8.7</v>
      </c>
      <c r="D1745" s="21">
        <f>VLOOKUP(A1745,[1]spot_prices!$A:$F,4,FALSE)</f>
        <v>21.8</v>
      </c>
      <c r="E1745" s="107">
        <f>C1745/D1745</f>
        <v>0.399082568807339</v>
      </c>
      <c r="F1745" s="20">
        <f>VLOOKUP(A1745,[1]spot_prices!$A:$F,5,FALSE)</f>
        <v>25.07</v>
      </c>
      <c r="G1745" s="103">
        <f>VLOOKUP(A1745,[1]spot_prices!$A:$F,6,FALSE)</f>
        <v>3.77</v>
      </c>
      <c r="H1745" s="27" t="s">
        <v>1104</v>
      </c>
      <c r="I1745" s="35"/>
      <c r="J1745" s="114"/>
      <c r="K1745" s="112">
        <f>VLOOKUP(H1745,行业总结!D:F,2,FALSE)</f>
        <v>4.51</v>
      </c>
      <c r="L1745" s="27" t="s">
        <v>8625</v>
      </c>
      <c r="M1745" s="27" t="s">
        <v>8626</v>
      </c>
    </row>
    <row r="1746" spans="1:13">
      <c r="A1746" s="24" t="s">
        <v>8627</v>
      </c>
      <c r="B1746" s="24" t="s">
        <v>8628</v>
      </c>
      <c r="C1746" s="21">
        <f>VLOOKUP(A1746,[1]spot_prices!$A:$F,3,FALSE)</f>
        <v>8.6</v>
      </c>
      <c r="D1746" s="21">
        <f>VLOOKUP(A1746,[1]spot_prices!$A:$F,4,FALSE)</f>
        <v>49.9</v>
      </c>
      <c r="E1746" s="107">
        <f>C1746/D1746</f>
        <v>0.172344689378758</v>
      </c>
      <c r="F1746" s="20">
        <f>VLOOKUP(A1746,[1]spot_prices!$A:$F,5,FALSE)</f>
        <v>10.39</v>
      </c>
      <c r="G1746" s="103">
        <f>VLOOKUP(A1746,[1]spot_prices!$A:$F,6,FALSE)</f>
        <v>0.19</v>
      </c>
      <c r="H1746" s="27" t="s">
        <v>1104</v>
      </c>
      <c r="I1746" s="35"/>
      <c r="J1746" s="114"/>
      <c r="K1746" s="112">
        <f>VLOOKUP(H1746,行业总结!D:F,2,FALSE)</f>
        <v>4.51</v>
      </c>
      <c r="L1746" s="27" t="s">
        <v>8629</v>
      </c>
      <c r="M1746" s="27" t="s">
        <v>8630</v>
      </c>
    </row>
    <row r="1747" ht="33" spans="1:13">
      <c r="A1747" s="24" t="s">
        <v>8631</v>
      </c>
      <c r="B1747" s="24" t="s">
        <v>8632</v>
      </c>
      <c r="C1747" s="21">
        <f>VLOOKUP(A1747,[1]spot_prices!$A:$F,3,FALSE)</f>
        <v>8.6</v>
      </c>
      <c r="D1747" s="21">
        <f>VLOOKUP(A1747,[1]spot_prices!$A:$F,4,FALSE)</f>
        <v>36</v>
      </c>
      <c r="E1747" s="107">
        <f>C1747/D1747</f>
        <v>0.238888888888889</v>
      </c>
      <c r="F1747" s="20">
        <f>VLOOKUP(A1747,[1]spot_prices!$A:$F,5,FALSE)</f>
        <v>9.57</v>
      </c>
      <c r="G1747" s="103">
        <f>VLOOKUP(A1747,[1]spot_prices!$A:$F,6,FALSE)</f>
        <v>-3.33</v>
      </c>
      <c r="H1747" s="27" t="s">
        <v>1104</v>
      </c>
      <c r="I1747" s="35"/>
      <c r="J1747" s="114"/>
      <c r="K1747" s="112">
        <f>VLOOKUP(H1747,行业总结!D:F,2,FALSE)</f>
        <v>4.51</v>
      </c>
      <c r="L1747" s="27" t="s">
        <v>8633</v>
      </c>
      <c r="M1747" s="27" t="s">
        <v>8634</v>
      </c>
    </row>
    <row r="1748" spans="1:13">
      <c r="A1748" s="24" t="s">
        <v>8635</v>
      </c>
      <c r="B1748" s="24" t="s">
        <v>8636</v>
      </c>
      <c r="C1748" s="21">
        <f>VLOOKUP(A1748,[1]spot_prices!$A:$F,3,FALSE)</f>
        <v>8</v>
      </c>
      <c r="D1748" s="21">
        <f>VLOOKUP(A1748,[1]spot_prices!$A:$F,4,FALSE)</f>
        <v>20</v>
      </c>
      <c r="E1748" s="107">
        <f>C1748/D1748</f>
        <v>0.4</v>
      </c>
      <c r="F1748" s="20">
        <f>VLOOKUP(A1748,[1]spot_prices!$A:$F,5,FALSE)</f>
        <v>24.96</v>
      </c>
      <c r="G1748" s="103">
        <f>VLOOKUP(A1748,[1]spot_prices!$A:$F,6,FALSE)</f>
        <v>1.42</v>
      </c>
      <c r="H1748" s="27" t="s">
        <v>1104</v>
      </c>
      <c r="I1748" s="35"/>
      <c r="J1748" s="114"/>
      <c r="K1748" s="112">
        <f>VLOOKUP(H1748,行业总结!D:F,2,FALSE)</f>
        <v>4.51</v>
      </c>
      <c r="L1748" s="27" t="s">
        <v>8637</v>
      </c>
      <c r="M1748" s="27" t="s">
        <v>8638</v>
      </c>
    </row>
    <row r="1749" spans="1:13">
      <c r="A1749" s="24" t="s">
        <v>8639</v>
      </c>
      <c r="B1749" s="24" t="s">
        <v>8640</v>
      </c>
      <c r="C1749" s="21">
        <f>VLOOKUP(A1749,[1]spot_prices!$A:$F,3,FALSE)</f>
        <v>7.3</v>
      </c>
      <c r="D1749" s="21">
        <f>VLOOKUP(A1749,[1]spot_prices!$A:$F,4,FALSE)</f>
        <v>18.3</v>
      </c>
      <c r="E1749" s="107">
        <f>C1749/D1749</f>
        <v>0.398907103825137</v>
      </c>
      <c r="F1749" s="20">
        <f>VLOOKUP(A1749,[1]spot_prices!$A:$F,5,FALSE)</f>
        <v>23.26</v>
      </c>
      <c r="G1749" s="103">
        <f>VLOOKUP(A1749,[1]spot_prices!$A:$F,6,FALSE)</f>
        <v>2.42</v>
      </c>
      <c r="H1749" s="27" t="s">
        <v>1104</v>
      </c>
      <c r="I1749" s="35"/>
      <c r="J1749" s="114"/>
      <c r="K1749" s="112">
        <f>VLOOKUP(H1749,行业总结!D:F,2,FALSE)</f>
        <v>4.51</v>
      </c>
      <c r="L1749" s="27" t="s">
        <v>8641</v>
      </c>
      <c r="M1749" s="27" t="s">
        <v>8642</v>
      </c>
    </row>
    <row r="1750" ht="33" spans="1:13">
      <c r="A1750" s="24" t="s">
        <v>8643</v>
      </c>
      <c r="B1750" s="24" t="s">
        <v>8644</v>
      </c>
      <c r="C1750" s="21">
        <f>VLOOKUP(A1750,[1]spot_prices!$A:$F,3,FALSE)</f>
        <v>6.4</v>
      </c>
      <c r="D1750" s="21">
        <f>VLOOKUP(A1750,[1]spot_prices!$A:$F,4,FALSE)</f>
        <v>25.5</v>
      </c>
      <c r="E1750" s="107">
        <f>C1750/D1750</f>
        <v>0.250980392156863</v>
      </c>
      <c r="F1750" s="20">
        <f>VLOOKUP(A1750,[1]spot_prices!$A:$F,5,FALSE)</f>
        <v>21.24</v>
      </c>
      <c r="G1750" s="103">
        <f>VLOOKUP(A1750,[1]spot_prices!$A:$F,6,FALSE)</f>
        <v>2.61</v>
      </c>
      <c r="H1750" s="27" t="s">
        <v>1104</v>
      </c>
      <c r="I1750" s="35"/>
      <c r="J1750" s="114"/>
      <c r="K1750" s="112">
        <f>VLOOKUP(H1750,行业总结!D:F,2,FALSE)</f>
        <v>4.51</v>
      </c>
      <c r="L1750" s="27" t="s">
        <v>8645</v>
      </c>
      <c r="M1750" s="27" t="s">
        <v>8646</v>
      </c>
    </row>
    <row r="1751" ht="33" spans="1:13">
      <c r="A1751" s="24" t="s">
        <v>8647</v>
      </c>
      <c r="B1751" s="24" t="s">
        <v>8648</v>
      </c>
      <c r="C1751" s="21">
        <f>VLOOKUP(A1751,[1]spot_prices!$A:$F,3,FALSE)</f>
        <v>6.3</v>
      </c>
      <c r="D1751" s="21">
        <f>VLOOKUP(A1751,[1]spot_prices!$A:$F,4,FALSE)</f>
        <v>20.5</v>
      </c>
      <c r="E1751" s="107">
        <f>C1751/D1751</f>
        <v>0.307317073170732</v>
      </c>
      <c r="F1751" s="20">
        <f>VLOOKUP(A1751,[1]spot_prices!$A:$F,5,FALSE)</f>
        <v>14.57</v>
      </c>
      <c r="G1751" s="103">
        <f>VLOOKUP(A1751,[1]spot_prices!$A:$F,6,FALSE)</f>
        <v>0.28</v>
      </c>
      <c r="H1751" s="27" t="s">
        <v>1104</v>
      </c>
      <c r="I1751" s="35"/>
      <c r="J1751" s="114"/>
      <c r="K1751" s="112">
        <f>VLOOKUP(H1751,行业总结!D:F,2,FALSE)</f>
        <v>4.51</v>
      </c>
      <c r="L1751" s="27" t="s">
        <v>8649</v>
      </c>
      <c r="M1751" s="27" t="s">
        <v>8650</v>
      </c>
    </row>
    <row r="1752" spans="1:13">
      <c r="A1752" s="24" t="s">
        <v>8651</v>
      </c>
      <c r="B1752" s="24" t="s">
        <v>8652</v>
      </c>
      <c r="C1752" s="21">
        <f>VLOOKUP(A1752,[1]spot_prices!$A:$F,3,FALSE)</f>
        <v>5</v>
      </c>
      <c r="D1752" s="21">
        <f>VLOOKUP(A1752,[1]spot_prices!$A:$F,4,FALSE)</f>
        <v>19.9</v>
      </c>
      <c r="E1752" s="107">
        <f>C1752/D1752</f>
        <v>0.251256281407035</v>
      </c>
      <c r="F1752" s="20">
        <f>VLOOKUP(A1752,[1]spot_prices!$A:$F,5,FALSE)</f>
        <v>19.46</v>
      </c>
      <c r="G1752" s="103">
        <f>VLOOKUP(A1752,[1]spot_prices!$A:$F,6,FALSE)</f>
        <v>2.42</v>
      </c>
      <c r="H1752" s="27" t="s">
        <v>1104</v>
      </c>
      <c r="I1752" s="35"/>
      <c r="J1752" s="114"/>
      <c r="K1752" s="112">
        <f>VLOOKUP(H1752,行业总结!D:F,2,FALSE)</f>
        <v>4.51</v>
      </c>
      <c r="L1752" s="27" t="s">
        <v>8653</v>
      </c>
      <c r="M1752" s="27" t="s">
        <v>8654</v>
      </c>
    </row>
    <row r="1753" ht="30" spans="1:13">
      <c r="A1753" s="28" t="s">
        <v>1590</v>
      </c>
      <c r="B1753" s="28" t="s">
        <v>1591</v>
      </c>
      <c r="C1753" s="21">
        <f>VLOOKUP(A1753,[1]spot_prices!$A:$F,3,FALSE)</f>
        <v>2571.8</v>
      </c>
      <c r="D1753" s="21">
        <f>VLOOKUP(A1753,[1]spot_prices!$A:$F,4,FALSE)</f>
        <v>2598.9</v>
      </c>
      <c r="E1753" s="107">
        <f>C1753/D1753</f>
        <v>0.989572511447151</v>
      </c>
      <c r="F1753" s="20">
        <f>VLOOKUP(A1753,[1]spot_prices!$A:$F,5,FALSE)</f>
        <v>53.09</v>
      </c>
      <c r="G1753" s="103">
        <f>VLOOKUP(A1753,[1]spot_prices!$A:$F,6,FALSE)</f>
        <v>2.63</v>
      </c>
      <c r="H1753" s="30" t="s">
        <v>308</v>
      </c>
      <c r="I1753" s="129"/>
      <c r="J1753" s="28" t="s">
        <v>2309</v>
      </c>
      <c r="K1753" s="112">
        <f>VLOOKUP(H1753,行业总结!D:F,2,FALSE)</f>
        <v>4.55</v>
      </c>
      <c r="L1753" s="30" t="s">
        <v>1593</v>
      </c>
      <c r="M1753" s="30" t="s">
        <v>8655</v>
      </c>
    </row>
    <row r="1754" spans="1:13">
      <c r="A1754" s="110" t="s">
        <v>1075</v>
      </c>
      <c r="B1754" s="110" t="s">
        <v>1076</v>
      </c>
      <c r="C1754" s="21">
        <f>VLOOKUP(A1754,[1]spot_prices!$A:$F,3,FALSE)</f>
        <v>637.3</v>
      </c>
      <c r="D1754" s="21">
        <f>VLOOKUP(A1754,[1]spot_prices!$A:$F,4,FALSE)</f>
        <v>637.3</v>
      </c>
      <c r="E1754" s="107">
        <f>C1754/D1754</f>
        <v>1</v>
      </c>
      <c r="F1754" s="20">
        <f>VLOOKUP(A1754,[1]spot_prices!$A:$F,5,FALSE)</f>
        <v>18.52</v>
      </c>
      <c r="G1754" s="103">
        <f>VLOOKUP(A1754,[1]spot_prices!$A:$F,6,FALSE)</f>
        <v>-0.05</v>
      </c>
      <c r="H1754" s="111" t="s">
        <v>308</v>
      </c>
      <c r="I1754" s="130"/>
      <c r="J1754" s="110" t="s">
        <v>2765</v>
      </c>
      <c r="K1754" s="112">
        <f>VLOOKUP(H1754,行业总结!D:F,2,FALSE)</f>
        <v>4.55</v>
      </c>
      <c r="L1754" s="111" t="s">
        <v>1077</v>
      </c>
      <c r="M1754" s="111" t="s">
        <v>1078</v>
      </c>
    </row>
    <row r="1755" ht="33" spans="1:13">
      <c r="A1755" s="108" t="s">
        <v>8656</v>
      </c>
      <c r="B1755" s="108" t="s">
        <v>8657</v>
      </c>
      <c r="C1755" s="21">
        <f>VLOOKUP(A1755,[1]spot_prices!$A:$F,3,FALSE)</f>
        <v>345.1</v>
      </c>
      <c r="D1755" s="21">
        <f>VLOOKUP(A1755,[1]spot_prices!$A:$F,4,FALSE)</f>
        <v>355.8</v>
      </c>
      <c r="E1755" s="107">
        <f>C1755/D1755</f>
        <v>0.969926925238898</v>
      </c>
      <c r="F1755" s="20">
        <f>VLOOKUP(A1755,[1]spot_prices!$A:$F,5,FALSE)</f>
        <v>12.26</v>
      </c>
      <c r="G1755" s="103">
        <f>VLOOKUP(A1755,[1]spot_prices!$A:$F,6,FALSE)</f>
        <v>1.83</v>
      </c>
      <c r="H1755" s="109" t="s">
        <v>308</v>
      </c>
      <c r="I1755" s="121"/>
      <c r="J1755" s="108" t="s">
        <v>2322</v>
      </c>
      <c r="K1755" s="112">
        <f>VLOOKUP(H1755,行业总结!D:F,2,FALSE)</f>
        <v>4.55</v>
      </c>
      <c r="L1755" s="109" t="s">
        <v>8658</v>
      </c>
      <c r="M1755" s="109" t="s">
        <v>8659</v>
      </c>
    </row>
    <row r="1756" ht="33" spans="1:13">
      <c r="A1756" s="108" t="s">
        <v>8660</v>
      </c>
      <c r="B1756" s="108" t="s">
        <v>8661</v>
      </c>
      <c r="C1756" s="21">
        <f>VLOOKUP(A1756,[1]spot_prices!$A:$F,3,FALSE)</f>
        <v>339.6</v>
      </c>
      <c r="D1756" s="21">
        <f>VLOOKUP(A1756,[1]spot_prices!$A:$F,4,FALSE)</f>
        <v>358.8</v>
      </c>
      <c r="E1756" s="107">
        <f>C1756/D1756</f>
        <v>0.946488294314381</v>
      </c>
      <c r="F1756" s="20">
        <f>VLOOKUP(A1756,[1]spot_prices!$A:$F,5,FALSE)</f>
        <v>11.94</v>
      </c>
      <c r="G1756" s="103">
        <f>VLOOKUP(A1756,[1]spot_prices!$A:$F,6,FALSE)</f>
        <v>-0.91</v>
      </c>
      <c r="H1756" s="109" t="s">
        <v>308</v>
      </c>
      <c r="I1756" s="121"/>
      <c r="J1756" s="108" t="s">
        <v>2216</v>
      </c>
      <c r="K1756" s="112">
        <f>VLOOKUP(H1756,行业总结!D:F,2,FALSE)</f>
        <v>4.55</v>
      </c>
      <c r="L1756" s="109" t="s">
        <v>8662</v>
      </c>
      <c r="M1756" s="109" t="s">
        <v>8663</v>
      </c>
    </row>
    <row r="1757" ht="49.5" spans="1:13">
      <c r="A1757" s="108" t="s">
        <v>8664</v>
      </c>
      <c r="B1757" s="108" t="s">
        <v>8665</v>
      </c>
      <c r="C1757" s="21">
        <f>VLOOKUP(A1757,[1]spot_prices!$A:$F,3,FALSE)</f>
        <v>249.6</v>
      </c>
      <c r="D1757" s="21">
        <f>VLOOKUP(A1757,[1]spot_prices!$A:$F,4,FALSE)</f>
        <v>256.1</v>
      </c>
      <c r="E1757" s="107">
        <f>C1757/D1757</f>
        <v>0.974619289340101</v>
      </c>
      <c r="F1757" s="20">
        <f>VLOOKUP(A1757,[1]spot_prices!$A:$F,5,FALSE)</f>
        <v>4.93</v>
      </c>
      <c r="G1757" s="103">
        <f>VLOOKUP(A1757,[1]spot_prices!$A:$F,6,FALSE)</f>
        <v>0.82</v>
      </c>
      <c r="H1757" s="109" t="s">
        <v>308</v>
      </c>
      <c r="I1757" s="121"/>
      <c r="J1757" s="108" t="s">
        <v>2216</v>
      </c>
      <c r="K1757" s="112">
        <f>VLOOKUP(H1757,行业总结!D:F,2,FALSE)</f>
        <v>4.55</v>
      </c>
      <c r="L1757" s="109" t="s">
        <v>8666</v>
      </c>
      <c r="M1757" s="109" t="s">
        <v>8667</v>
      </c>
    </row>
    <row r="1758" ht="33" spans="1:13">
      <c r="A1758" s="108" t="s">
        <v>8668</v>
      </c>
      <c r="B1758" s="108" t="s">
        <v>8669</v>
      </c>
      <c r="C1758" s="21">
        <f>VLOOKUP(A1758,[1]spot_prices!$A:$F,3,FALSE)</f>
        <v>234.1</v>
      </c>
      <c r="D1758" s="21">
        <f>VLOOKUP(A1758,[1]spot_prices!$A:$F,4,FALSE)</f>
        <v>246.3</v>
      </c>
      <c r="E1758" s="107">
        <f>C1758/D1758</f>
        <v>0.950466910272026</v>
      </c>
      <c r="F1758" s="20">
        <f>VLOOKUP(A1758,[1]spot_prices!$A:$F,5,FALSE)</f>
        <v>10.88</v>
      </c>
      <c r="G1758" s="103">
        <f>VLOOKUP(A1758,[1]spot_prices!$A:$F,6,FALSE)</f>
        <v>0.18</v>
      </c>
      <c r="H1758" s="109" t="s">
        <v>308</v>
      </c>
      <c r="I1758" s="121"/>
      <c r="J1758" s="108" t="s">
        <v>2253</v>
      </c>
      <c r="K1758" s="112">
        <f>VLOOKUP(H1758,行业总结!D:F,2,FALSE)</f>
        <v>4.55</v>
      </c>
      <c r="L1758" s="109" t="s">
        <v>8670</v>
      </c>
      <c r="M1758" s="109" t="s">
        <v>8671</v>
      </c>
    </row>
    <row r="1759" ht="33" spans="1:13">
      <c r="A1759" s="108" t="s">
        <v>8672</v>
      </c>
      <c r="B1759" s="108" t="s">
        <v>8673</v>
      </c>
      <c r="C1759" s="21">
        <f>VLOOKUP(A1759,[1]spot_prices!$A:$F,3,FALSE)</f>
        <v>222.3</v>
      </c>
      <c r="D1759" s="21">
        <f>VLOOKUP(A1759,[1]spot_prices!$A:$F,4,FALSE)</f>
        <v>308.5</v>
      </c>
      <c r="E1759" s="107">
        <f>C1759/D1759</f>
        <v>0.720583468395462</v>
      </c>
      <c r="F1759" s="20">
        <f>VLOOKUP(A1759,[1]spot_prices!$A:$F,5,FALSE)</f>
        <v>4.23</v>
      </c>
      <c r="G1759" s="103">
        <f>VLOOKUP(A1759,[1]spot_prices!$A:$F,6,FALSE)</f>
        <v>-0.7</v>
      </c>
      <c r="H1759" s="109" t="s">
        <v>308</v>
      </c>
      <c r="I1759" s="121"/>
      <c r="J1759" s="108" t="s">
        <v>2216</v>
      </c>
      <c r="K1759" s="112">
        <f>VLOOKUP(H1759,行业总结!D:F,2,FALSE)</f>
        <v>4.55</v>
      </c>
      <c r="L1759" s="109" t="s">
        <v>8674</v>
      </c>
      <c r="M1759" s="109" t="s">
        <v>8675</v>
      </c>
    </row>
    <row r="1760" spans="1:13">
      <c r="A1760" s="108" t="s">
        <v>8676</v>
      </c>
      <c r="B1760" s="108" t="s">
        <v>8677</v>
      </c>
      <c r="C1760" s="21">
        <f>VLOOKUP(A1760,[1]spot_prices!$A:$F,3,FALSE)</f>
        <v>190.3</v>
      </c>
      <c r="D1760" s="21">
        <f>VLOOKUP(A1760,[1]spot_prices!$A:$F,4,FALSE)</f>
        <v>191.3</v>
      </c>
      <c r="E1760" s="107">
        <f>C1760/D1760</f>
        <v>0.994772608468374</v>
      </c>
      <c r="F1760" s="20">
        <f>VLOOKUP(A1760,[1]spot_prices!$A:$F,5,FALSE)</f>
        <v>116.35</v>
      </c>
      <c r="G1760" s="103">
        <f>VLOOKUP(A1760,[1]spot_prices!$A:$F,6,FALSE)</f>
        <v>-3.11</v>
      </c>
      <c r="H1760" s="109" t="s">
        <v>308</v>
      </c>
      <c r="I1760" s="121"/>
      <c r="J1760" s="108" t="s">
        <v>2253</v>
      </c>
      <c r="K1760" s="112">
        <f>VLOOKUP(H1760,行业总结!D:F,2,FALSE)</f>
        <v>4.55</v>
      </c>
      <c r="L1760" s="109" t="s">
        <v>8678</v>
      </c>
      <c r="M1760" s="109" t="s">
        <v>8679</v>
      </c>
    </row>
    <row r="1761" ht="33" spans="1:13">
      <c r="A1761" s="108" t="s">
        <v>8680</v>
      </c>
      <c r="B1761" s="108" t="s">
        <v>8681</v>
      </c>
      <c r="C1761" s="21">
        <f>VLOOKUP(A1761,[1]spot_prices!$A:$F,3,FALSE)</f>
        <v>175.6</v>
      </c>
      <c r="D1761" s="21">
        <f>VLOOKUP(A1761,[1]spot_prices!$A:$F,4,FALSE)</f>
        <v>187.8</v>
      </c>
      <c r="E1761" s="107">
        <f>C1761/D1761</f>
        <v>0.935037273695421</v>
      </c>
      <c r="F1761" s="20">
        <f>VLOOKUP(A1761,[1]spot_prices!$A:$F,5,FALSE)</f>
        <v>18.29</v>
      </c>
      <c r="G1761" s="103">
        <f>VLOOKUP(A1761,[1]spot_prices!$A:$F,6,FALSE)</f>
        <v>1.61</v>
      </c>
      <c r="H1761" s="109" t="s">
        <v>308</v>
      </c>
      <c r="I1761" s="121"/>
      <c r="J1761" s="108" t="s">
        <v>2216</v>
      </c>
      <c r="K1761" s="112">
        <f>VLOOKUP(H1761,行业总结!D:F,2,FALSE)</f>
        <v>4.55</v>
      </c>
      <c r="L1761" s="109" t="s">
        <v>8682</v>
      </c>
      <c r="M1761" s="109" t="s">
        <v>8683</v>
      </c>
    </row>
    <row r="1762" ht="33" spans="1:13">
      <c r="A1762" s="108" t="s">
        <v>8684</v>
      </c>
      <c r="B1762" s="108" t="s">
        <v>8685</v>
      </c>
      <c r="C1762" s="21">
        <f>VLOOKUP(A1762,[1]spot_prices!$A:$F,3,FALSE)</f>
        <v>174.2</v>
      </c>
      <c r="D1762" s="21">
        <f>VLOOKUP(A1762,[1]spot_prices!$A:$F,4,FALSE)</f>
        <v>188.8</v>
      </c>
      <c r="E1762" s="107">
        <f>C1762/D1762</f>
        <v>0.922669491525424</v>
      </c>
      <c r="F1762" s="20">
        <f>VLOOKUP(A1762,[1]spot_prices!$A:$F,5,FALSE)</f>
        <v>8.58</v>
      </c>
      <c r="G1762" s="103">
        <f>VLOOKUP(A1762,[1]spot_prices!$A:$F,6,FALSE)</f>
        <v>-0.81</v>
      </c>
      <c r="H1762" s="109" t="s">
        <v>308</v>
      </c>
      <c r="I1762" s="121"/>
      <c r="J1762" s="108" t="s">
        <v>2216</v>
      </c>
      <c r="K1762" s="112">
        <f>VLOOKUP(H1762,行业总结!D:F,2,FALSE)</f>
        <v>4.55</v>
      </c>
      <c r="L1762" s="109" t="s">
        <v>8686</v>
      </c>
      <c r="M1762" s="109" t="s">
        <v>8687</v>
      </c>
    </row>
    <row r="1763" ht="49.5" spans="1:13">
      <c r="A1763" s="108" t="s">
        <v>8688</v>
      </c>
      <c r="B1763" s="108" t="s">
        <v>8689</v>
      </c>
      <c r="C1763" s="21">
        <f>VLOOKUP(A1763,[1]spot_prices!$A:$F,3,FALSE)</f>
        <v>157.7</v>
      </c>
      <c r="D1763" s="21">
        <f>VLOOKUP(A1763,[1]spot_prices!$A:$F,4,FALSE)</f>
        <v>163.7</v>
      </c>
      <c r="E1763" s="107">
        <f>C1763/D1763</f>
        <v>0.963347587049481</v>
      </c>
      <c r="F1763" s="20">
        <f>VLOOKUP(A1763,[1]spot_prices!$A:$F,5,FALSE)</f>
        <v>5.84</v>
      </c>
      <c r="G1763" s="103">
        <f>VLOOKUP(A1763,[1]spot_prices!$A:$F,6,FALSE)</f>
        <v>0.69</v>
      </c>
      <c r="H1763" s="109" t="s">
        <v>308</v>
      </c>
      <c r="I1763" s="121"/>
      <c r="J1763" s="108" t="s">
        <v>2211</v>
      </c>
      <c r="K1763" s="112">
        <f>VLOOKUP(H1763,行业总结!D:F,2,FALSE)</f>
        <v>4.55</v>
      </c>
      <c r="L1763" s="109" t="s">
        <v>8690</v>
      </c>
      <c r="M1763" s="109" t="s">
        <v>8691</v>
      </c>
    </row>
    <row r="1764" spans="1:13">
      <c r="A1764" s="108" t="s">
        <v>8692</v>
      </c>
      <c r="B1764" s="108" t="s">
        <v>8693</v>
      </c>
      <c r="C1764" s="21">
        <f>VLOOKUP(A1764,[1]spot_prices!$A:$F,3,FALSE)</f>
        <v>154.4</v>
      </c>
      <c r="D1764" s="21">
        <f>VLOOKUP(A1764,[1]spot_prices!$A:$F,4,FALSE)</f>
        <v>158.4</v>
      </c>
      <c r="E1764" s="107">
        <f>C1764/D1764</f>
        <v>0.974747474747475</v>
      </c>
      <c r="F1764" s="20">
        <f>VLOOKUP(A1764,[1]spot_prices!$A:$F,5,FALSE)</f>
        <v>10.35</v>
      </c>
      <c r="G1764" s="103">
        <f>VLOOKUP(A1764,[1]spot_prices!$A:$F,6,FALSE)</f>
        <v>1.57</v>
      </c>
      <c r="H1764" s="109" t="s">
        <v>308</v>
      </c>
      <c r="I1764" s="121"/>
      <c r="J1764" s="108" t="s">
        <v>2421</v>
      </c>
      <c r="K1764" s="112">
        <f>VLOOKUP(H1764,行业总结!D:F,2,FALSE)</f>
        <v>4.55</v>
      </c>
      <c r="L1764" s="109" t="s">
        <v>8694</v>
      </c>
      <c r="M1764" s="109" t="s">
        <v>8695</v>
      </c>
    </row>
    <row r="1765" ht="66" spans="1:13">
      <c r="A1765" s="108" t="s">
        <v>8696</v>
      </c>
      <c r="B1765" s="108" t="s">
        <v>8697</v>
      </c>
      <c r="C1765" s="21">
        <f>VLOOKUP(A1765,[1]spot_prices!$A:$F,3,FALSE)</f>
        <v>153.2</v>
      </c>
      <c r="D1765" s="21">
        <f>VLOOKUP(A1765,[1]spot_prices!$A:$F,4,FALSE)</f>
        <v>153.2</v>
      </c>
      <c r="E1765" s="107">
        <f>C1765/D1765</f>
        <v>1</v>
      </c>
      <c r="F1765" s="20">
        <f>VLOOKUP(A1765,[1]spot_prices!$A:$F,5,FALSE)</f>
        <v>5.9</v>
      </c>
      <c r="G1765" s="103">
        <f>VLOOKUP(A1765,[1]spot_prices!$A:$F,6,FALSE)</f>
        <v>2.43</v>
      </c>
      <c r="H1765" s="109" t="s">
        <v>308</v>
      </c>
      <c r="I1765" s="121"/>
      <c r="J1765" s="108" t="s">
        <v>2421</v>
      </c>
      <c r="K1765" s="112">
        <f>VLOOKUP(H1765,行业总结!D:F,2,FALSE)</f>
        <v>4.55</v>
      </c>
      <c r="L1765" s="109" t="s">
        <v>8698</v>
      </c>
      <c r="M1765" s="109" t="s">
        <v>8699</v>
      </c>
    </row>
    <row r="1766" ht="33" spans="1:13">
      <c r="A1766" s="108" t="s">
        <v>8700</v>
      </c>
      <c r="B1766" s="108" t="s">
        <v>8701</v>
      </c>
      <c r="C1766" s="21">
        <f>VLOOKUP(A1766,[1]spot_prices!$A:$F,3,FALSE)</f>
        <v>137.5</v>
      </c>
      <c r="D1766" s="21">
        <f>VLOOKUP(A1766,[1]spot_prices!$A:$F,4,FALSE)</f>
        <v>137.5</v>
      </c>
      <c r="E1766" s="107">
        <f>C1766/D1766</f>
        <v>1</v>
      </c>
      <c r="F1766" s="20">
        <f>VLOOKUP(A1766,[1]spot_prices!$A:$F,5,FALSE)</f>
        <v>27.5</v>
      </c>
      <c r="G1766" s="103">
        <f>VLOOKUP(A1766,[1]spot_prices!$A:$F,6,FALSE)</f>
        <v>1.07</v>
      </c>
      <c r="H1766" s="109" t="s">
        <v>308</v>
      </c>
      <c r="I1766" s="121"/>
      <c r="J1766" s="116"/>
      <c r="K1766" s="112">
        <f>VLOOKUP(H1766,行业总结!D:F,2,FALSE)</f>
        <v>4.55</v>
      </c>
      <c r="L1766" s="109" t="s">
        <v>8702</v>
      </c>
      <c r="M1766" s="109" t="s">
        <v>8703</v>
      </c>
    </row>
    <row r="1767" ht="33" spans="1:13">
      <c r="A1767" s="108" t="s">
        <v>8704</v>
      </c>
      <c r="B1767" s="108" t="s">
        <v>8705</v>
      </c>
      <c r="C1767" s="21">
        <f>VLOOKUP(A1767,[1]spot_prices!$A:$F,3,FALSE)</f>
        <v>137.4</v>
      </c>
      <c r="D1767" s="21">
        <f>VLOOKUP(A1767,[1]spot_prices!$A:$F,4,FALSE)</f>
        <v>186.4</v>
      </c>
      <c r="E1767" s="107">
        <f>C1767/D1767</f>
        <v>0.737124463519313</v>
      </c>
      <c r="F1767" s="20">
        <f>VLOOKUP(A1767,[1]spot_prices!$A:$F,5,FALSE)</f>
        <v>3.08</v>
      </c>
      <c r="G1767" s="103">
        <f>VLOOKUP(A1767,[1]spot_prices!$A:$F,6,FALSE)</f>
        <v>0</v>
      </c>
      <c r="H1767" s="109" t="s">
        <v>308</v>
      </c>
      <c r="I1767" s="121"/>
      <c r="J1767" s="108" t="s">
        <v>2135</v>
      </c>
      <c r="K1767" s="112">
        <f>VLOOKUP(H1767,行业总结!D:F,2,FALSE)</f>
        <v>4.55</v>
      </c>
      <c r="L1767" s="109" t="s">
        <v>8706</v>
      </c>
      <c r="M1767" s="109" t="s">
        <v>8707</v>
      </c>
    </row>
    <row r="1768" ht="33" spans="1:13">
      <c r="A1768" s="108" t="s">
        <v>8708</v>
      </c>
      <c r="B1768" s="108" t="s">
        <v>8709</v>
      </c>
      <c r="C1768" s="21">
        <f>VLOOKUP(A1768,[1]spot_prices!$A:$F,3,FALSE)</f>
        <v>124</v>
      </c>
      <c r="D1768" s="21">
        <f>VLOOKUP(A1768,[1]spot_prices!$A:$F,4,FALSE)</f>
        <v>124</v>
      </c>
      <c r="E1768" s="107">
        <f>C1768/D1768</f>
        <v>1</v>
      </c>
      <c r="F1768" s="20">
        <f>VLOOKUP(A1768,[1]spot_prices!$A:$F,5,FALSE)</f>
        <v>9.47</v>
      </c>
      <c r="G1768" s="103">
        <f>VLOOKUP(A1768,[1]spot_prices!$A:$F,6,FALSE)</f>
        <v>0</v>
      </c>
      <c r="H1768" s="109" t="s">
        <v>308</v>
      </c>
      <c r="I1768" s="121"/>
      <c r="J1768" s="108" t="s">
        <v>2253</v>
      </c>
      <c r="K1768" s="112">
        <f>VLOOKUP(H1768,行业总结!D:F,2,FALSE)</f>
        <v>4.55</v>
      </c>
      <c r="L1768" s="109" t="s">
        <v>8710</v>
      </c>
      <c r="M1768" s="109" t="s">
        <v>8711</v>
      </c>
    </row>
    <row r="1769" ht="33" spans="1:13">
      <c r="A1769" s="108" t="s">
        <v>8712</v>
      </c>
      <c r="B1769" s="108" t="s">
        <v>8713</v>
      </c>
      <c r="C1769" s="21">
        <f>VLOOKUP(A1769,[1]spot_prices!$A:$F,3,FALSE)</f>
        <v>121.5</v>
      </c>
      <c r="D1769" s="21">
        <f>VLOOKUP(A1769,[1]spot_prices!$A:$F,4,FALSE)</f>
        <v>240.7</v>
      </c>
      <c r="E1769" s="107">
        <f>C1769/D1769</f>
        <v>0.50477773161612</v>
      </c>
      <c r="F1769" s="20">
        <f>VLOOKUP(A1769,[1]spot_prices!$A:$F,5,FALSE)</f>
        <v>15.16</v>
      </c>
      <c r="G1769" s="103">
        <f>VLOOKUP(A1769,[1]spot_prices!$A:$F,6,FALSE)</f>
        <v>0.73</v>
      </c>
      <c r="H1769" s="109" t="s">
        <v>308</v>
      </c>
      <c r="I1769" s="121"/>
      <c r="J1769" s="108" t="s">
        <v>2216</v>
      </c>
      <c r="K1769" s="112">
        <f>VLOOKUP(H1769,行业总结!D:F,2,FALSE)</f>
        <v>4.55</v>
      </c>
      <c r="L1769" s="109" t="s">
        <v>8714</v>
      </c>
      <c r="M1769" s="109" t="s">
        <v>8715</v>
      </c>
    </row>
    <row r="1770" ht="49.5" spans="1:13">
      <c r="A1770" s="108" t="s">
        <v>8716</v>
      </c>
      <c r="B1770" s="108" t="s">
        <v>8717</v>
      </c>
      <c r="C1770" s="21">
        <f>VLOOKUP(A1770,[1]spot_prices!$A:$F,3,FALSE)</f>
        <v>120.9</v>
      </c>
      <c r="D1770" s="21">
        <f>VLOOKUP(A1770,[1]spot_prices!$A:$F,4,FALSE)</f>
        <v>121.9</v>
      </c>
      <c r="E1770" s="107">
        <f>C1770/D1770</f>
        <v>0.991796554552912</v>
      </c>
      <c r="F1770" s="20">
        <f>VLOOKUP(A1770,[1]spot_prices!$A:$F,5,FALSE)</f>
        <v>5.57</v>
      </c>
      <c r="G1770" s="103">
        <f>VLOOKUP(A1770,[1]spot_prices!$A:$F,6,FALSE)</f>
        <v>-0.89</v>
      </c>
      <c r="H1770" s="109" t="s">
        <v>308</v>
      </c>
      <c r="I1770" s="121"/>
      <c r="J1770" s="108" t="s">
        <v>2216</v>
      </c>
      <c r="K1770" s="112">
        <f>VLOOKUP(H1770,行业总结!D:F,2,FALSE)</f>
        <v>4.55</v>
      </c>
      <c r="L1770" s="109" t="s">
        <v>8718</v>
      </c>
      <c r="M1770" s="109" t="s">
        <v>8719</v>
      </c>
    </row>
    <row r="1771" spans="1:13">
      <c r="A1771" s="20" t="s">
        <v>8720</v>
      </c>
      <c r="B1771" s="20" t="s">
        <v>8721</v>
      </c>
      <c r="C1771" s="21">
        <f>VLOOKUP(A1771,[1]spot_prices!$A:$F,3,FALSE)</f>
        <v>92.3</v>
      </c>
      <c r="D1771" s="21">
        <f>VLOOKUP(A1771,[1]spot_prices!$A:$F,4,FALSE)</f>
        <v>97.4</v>
      </c>
      <c r="E1771" s="107">
        <f>C1771/D1771</f>
        <v>0.947638603696098</v>
      </c>
      <c r="F1771" s="20">
        <f>VLOOKUP(A1771,[1]spot_prices!$A:$F,5,FALSE)</f>
        <v>21.54</v>
      </c>
      <c r="G1771" s="103">
        <f>VLOOKUP(A1771,[1]spot_prices!$A:$F,6,FALSE)</f>
        <v>0.56</v>
      </c>
      <c r="H1771" s="23" t="s">
        <v>308</v>
      </c>
      <c r="I1771" s="115"/>
      <c r="J1771" s="20" t="s">
        <v>2135</v>
      </c>
      <c r="K1771" s="112">
        <f>VLOOKUP(H1771,行业总结!D:F,2,FALSE)</f>
        <v>4.55</v>
      </c>
      <c r="L1771" s="23" t="s">
        <v>8722</v>
      </c>
      <c r="M1771" s="23" t="s">
        <v>8723</v>
      </c>
    </row>
    <row r="1772" ht="33" spans="1:13">
      <c r="A1772" s="20" t="s">
        <v>8724</v>
      </c>
      <c r="B1772" s="20" t="s">
        <v>8725</v>
      </c>
      <c r="C1772" s="21">
        <f>VLOOKUP(A1772,[1]spot_prices!$A:$F,3,FALSE)</f>
        <v>66.3</v>
      </c>
      <c r="D1772" s="21">
        <f>VLOOKUP(A1772,[1]spot_prices!$A:$F,4,FALSE)</f>
        <v>66.3</v>
      </c>
      <c r="E1772" s="107">
        <f>C1772/D1772</f>
        <v>1</v>
      </c>
      <c r="F1772" s="20">
        <f>VLOOKUP(A1772,[1]spot_prices!$A:$F,5,FALSE)</f>
        <v>5.28</v>
      </c>
      <c r="G1772" s="103">
        <f>VLOOKUP(A1772,[1]spot_prices!$A:$F,6,FALSE)</f>
        <v>-0.38</v>
      </c>
      <c r="H1772" s="23" t="s">
        <v>308</v>
      </c>
      <c r="I1772" s="115"/>
      <c r="J1772" s="113"/>
      <c r="K1772" s="112">
        <f>VLOOKUP(H1772,行业总结!D:F,2,FALSE)</f>
        <v>4.55</v>
      </c>
      <c r="L1772" s="23" t="s">
        <v>8726</v>
      </c>
      <c r="M1772" s="23" t="s">
        <v>8727</v>
      </c>
    </row>
    <row r="1773" spans="1:13">
      <c r="A1773" s="20" t="s">
        <v>8728</v>
      </c>
      <c r="B1773" s="20" t="s">
        <v>8729</v>
      </c>
      <c r="C1773" s="21">
        <f>VLOOKUP(A1773,[1]spot_prices!$A:$F,3,FALSE)</f>
        <v>62.4</v>
      </c>
      <c r="D1773" s="21">
        <f>VLOOKUP(A1773,[1]spot_prices!$A:$F,4,FALSE)</f>
        <v>62.4</v>
      </c>
      <c r="E1773" s="107">
        <f>C1773/D1773</f>
        <v>1</v>
      </c>
      <c r="F1773" s="20">
        <f>VLOOKUP(A1773,[1]spot_prices!$A:$F,5,FALSE)</f>
        <v>5.93</v>
      </c>
      <c r="G1773" s="103">
        <f>VLOOKUP(A1773,[1]spot_prices!$A:$F,6,FALSE)</f>
        <v>1.19</v>
      </c>
      <c r="H1773" s="23" t="s">
        <v>308</v>
      </c>
      <c r="I1773" s="115"/>
      <c r="J1773" s="113"/>
      <c r="K1773" s="112">
        <f>VLOOKUP(H1773,行业总结!D:F,2,FALSE)</f>
        <v>4.55</v>
      </c>
      <c r="L1773" s="23" t="s">
        <v>8730</v>
      </c>
      <c r="M1773" s="23" t="s">
        <v>8731</v>
      </c>
    </row>
    <row r="1774" ht="33" spans="1:13">
      <c r="A1774" s="20" t="s">
        <v>8732</v>
      </c>
      <c r="B1774" s="20" t="s">
        <v>8733</v>
      </c>
      <c r="C1774" s="21">
        <f>VLOOKUP(A1774,[1]spot_prices!$A:$F,3,FALSE)</f>
        <v>62</v>
      </c>
      <c r="D1774" s="21">
        <f>VLOOKUP(A1774,[1]spot_prices!$A:$F,4,FALSE)</f>
        <v>62.6</v>
      </c>
      <c r="E1774" s="107">
        <f>C1774/D1774</f>
        <v>0.990415335463259</v>
      </c>
      <c r="F1774" s="20">
        <f>VLOOKUP(A1774,[1]spot_prices!$A:$F,5,FALSE)</f>
        <v>9.09</v>
      </c>
      <c r="G1774" s="103">
        <f>VLOOKUP(A1774,[1]spot_prices!$A:$F,6,FALSE)</f>
        <v>0.44</v>
      </c>
      <c r="H1774" s="23" t="s">
        <v>308</v>
      </c>
      <c r="I1774" s="115"/>
      <c r="J1774" s="113"/>
      <c r="K1774" s="112">
        <f>VLOOKUP(H1774,行业总结!D:F,2,FALSE)</f>
        <v>4.55</v>
      </c>
      <c r="L1774" s="23" t="s">
        <v>8734</v>
      </c>
      <c r="M1774" s="23" t="s">
        <v>8735</v>
      </c>
    </row>
    <row r="1775" ht="33" spans="1:13">
      <c r="A1775" s="20" t="s">
        <v>8736</v>
      </c>
      <c r="B1775" s="20" t="s">
        <v>8737</v>
      </c>
      <c r="C1775" s="21">
        <f>VLOOKUP(A1775,[1]spot_prices!$A:$F,3,FALSE)</f>
        <v>51.9</v>
      </c>
      <c r="D1775" s="21">
        <f>VLOOKUP(A1775,[1]spot_prices!$A:$F,4,FALSE)</f>
        <v>51.9</v>
      </c>
      <c r="E1775" s="107">
        <f>C1775/D1775</f>
        <v>1</v>
      </c>
      <c r="F1775" s="20">
        <f>VLOOKUP(A1775,[1]spot_prices!$A:$F,5,FALSE)</f>
        <v>9.27</v>
      </c>
      <c r="G1775" s="103">
        <f>VLOOKUP(A1775,[1]spot_prices!$A:$F,6,FALSE)</f>
        <v>-3.64</v>
      </c>
      <c r="H1775" s="23" t="s">
        <v>308</v>
      </c>
      <c r="I1775" s="115" t="s">
        <v>8738</v>
      </c>
      <c r="J1775" s="113"/>
      <c r="K1775" s="112">
        <f>VLOOKUP(H1775,行业总结!D:F,2,FALSE)</f>
        <v>4.55</v>
      </c>
      <c r="L1775" s="23" t="s">
        <v>8739</v>
      </c>
      <c r="M1775" s="23" t="s">
        <v>8740</v>
      </c>
    </row>
    <row r="1776" ht="33" spans="1:13">
      <c r="A1776" s="24" t="s">
        <v>8741</v>
      </c>
      <c r="B1776" s="24" t="s">
        <v>8742</v>
      </c>
      <c r="C1776" s="21">
        <f>VLOOKUP(A1776,[1]spot_prices!$A:$F,3,FALSE)</f>
        <v>47.2</v>
      </c>
      <c r="D1776" s="21">
        <f>VLOOKUP(A1776,[1]spot_prices!$A:$F,4,FALSE)</f>
        <v>47.2</v>
      </c>
      <c r="E1776" s="107">
        <f>C1776/D1776</f>
        <v>1</v>
      </c>
      <c r="F1776" s="20">
        <f>VLOOKUP(A1776,[1]spot_prices!$A:$F,5,FALSE)</f>
        <v>3.89</v>
      </c>
      <c r="G1776" s="103">
        <f>VLOOKUP(A1776,[1]spot_prices!$A:$F,6,FALSE)</f>
        <v>1.3</v>
      </c>
      <c r="H1776" s="27" t="s">
        <v>308</v>
      </c>
      <c r="I1776" s="35"/>
      <c r="J1776" s="114"/>
      <c r="K1776" s="112">
        <f>VLOOKUP(H1776,行业总结!D:F,2,FALSE)</f>
        <v>4.55</v>
      </c>
      <c r="L1776" s="27" t="s">
        <v>8743</v>
      </c>
      <c r="M1776" s="27" t="s">
        <v>8744</v>
      </c>
    </row>
    <row r="1777" spans="1:13">
      <c r="A1777" s="24" t="s">
        <v>8745</v>
      </c>
      <c r="B1777" s="24" t="s">
        <v>8746</v>
      </c>
      <c r="C1777" s="21">
        <f>VLOOKUP(A1777,[1]spot_prices!$A:$F,3,FALSE)</f>
        <v>41.1</v>
      </c>
      <c r="D1777" s="21">
        <f>VLOOKUP(A1777,[1]spot_prices!$A:$F,4,FALSE)</f>
        <v>44</v>
      </c>
      <c r="E1777" s="107">
        <f>C1777/D1777</f>
        <v>0.934090909090909</v>
      </c>
      <c r="F1777" s="20">
        <f>VLOOKUP(A1777,[1]spot_prices!$A:$F,5,FALSE)</f>
        <v>18.86</v>
      </c>
      <c r="G1777" s="103">
        <f>VLOOKUP(A1777,[1]spot_prices!$A:$F,6,FALSE)</f>
        <v>0.37</v>
      </c>
      <c r="H1777" s="27" t="s">
        <v>308</v>
      </c>
      <c r="I1777" s="35"/>
      <c r="J1777" s="114"/>
      <c r="K1777" s="112">
        <f>VLOOKUP(H1777,行业总结!D:F,2,FALSE)</f>
        <v>4.55</v>
      </c>
      <c r="L1777" s="27" t="s">
        <v>8747</v>
      </c>
      <c r="M1777" s="27" t="s">
        <v>8748</v>
      </c>
    </row>
    <row r="1778" ht="33" spans="1:13">
      <c r="A1778" s="24" t="s">
        <v>8749</v>
      </c>
      <c r="B1778" s="24" t="s">
        <v>8750</v>
      </c>
      <c r="C1778" s="21">
        <f>VLOOKUP(A1778,[1]spot_prices!$A:$F,3,FALSE)</f>
        <v>39.3</v>
      </c>
      <c r="D1778" s="21">
        <f>VLOOKUP(A1778,[1]spot_prices!$A:$F,4,FALSE)</f>
        <v>92.2</v>
      </c>
      <c r="E1778" s="107">
        <f>C1778/D1778</f>
        <v>0.426247288503254</v>
      </c>
      <c r="F1778" s="20">
        <f>VLOOKUP(A1778,[1]spot_prices!$A:$F,5,FALSE)</f>
        <v>16.53</v>
      </c>
      <c r="G1778" s="103">
        <f>VLOOKUP(A1778,[1]spot_prices!$A:$F,6,FALSE)</f>
        <v>0.3</v>
      </c>
      <c r="H1778" s="27" t="s">
        <v>308</v>
      </c>
      <c r="I1778" s="35"/>
      <c r="J1778" s="24" t="s">
        <v>2253</v>
      </c>
      <c r="K1778" s="112">
        <f>VLOOKUP(H1778,行业总结!D:F,2,FALSE)</f>
        <v>4.55</v>
      </c>
      <c r="L1778" s="27" t="s">
        <v>8751</v>
      </c>
      <c r="M1778" s="27" t="s">
        <v>8752</v>
      </c>
    </row>
    <row r="1779" ht="33" spans="1:13">
      <c r="A1779" s="24" t="s">
        <v>8753</v>
      </c>
      <c r="B1779" s="24" t="s">
        <v>8754</v>
      </c>
      <c r="C1779" s="21">
        <f>VLOOKUP(A1779,[1]spot_prices!$A:$F,3,FALSE)</f>
        <v>35.9</v>
      </c>
      <c r="D1779" s="21">
        <f>VLOOKUP(A1779,[1]spot_prices!$A:$F,4,FALSE)</f>
        <v>35.9</v>
      </c>
      <c r="E1779" s="107">
        <f>C1779/D1779</f>
        <v>1</v>
      </c>
      <c r="F1779" s="20">
        <f>VLOOKUP(A1779,[1]spot_prices!$A:$F,5,FALSE)</f>
        <v>10.35</v>
      </c>
      <c r="G1779" s="103">
        <f>VLOOKUP(A1779,[1]spot_prices!$A:$F,6,FALSE)</f>
        <v>1.57</v>
      </c>
      <c r="H1779" s="27" t="s">
        <v>308</v>
      </c>
      <c r="I1779" s="35"/>
      <c r="J1779" s="114"/>
      <c r="K1779" s="112">
        <f>VLOOKUP(H1779,行业总结!D:F,2,FALSE)</f>
        <v>4.55</v>
      </c>
      <c r="L1779" s="27" t="s">
        <v>8755</v>
      </c>
      <c r="M1779" s="27" t="s">
        <v>8756</v>
      </c>
    </row>
    <row r="1780" ht="33" spans="1:13">
      <c r="A1780" s="24" t="s">
        <v>8757</v>
      </c>
      <c r="B1780" s="24" t="s">
        <v>8758</v>
      </c>
      <c r="C1780" s="21">
        <f>VLOOKUP(A1780,[1]spot_prices!$A:$F,3,FALSE)</f>
        <v>34.2</v>
      </c>
      <c r="D1780" s="21">
        <f>VLOOKUP(A1780,[1]spot_prices!$A:$F,4,FALSE)</f>
        <v>38.4</v>
      </c>
      <c r="E1780" s="107">
        <f>C1780/D1780</f>
        <v>0.890625</v>
      </c>
      <c r="F1780" s="20">
        <f>VLOOKUP(A1780,[1]spot_prices!$A:$F,5,FALSE)</f>
        <v>10.28</v>
      </c>
      <c r="G1780" s="103">
        <f>VLOOKUP(A1780,[1]spot_prices!$A:$F,6,FALSE)</f>
        <v>1.48</v>
      </c>
      <c r="H1780" s="27" t="s">
        <v>308</v>
      </c>
      <c r="I1780" s="35"/>
      <c r="J1780" s="114"/>
      <c r="K1780" s="112">
        <f>VLOOKUP(H1780,行业总结!D:F,2,FALSE)</f>
        <v>4.55</v>
      </c>
      <c r="L1780" s="27" t="s">
        <v>8759</v>
      </c>
      <c r="M1780" s="27" t="s">
        <v>8760</v>
      </c>
    </row>
    <row r="1781" ht="33" spans="1:13">
      <c r="A1781" s="24" t="s">
        <v>8761</v>
      </c>
      <c r="B1781" s="24" t="s">
        <v>8762</v>
      </c>
      <c r="C1781" s="21">
        <f>VLOOKUP(A1781,[1]spot_prices!$A:$F,3,FALSE)</f>
        <v>33.3</v>
      </c>
      <c r="D1781" s="21">
        <f>VLOOKUP(A1781,[1]spot_prices!$A:$F,4,FALSE)</f>
        <v>33.3</v>
      </c>
      <c r="E1781" s="107">
        <f>C1781/D1781</f>
        <v>1</v>
      </c>
      <c r="F1781" s="20">
        <f>VLOOKUP(A1781,[1]spot_prices!$A:$F,5,FALSE)</f>
        <v>9.2</v>
      </c>
      <c r="G1781" s="103">
        <f>VLOOKUP(A1781,[1]spot_prices!$A:$F,6,FALSE)</f>
        <v>2.45</v>
      </c>
      <c r="H1781" s="27" t="s">
        <v>308</v>
      </c>
      <c r="I1781" s="35"/>
      <c r="J1781" s="114"/>
      <c r="K1781" s="112">
        <f>VLOOKUP(H1781,行业总结!D:F,2,FALSE)</f>
        <v>4.55</v>
      </c>
      <c r="L1781" s="27" t="s">
        <v>8763</v>
      </c>
      <c r="M1781" s="27" t="s">
        <v>8764</v>
      </c>
    </row>
    <row r="1782" ht="33" spans="1:13">
      <c r="A1782" s="24" t="s">
        <v>8765</v>
      </c>
      <c r="B1782" s="24" t="s">
        <v>8766</v>
      </c>
      <c r="C1782" s="21">
        <f>VLOOKUP(A1782,[1]spot_prices!$A:$F,3,FALSE)</f>
        <v>32.7</v>
      </c>
      <c r="D1782" s="21">
        <f>VLOOKUP(A1782,[1]spot_prices!$A:$F,4,FALSE)</f>
        <v>32.7</v>
      </c>
      <c r="E1782" s="107">
        <f>C1782/D1782</f>
        <v>1</v>
      </c>
      <c r="F1782" s="20">
        <f>VLOOKUP(A1782,[1]spot_prices!$A:$F,5,FALSE)</f>
        <v>10.89</v>
      </c>
      <c r="G1782" s="103">
        <f>VLOOKUP(A1782,[1]spot_prices!$A:$F,6,FALSE)</f>
        <v>3.22</v>
      </c>
      <c r="H1782" s="27" t="s">
        <v>308</v>
      </c>
      <c r="I1782" s="35"/>
      <c r="J1782" s="114"/>
      <c r="K1782" s="112">
        <f>VLOOKUP(H1782,行业总结!D:F,2,FALSE)</f>
        <v>4.55</v>
      </c>
      <c r="L1782" s="27" t="s">
        <v>8767</v>
      </c>
      <c r="M1782" s="27" t="s">
        <v>8768</v>
      </c>
    </row>
    <row r="1783" ht="33" spans="1:13">
      <c r="A1783" s="24" t="s">
        <v>8769</v>
      </c>
      <c r="B1783" s="24" t="s">
        <v>8770</v>
      </c>
      <c r="C1783" s="21">
        <f>VLOOKUP(A1783,[1]spot_prices!$A:$F,3,FALSE)</f>
        <v>30.9</v>
      </c>
      <c r="D1783" s="21">
        <f>VLOOKUP(A1783,[1]spot_prices!$A:$F,4,FALSE)</f>
        <v>66.4</v>
      </c>
      <c r="E1783" s="107">
        <f>C1783/D1783</f>
        <v>0.465361445783132</v>
      </c>
      <c r="F1783" s="20">
        <f>VLOOKUP(A1783,[1]spot_prices!$A:$F,5,FALSE)</f>
        <v>28.79</v>
      </c>
      <c r="G1783" s="103">
        <f>VLOOKUP(A1783,[1]spot_prices!$A:$F,6,FALSE)</f>
        <v>0.81</v>
      </c>
      <c r="H1783" s="27" t="s">
        <v>308</v>
      </c>
      <c r="I1783" s="35"/>
      <c r="J1783" s="114"/>
      <c r="K1783" s="112">
        <f>VLOOKUP(H1783,行业总结!D:F,2,FALSE)</f>
        <v>4.55</v>
      </c>
      <c r="L1783" s="27" t="s">
        <v>8771</v>
      </c>
      <c r="M1783" s="27" t="s">
        <v>8772</v>
      </c>
    </row>
    <row r="1784" ht="33" spans="1:13">
      <c r="A1784" s="24" t="s">
        <v>8773</v>
      </c>
      <c r="B1784" s="24" t="s">
        <v>8774</v>
      </c>
      <c r="C1784" s="21">
        <f>VLOOKUP(A1784,[1]spot_prices!$A:$F,3,FALSE)</f>
        <v>28.9</v>
      </c>
      <c r="D1784" s="21">
        <f>VLOOKUP(A1784,[1]spot_prices!$A:$F,4,FALSE)</f>
        <v>30.9</v>
      </c>
      <c r="E1784" s="107">
        <f>C1784/D1784</f>
        <v>0.935275080906149</v>
      </c>
      <c r="F1784" s="20">
        <f>VLOOKUP(A1784,[1]spot_prices!$A:$F,5,FALSE)</f>
        <v>13.42</v>
      </c>
      <c r="G1784" s="103">
        <f>VLOOKUP(A1784,[1]spot_prices!$A:$F,6,FALSE)</f>
        <v>0.98</v>
      </c>
      <c r="H1784" s="27" t="s">
        <v>308</v>
      </c>
      <c r="I1784" s="35"/>
      <c r="J1784" s="24" t="s">
        <v>2286</v>
      </c>
      <c r="K1784" s="112">
        <f>VLOOKUP(H1784,行业总结!D:F,2,FALSE)</f>
        <v>4.55</v>
      </c>
      <c r="L1784" s="27" t="s">
        <v>8775</v>
      </c>
      <c r="M1784" s="27" t="s">
        <v>8776</v>
      </c>
    </row>
    <row r="1785" spans="1:13">
      <c r="A1785" s="24" t="s">
        <v>8777</v>
      </c>
      <c r="B1785" s="24" t="s">
        <v>8778</v>
      </c>
      <c r="C1785" s="21">
        <f>VLOOKUP(A1785,[1]spot_prices!$A:$F,3,FALSE)</f>
        <v>26</v>
      </c>
      <c r="D1785" s="21">
        <f>VLOOKUP(A1785,[1]spot_prices!$A:$F,4,FALSE)</f>
        <v>26.4</v>
      </c>
      <c r="E1785" s="107">
        <f>C1785/D1785</f>
        <v>0.984848484848485</v>
      </c>
      <c r="F1785" s="20">
        <f>VLOOKUP(A1785,[1]spot_prices!$A:$F,5,FALSE)</f>
        <v>6.53</v>
      </c>
      <c r="G1785" s="103">
        <f>VLOOKUP(A1785,[1]spot_prices!$A:$F,6,FALSE)</f>
        <v>2.51</v>
      </c>
      <c r="H1785" s="27" t="s">
        <v>308</v>
      </c>
      <c r="I1785" s="35"/>
      <c r="J1785" s="114"/>
      <c r="K1785" s="112">
        <f>VLOOKUP(H1785,行业总结!D:F,2,FALSE)</f>
        <v>4.55</v>
      </c>
      <c r="L1785" s="27" t="s">
        <v>8779</v>
      </c>
      <c r="M1785" s="27" t="s">
        <v>8780</v>
      </c>
    </row>
    <row r="1786" ht="66" spans="1:13">
      <c r="A1786" s="24" t="s">
        <v>8781</v>
      </c>
      <c r="B1786" s="24" t="s">
        <v>8782</v>
      </c>
      <c r="C1786" s="21">
        <f>VLOOKUP(A1786,[1]spot_prices!$A:$F,3,FALSE)</f>
        <v>26</v>
      </c>
      <c r="D1786" s="21">
        <f>VLOOKUP(A1786,[1]spot_prices!$A:$F,4,FALSE)</f>
        <v>26.2</v>
      </c>
      <c r="E1786" s="107">
        <f>C1786/D1786</f>
        <v>0.99236641221374</v>
      </c>
      <c r="F1786" s="20">
        <f>VLOOKUP(A1786,[1]spot_prices!$A:$F,5,FALSE)</f>
        <v>4.65</v>
      </c>
      <c r="G1786" s="103">
        <f>VLOOKUP(A1786,[1]spot_prices!$A:$F,6,FALSE)</f>
        <v>1.97</v>
      </c>
      <c r="H1786" s="27" t="s">
        <v>308</v>
      </c>
      <c r="I1786" s="35"/>
      <c r="J1786" s="114"/>
      <c r="K1786" s="112">
        <f>VLOOKUP(H1786,行业总结!D:F,2,FALSE)</f>
        <v>4.55</v>
      </c>
      <c r="L1786" s="27" t="s">
        <v>8783</v>
      </c>
      <c r="M1786" s="27" t="s">
        <v>8784</v>
      </c>
    </row>
    <row r="1787" ht="33" spans="1:13">
      <c r="A1787" s="24" t="s">
        <v>8785</v>
      </c>
      <c r="B1787" s="24" t="s">
        <v>8786</v>
      </c>
      <c r="C1787" s="21">
        <f>VLOOKUP(A1787,[1]spot_prices!$A:$F,3,FALSE)</f>
        <v>25.6</v>
      </c>
      <c r="D1787" s="21">
        <f>VLOOKUP(A1787,[1]spot_prices!$A:$F,4,FALSE)</f>
        <v>26.1</v>
      </c>
      <c r="E1787" s="107">
        <f>C1787/D1787</f>
        <v>0.980842911877395</v>
      </c>
      <c r="F1787" s="20">
        <f>VLOOKUP(A1787,[1]spot_prices!$A:$F,5,FALSE)</f>
        <v>7.07</v>
      </c>
      <c r="G1787" s="103">
        <f>VLOOKUP(A1787,[1]spot_prices!$A:$F,6,FALSE)</f>
        <v>1.87</v>
      </c>
      <c r="H1787" s="27" t="s">
        <v>308</v>
      </c>
      <c r="I1787" s="35"/>
      <c r="J1787" s="114"/>
      <c r="K1787" s="112">
        <f>VLOOKUP(H1787,行业总结!D:F,2,FALSE)</f>
        <v>4.55</v>
      </c>
      <c r="L1787" s="27" t="s">
        <v>8787</v>
      </c>
      <c r="M1787" s="27" t="s">
        <v>8788</v>
      </c>
    </row>
    <row r="1788" ht="33" spans="1:13">
      <c r="A1788" s="24" t="s">
        <v>8789</v>
      </c>
      <c r="B1788" s="24" t="s">
        <v>8790</v>
      </c>
      <c r="C1788" s="21">
        <f>VLOOKUP(A1788,[1]spot_prices!$A:$F,3,FALSE)</f>
        <v>25.2</v>
      </c>
      <c r="D1788" s="21">
        <f>VLOOKUP(A1788,[1]spot_prices!$A:$F,4,FALSE)</f>
        <v>25.2</v>
      </c>
      <c r="E1788" s="107">
        <f>C1788/D1788</f>
        <v>1</v>
      </c>
      <c r="F1788" s="20">
        <f>VLOOKUP(A1788,[1]spot_prices!$A:$F,5,FALSE)</f>
        <v>15.9</v>
      </c>
      <c r="G1788" s="103">
        <f>VLOOKUP(A1788,[1]spot_prices!$A:$F,6,FALSE)</f>
        <v>1.53</v>
      </c>
      <c r="H1788" s="27" t="s">
        <v>308</v>
      </c>
      <c r="I1788" s="35"/>
      <c r="J1788" s="24" t="s">
        <v>2286</v>
      </c>
      <c r="K1788" s="112">
        <f>VLOOKUP(H1788,行业总结!D:F,2,FALSE)</f>
        <v>4.55</v>
      </c>
      <c r="L1788" s="27" t="s">
        <v>8791</v>
      </c>
      <c r="M1788" s="27" t="s">
        <v>8792</v>
      </c>
    </row>
    <row r="1789" spans="1:13">
      <c r="A1789" s="24" t="s">
        <v>8793</v>
      </c>
      <c r="B1789" s="24" t="s">
        <v>8794</v>
      </c>
      <c r="C1789" s="21">
        <f>VLOOKUP(A1789,[1]spot_prices!$A:$F,3,FALSE)</f>
        <v>24.8</v>
      </c>
      <c r="D1789" s="21">
        <f>VLOOKUP(A1789,[1]spot_prices!$A:$F,4,FALSE)</f>
        <v>26.7</v>
      </c>
      <c r="E1789" s="107">
        <f>C1789/D1789</f>
        <v>0.928838951310861</v>
      </c>
      <c r="F1789" s="20">
        <f>VLOOKUP(A1789,[1]spot_prices!$A:$F,5,FALSE)</f>
        <v>24.54</v>
      </c>
      <c r="G1789" s="103">
        <f>VLOOKUP(A1789,[1]spot_prices!$A:$F,6,FALSE)</f>
        <v>-1.17</v>
      </c>
      <c r="H1789" s="27" t="s">
        <v>308</v>
      </c>
      <c r="I1789" s="35"/>
      <c r="J1789" s="114"/>
      <c r="K1789" s="112">
        <f>VLOOKUP(H1789,行业总结!D:F,2,FALSE)</f>
        <v>4.55</v>
      </c>
      <c r="L1789" s="27" t="s">
        <v>8795</v>
      </c>
      <c r="M1789" s="27" t="s">
        <v>8796</v>
      </c>
    </row>
    <row r="1790" ht="33" spans="1:13">
      <c r="A1790" s="24" t="s">
        <v>8797</v>
      </c>
      <c r="B1790" s="24" t="s">
        <v>8798</v>
      </c>
      <c r="C1790" s="21">
        <f>VLOOKUP(A1790,[1]spot_prices!$A:$F,3,FALSE)</f>
        <v>23</v>
      </c>
      <c r="D1790" s="21">
        <f>VLOOKUP(A1790,[1]spot_prices!$A:$F,4,FALSE)</f>
        <v>35.4</v>
      </c>
      <c r="E1790" s="107">
        <f>C1790/D1790</f>
        <v>0.649717514124294</v>
      </c>
      <c r="F1790" s="20">
        <f>VLOOKUP(A1790,[1]spot_prices!$A:$F,5,FALSE)</f>
        <v>25.64</v>
      </c>
      <c r="G1790" s="103">
        <f>VLOOKUP(A1790,[1]spot_prices!$A:$F,6,FALSE)</f>
        <v>0.71</v>
      </c>
      <c r="H1790" s="27" t="s">
        <v>308</v>
      </c>
      <c r="I1790" s="35"/>
      <c r="J1790" s="114"/>
      <c r="K1790" s="112">
        <f>VLOOKUP(H1790,行业总结!D:F,2,FALSE)</f>
        <v>4.55</v>
      </c>
      <c r="L1790" s="27" t="s">
        <v>8799</v>
      </c>
      <c r="M1790" s="27" t="s">
        <v>8800</v>
      </c>
    </row>
    <row r="1791" ht="49.5" spans="1:13">
      <c r="A1791" s="24" t="s">
        <v>8801</v>
      </c>
      <c r="B1791" s="24" t="s">
        <v>8802</v>
      </c>
      <c r="C1791" s="21">
        <f>VLOOKUP(A1791,[1]spot_prices!$A:$F,3,FALSE)</f>
        <v>20.6</v>
      </c>
      <c r="D1791" s="21">
        <f>VLOOKUP(A1791,[1]spot_prices!$A:$F,4,FALSE)</f>
        <v>24.4</v>
      </c>
      <c r="E1791" s="107">
        <f>C1791/D1791</f>
        <v>0.844262295081967</v>
      </c>
      <c r="F1791" s="20">
        <f>VLOOKUP(A1791,[1]spot_prices!$A:$F,5,FALSE)</f>
        <v>6.69</v>
      </c>
      <c r="G1791" s="103">
        <f>VLOOKUP(A1791,[1]spot_prices!$A:$F,6,FALSE)</f>
        <v>1.83</v>
      </c>
      <c r="H1791" s="27" t="s">
        <v>308</v>
      </c>
      <c r="I1791" s="35"/>
      <c r="J1791" s="114"/>
      <c r="K1791" s="112">
        <f>VLOOKUP(H1791,行业总结!D:F,2,FALSE)</f>
        <v>4.55</v>
      </c>
      <c r="L1791" s="27" t="s">
        <v>8803</v>
      </c>
      <c r="M1791" s="27" t="s">
        <v>8804</v>
      </c>
    </row>
    <row r="1792" spans="1:13">
      <c r="A1792" s="24" t="s">
        <v>8805</v>
      </c>
      <c r="B1792" s="24" t="s">
        <v>8806</v>
      </c>
      <c r="C1792" s="21">
        <f>VLOOKUP(A1792,[1]spot_prices!$A:$F,3,FALSE)</f>
        <v>19.7</v>
      </c>
      <c r="D1792" s="21">
        <f>VLOOKUP(A1792,[1]spot_prices!$A:$F,4,FALSE)</f>
        <v>64.1</v>
      </c>
      <c r="E1792" s="107">
        <f>C1792/D1792</f>
        <v>0.307332293291732</v>
      </c>
      <c r="F1792" s="20">
        <f>VLOOKUP(A1792,[1]spot_prices!$A:$F,5,FALSE)</f>
        <v>13</v>
      </c>
      <c r="G1792" s="103">
        <f>VLOOKUP(A1792,[1]spot_prices!$A:$F,6,FALSE)</f>
        <v>1.33</v>
      </c>
      <c r="H1792" s="27" t="s">
        <v>308</v>
      </c>
      <c r="I1792" s="35"/>
      <c r="J1792" s="114"/>
      <c r="K1792" s="112">
        <f>VLOOKUP(H1792,行业总结!D:F,2,FALSE)</f>
        <v>4.55</v>
      </c>
      <c r="L1792" s="27" t="s">
        <v>8807</v>
      </c>
      <c r="M1792" s="27" t="s">
        <v>8808</v>
      </c>
    </row>
    <row r="1793" ht="33" spans="1:13">
      <c r="A1793" s="24" t="s">
        <v>8809</v>
      </c>
      <c r="B1793" s="24" t="s">
        <v>8810</v>
      </c>
      <c r="C1793" s="21">
        <f>VLOOKUP(A1793,[1]spot_prices!$A:$F,3,FALSE)</f>
        <v>18.7</v>
      </c>
      <c r="D1793" s="21">
        <f>VLOOKUP(A1793,[1]spot_prices!$A:$F,4,FALSE)</f>
        <v>18.8</v>
      </c>
      <c r="E1793" s="107">
        <f>C1793/D1793</f>
        <v>0.99468085106383</v>
      </c>
      <c r="F1793" s="20">
        <f>VLOOKUP(A1793,[1]spot_prices!$A:$F,5,FALSE)</f>
        <v>4.2</v>
      </c>
      <c r="G1793" s="103">
        <f>VLOOKUP(A1793,[1]spot_prices!$A:$F,6,FALSE)</f>
        <v>1.2</v>
      </c>
      <c r="H1793" s="27" t="s">
        <v>308</v>
      </c>
      <c r="I1793" s="35"/>
      <c r="J1793" s="114"/>
      <c r="K1793" s="112">
        <f>VLOOKUP(H1793,行业总结!D:F,2,FALSE)</f>
        <v>4.55</v>
      </c>
      <c r="L1793" s="27" t="s">
        <v>8811</v>
      </c>
      <c r="M1793" s="27" t="s">
        <v>8812</v>
      </c>
    </row>
    <row r="1794" spans="1:13">
      <c r="A1794" s="24" t="s">
        <v>8813</v>
      </c>
      <c r="B1794" s="24" t="s">
        <v>8814</v>
      </c>
      <c r="C1794" s="21">
        <f>VLOOKUP(A1794,[1]spot_prices!$A:$F,3,FALSE)</f>
        <v>14.2</v>
      </c>
      <c r="D1794" s="21">
        <f>VLOOKUP(A1794,[1]spot_prices!$A:$F,4,FALSE)</f>
        <v>16.9</v>
      </c>
      <c r="E1794" s="107">
        <f>C1794/D1794</f>
        <v>0.840236686390533</v>
      </c>
      <c r="F1794" s="20">
        <f>VLOOKUP(A1794,[1]spot_prices!$A:$F,5,FALSE)</f>
        <v>15.94</v>
      </c>
      <c r="G1794" s="103">
        <f>VLOOKUP(A1794,[1]spot_prices!$A:$F,6,FALSE)</f>
        <v>2.64</v>
      </c>
      <c r="H1794" s="27" t="s">
        <v>308</v>
      </c>
      <c r="I1794" s="35"/>
      <c r="J1794" s="114"/>
      <c r="K1794" s="112">
        <f>VLOOKUP(H1794,行业总结!D:F,2,FALSE)</f>
        <v>4.55</v>
      </c>
      <c r="L1794" s="27" t="s">
        <v>8815</v>
      </c>
      <c r="M1794" s="27" t="s">
        <v>8816</v>
      </c>
    </row>
    <row r="1795" spans="1:13">
      <c r="A1795" s="24" t="s">
        <v>8817</v>
      </c>
      <c r="B1795" s="24" t="s">
        <v>8818</v>
      </c>
      <c r="C1795" s="21">
        <f>VLOOKUP(A1795,[1]spot_prices!$A:$F,3,FALSE)</f>
        <v>14.1</v>
      </c>
      <c r="D1795" s="21">
        <f>VLOOKUP(A1795,[1]spot_prices!$A:$F,4,FALSE)</f>
        <v>33.8</v>
      </c>
      <c r="E1795" s="107">
        <f>C1795/D1795</f>
        <v>0.417159763313609</v>
      </c>
      <c r="F1795" s="20">
        <f>VLOOKUP(A1795,[1]spot_prices!$A:$F,5,FALSE)</f>
        <v>16.45</v>
      </c>
      <c r="G1795" s="103">
        <f>VLOOKUP(A1795,[1]spot_prices!$A:$F,6,FALSE)</f>
        <v>2.81</v>
      </c>
      <c r="H1795" s="27" t="s">
        <v>308</v>
      </c>
      <c r="I1795" s="35"/>
      <c r="J1795" s="24" t="s">
        <v>2286</v>
      </c>
      <c r="K1795" s="112">
        <f>VLOOKUP(H1795,行业总结!D:F,2,FALSE)</f>
        <v>4.55</v>
      </c>
      <c r="L1795" s="27" t="s">
        <v>8819</v>
      </c>
      <c r="M1795" s="27" t="s">
        <v>8820</v>
      </c>
    </row>
    <row r="1796" ht="33" spans="1:13">
      <c r="A1796" s="24" t="s">
        <v>8821</v>
      </c>
      <c r="B1796" s="24" t="s">
        <v>8822</v>
      </c>
      <c r="C1796" s="21">
        <f>VLOOKUP(A1796,[1]spot_prices!$A:$F,3,FALSE)</f>
        <v>13.1</v>
      </c>
      <c r="D1796" s="21">
        <f>VLOOKUP(A1796,[1]spot_prices!$A:$F,4,FALSE)</f>
        <v>52.4</v>
      </c>
      <c r="E1796" s="107">
        <f>C1796/D1796</f>
        <v>0.25</v>
      </c>
      <c r="F1796" s="20">
        <f>VLOOKUP(A1796,[1]spot_prices!$A:$F,5,FALSE)</f>
        <v>50.47</v>
      </c>
      <c r="G1796" s="103">
        <f>VLOOKUP(A1796,[1]spot_prices!$A:$F,6,FALSE)</f>
        <v>3.42</v>
      </c>
      <c r="H1796" s="27" t="s">
        <v>308</v>
      </c>
      <c r="I1796" s="35"/>
      <c r="J1796" s="114"/>
      <c r="K1796" s="112">
        <f>VLOOKUP(H1796,行业总结!D:F,2,FALSE)</f>
        <v>4.55</v>
      </c>
      <c r="L1796" s="27" t="s">
        <v>8823</v>
      </c>
      <c r="M1796" s="27" t="s">
        <v>8824</v>
      </c>
    </row>
    <row r="1797" ht="33" spans="1:13">
      <c r="A1797" s="24" t="s">
        <v>8825</v>
      </c>
      <c r="B1797" s="24" t="s">
        <v>8826</v>
      </c>
      <c r="C1797" s="21">
        <f>VLOOKUP(A1797,[1]spot_prices!$A:$F,3,FALSE)</f>
        <v>12.9</v>
      </c>
      <c r="D1797" s="21">
        <f>VLOOKUP(A1797,[1]spot_prices!$A:$F,4,FALSE)</f>
        <v>34.9</v>
      </c>
      <c r="E1797" s="107">
        <f>C1797/D1797</f>
        <v>0.369627507163324</v>
      </c>
      <c r="F1797" s="20">
        <f>VLOOKUP(A1797,[1]spot_prices!$A:$F,5,FALSE)</f>
        <v>43.58</v>
      </c>
      <c r="G1797" s="103">
        <f>VLOOKUP(A1797,[1]spot_prices!$A:$F,6,FALSE)</f>
        <v>0.35</v>
      </c>
      <c r="H1797" s="27" t="s">
        <v>308</v>
      </c>
      <c r="I1797" s="35"/>
      <c r="J1797" s="114"/>
      <c r="K1797" s="112">
        <f>VLOOKUP(H1797,行业总结!D:F,2,FALSE)</f>
        <v>4.55</v>
      </c>
      <c r="L1797" s="27" t="s">
        <v>8827</v>
      </c>
      <c r="M1797" s="27" t="s">
        <v>8828</v>
      </c>
    </row>
    <row r="1798" spans="1:13">
      <c r="A1798" s="24" t="s">
        <v>8829</v>
      </c>
      <c r="B1798" s="24" t="s">
        <v>8830</v>
      </c>
      <c r="C1798" s="21">
        <f>VLOOKUP(A1798,[1]spot_prices!$A:$F,3,FALSE)</f>
        <v>6.1</v>
      </c>
      <c r="D1798" s="21">
        <f>VLOOKUP(A1798,[1]spot_prices!$A:$F,4,FALSE)</f>
        <v>19.7</v>
      </c>
      <c r="E1798" s="107">
        <f>C1798/D1798</f>
        <v>0.309644670050761</v>
      </c>
      <c r="F1798" s="20">
        <f>VLOOKUP(A1798,[1]spot_prices!$A:$F,5,FALSE)</f>
        <v>15.27</v>
      </c>
      <c r="G1798" s="103">
        <f>VLOOKUP(A1798,[1]spot_prices!$A:$F,6,FALSE)</f>
        <v>2.48</v>
      </c>
      <c r="H1798" s="27" t="s">
        <v>308</v>
      </c>
      <c r="I1798" s="35"/>
      <c r="J1798" s="114"/>
      <c r="K1798" s="112">
        <f>VLOOKUP(H1798,行业总结!D:F,2,FALSE)</f>
        <v>4.55</v>
      </c>
      <c r="L1798" s="27" t="s">
        <v>8831</v>
      </c>
      <c r="M1798" s="27" t="s">
        <v>8832</v>
      </c>
    </row>
    <row r="1799" spans="1:13">
      <c r="A1799" s="24" t="s">
        <v>8833</v>
      </c>
      <c r="B1799" s="24" t="s">
        <v>8834</v>
      </c>
      <c r="C1799" s="21">
        <f>VLOOKUP(A1799,[1]spot_prices!$A:$F,3,FALSE)</f>
        <v>1.9</v>
      </c>
      <c r="D1799" s="21">
        <f>VLOOKUP(A1799,[1]spot_prices!$A:$F,4,FALSE)</f>
        <v>5.2</v>
      </c>
      <c r="E1799" s="107">
        <f>C1799/D1799</f>
        <v>0.365384615384615</v>
      </c>
      <c r="F1799" s="20">
        <f>VLOOKUP(A1799,[1]spot_prices!$A:$F,5,FALSE)</f>
        <v>5.72</v>
      </c>
      <c r="G1799" s="103">
        <f>VLOOKUP(A1799,[1]spot_prices!$A:$F,6,FALSE)</f>
        <v>0.35</v>
      </c>
      <c r="H1799" s="27" t="s">
        <v>308</v>
      </c>
      <c r="I1799" s="35"/>
      <c r="J1799" s="114"/>
      <c r="K1799" s="112">
        <f>VLOOKUP(H1799,行业总结!D:F,2,FALSE)</f>
        <v>4.55</v>
      </c>
      <c r="L1799" s="27" t="s">
        <v>8835</v>
      </c>
      <c r="M1799" s="114"/>
    </row>
    <row r="1800" ht="30" spans="1:13">
      <c r="A1800" s="28" t="s">
        <v>1608</v>
      </c>
      <c r="B1800" s="28" t="s">
        <v>1609</v>
      </c>
      <c r="C1800" s="21">
        <f>VLOOKUP(A1800,[1]spot_prices!$A:$F,3,FALSE)</f>
        <v>1081.4</v>
      </c>
      <c r="D1800" s="21">
        <f>VLOOKUP(A1800,[1]spot_prices!$A:$F,4,FALSE)</f>
        <v>1396.5</v>
      </c>
      <c r="E1800" s="107">
        <f>C1800/D1800</f>
        <v>0.774364482635159</v>
      </c>
      <c r="F1800" s="20">
        <f>VLOOKUP(A1800,[1]spot_prices!$A:$F,5,FALSE)</f>
        <v>56.12</v>
      </c>
      <c r="G1800" s="103">
        <f>VLOOKUP(A1800,[1]spot_prices!$A:$F,6,FALSE)</f>
        <v>3.03</v>
      </c>
      <c r="H1800" s="30" t="s">
        <v>1113</v>
      </c>
      <c r="I1800" s="129"/>
      <c r="J1800" s="28" t="s">
        <v>2224</v>
      </c>
      <c r="K1800" s="112">
        <f>VLOOKUP(H1800,行业总结!D:F,2,FALSE)</f>
        <v>4.54</v>
      </c>
      <c r="L1800" s="30" t="s">
        <v>1610</v>
      </c>
      <c r="M1800" s="30" t="s">
        <v>8836</v>
      </c>
    </row>
    <row r="1801" ht="33" spans="1:13">
      <c r="A1801" s="110" t="s">
        <v>1111</v>
      </c>
      <c r="B1801" s="110" t="s">
        <v>1112</v>
      </c>
      <c r="C1801" s="21">
        <f>VLOOKUP(A1801,[1]spot_prices!$A:$F,3,FALSE)</f>
        <v>377.1</v>
      </c>
      <c r="D1801" s="21">
        <f>VLOOKUP(A1801,[1]spot_prices!$A:$F,4,FALSE)</f>
        <v>469.6</v>
      </c>
      <c r="E1801" s="107">
        <f>C1801/D1801</f>
        <v>0.803023850085179</v>
      </c>
      <c r="F1801" s="20">
        <f>VLOOKUP(A1801,[1]spot_prices!$A:$F,5,FALSE)</f>
        <v>4.11</v>
      </c>
      <c r="G1801" s="103">
        <f>VLOOKUP(A1801,[1]spot_prices!$A:$F,6,FALSE)</f>
        <v>1.48</v>
      </c>
      <c r="H1801" s="111" t="s">
        <v>1113</v>
      </c>
      <c r="I1801" s="130"/>
      <c r="J1801" s="117"/>
      <c r="K1801" s="112">
        <f>VLOOKUP(H1801,行业总结!D:F,2,FALSE)</f>
        <v>4.54</v>
      </c>
      <c r="L1801" s="111" t="s">
        <v>1114</v>
      </c>
      <c r="M1801" s="111" t="s">
        <v>1115</v>
      </c>
    </row>
    <row r="1802" ht="33" spans="1:13">
      <c r="A1802" s="108" t="s">
        <v>8837</v>
      </c>
      <c r="B1802" s="108" t="s">
        <v>8838</v>
      </c>
      <c r="C1802" s="21">
        <f>VLOOKUP(A1802,[1]spot_prices!$A:$F,3,FALSE)</f>
        <v>366.8</v>
      </c>
      <c r="D1802" s="21">
        <f>VLOOKUP(A1802,[1]spot_prices!$A:$F,4,FALSE)</f>
        <v>366.8</v>
      </c>
      <c r="E1802" s="107">
        <f>C1802/D1802</f>
        <v>1</v>
      </c>
      <c r="F1802" s="20">
        <f>VLOOKUP(A1802,[1]spot_prices!$A:$F,5,FALSE)</f>
        <v>15.5</v>
      </c>
      <c r="G1802" s="103">
        <f>VLOOKUP(A1802,[1]spot_prices!$A:$F,6,FALSE)</f>
        <v>3.96</v>
      </c>
      <c r="H1802" s="109" t="s">
        <v>1113</v>
      </c>
      <c r="I1802" s="121"/>
      <c r="J1802" s="116"/>
      <c r="K1802" s="112">
        <f>VLOOKUP(H1802,行业总结!D:F,2,FALSE)</f>
        <v>4.54</v>
      </c>
      <c r="L1802" s="109" t="s">
        <v>8839</v>
      </c>
      <c r="M1802" s="109" t="s">
        <v>8840</v>
      </c>
    </row>
    <row r="1803" ht="33" spans="1:13">
      <c r="A1803" s="108" t="s">
        <v>8841</v>
      </c>
      <c r="B1803" s="108" t="s">
        <v>8842</v>
      </c>
      <c r="C1803" s="21">
        <f>VLOOKUP(A1803,[1]spot_prices!$A:$F,3,FALSE)</f>
        <v>148.3</v>
      </c>
      <c r="D1803" s="21">
        <f>VLOOKUP(A1803,[1]spot_prices!$A:$F,4,FALSE)</f>
        <v>148.3</v>
      </c>
      <c r="E1803" s="107">
        <f>C1803/D1803</f>
        <v>1</v>
      </c>
      <c r="F1803" s="20">
        <f>VLOOKUP(A1803,[1]spot_prices!$A:$F,5,FALSE)</f>
        <v>7.23</v>
      </c>
      <c r="G1803" s="103">
        <f>VLOOKUP(A1803,[1]spot_prices!$A:$F,6,FALSE)</f>
        <v>1.4</v>
      </c>
      <c r="H1803" s="109" t="s">
        <v>1113</v>
      </c>
      <c r="I1803" s="121"/>
      <c r="J1803" s="108" t="s">
        <v>2421</v>
      </c>
      <c r="K1803" s="112">
        <f>VLOOKUP(H1803,行业总结!D:F,2,FALSE)</f>
        <v>4.54</v>
      </c>
      <c r="L1803" s="109" t="s">
        <v>8843</v>
      </c>
      <c r="M1803" s="109" t="s">
        <v>8844</v>
      </c>
    </row>
    <row r="1804" ht="33" spans="1:13">
      <c r="A1804" s="20" t="s">
        <v>8845</v>
      </c>
      <c r="B1804" s="20" t="s">
        <v>8846</v>
      </c>
      <c r="C1804" s="21">
        <f>VLOOKUP(A1804,[1]spot_prices!$A:$F,3,FALSE)</f>
        <v>50.7</v>
      </c>
      <c r="D1804" s="21">
        <f>VLOOKUP(A1804,[1]spot_prices!$A:$F,4,FALSE)</f>
        <v>50.7</v>
      </c>
      <c r="E1804" s="107">
        <f>C1804/D1804</f>
        <v>1</v>
      </c>
      <c r="F1804" s="20">
        <f>VLOOKUP(A1804,[1]spot_prices!$A:$F,5,FALSE)</f>
        <v>17.01</v>
      </c>
      <c r="G1804" s="103">
        <f>VLOOKUP(A1804,[1]spot_prices!$A:$F,6,FALSE)</f>
        <v>1.13</v>
      </c>
      <c r="H1804" s="23" t="s">
        <v>1113</v>
      </c>
      <c r="I1804" s="115"/>
      <c r="J1804" s="113"/>
      <c r="K1804" s="112">
        <f>VLOOKUP(H1804,行业总结!D:F,2,FALSE)</f>
        <v>4.54</v>
      </c>
      <c r="L1804" s="23" t="s">
        <v>8847</v>
      </c>
      <c r="M1804" s="23" t="s">
        <v>8848</v>
      </c>
    </row>
    <row r="1805" spans="1:13">
      <c r="A1805" s="28" t="s">
        <v>1611</v>
      </c>
      <c r="B1805" s="28" t="s">
        <v>1612</v>
      </c>
      <c r="C1805" s="21">
        <f>VLOOKUP(A1805,[1]spot_prices!$A:$F,3,FALSE)</f>
        <v>1061</v>
      </c>
      <c r="D1805" s="21">
        <f>VLOOKUP(A1805,[1]spot_prices!$A:$F,4,FALSE)</f>
        <v>1725.4</v>
      </c>
      <c r="E1805" s="107">
        <f>C1805/D1805</f>
        <v>0.614929871334183</v>
      </c>
      <c r="F1805" s="20">
        <f>VLOOKUP(A1805,[1]spot_prices!$A:$F,5,FALSE)</f>
        <v>10.65</v>
      </c>
      <c r="G1805" s="103">
        <f>VLOOKUP(A1805,[1]spot_prices!$A:$F,6,FALSE)</f>
        <v>0.66</v>
      </c>
      <c r="H1805" s="30" t="s">
        <v>1068</v>
      </c>
      <c r="I1805" s="129"/>
      <c r="J1805" s="28" t="s">
        <v>2224</v>
      </c>
      <c r="K1805" s="112">
        <f>VLOOKUP(H1805,行业总结!D:F,2,FALSE)</f>
        <v>4.54</v>
      </c>
      <c r="L1805" s="30" t="s">
        <v>1613</v>
      </c>
      <c r="M1805" s="30" t="s">
        <v>8849</v>
      </c>
    </row>
    <row r="1806" ht="33" spans="1:13">
      <c r="A1806" s="110" t="s">
        <v>1066</v>
      </c>
      <c r="B1806" s="110" t="s">
        <v>1067</v>
      </c>
      <c r="C1806" s="21">
        <f>VLOOKUP(A1806,[1]spot_prices!$A:$F,3,FALSE)</f>
        <v>790</v>
      </c>
      <c r="D1806" s="21">
        <f>VLOOKUP(A1806,[1]spot_prices!$A:$F,4,FALSE)</f>
        <v>1400.7</v>
      </c>
      <c r="E1806" s="107">
        <f>C1806/D1806</f>
        <v>0.5640037124295</v>
      </c>
      <c r="F1806" s="20">
        <f>VLOOKUP(A1806,[1]spot_prices!$A:$F,5,FALSE)</f>
        <v>7.73</v>
      </c>
      <c r="G1806" s="103">
        <f>VLOOKUP(A1806,[1]spot_prices!$A:$F,6,FALSE)</f>
        <v>-0.13</v>
      </c>
      <c r="H1806" s="111" t="s">
        <v>1068</v>
      </c>
      <c r="I1806" s="130"/>
      <c r="J1806" s="110" t="s">
        <v>2494</v>
      </c>
      <c r="K1806" s="112">
        <f>VLOOKUP(H1806,行业总结!D:F,2,FALSE)</f>
        <v>4.54</v>
      </c>
      <c r="L1806" s="111" t="s">
        <v>1069</v>
      </c>
      <c r="M1806" s="111" t="s">
        <v>1070</v>
      </c>
    </row>
    <row r="1807" ht="33" spans="1:13">
      <c r="A1807" s="110" t="s">
        <v>1071</v>
      </c>
      <c r="B1807" s="110" t="s">
        <v>1072</v>
      </c>
      <c r="C1807" s="21">
        <f>VLOOKUP(A1807,[1]spot_prices!$A:$F,3,FALSE)</f>
        <v>594.9</v>
      </c>
      <c r="D1807" s="21">
        <f>VLOOKUP(A1807,[1]spot_prices!$A:$F,4,FALSE)</f>
        <v>1183.7</v>
      </c>
      <c r="E1807" s="107">
        <f>C1807/D1807</f>
        <v>0.502576666385064</v>
      </c>
      <c r="F1807" s="20">
        <f>VLOOKUP(A1807,[1]spot_prices!$A:$F,5,FALSE)</f>
        <v>5.31</v>
      </c>
      <c r="G1807" s="103">
        <f>VLOOKUP(A1807,[1]spot_prices!$A:$F,6,FALSE)</f>
        <v>0.76</v>
      </c>
      <c r="H1807" s="111" t="s">
        <v>1068</v>
      </c>
      <c r="I1807" s="130"/>
      <c r="J1807" s="110" t="s">
        <v>2494</v>
      </c>
      <c r="K1807" s="112">
        <f>VLOOKUP(H1807,行业总结!D:F,2,FALSE)</f>
        <v>4.54</v>
      </c>
      <c r="L1807" s="111" t="s">
        <v>1073</v>
      </c>
      <c r="M1807" s="111" t="s">
        <v>1074</v>
      </c>
    </row>
    <row r="1808" ht="33" spans="1:13">
      <c r="A1808" s="110" t="s">
        <v>1084</v>
      </c>
      <c r="B1808" s="110" t="s">
        <v>1085</v>
      </c>
      <c r="C1808" s="21">
        <f>VLOOKUP(A1808,[1]spot_prices!$A:$F,3,FALSE)</f>
        <v>555.5</v>
      </c>
      <c r="D1808" s="21">
        <f>VLOOKUP(A1808,[1]spot_prices!$A:$F,4,FALSE)</f>
        <v>730.3</v>
      </c>
      <c r="E1808" s="107">
        <f>C1808/D1808</f>
        <v>0.760646309735725</v>
      </c>
      <c r="F1808" s="20">
        <f>VLOOKUP(A1808,[1]spot_prices!$A:$F,5,FALSE)</f>
        <v>1.69</v>
      </c>
      <c r="G1808" s="103">
        <f>VLOOKUP(A1808,[1]spot_prices!$A:$F,6,FALSE)</f>
        <v>0.6</v>
      </c>
      <c r="H1808" s="111" t="s">
        <v>1068</v>
      </c>
      <c r="I1808" s="130"/>
      <c r="J1808" s="117"/>
      <c r="K1808" s="112">
        <f>VLOOKUP(H1808,行业总结!D:F,2,FALSE)</f>
        <v>4.54</v>
      </c>
      <c r="L1808" s="111" t="s">
        <v>1086</v>
      </c>
      <c r="M1808" s="111" t="s">
        <v>1087</v>
      </c>
    </row>
    <row r="1809" ht="33" spans="1:13">
      <c r="A1809" s="110" t="s">
        <v>1088</v>
      </c>
      <c r="B1809" s="110" t="s">
        <v>1089</v>
      </c>
      <c r="C1809" s="21">
        <f>VLOOKUP(A1809,[1]spot_prices!$A:$F,3,FALSE)</f>
        <v>528.7</v>
      </c>
      <c r="D1809" s="21">
        <f>VLOOKUP(A1809,[1]spot_prices!$A:$F,4,FALSE)</f>
        <v>564.5</v>
      </c>
      <c r="E1809" s="107">
        <f>C1809/D1809</f>
        <v>0.936581045172719</v>
      </c>
      <c r="F1809" s="20">
        <f>VLOOKUP(A1809,[1]spot_prices!$A:$F,5,FALSE)</f>
        <v>57.69</v>
      </c>
      <c r="G1809" s="103">
        <f>VLOOKUP(A1809,[1]spot_prices!$A:$F,6,FALSE)</f>
        <v>0.56</v>
      </c>
      <c r="H1809" s="111" t="s">
        <v>1068</v>
      </c>
      <c r="I1809" s="130"/>
      <c r="J1809" s="110" t="s">
        <v>2494</v>
      </c>
      <c r="K1809" s="112">
        <f>VLOOKUP(H1809,行业总结!D:F,2,FALSE)</f>
        <v>4.54</v>
      </c>
      <c r="L1809" s="111" t="s">
        <v>1090</v>
      </c>
      <c r="M1809" s="111" t="s">
        <v>1091</v>
      </c>
    </row>
    <row r="1810" spans="1:13">
      <c r="A1810" s="108" t="s">
        <v>8850</v>
      </c>
      <c r="B1810" s="108" t="s">
        <v>8851</v>
      </c>
      <c r="C1810" s="21">
        <f>VLOOKUP(A1810,[1]spot_prices!$A:$F,3,FALSE)</f>
        <v>387.5</v>
      </c>
      <c r="D1810" s="21">
        <f>VLOOKUP(A1810,[1]spot_prices!$A:$F,4,FALSE)</f>
        <v>387.5</v>
      </c>
      <c r="E1810" s="107">
        <f>C1810/D1810</f>
        <v>1</v>
      </c>
      <c r="F1810" s="20">
        <f>VLOOKUP(A1810,[1]spot_prices!$A:$F,5,FALSE)</f>
        <v>17.5</v>
      </c>
      <c r="G1810" s="103">
        <f>VLOOKUP(A1810,[1]spot_prices!$A:$F,6,FALSE)</f>
        <v>2.88</v>
      </c>
      <c r="H1810" s="109" t="s">
        <v>1068</v>
      </c>
      <c r="I1810" s="121"/>
      <c r="J1810" s="108" t="s">
        <v>2216</v>
      </c>
      <c r="K1810" s="112">
        <f>VLOOKUP(H1810,行业总结!D:F,2,FALSE)</f>
        <v>4.54</v>
      </c>
      <c r="L1810" s="109" t="s">
        <v>8852</v>
      </c>
      <c r="M1810" s="109" t="s">
        <v>8853</v>
      </c>
    </row>
    <row r="1811" spans="1:13">
      <c r="A1811" s="108" t="s">
        <v>8854</v>
      </c>
      <c r="B1811" s="108" t="s">
        <v>8855</v>
      </c>
      <c r="C1811" s="21">
        <f>VLOOKUP(A1811,[1]spot_prices!$A:$F,3,FALSE)</f>
        <v>118.1</v>
      </c>
      <c r="D1811" s="21">
        <f>VLOOKUP(A1811,[1]spot_prices!$A:$F,4,FALSE)</f>
        <v>148.9</v>
      </c>
      <c r="E1811" s="107">
        <f>C1811/D1811</f>
        <v>0.793149764942915</v>
      </c>
      <c r="F1811" s="20">
        <f>VLOOKUP(A1811,[1]spot_prices!$A:$F,5,FALSE)</f>
        <v>11.65</v>
      </c>
      <c r="G1811" s="103">
        <f>VLOOKUP(A1811,[1]spot_prices!$A:$F,6,FALSE)</f>
        <v>1.3</v>
      </c>
      <c r="H1811" s="109" t="s">
        <v>1068</v>
      </c>
      <c r="I1811" s="121"/>
      <c r="J1811" s="108" t="s">
        <v>2135</v>
      </c>
      <c r="K1811" s="112">
        <f>VLOOKUP(H1811,行业总结!D:F,2,FALSE)</f>
        <v>4.54</v>
      </c>
      <c r="L1811" s="109" t="s">
        <v>8856</v>
      </c>
      <c r="M1811" s="109" t="s">
        <v>8857</v>
      </c>
    </row>
    <row r="1812" ht="33" spans="1:13">
      <c r="A1812" s="20" t="s">
        <v>8858</v>
      </c>
      <c r="B1812" s="20" t="s">
        <v>8859</v>
      </c>
      <c r="C1812" s="21">
        <f>VLOOKUP(A1812,[1]spot_prices!$A:$F,3,FALSE)</f>
        <v>57</v>
      </c>
      <c r="D1812" s="21">
        <f>VLOOKUP(A1812,[1]spot_prices!$A:$F,4,FALSE)</f>
        <v>62.3</v>
      </c>
      <c r="E1812" s="107">
        <f>C1812/D1812</f>
        <v>0.914927768860353</v>
      </c>
      <c r="F1812" s="20">
        <f>VLOOKUP(A1812,[1]spot_prices!$A:$F,5,FALSE)</f>
        <v>8.03</v>
      </c>
      <c r="G1812" s="103">
        <f>VLOOKUP(A1812,[1]spot_prices!$A:$F,6,FALSE)</f>
        <v>1.9</v>
      </c>
      <c r="H1812" s="23" t="s">
        <v>1068</v>
      </c>
      <c r="I1812" s="115"/>
      <c r="J1812" s="20" t="s">
        <v>2122</v>
      </c>
      <c r="K1812" s="112">
        <f>VLOOKUP(H1812,行业总结!D:F,2,FALSE)</f>
        <v>4.54</v>
      </c>
      <c r="L1812" s="23" t="s">
        <v>8860</v>
      </c>
      <c r="M1812" s="23" t="s">
        <v>8861</v>
      </c>
    </row>
    <row r="1813" spans="1:13">
      <c r="A1813" s="28" t="s">
        <v>1594</v>
      </c>
      <c r="B1813" s="28" t="s">
        <v>1595</v>
      </c>
      <c r="C1813" s="21">
        <f>VLOOKUP(A1813,[1]spot_prices!$A:$F,3,FALSE)</f>
        <v>2529</v>
      </c>
      <c r="D1813" s="21">
        <f>VLOOKUP(A1813,[1]spot_prices!$A:$F,4,FALSE)</f>
        <v>2529</v>
      </c>
      <c r="E1813" s="107">
        <f>C1813/D1813</f>
        <v>1</v>
      </c>
      <c r="F1813" s="20">
        <f>VLOOKUP(A1813,[1]spot_prices!$A:$F,5,FALSE)</f>
        <v>5.15</v>
      </c>
      <c r="G1813" s="103">
        <f>VLOOKUP(A1813,[1]spot_prices!$A:$F,6,FALSE)</f>
        <v>-0.19</v>
      </c>
      <c r="H1813" s="30" t="s">
        <v>1596</v>
      </c>
      <c r="I1813" s="129"/>
      <c r="J1813" s="28" t="s">
        <v>2494</v>
      </c>
      <c r="K1813" s="112">
        <f>VLOOKUP(H1813,行业总结!D:F,2,FALSE)</f>
        <v>4.51</v>
      </c>
      <c r="L1813" s="30" t="s">
        <v>1597</v>
      </c>
      <c r="M1813" s="30" t="s">
        <v>8862</v>
      </c>
    </row>
    <row r="1814" spans="1:13">
      <c r="A1814" s="28" t="s">
        <v>1614</v>
      </c>
      <c r="B1814" s="28" t="s">
        <v>1615</v>
      </c>
      <c r="C1814" s="21">
        <f>VLOOKUP(A1814,[1]spot_prices!$A:$F,3,FALSE)</f>
        <v>1080.8</v>
      </c>
      <c r="D1814" s="21">
        <f>VLOOKUP(A1814,[1]spot_prices!$A:$F,4,FALSE)</f>
        <v>1080.8</v>
      </c>
      <c r="E1814" s="107">
        <f>C1814/D1814</f>
        <v>1</v>
      </c>
      <c r="F1814" s="20">
        <f>VLOOKUP(A1814,[1]spot_prices!$A:$F,5,FALSE)</f>
        <v>7.27</v>
      </c>
      <c r="G1814" s="103">
        <f>VLOOKUP(A1814,[1]spot_prices!$A:$F,6,FALSE)</f>
        <v>-1.49</v>
      </c>
      <c r="H1814" s="30" t="s">
        <v>1596</v>
      </c>
      <c r="I1814" s="129"/>
      <c r="J1814" s="28" t="s">
        <v>2765</v>
      </c>
      <c r="K1814" s="112">
        <f>VLOOKUP(H1814,行业总结!D:F,2,FALSE)</f>
        <v>4.51</v>
      </c>
      <c r="L1814" s="30" t="s">
        <v>1616</v>
      </c>
      <c r="M1814" s="30" t="s">
        <v>8863</v>
      </c>
    </row>
    <row r="1815" spans="1:13">
      <c r="A1815" s="108" t="s">
        <v>8864</v>
      </c>
      <c r="B1815" s="108" t="s">
        <v>8865</v>
      </c>
      <c r="C1815" s="21">
        <f>VLOOKUP(A1815,[1]spot_prices!$A:$F,3,FALSE)</f>
        <v>133.4</v>
      </c>
      <c r="D1815" s="21">
        <f>VLOOKUP(A1815,[1]spot_prices!$A:$F,4,FALSE)</f>
        <v>167.2</v>
      </c>
      <c r="E1815" s="107">
        <f>C1815/D1815</f>
        <v>0.797846889952153</v>
      </c>
      <c r="F1815" s="20">
        <f>VLOOKUP(A1815,[1]spot_prices!$A:$F,5,FALSE)</f>
        <v>2.36</v>
      </c>
      <c r="G1815" s="103">
        <f>VLOOKUP(A1815,[1]spot_prices!$A:$F,6,FALSE)</f>
        <v>-0.42</v>
      </c>
      <c r="H1815" s="109" t="s">
        <v>1596</v>
      </c>
      <c r="I1815" s="121"/>
      <c r="J1815" s="108" t="s">
        <v>2226</v>
      </c>
      <c r="K1815" s="112">
        <f>VLOOKUP(H1815,行业总结!D:F,2,FALSE)</f>
        <v>4.51</v>
      </c>
      <c r="L1815" s="109" t="s">
        <v>8866</v>
      </c>
      <c r="M1815" s="109" t="s">
        <v>8867</v>
      </c>
    </row>
    <row r="1816" ht="33" spans="1:13">
      <c r="A1816" s="20" t="s">
        <v>8868</v>
      </c>
      <c r="B1816" s="20" t="s">
        <v>8869</v>
      </c>
      <c r="C1816" s="21">
        <f>VLOOKUP(A1816,[1]spot_prices!$A:$F,3,FALSE)</f>
        <v>97.2</v>
      </c>
      <c r="D1816" s="21">
        <f>VLOOKUP(A1816,[1]spot_prices!$A:$F,4,FALSE)</f>
        <v>97.2</v>
      </c>
      <c r="E1816" s="107">
        <f>C1816/D1816</f>
        <v>1</v>
      </c>
      <c r="F1816" s="20">
        <f>VLOOKUP(A1816,[1]spot_prices!$A:$F,5,FALSE)</f>
        <v>2.5</v>
      </c>
      <c r="G1816" s="103">
        <f>VLOOKUP(A1816,[1]spot_prices!$A:$F,6,FALSE)</f>
        <v>0</v>
      </c>
      <c r="H1816" s="23" t="s">
        <v>1596</v>
      </c>
      <c r="I1816" s="115"/>
      <c r="J1816" s="20" t="s">
        <v>2113</v>
      </c>
      <c r="K1816" s="112">
        <f>VLOOKUP(H1816,行业总结!D:F,2,FALSE)</f>
        <v>4.51</v>
      </c>
      <c r="L1816" s="23" t="s">
        <v>8870</v>
      </c>
      <c r="M1816" s="23" t="s">
        <v>8871</v>
      </c>
    </row>
    <row r="1817" ht="33" spans="1:13">
      <c r="A1817" s="20" t="s">
        <v>8872</v>
      </c>
      <c r="B1817" s="20" t="s">
        <v>8873</v>
      </c>
      <c r="C1817" s="21">
        <f>VLOOKUP(A1817,[1]spot_prices!$A:$F,3,FALSE)</f>
        <v>77.1</v>
      </c>
      <c r="D1817" s="21">
        <f>VLOOKUP(A1817,[1]spot_prices!$A:$F,4,FALSE)</f>
        <v>77.1</v>
      </c>
      <c r="E1817" s="107">
        <f>C1817/D1817</f>
        <v>1</v>
      </c>
      <c r="F1817" s="20">
        <f>VLOOKUP(A1817,[1]spot_prices!$A:$F,5,FALSE)</f>
        <v>5.29</v>
      </c>
      <c r="G1817" s="103">
        <f>VLOOKUP(A1817,[1]spot_prices!$A:$F,6,FALSE)</f>
        <v>0.57</v>
      </c>
      <c r="H1817" s="23" t="s">
        <v>1596</v>
      </c>
      <c r="I1817" s="115"/>
      <c r="J1817" s="20" t="s">
        <v>2113</v>
      </c>
      <c r="K1817" s="112">
        <f>VLOOKUP(H1817,行业总结!D:F,2,FALSE)</f>
        <v>4.51</v>
      </c>
      <c r="L1817" s="23" t="s">
        <v>8874</v>
      </c>
      <c r="M1817" s="23" t="s">
        <v>8875</v>
      </c>
    </row>
    <row r="1818" ht="33" spans="1:13">
      <c r="A1818" s="20" t="s">
        <v>8876</v>
      </c>
      <c r="B1818" s="20" t="s">
        <v>8877</v>
      </c>
      <c r="C1818" s="21">
        <f>VLOOKUP(A1818,[1]spot_prices!$A:$F,3,FALSE)</f>
        <v>76.1</v>
      </c>
      <c r="D1818" s="21">
        <f>VLOOKUP(A1818,[1]spot_prices!$A:$F,4,FALSE)</f>
        <v>76.1</v>
      </c>
      <c r="E1818" s="107">
        <f>C1818/D1818</f>
        <v>1</v>
      </c>
      <c r="F1818" s="20">
        <f>VLOOKUP(A1818,[1]spot_prices!$A:$F,5,FALSE)</f>
        <v>5.83</v>
      </c>
      <c r="G1818" s="103">
        <f>VLOOKUP(A1818,[1]spot_prices!$A:$F,6,FALSE)</f>
        <v>-0.51</v>
      </c>
      <c r="H1818" s="23" t="s">
        <v>1596</v>
      </c>
      <c r="I1818" s="115"/>
      <c r="J1818" s="20" t="s">
        <v>2113</v>
      </c>
      <c r="K1818" s="112">
        <f>VLOOKUP(H1818,行业总结!D:F,2,FALSE)</f>
        <v>4.51</v>
      </c>
      <c r="L1818" s="23" t="s">
        <v>8878</v>
      </c>
      <c r="M1818" s="23" t="s">
        <v>8879</v>
      </c>
    </row>
    <row r="1819" ht="33" spans="1:13">
      <c r="A1819" s="24" t="s">
        <v>8880</v>
      </c>
      <c r="B1819" s="24" t="s">
        <v>8881</v>
      </c>
      <c r="C1819" s="21">
        <f>VLOOKUP(A1819,[1]spot_prices!$A:$F,3,FALSE)</f>
        <v>49.2</v>
      </c>
      <c r="D1819" s="21">
        <f>VLOOKUP(A1819,[1]spot_prices!$A:$F,4,FALSE)</f>
        <v>209.3</v>
      </c>
      <c r="E1819" s="107">
        <f>C1819/D1819</f>
        <v>0.235069278547539</v>
      </c>
      <c r="F1819" s="20">
        <f>VLOOKUP(A1819,[1]spot_prices!$A:$F,5,FALSE)</f>
        <v>4.71</v>
      </c>
      <c r="G1819" s="103">
        <f>VLOOKUP(A1819,[1]spot_prices!$A:$F,6,FALSE)</f>
        <v>-1.05</v>
      </c>
      <c r="H1819" s="27" t="s">
        <v>1596</v>
      </c>
      <c r="I1819" s="35"/>
      <c r="J1819" s="24" t="s">
        <v>2135</v>
      </c>
      <c r="K1819" s="112">
        <f>VLOOKUP(H1819,行业总结!D:F,2,FALSE)</f>
        <v>4.51</v>
      </c>
      <c r="L1819" s="27" t="s">
        <v>8882</v>
      </c>
      <c r="M1819" s="27" t="s">
        <v>8883</v>
      </c>
    </row>
    <row r="1820" ht="33" spans="1:13">
      <c r="A1820" s="20" t="s">
        <v>8884</v>
      </c>
      <c r="B1820" s="20" t="s">
        <v>8885</v>
      </c>
      <c r="C1820" s="21">
        <f>VLOOKUP(A1820,[1]spot_prices!$A:$F,3,FALSE)</f>
        <v>86.1</v>
      </c>
      <c r="D1820" s="21">
        <f>VLOOKUP(A1820,[1]spot_prices!$A:$F,4,FALSE)</f>
        <v>86.1</v>
      </c>
      <c r="E1820" s="107">
        <f>C1820/D1820</f>
        <v>1</v>
      </c>
      <c r="F1820" s="20">
        <f>VLOOKUP(A1820,[1]spot_prices!$A:$F,5,FALSE)</f>
        <v>27.26</v>
      </c>
      <c r="G1820" s="103">
        <f>VLOOKUP(A1820,[1]spot_prices!$A:$F,6,FALSE)</f>
        <v>0.89</v>
      </c>
      <c r="H1820" s="23" t="s">
        <v>2078</v>
      </c>
      <c r="I1820" s="115"/>
      <c r="J1820" s="113"/>
      <c r="K1820" s="112">
        <f>VLOOKUP(H1820,行业总结!D:F,2,FALSE)</f>
        <v>4.51</v>
      </c>
      <c r="L1820" s="23" t="s">
        <v>8886</v>
      </c>
      <c r="M1820" s="23" t="s">
        <v>8887</v>
      </c>
    </row>
    <row r="1821" spans="1:13">
      <c r="A1821" s="24" t="s">
        <v>8888</v>
      </c>
      <c r="B1821" s="24" t="s">
        <v>8889</v>
      </c>
      <c r="C1821" s="21">
        <f>VLOOKUP(A1821,[1]spot_prices!$A:$F,3,FALSE)</f>
        <v>48.9</v>
      </c>
      <c r="D1821" s="21">
        <f>VLOOKUP(A1821,[1]spot_prices!$A:$F,4,FALSE)</f>
        <v>74</v>
      </c>
      <c r="E1821" s="107">
        <f>C1821/D1821</f>
        <v>0.660810810810811</v>
      </c>
      <c r="F1821" s="20">
        <f>VLOOKUP(A1821,[1]spot_prices!$A:$F,5,FALSE)</f>
        <v>3.13</v>
      </c>
      <c r="G1821" s="103">
        <f>VLOOKUP(A1821,[1]spot_prices!$A:$F,6,FALSE)</f>
        <v>0.64</v>
      </c>
      <c r="H1821" s="27" t="s">
        <v>2078</v>
      </c>
      <c r="I1821" s="35"/>
      <c r="J1821" s="114"/>
      <c r="K1821" s="112">
        <f>VLOOKUP(H1821,行业总结!D:F,2,FALSE)</f>
        <v>4.51</v>
      </c>
      <c r="L1821" s="27" t="s">
        <v>8890</v>
      </c>
      <c r="M1821" s="27" t="s">
        <v>8891</v>
      </c>
    </row>
    <row r="1822" ht="33" spans="1:13">
      <c r="A1822" s="24" t="s">
        <v>8892</v>
      </c>
      <c r="B1822" s="24" t="s">
        <v>8893</v>
      </c>
      <c r="C1822" s="21">
        <f>VLOOKUP(A1822,[1]spot_prices!$A:$F,3,FALSE)</f>
        <v>41.3</v>
      </c>
      <c r="D1822" s="21">
        <f>VLOOKUP(A1822,[1]spot_prices!$A:$F,4,FALSE)</f>
        <v>58.3</v>
      </c>
      <c r="E1822" s="107">
        <f>C1822/D1822</f>
        <v>0.708404802744425</v>
      </c>
      <c r="F1822" s="20">
        <f>VLOOKUP(A1822,[1]spot_prices!$A:$F,5,FALSE)</f>
        <v>10.57</v>
      </c>
      <c r="G1822" s="103">
        <f>VLOOKUP(A1822,[1]spot_prices!$A:$F,6,FALSE)</f>
        <v>1.63</v>
      </c>
      <c r="H1822" s="27" t="s">
        <v>2078</v>
      </c>
      <c r="I1822" s="35"/>
      <c r="J1822" s="114"/>
      <c r="K1822" s="112">
        <f>VLOOKUP(H1822,行业总结!D:F,2,FALSE)</f>
        <v>4.51</v>
      </c>
      <c r="L1822" s="27" t="s">
        <v>8894</v>
      </c>
      <c r="M1822" s="27" t="s">
        <v>8895</v>
      </c>
    </row>
    <row r="1823" ht="33" spans="1:13">
      <c r="A1823" s="24" t="s">
        <v>8896</v>
      </c>
      <c r="B1823" s="24" t="s">
        <v>8897</v>
      </c>
      <c r="C1823" s="21">
        <f>VLOOKUP(A1823,[1]spot_prices!$A:$F,3,FALSE)</f>
        <v>40.8</v>
      </c>
      <c r="D1823" s="21">
        <f>VLOOKUP(A1823,[1]spot_prices!$A:$F,4,FALSE)</f>
        <v>40.8</v>
      </c>
      <c r="E1823" s="107">
        <f>C1823/D1823</f>
        <v>1</v>
      </c>
      <c r="F1823" s="20">
        <f>VLOOKUP(A1823,[1]spot_prices!$A:$F,5,FALSE)</f>
        <v>8.55</v>
      </c>
      <c r="G1823" s="103">
        <f>VLOOKUP(A1823,[1]spot_prices!$A:$F,6,FALSE)</f>
        <v>0.12</v>
      </c>
      <c r="H1823" s="27" t="s">
        <v>2078</v>
      </c>
      <c r="I1823" s="35"/>
      <c r="J1823" s="114"/>
      <c r="K1823" s="112">
        <f>VLOOKUP(H1823,行业总结!D:F,2,FALSE)</f>
        <v>4.51</v>
      </c>
      <c r="L1823" s="27" t="s">
        <v>8898</v>
      </c>
      <c r="M1823" s="27" t="s">
        <v>8899</v>
      </c>
    </row>
    <row r="1824" ht="33" spans="1:13">
      <c r="A1824" s="24" t="s">
        <v>8900</v>
      </c>
      <c r="B1824" s="24" t="s">
        <v>8901</v>
      </c>
      <c r="C1824" s="21">
        <f>VLOOKUP(A1824,[1]spot_prices!$A:$F,3,FALSE)</f>
        <v>39.7</v>
      </c>
      <c r="D1824" s="21">
        <f>VLOOKUP(A1824,[1]spot_prices!$A:$F,4,FALSE)</f>
        <v>42.1</v>
      </c>
      <c r="E1824" s="107">
        <f>C1824/D1824</f>
        <v>0.942992874109264</v>
      </c>
      <c r="F1824" s="20">
        <f>VLOOKUP(A1824,[1]spot_prices!$A:$F,5,FALSE)</f>
        <v>5.7</v>
      </c>
      <c r="G1824" s="103">
        <f>VLOOKUP(A1824,[1]spot_prices!$A:$F,6,FALSE)</f>
        <v>1.42</v>
      </c>
      <c r="H1824" s="27" t="s">
        <v>2078</v>
      </c>
      <c r="I1824" s="35"/>
      <c r="J1824" s="114"/>
      <c r="K1824" s="112">
        <f>VLOOKUP(H1824,行业总结!D:F,2,FALSE)</f>
        <v>4.51</v>
      </c>
      <c r="L1824" s="27" t="s">
        <v>8902</v>
      </c>
      <c r="M1824" s="27" t="s">
        <v>8903</v>
      </c>
    </row>
    <row r="1825" ht="49.5" spans="1:13">
      <c r="A1825" s="24" t="s">
        <v>8904</v>
      </c>
      <c r="B1825" s="24" t="s">
        <v>8905</v>
      </c>
      <c r="C1825" s="21">
        <f>VLOOKUP(A1825,[1]spot_prices!$A:$F,3,FALSE)</f>
        <v>19.7</v>
      </c>
      <c r="D1825" s="21">
        <f>VLOOKUP(A1825,[1]spot_prices!$A:$F,4,FALSE)</f>
        <v>19.7</v>
      </c>
      <c r="E1825" s="107">
        <f>C1825/D1825</f>
        <v>1</v>
      </c>
      <c r="F1825" s="20">
        <f>VLOOKUP(A1825,[1]spot_prices!$A:$F,5,FALSE)</f>
        <v>6.29</v>
      </c>
      <c r="G1825" s="103">
        <f>VLOOKUP(A1825,[1]spot_prices!$A:$F,6,FALSE)</f>
        <v>2.61</v>
      </c>
      <c r="H1825" s="27" t="s">
        <v>2078</v>
      </c>
      <c r="I1825" s="35"/>
      <c r="J1825" s="114"/>
      <c r="K1825" s="112">
        <f>VLOOKUP(H1825,行业总结!D:F,2,FALSE)</f>
        <v>4.51</v>
      </c>
      <c r="L1825" s="27" t="s">
        <v>8906</v>
      </c>
      <c r="M1825" s="27" t="s">
        <v>8907</v>
      </c>
    </row>
    <row r="1826" spans="1:13">
      <c r="A1826" s="24" t="s">
        <v>8908</v>
      </c>
      <c r="B1826" s="24" t="s">
        <v>8909</v>
      </c>
      <c r="C1826" s="21">
        <f>VLOOKUP(A1826,[1]spot_prices!$A:$F,3,FALSE)</f>
        <v>13.9</v>
      </c>
      <c r="D1826" s="21">
        <f>VLOOKUP(A1826,[1]spot_prices!$A:$F,4,FALSE)</f>
        <v>16.7</v>
      </c>
      <c r="E1826" s="107">
        <f>C1826/D1826</f>
        <v>0.832335329341317</v>
      </c>
      <c r="F1826" s="20">
        <f>VLOOKUP(A1826,[1]spot_prices!$A:$F,5,FALSE)</f>
        <v>5.86</v>
      </c>
      <c r="G1826" s="103">
        <f>VLOOKUP(A1826,[1]spot_prices!$A:$F,6,FALSE)</f>
        <v>1.91</v>
      </c>
      <c r="H1826" s="27" t="s">
        <v>2078</v>
      </c>
      <c r="I1826" s="35"/>
      <c r="J1826" s="114"/>
      <c r="K1826" s="112">
        <f>VLOOKUP(H1826,行业总结!D:F,2,FALSE)</f>
        <v>4.51</v>
      </c>
      <c r="L1826" s="27" t="s">
        <v>8910</v>
      </c>
      <c r="M1826" s="27" t="s">
        <v>8911</v>
      </c>
    </row>
    <row r="1827" spans="1:13">
      <c r="A1827" s="110" t="s">
        <v>1092</v>
      </c>
      <c r="B1827" s="110" t="s">
        <v>1093</v>
      </c>
      <c r="C1827" s="21">
        <f>VLOOKUP(A1827,[1]spot_prices!$A:$F,3,FALSE)</f>
        <v>531.9</v>
      </c>
      <c r="D1827" s="21">
        <f>VLOOKUP(A1827,[1]spot_prices!$A:$F,4,FALSE)</f>
        <v>531.9</v>
      </c>
      <c r="E1827" s="107">
        <f>C1827/D1827</f>
        <v>1</v>
      </c>
      <c r="F1827" s="20">
        <f>VLOOKUP(A1827,[1]spot_prices!$A:$F,5,FALSE)</f>
        <v>8.61</v>
      </c>
      <c r="G1827" s="103">
        <f>VLOOKUP(A1827,[1]spot_prices!$A:$F,6,FALSE)</f>
        <v>-0.23</v>
      </c>
      <c r="H1827" s="111" t="s">
        <v>1094</v>
      </c>
      <c r="I1827" s="130"/>
      <c r="J1827" s="110" t="s">
        <v>5104</v>
      </c>
      <c r="K1827" s="112">
        <f>VLOOKUP(H1827,行业总结!D:F,2,FALSE)</f>
        <v>4.51</v>
      </c>
      <c r="L1827" s="111" t="s">
        <v>1095</v>
      </c>
      <c r="M1827" s="111" t="s">
        <v>1096</v>
      </c>
    </row>
    <row r="1828" spans="1:13">
      <c r="A1828" s="108" t="s">
        <v>8912</v>
      </c>
      <c r="B1828" s="108" t="s">
        <v>8913</v>
      </c>
      <c r="C1828" s="21">
        <f>VLOOKUP(A1828,[1]spot_prices!$A:$F,3,FALSE)</f>
        <v>333.8</v>
      </c>
      <c r="D1828" s="21">
        <f>VLOOKUP(A1828,[1]spot_prices!$A:$F,4,FALSE)</f>
        <v>442.3</v>
      </c>
      <c r="E1828" s="107">
        <f>C1828/D1828</f>
        <v>0.754691385937147</v>
      </c>
      <c r="F1828" s="20">
        <f>VLOOKUP(A1828,[1]spot_prices!$A:$F,5,FALSE)</f>
        <v>8.78</v>
      </c>
      <c r="G1828" s="103">
        <f>VLOOKUP(A1828,[1]spot_prices!$A:$F,6,FALSE)</f>
        <v>-0.45</v>
      </c>
      <c r="H1828" s="109" t="s">
        <v>1094</v>
      </c>
      <c r="I1828" s="121"/>
      <c r="J1828" s="108" t="s">
        <v>2216</v>
      </c>
      <c r="K1828" s="112">
        <f>VLOOKUP(H1828,行业总结!D:F,2,FALSE)</f>
        <v>4.51</v>
      </c>
      <c r="L1828" s="109" t="s">
        <v>8914</v>
      </c>
      <c r="M1828" s="109" t="s">
        <v>8915</v>
      </c>
    </row>
    <row r="1829" ht="33" spans="1:13">
      <c r="A1829" s="108" t="s">
        <v>8916</v>
      </c>
      <c r="B1829" s="108" t="s">
        <v>8917</v>
      </c>
      <c r="C1829" s="21">
        <f>VLOOKUP(A1829,[1]spot_prices!$A:$F,3,FALSE)</f>
        <v>307</v>
      </c>
      <c r="D1829" s="21">
        <f>VLOOKUP(A1829,[1]spot_prices!$A:$F,4,FALSE)</f>
        <v>307</v>
      </c>
      <c r="E1829" s="107">
        <f>C1829/D1829</f>
        <v>1</v>
      </c>
      <c r="F1829" s="20">
        <f>VLOOKUP(A1829,[1]spot_prices!$A:$F,5,FALSE)</f>
        <v>6.36</v>
      </c>
      <c r="G1829" s="103">
        <f>VLOOKUP(A1829,[1]spot_prices!$A:$F,6,FALSE)</f>
        <v>-1.24</v>
      </c>
      <c r="H1829" s="109" t="s">
        <v>1094</v>
      </c>
      <c r="I1829" s="121"/>
      <c r="J1829" s="108" t="s">
        <v>2216</v>
      </c>
      <c r="K1829" s="112">
        <f>VLOOKUP(H1829,行业总结!D:F,2,FALSE)</f>
        <v>4.51</v>
      </c>
      <c r="L1829" s="109" t="s">
        <v>8918</v>
      </c>
      <c r="M1829" s="109" t="s">
        <v>8919</v>
      </c>
    </row>
    <row r="1830" spans="1:13">
      <c r="A1830" s="108" t="s">
        <v>8920</v>
      </c>
      <c r="B1830" s="108" t="s">
        <v>8921</v>
      </c>
      <c r="C1830" s="21">
        <f>VLOOKUP(A1830,[1]spot_prices!$A:$F,3,FALSE)</f>
        <v>134.6</v>
      </c>
      <c r="D1830" s="21">
        <f>VLOOKUP(A1830,[1]spot_prices!$A:$F,4,FALSE)</f>
        <v>204.8</v>
      </c>
      <c r="E1830" s="107">
        <f>C1830/D1830</f>
        <v>0.6572265625</v>
      </c>
      <c r="F1830" s="20">
        <f>VLOOKUP(A1830,[1]spot_prices!$A:$F,5,FALSE)</f>
        <v>9.39</v>
      </c>
      <c r="G1830" s="103">
        <f>VLOOKUP(A1830,[1]spot_prices!$A:$F,6,FALSE)</f>
        <v>-1.16</v>
      </c>
      <c r="H1830" s="109" t="s">
        <v>1094</v>
      </c>
      <c r="I1830" s="121"/>
      <c r="J1830" s="108" t="s">
        <v>2253</v>
      </c>
      <c r="K1830" s="112">
        <f>VLOOKUP(H1830,行业总结!D:F,2,FALSE)</f>
        <v>4.51</v>
      </c>
      <c r="L1830" s="109" t="s">
        <v>8922</v>
      </c>
      <c r="M1830" s="109" t="s">
        <v>8923</v>
      </c>
    </row>
    <row r="1831" ht="33" spans="1:13">
      <c r="A1831" s="108" t="s">
        <v>8924</v>
      </c>
      <c r="B1831" s="108" t="s">
        <v>8925</v>
      </c>
      <c r="C1831" s="21">
        <f>VLOOKUP(A1831,[1]spot_prices!$A:$F,3,FALSE)</f>
        <v>104</v>
      </c>
      <c r="D1831" s="21">
        <f>VLOOKUP(A1831,[1]spot_prices!$A:$F,4,FALSE)</f>
        <v>147.9</v>
      </c>
      <c r="E1831" s="107">
        <f>C1831/D1831</f>
        <v>0.703177822853279</v>
      </c>
      <c r="F1831" s="20">
        <f>VLOOKUP(A1831,[1]spot_prices!$A:$F,5,FALSE)</f>
        <v>8.92</v>
      </c>
      <c r="G1831" s="103">
        <f>VLOOKUP(A1831,[1]spot_prices!$A:$F,6,FALSE)</f>
        <v>-0.89</v>
      </c>
      <c r="H1831" s="109" t="s">
        <v>1094</v>
      </c>
      <c r="I1831" s="121"/>
      <c r="J1831" s="116"/>
      <c r="K1831" s="112">
        <f>VLOOKUP(H1831,行业总结!D:F,2,FALSE)</f>
        <v>4.51</v>
      </c>
      <c r="L1831" s="109" t="s">
        <v>8926</v>
      </c>
      <c r="M1831" s="109" t="s">
        <v>8927</v>
      </c>
    </row>
    <row r="1832" ht="33" spans="1:13">
      <c r="A1832" s="108" t="s">
        <v>8928</v>
      </c>
      <c r="B1832" s="108" t="s">
        <v>8929</v>
      </c>
      <c r="C1832" s="21">
        <f>VLOOKUP(A1832,[1]spot_prices!$A:$F,3,FALSE)</f>
        <v>103</v>
      </c>
      <c r="D1832" s="21">
        <f>VLOOKUP(A1832,[1]spot_prices!$A:$F,4,FALSE)</f>
        <v>165.2</v>
      </c>
      <c r="E1832" s="107">
        <f>C1832/D1832</f>
        <v>0.623486682808717</v>
      </c>
      <c r="F1832" s="20">
        <f>VLOOKUP(A1832,[1]spot_prices!$A:$F,5,FALSE)</f>
        <v>7.9</v>
      </c>
      <c r="G1832" s="103">
        <f>VLOOKUP(A1832,[1]spot_prices!$A:$F,6,FALSE)</f>
        <v>-0.88</v>
      </c>
      <c r="H1832" s="109" t="s">
        <v>1094</v>
      </c>
      <c r="I1832" s="121"/>
      <c r="J1832" s="108" t="s">
        <v>2122</v>
      </c>
      <c r="K1832" s="112">
        <f>VLOOKUP(H1832,行业总结!D:F,2,FALSE)</f>
        <v>4.51</v>
      </c>
      <c r="L1832" s="109" t="s">
        <v>8930</v>
      </c>
      <c r="M1832" s="109" t="s">
        <v>8931</v>
      </c>
    </row>
    <row r="1833" ht="33" spans="1:13">
      <c r="A1833" s="108" t="s">
        <v>8932</v>
      </c>
      <c r="B1833" s="108" t="s">
        <v>8933</v>
      </c>
      <c r="C1833" s="21">
        <f>VLOOKUP(A1833,[1]spot_prices!$A:$F,3,FALSE)</f>
        <v>102.9</v>
      </c>
      <c r="D1833" s="21">
        <f>VLOOKUP(A1833,[1]spot_prices!$A:$F,4,FALSE)</f>
        <v>102.9</v>
      </c>
      <c r="E1833" s="107">
        <f>C1833/D1833</f>
        <v>1</v>
      </c>
      <c r="F1833" s="20">
        <f>VLOOKUP(A1833,[1]spot_prices!$A:$F,5,FALSE)</f>
        <v>9.9</v>
      </c>
      <c r="G1833" s="103">
        <f>VLOOKUP(A1833,[1]spot_prices!$A:$F,6,FALSE)</f>
        <v>1.12</v>
      </c>
      <c r="H1833" s="109" t="s">
        <v>1094</v>
      </c>
      <c r="I1833" s="121"/>
      <c r="J1833" s="108" t="s">
        <v>2135</v>
      </c>
      <c r="K1833" s="112">
        <f>VLOOKUP(H1833,行业总结!D:F,2,FALSE)</f>
        <v>4.51</v>
      </c>
      <c r="L1833" s="109" t="s">
        <v>8934</v>
      </c>
      <c r="M1833" s="109" t="s">
        <v>8935</v>
      </c>
    </row>
    <row r="1834" ht="33" spans="1:13">
      <c r="A1834" s="20" t="s">
        <v>8936</v>
      </c>
      <c r="B1834" s="20" t="s">
        <v>8937</v>
      </c>
      <c r="C1834" s="21">
        <f>VLOOKUP(A1834,[1]spot_prices!$A:$F,3,FALSE)</f>
        <v>84.3</v>
      </c>
      <c r="D1834" s="21">
        <f>VLOOKUP(A1834,[1]spot_prices!$A:$F,4,FALSE)</f>
        <v>119.3</v>
      </c>
      <c r="E1834" s="107">
        <f>C1834/D1834</f>
        <v>0.706621961441743</v>
      </c>
      <c r="F1834" s="20">
        <f>VLOOKUP(A1834,[1]spot_prices!$A:$F,5,FALSE)</f>
        <v>3.9</v>
      </c>
      <c r="G1834" s="103">
        <f>VLOOKUP(A1834,[1]spot_prices!$A:$F,6,FALSE)</f>
        <v>-0.51</v>
      </c>
      <c r="H1834" s="23" t="s">
        <v>1094</v>
      </c>
      <c r="I1834" s="115"/>
      <c r="J1834" s="113"/>
      <c r="K1834" s="112">
        <f>VLOOKUP(H1834,行业总结!D:F,2,FALSE)</f>
        <v>4.51</v>
      </c>
      <c r="L1834" s="23" t="s">
        <v>8938</v>
      </c>
      <c r="M1834" s="23" t="s">
        <v>8939</v>
      </c>
    </row>
    <row r="1835" spans="1:13">
      <c r="A1835" s="20" t="s">
        <v>8940</v>
      </c>
      <c r="B1835" s="20" t="s">
        <v>8941</v>
      </c>
      <c r="C1835" s="21">
        <f>VLOOKUP(A1835,[1]spot_prices!$A:$F,3,FALSE)</f>
        <v>81.5</v>
      </c>
      <c r="D1835" s="21">
        <f>VLOOKUP(A1835,[1]spot_prices!$A:$F,4,FALSE)</f>
        <v>81.5</v>
      </c>
      <c r="E1835" s="107">
        <f>C1835/D1835</f>
        <v>1</v>
      </c>
      <c r="F1835" s="20">
        <f>VLOOKUP(A1835,[1]spot_prices!$A:$F,5,FALSE)</f>
        <v>3.49</v>
      </c>
      <c r="G1835" s="103">
        <f>VLOOKUP(A1835,[1]spot_prices!$A:$F,6,FALSE)</f>
        <v>-3.06</v>
      </c>
      <c r="H1835" s="23" t="s">
        <v>1094</v>
      </c>
      <c r="I1835" s="115"/>
      <c r="J1835" s="113"/>
      <c r="K1835" s="112">
        <f>VLOOKUP(H1835,行业总结!D:F,2,FALSE)</f>
        <v>4.51</v>
      </c>
      <c r="L1835" s="23" t="s">
        <v>8942</v>
      </c>
      <c r="M1835" s="23" t="s">
        <v>8943</v>
      </c>
    </row>
    <row r="1836" spans="1:13">
      <c r="A1836" s="20" t="s">
        <v>8944</v>
      </c>
      <c r="B1836" s="20" t="s">
        <v>8945</v>
      </c>
      <c r="C1836" s="21">
        <f>VLOOKUP(A1836,[1]spot_prices!$A:$F,3,FALSE)</f>
        <v>81.5</v>
      </c>
      <c r="D1836" s="21">
        <f>VLOOKUP(A1836,[1]spot_prices!$A:$F,4,FALSE)</f>
        <v>81.5</v>
      </c>
      <c r="E1836" s="107">
        <f>C1836/D1836</f>
        <v>1</v>
      </c>
      <c r="F1836" s="20">
        <f>VLOOKUP(A1836,[1]spot_prices!$A:$F,5,FALSE)</f>
        <v>2.97</v>
      </c>
      <c r="G1836" s="103">
        <f>VLOOKUP(A1836,[1]spot_prices!$A:$F,6,FALSE)</f>
        <v>-0.67</v>
      </c>
      <c r="H1836" s="23" t="s">
        <v>1094</v>
      </c>
      <c r="I1836" s="115"/>
      <c r="J1836" s="113"/>
      <c r="K1836" s="112">
        <f>VLOOKUP(H1836,行业总结!D:F,2,FALSE)</f>
        <v>4.51</v>
      </c>
      <c r="L1836" s="23" t="s">
        <v>8946</v>
      </c>
      <c r="M1836" s="23" t="s">
        <v>8947</v>
      </c>
    </row>
    <row r="1837" ht="33" spans="1:13">
      <c r="A1837" s="20" t="s">
        <v>8948</v>
      </c>
      <c r="B1837" s="20" t="s">
        <v>8949</v>
      </c>
      <c r="C1837" s="21">
        <f>VLOOKUP(A1837,[1]spot_prices!$A:$F,3,FALSE)</f>
        <v>73.5</v>
      </c>
      <c r="D1837" s="21">
        <f>VLOOKUP(A1837,[1]spot_prices!$A:$F,4,FALSE)</f>
        <v>73.5</v>
      </c>
      <c r="E1837" s="107">
        <f>C1837/D1837</f>
        <v>1</v>
      </c>
      <c r="F1837" s="20">
        <f>VLOOKUP(A1837,[1]spot_prices!$A:$F,5,FALSE)</f>
        <v>3.27</v>
      </c>
      <c r="G1837" s="103">
        <f>VLOOKUP(A1837,[1]spot_prices!$A:$F,6,FALSE)</f>
        <v>0.31</v>
      </c>
      <c r="H1837" s="23" t="s">
        <v>1094</v>
      </c>
      <c r="I1837" s="115"/>
      <c r="J1837" s="113"/>
      <c r="K1837" s="112">
        <f>VLOOKUP(H1837,行业总结!D:F,2,FALSE)</f>
        <v>4.51</v>
      </c>
      <c r="L1837" s="23" t="s">
        <v>8950</v>
      </c>
      <c r="M1837" s="23" t="s">
        <v>8951</v>
      </c>
    </row>
    <row r="1838" ht="33" spans="1:13">
      <c r="A1838" s="20" t="s">
        <v>8952</v>
      </c>
      <c r="B1838" s="20" t="s">
        <v>8953</v>
      </c>
      <c r="C1838" s="21">
        <f>VLOOKUP(A1838,[1]spot_prices!$A:$F,3,FALSE)</f>
        <v>69.8</v>
      </c>
      <c r="D1838" s="21">
        <f>VLOOKUP(A1838,[1]spot_prices!$A:$F,4,FALSE)</f>
        <v>69.8</v>
      </c>
      <c r="E1838" s="107">
        <f>C1838/D1838</f>
        <v>1</v>
      </c>
      <c r="F1838" s="20">
        <f>VLOOKUP(A1838,[1]spot_prices!$A:$F,5,FALSE)</f>
        <v>10.87</v>
      </c>
      <c r="G1838" s="103">
        <f>VLOOKUP(A1838,[1]spot_prices!$A:$F,6,FALSE)</f>
        <v>1.49</v>
      </c>
      <c r="H1838" s="23" t="s">
        <v>1094</v>
      </c>
      <c r="I1838" s="115"/>
      <c r="J1838" s="20" t="s">
        <v>2135</v>
      </c>
      <c r="K1838" s="112">
        <f>VLOOKUP(H1838,行业总结!D:F,2,FALSE)</f>
        <v>4.51</v>
      </c>
      <c r="L1838" s="23" t="s">
        <v>8954</v>
      </c>
      <c r="M1838" s="23" t="s">
        <v>8955</v>
      </c>
    </row>
    <row r="1839" ht="33" spans="1:13">
      <c r="A1839" s="20" t="s">
        <v>8956</v>
      </c>
      <c r="B1839" s="20" t="s">
        <v>8957</v>
      </c>
      <c r="C1839" s="21">
        <f>VLOOKUP(A1839,[1]spot_prices!$A:$F,3,FALSE)</f>
        <v>66.6</v>
      </c>
      <c r="D1839" s="21">
        <f>VLOOKUP(A1839,[1]spot_prices!$A:$F,4,FALSE)</f>
        <v>66.6</v>
      </c>
      <c r="E1839" s="107">
        <f>C1839/D1839</f>
        <v>1</v>
      </c>
      <c r="F1839" s="20">
        <f>VLOOKUP(A1839,[1]spot_prices!$A:$F,5,FALSE)</f>
        <v>4.39</v>
      </c>
      <c r="G1839" s="103">
        <f>VLOOKUP(A1839,[1]spot_prices!$A:$F,6,FALSE)</f>
        <v>-0.68</v>
      </c>
      <c r="H1839" s="23" t="s">
        <v>1094</v>
      </c>
      <c r="I1839" s="115"/>
      <c r="J1839" s="113"/>
      <c r="K1839" s="112">
        <f>VLOOKUP(H1839,行业总结!D:F,2,FALSE)</f>
        <v>4.51</v>
      </c>
      <c r="L1839" s="23" t="s">
        <v>8958</v>
      </c>
      <c r="M1839" s="23" t="s">
        <v>8959</v>
      </c>
    </row>
    <row r="1840" spans="1:13">
      <c r="A1840" s="20" t="s">
        <v>8960</v>
      </c>
      <c r="B1840" s="20" t="s">
        <v>8961</v>
      </c>
      <c r="C1840" s="21">
        <f>VLOOKUP(A1840,[1]spot_prices!$A:$F,3,FALSE)</f>
        <v>65.8</v>
      </c>
      <c r="D1840" s="21">
        <f>VLOOKUP(A1840,[1]spot_prices!$A:$F,4,FALSE)</f>
        <v>65.8</v>
      </c>
      <c r="E1840" s="107">
        <f>C1840/D1840</f>
        <v>1</v>
      </c>
      <c r="F1840" s="20">
        <f>VLOOKUP(A1840,[1]spot_prices!$A:$F,5,FALSE)</f>
        <v>4.95</v>
      </c>
      <c r="G1840" s="103">
        <f>VLOOKUP(A1840,[1]spot_prices!$A:$F,6,FALSE)</f>
        <v>0.61</v>
      </c>
      <c r="H1840" s="23" t="s">
        <v>1094</v>
      </c>
      <c r="I1840" s="115"/>
      <c r="J1840" s="113"/>
      <c r="K1840" s="112">
        <f>VLOOKUP(H1840,行业总结!D:F,2,FALSE)</f>
        <v>4.51</v>
      </c>
      <c r="L1840" s="23" t="s">
        <v>8962</v>
      </c>
      <c r="M1840" s="23" t="s">
        <v>8963</v>
      </c>
    </row>
    <row r="1841" ht="33" spans="1:13">
      <c r="A1841" s="20" t="s">
        <v>8964</v>
      </c>
      <c r="B1841" s="20" t="s">
        <v>8965</v>
      </c>
      <c r="C1841" s="21">
        <f>VLOOKUP(A1841,[1]spot_prices!$A:$F,3,FALSE)</f>
        <v>57.5</v>
      </c>
      <c r="D1841" s="21">
        <f>VLOOKUP(A1841,[1]spot_prices!$A:$F,4,FALSE)</f>
        <v>57.5</v>
      </c>
      <c r="E1841" s="107">
        <f>C1841/D1841</f>
        <v>1</v>
      </c>
      <c r="F1841" s="20">
        <f>VLOOKUP(A1841,[1]spot_prices!$A:$F,5,FALSE)</f>
        <v>3.57</v>
      </c>
      <c r="G1841" s="103">
        <f>VLOOKUP(A1841,[1]spot_prices!$A:$F,6,FALSE)</f>
        <v>-1.38</v>
      </c>
      <c r="H1841" s="23" t="s">
        <v>1094</v>
      </c>
      <c r="I1841" s="115"/>
      <c r="J1841" s="113"/>
      <c r="K1841" s="112">
        <f>VLOOKUP(H1841,行业总结!D:F,2,FALSE)</f>
        <v>4.51</v>
      </c>
      <c r="L1841" s="23" t="s">
        <v>8966</v>
      </c>
      <c r="M1841" s="23" t="s">
        <v>8967</v>
      </c>
    </row>
    <row r="1842" ht="33" spans="1:13">
      <c r="A1842" s="24" t="s">
        <v>8968</v>
      </c>
      <c r="B1842" s="24" t="s">
        <v>8969</v>
      </c>
      <c r="C1842" s="21">
        <f>VLOOKUP(A1842,[1]spot_prices!$A:$F,3,FALSE)</f>
        <v>48.2</v>
      </c>
      <c r="D1842" s="21">
        <f>VLOOKUP(A1842,[1]spot_prices!$A:$F,4,FALSE)</f>
        <v>48.2</v>
      </c>
      <c r="E1842" s="107">
        <f>C1842/D1842</f>
        <v>1</v>
      </c>
      <c r="F1842" s="20">
        <f>VLOOKUP(A1842,[1]spot_prices!$A:$F,5,FALSE)</f>
        <v>3.66</v>
      </c>
      <c r="G1842" s="103">
        <f>VLOOKUP(A1842,[1]spot_prices!$A:$F,6,FALSE)</f>
        <v>0.55</v>
      </c>
      <c r="H1842" s="27" t="s">
        <v>1094</v>
      </c>
      <c r="I1842" s="35"/>
      <c r="J1842" s="114"/>
      <c r="K1842" s="112">
        <f>VLOOKUP(H1842,行业总结!D:F,2,FALSE)</f>
        <v>4.51</v>
      </c>
      <c r="L1842" s="27" t="s">
        <v>8970</v>
      </c>
      <c r="M1842" s="27" t="s">
        <v>8971</v>
      </c>
    </row>
    <row r="1843" ht="33" spans="1:13">
      <c r="A1843" s="24" t="s">
        <v>8972</v>
      </c>
      <c r="B1843" s="24" t="s">
        <v>8973</v>
      </c>
      <c r="C1843" s="21">
        <f>VLOOKUP(A1843,[1]spot_prices!$A:$F,3,FALSE)</f>
        <v>45</v>
      </c>
      <c r="D1843" s="21">
        <f>VLOOKUP(A1843,[1]spot_prices!$A:$F,4,FALSE)</f>
        <v>45</v>
      </c>
      <c r="E1843" s="107">
        <f>C1843/D1843</f>
        <v>1</v>
      </c>
      <c r="F1843" s="20">
        <f>VLOOKUP(A1843,[1]spot_prices!$A:$F,5,FALSE)</f>
        <v>4</v>
      </c>
      <c r="G1843" s="103">
        <f>VLOOKUP(A1843,[1]spot_prices!$A:$F,6,FALSE)</f>
        <v>-0.25</v>
      </c>
      <c r="H1843" s="27" t="s">
        <v>1094</v>
      </c>
      <c r="I1843" s="35"/>
      <c r="J1843" s="114"/>
      <c r="K1843" s="112">
        <f>VLOOKUP(H1843,行业总结!D:F,2,FALSE)</f>
        <v>4.51</v>
      </c>
      <c r="L1843" s="27" t="s">
        <v>8974</v>
      </c>
      <c r="M1843" s="27" t="s">
        <v>8975</v>
      </c>
    </row>
    <row r="1844" spans="1:13">
      <c r="A1844" s="24" t="s">
        <v>8976</v>
      </c>
      <c r="B1844" s="24" t="s">
        <v>8977</v>
      </c>
      <c r="C1844" s="21">
        <f>VLOOKUP(A1844,[1]spot_prices!$A:$F,3,FALSE)</f>
        <v>42.3</v>
      </c>
      <c r="D1844" s="21">
        <f>VLOOKUP(A1844,[1]spot_prices!$A:$F,4,FALSE)</f>
        <v>42.3</v>
      </c>
      <c r="E1844" s="107">
        <f>C1844/D1844</f>
        <v>1</v>
      </c>
      <c r="F1844" s="20">
        <f>VLOOKUP(A1844,[1]spot_prices!$A:$F,5,FALSE)</f>
        <v>3.13</v>
      </c>
      <c r="G1844" s="103">
        <f>VLOOKUP(A1844,[1]spot_prices!$A:$F,6,FALSE)</f>
        <v>-0.63</v>
      </c>
      <c r="H1844" s="27" t="s">
        <v>1094</v>
      </c>
      <c r="I1844" s="35"/>
      <c r="J1844" s="114"/>
      <c r="K1844" s="112">
        <f>VLOOKUP(H1844,行业总结!D:F,2,FALSE)</f>
        <v>4.51</v>
      </c>
      <c r="L1844" s="27" t="s">
        <v>8978</v>
      </c>
      <c r="M1844" s="27" t="s">
        <v>8979</v>
      </c>
    </row>
    <row r="1845" ht="49.5" spans="1:13">
      <c r="A1845" s="24" t="s">
        <v>8980</v>
      </c>
      <c r="B1845" s="24" t="s">
        <v>8981</v>
      </c>
      <c r="C1845" s="21">
        <f>VLOOKUP(A1845,[1]spot_prices!$A:$F,3,FALSE)</f>
        <v>35</v>
      </c>
      <c r="D1845" s="21">
        <f>VLOOKUP(A1845,[1]spot_prices!$A:$F,4,FALSE)</f>
        <v>84.1</v>
      </c>
      <c r="E1845" s="107">
        <f>C1845/D1845</f>
        <v>0.416171224732461</v>
      </c>
      <c r="F1845" s="20">
        <f>VLOOKUP(A1845,[1]spot_prices!$A:$F,5,FALSE)</f>
        <v>5.73</v>
      </c>
      <c r="G1845" s="103">
        <f>VLOOKUP(A1845,[1]spot_prices!$A:$F,6,FALSE)</f>
        <v>-2.05</v>
      </c>
      <c r="H1845" s="27" t="s">
        <v>1094</v>
      </c>
      <c r="I1845" s="35"/>
      <c r="J1845" s="114"/>
      <c r="K1845" s="112">
        <f>VLOOKUP(H1845,行业总结!D:F,2,FALSE)</f>
        <v>4.51</v>
      </c>
      <c r="L1845" s="27" t="s">
        <v>8982</v>
      </c>
      <c r="M1845" s="27" t="s">
        <v>8983</v>
      </c>
    </row>
    <row r="1846" ht="33" spans="1:13">
      <c r="A1846" s="24" t="s">
        <v>8984</v>
      </c>
      <c r="B1846" s="24" t="s">
        <v>8985</v>
      </c>
      <c r="C1846" s="21">
        <f>VLOOKUP(A1846,[1]spot_prices!$A:$F,3,FALSE)</f>
        <v>25.6</v>
      </c>
      <c r="D1846" s="21">
        <f>VLOOKUP(A1846,[1]spot_prices!$A:$F,4,FALSE)</f>
        <v>25.6</v>
      </c>
      <c r="E1846" s="107">
        <f>C1846/D1846</f>
        <v>1</v>
      </c>
      <c r="F1846" s="20">
        <f>VLOOKUP(A1846,[1]spot_prices!$A:$F,5,FALSE)</f>
        <v>5.12</v>
      </c>
      <c r="G1846" s="103">
        <f>VLOOKUP(A1846,[1]spot_prices!$A:$F,6,FALSE)</f>
        <v>1.39</v>
      </c>
      <c r="H1846" s="27" t="s">
        <v>1094</v>
      </c>
      <c r="I1846" s="35"/>
      <c r="J1846" s="114"/>
      <c r="K1846" s="112">
        <f>VLOOKUP(H1846,行业总结!D:F,2,FALSE)</f>
        <v>4.51</v>
      </c>
      <c r="L1846" s="27" t="s">
        <v>8986</v>
      </c>
      <c r="M1846" s="27" t="s">
        <v>8987</v>
      </c>
    </row>
    <row r="1847" ht="30" spans="1:13">
      <c r="A1847" s="28" t="s">
        <v>1602</v>
      </c>
      <c r="B1847" s="28" t="s">
        <v>1603</v>
      </c>
      <c r="C1847" s="21">
        <f>VLOOKUP(A1847,[1]spot_prices!$A:$F,3,FALSE)</f>
        <v>1409.1</v>
      </c>
      <c r="D1847" s="21">
        <f>VLOOKUP(A1847,[1]spot_prices!$A:$F,4,FALSE)</f>
        <v>1780.1</v>
      </c>
      <c r="E1847" s="107">
        <f>C1847/D1847</f>
        <v>0.7915847424302</v>
      </c>
      <c r="F1847" s="20">
        <f>VLOOKUP(A1847,[1]spot_prices!$A:$F,5,FALSE)</f>
        <v>11.06</v>
      </c>
      <c r="G1847" s="103">
        <f>VLOOKUP(A1847,[1]spot_prices!$A:$F,6,FALSE)</f>
        <v>-0.27</v>
      </c>
      <c r="H1847" s="30" t="s">
        <v>1081</v>
      </c>
      <c r="I1847" s="129"/>
      <c r="J1847" s="28" t="s">
        <v>2207</v>
      </c>
      <c r="K1847" s="112">
        <f>VLOOKUP(H1847,行业总结!D:F,2,FALSE)</f>
        <v>4.53</v>
      </c>
      <c r="L1847" s="30" t="s">
        <v>1604</v>
      </c>
      <c r="M1847" s="30" t="s">
        <v>8988</v>
      </c>
    </row>
    <row r="1848" ht="33" spans="1:13">
      <c r="A1848" s="110" t="s">
        <v>1079</v>
      </c>
      <c r="B1848" s="110" t="s">
        <v>1080</v>
      </c>
      <c r="C1848" s="21">
        <f>VLOOKUP(A1848,[1]spot_prices!$A:$F,3,FALSE)</f>
        <v>594</v>
      </c>
      <c r="D1848" s="21">
        <f>VLOOKUP(A1848,[1]spot_prices!$A:$F,4,FALSE)</f>
        <v>594</v>
      </c>
      <c r="E1848" s="107">
        <f>C1848/D1848</f>
        <v>1</v>
      </c>
      <c r="F1848" s="20">
        <f>VLOOKUP(A1848,[1]spot_prices!$A:$F,5,FALSE)</f>
        <v>7.31</v>
      </c>
      <c r="G1848" s="103">
        <f>VLOOKUP(A1848,[1]spot_prices!$A:$F,6,FALSE)</f>
        <v>1.81</v>
      </c>
      <c r="H1848" s="111" t="s">
        <v>1081</v>
      </c>
      <c r="I1848" s="130"/>
      <c r="J1848" s="110" t="s">
        <v>3067</v>
      </c>
      <c r="K1848" s="112">
        <f>VLOOKUP(H1848,行业总结!D:F,2,FALSE)</f>
        <v>4.53</v>
      </c>
      <c r="L1848" s="111" t="s">
        <v>1082</v>
      </c>
      <c r="M1848" s="111" t="s">
        <v>1083</v>
      </c>
    </row>
    <row r="1849" ht="33" spans="1:13">
      <c r="A1849" s="110" t="s">
        <v>1107</v>
      </c>
      <c r="B1849" s="110" t="s">
        <v>1108</v>
      </c>
      <c r="C1849" s="21">
        <f>VLOOKUP(A1849,[1]spot_prices!$A:$F,3,FALSE)</f>
        <v>511.5</v>
      </c>
      <c r="D1849" s="21">
        <f>VLOOKUP(A1849,[1]spot_prices!$A:$F,4,FALSE)</f>
        <v>702.3</v>
      </c>
      <c r="E1849" s="107">
        <f>C1849/D1849</f>
        <v>0.728321230243486</v>
      </c>
      <c r="F1849" s="20">
        <f>VLOOKUP(A1849,[1]spot_prices!$A:$F,5,FALSE)</f>
        <v>14.72</v>
      </c>
      <c r="G1849" s="103">
        <f>VLOOKUP(A1849,[1]spot_prices!$A:$F,6,FALSE)</f>
        <v>4.18</v>
      </c>
      <c r="H1849" s="111" t="s">
        <v>1081</v>
      </c>
      <c r="I1849" s="130"/>
      <c r="J1849" s="110" t="s">
        <v>2216</v>
      </c>
      <c r="K1849" s="112">
        <f>VLOOKUP(H1849,行业总结!D:F,2,FALSE)</f>
        <v>4.53</v>
      </c>
      <c r="L1849" s="111" t="s">
        <v>1109</v>
      </c>
      <c r="M1849" s="111" t="s">
        <v>1110</v>
      </c>
    </row>
    <row r="1850" ht="33" spans="1:13">
      <c r="A1850" s="108" t="s">
        <v>8989</v>
      </c>
      <c r="B1850" s="108" t="s">
        <v>8990</v>
      </c>
      <c r="C1850" s="21">
        <f>VLOOKUP(A1850,[1]spot_prices!$A:$F,3,FALSE)</f>
        <v>211.6</v>
      </c>
      <c r="D1850" s="21">
        <f>VLOOKUP(A1850,[1]spot_prices!$A:$F,4,FALSE)</f>
        <v>348.8</v>
      </c>
      <c r="E1850" s="107">
        <f>C1850/D1850</f>
        <v>0.606651376146789</v>
      </c>
      <c r="F1850" s="20">
        <f>VLOOKUP(A1850,[1]spot_prices!$A:$F,5,FALSE)</f>
        <v>2.57</v>
      </c>
      <c r="G1850" s="103">
        <f>VLOOKUP(A1850,[1]spot_prices!$A:$F,6,FALSE)</f>
        <v>-0.77</v>
      </c>
      <c r="H1850" s="109" t="s">
        <v>1081</v>
      </c>
      <c r="I1850" s="121"/>
      <c r="J1850" s="108" t="s">
        <v>2216</v>
      </c>
      <c r="K1850" s="112">
        <f>VLOOKUP(H1850,行业总结!D:F,2,FALSE)</f>
        <v>4.53</v>
      </c>
      <c r="L1850" s="109" t="s">
        <v>8991</v>
      </c>
      <c r="M1850" s="109" t="s">
        <v>8992</v>
      </c>
    </row>
    <row r="1851" ht="33" spans="1:13">
      <c r="A1851" s="108" t="s">
        <v>8993</v>
      </c>
      <c r="B1851" s="108" t="s">
        <v>8994</v>
      </c>
      <c r="C1851" s="21">
        <f>VLOOKUP(A1851,[1]spot_prices!$A:$F,3,FALSE)</f>
        <v>196.1</v>
      </c>
      <c r="D1851" s="21">
        <f>VLOOKUP(A1851,[1]spot_prices!$A:$F,4,FALSE)</f>
        <v>196.1</v>
      </c>
      <c r="E1851" s="107">
        <f>C1851/D1851</f>
        <v>1</v>
      </c>
      <c r="F1851" s="20">
        <f>VLOOKUP(A1851,[1]spot_prices!$A:$F,5,FALSE)</f>
        <v>4.04</v>
      </c>
      <c r="G1851" s="103">
        <f>VLOOKUP(A1851,[1]spot_prices!$A:$F,6,FALSE)</f>
        <v>2.54</v>
      </c>
      <c r="H1851" s="109" t="s">
        <v>1081</v>
      </c>
      <c r="I1851" s="121"/>
      <c r="J1851" s="108" t="s">
        <v>2113</v>
      </c>
      <c r="K1851" s="112">
        <f>VLOOKUP(H1851,行业总结!D:F,2,FALSE)</f>
        <v>4.53</v>
      </c>
      <c r="L1851" s="109" t="s">
        <v>8995</v>
      </c>
      <c r="M1851" s="109" t="s">
        <v>8996</v>
      </c>
    </row>
    <row r="1852" ht="33" spans="1:13">
      <c r="A1852" s="108" t="s">
        <v>8997</v>
      </c>
      <c r="B1852" s="108" t="s">
        <v>8998</v>
      </c>
      <c r="C1852" s="21">
        <f>VLOOKUP(A1852,[1]spot_prices!$A:$F,3,FALSE)</f>
        <v>151.8</v>
      </c>
      <c r="D1852" s="21">
        <f>VLOOKUP(A1852,[1]spot_prices!$A:$F,4,FALSE)</f>
        <v>151.8</v>
      </c>
      <c r="E1852" s="107">
        <f>C1852/D1852</f>
        <v>1</v>
      </c>
      <c r="F1852" s="20">
        <f>VLOOKUP(A1852,[1]spot_prices!$A:$F,5,FALSE)</f>
        <v>7.07</v>
      </c>
      <c r="G1852" s="103">
        <f>VLOOKUP(A1852,[1]spot_prices!$A:$F,6,FALSE)</f>
        <v>-0.56</v>
      </c>
      <c r="H1852" s="109" t="s">
        <v>1081</v>
      </c>
      <c r="I1852" s="121"/>
      <c r="J1852" s="108" t="s">
        <v>2113</v>
      </c>
      <c r="K1852" s="112">
        <f>VLOOKUP(H1852,行业总结!D:F,2,FALSE)</f>
        <v>4.53</v>
      </c>
      <c r="L1852" s="109" t="s">
        <v>8999</v>
      </c>
      <c r="M1852" s="109" t="s">
        <v>9000</v>
      </c>
    </row>
    <row r="1853" ht="33" spans="1:13">
      <c r="A1853" s="108" t="s">
        <v>9001</v>
      </c>
      <c r="B1853" s="108" t="s">
        <v>9002</v>
      </c>
      <c r="C1853" s="21">
        <f>VLOOKUP(A1853,[1]spot_prices!$A:$F,3,FALSE)</f>
        <v>132.4</v>
      </c>
      <c r="D1853" s="21">
        <f>VLOOKUP(A1853,[1]spot_prices!$A:$F,4,FALSE)</f>
        <v>132.4</v>
      </c>
      <c r="E1853" s="107">
        <f>C1853/D1853</f>
        <v>1</v>
      </c>
      <c r="F1853" s="20">
        <f>VLOOKUP(A1853,[1]spot_prices!$A:$F,5,FALSE)</f>
        <v>5.94</v>
      </c>
      <c r="G1853" s="103">
        <f>VLOOKUP(A1853,[1]spot_prices!$A:$F,6,FALSE)</f>
        <v>0.17</v>
      </c>
      <c r="H1853" s="109" t="s">
        <v>1081</v>
      </c>
      <c r="I1853" s="121"/>
      <c r="J1853" s="108" t="s">
        <v>2135</v>
      </c>
      <c r="K1853" s="112">
        <f>VLOOKUP(H1853,行业总结!D:F,2,FALSE)</f>
        <v>4.53</v>
      </c>
      <c r="L1853" s="109" t="s">
        <v>9003</v>
      </c>
      <c r="M1853" s="109" t="s">
        <v>9004</v>
      </c>
    </row>
    <row r="1854" spans="1:13">
      <c r="A1854" s="108" t="s">
        <v>9005</v>
      </c>
      <c r="B1854" s="108" t="s">
        <v>9006</v>
      </c>
      <c r="C1854" s="21">
        <f>VLOOKUP(A1854,[1]spot_prices!$A:$F,3,FALSE)</f>
        <v>123.4</v>
      </c>
      <c r="D1854" s="21">
        <f>VLOOKUP(A1854,[1]spot_prices!$A:$F,4,FALSE)</f>
        <v>142.6</v>
      </c>
      <c r="E1854" s="107">
        <f>C1854/D1854</f>
        <v>0.865357643758766</v>
      </c>
      <c r="F1854" s="20">
        <f>VLOOKUP(A1854,[1]spot_prices!$A:$F,5,FALSE)</f>
        <v>3.37</v>
      </c>
      <c r="G1854" s="103">
        <f>VLOOKUP(A1854,[1]spot_prices!$A:$F,6,FALSE)</f>
        <v>0.9</v>
      </c>
      <c r="H1854" s="109" t="s">
        <v>1081</v>
      </c>
      <c r="I1854" s="121"/>
      <c r="J1854" s="108" t="s">
        <v>2253</v>
      </c>
      <c r="K1854" s="112">
        <f>VLOOKUP(H1854,行业总结!D:F,2,FALSE)</f>
        <v>4.53</v>
      </c>
      <c r="L1854" s="109" t="s">
        <v>9007</v>
      </c>
      <c r="M1854" s="109" t="s">
        <v>9008</v>
      </c>
    </row>
    <row r="1855" spans="1:13">
      <c r="A1855" s="20" t="s">
        <v>9009</v>
      </c>
      <c r="B1855" s="20" t="s">
        <v>9010</v>
      </c>
      <c r="C1855" s="21">
        <f>VLOOKUP(A1855,[1]spot_prices!$A:$F,3,FALSE)</f>
        <v>73</v>
      </c>
      <c r="D1855" s="21">
        <f>VLOOKUP(A1855,[1]spot_prices!$A:$F,4,FALSE)</f>
        <v>238.4</v>
      </c>
      <c r="E1855" s="107">
        <f>C1855/D1855</f>
        <v>0.306208053691275</v>
      </c>
      <c r="F1855" s="20">
        <f>VLOOKUP(A1855,[1]spot_prices!$A:$F,5,FALSE)</f>
        <v>16.8</v>
      </c>
      <c r="G1855" s="103">
        <f>VLOOKUP(A1855,[1]spot_prices!$A:$F,6,FALSE)</f>
        <v>-0.71</v>
      </c>
      <c r="H1855" s="23" t="s">
        <v>1081</v>
      </c>
      <c r="I1855" s="115"/>
      <c r="J1855" s="20" t="s">
        <v>2253</v>
      </c>
      <c r="K1855" s="112">
        <f>VLOOKUP(H1855,行业总结!D:F,2,FALSE)</f>
        <v>4.53</v>
      </c>
      <c r="L1855" s="23" t="s">
        <v>9011</v>
      </c>
      <c r="M1855" s="23" t="s">
        <v>9012</v>
      </c>
    </row>
    <row r="1856" ht="33" spans="1:13">
      <c r="A1856" s="24" t="s">
        <v>9013</v>
      </c>
      <c r="B1856" s="24" t="s">
        <v>9014</v>
      </c>
      <c r="C1856" s="21">
        <f>VLOOKUP(A1856,[1]spot_prices!$A:$F,3,FALSE)</f>
        <v>46.5</v>
      </c>
      <c r="D1856" s="21">
        <f>VLOOKUP(A1856,[1]spot_prices!$A:$F,4,FALSE)</f>
        <v>46.5</v>
      </c>
      <c r="E1856" s="107">
        <f>C1856/D1856</f>
        <v>1</v>
      </c>
      <c r="F1856" s="20">
        <f>VLOOKUP(A1856,[1]spot_prices!$A:$F,5,FALSE)</f>
        <v>3.85</v>
      </c>
      <c r="G1856" s="103">
        <f>VLOOKUP(A1856,[1]spot_prices!$A:$F,6,FALSE)</f>
        <v>0.79</v>
      </c>
      <c r="H1856" s="27" t="s">
        <v>1081</v>
      </c>
      <c r="I1856" s="35"/>
      <c r="J1856" s="114"/>
      <c r="K1856" s="112">
        <f>VLOOKUP(H1856,行业总结!D:F,2,FALSE)</f>
        <v>4.53</v>
      </c>
      <c r="L1856" s="27" t="s">
        <v>9015</v>
      </c>
      <c r="M1856" s="27" t="s">
        <v>9016</v>
      </c>
    </row>
    <row r="1857" spans="1:13">
      <c r="A1857" s="24" t="s">
        <v>9017</v>
      </c>
      <c r="B1857" s="24" t="s">
        <v>9018</v>
      </c>
      <c r="C1857" s="21">
        <f>VLOOKUP(A1857,[1]spot_prices!$A:$F,3,FALSE)</f>
        <v>35</v>
      </c>
      <c r="D1857" s="21">
        <f>VLOOKUP(A1857,[1]spot_prices!$A:$F,4,FALSE)</f>
        <v>35</v>
      </c>
      <c r="E1857" s="107">
        <f>C1857/D1857</f>
        <v>1</v>
      </c>
      <c r="F1857" s="20">
        <f>VLOOKUP(A1857,[1]spot_prices!$A:$F,5,FALSE)</f>
        <v>7.45</v>
      </c>
      <c r="G1857" s="103">
        <f>VLOOKUP(A1857,[1]spot_prices!$A:$F,6,FALSE)</f>
        <v>0.95</v>
      </c>
      <c r="H1857" s="27" t="s">
        <v>1081</v>
      </c>
      <c r="I1857" s="35"/>
      <c r="J1857" s="114"/>
      <c r="K1857" s="112">
        <f>VLOOKUP(H1857,行业总结!D:F,2,FALSE)</f>
        <v>4.53</v>
      </c>
      <c r="L1857" s="27" t="s">
        <v>9019</v>
      </c>
      <c r="M1857" s="27" t="s">
        <v>9020</v>
      </c>
    </row>
    <row r="1858" spans="1:13">
      <c r="A1858" s="24" t="s">
        <v>9021</v>
      </c>
      <c r="B1858" s="24" t="s">
        <v>9022</v>
      </c>
      <c r="C1858" s="21">
        <f>VLOOKUP(A1858,[1]spot_prices!$A:$F,3,FALSE)</f>
        <v>34.7</v>
      </c>
      <c r="D1858" s="21">
        <f>VLOOKUP(A1858,[1]spot_prices!$A:$F,4,FALSE)</f>
        <v>34.7</v>
      </c>
      <c r="E1858" s="107">
        <f>C1858/D1858</f>
        <v>1</v>
      </c>
      <c r="F1858" s="20">
        <f>VLOOKUP(A1858,[1]spot_prices!$A:$F,5,FALSE)</f>
        <v>3.43</v>
      </c>
      <c r="G1858" s="103">
        <f>VLOOKUP(A1858,[1]spot_prices!$A:$F,6,FALSE)</f>
        <v>1.18</v>
      </c>
      <c r="H1858" s="27" t="s">
        <v>1081</v>
      </c>
      <c r="I1858" s="35"/>
      <c r="J1858" s="114"/>
      <c r="K1858" s="112">
        <f>VLOOKUP(H1858,行业总结!D:F,2,FALSE)</f>
        <v>4.53</v>
      </c>
      <c r="L1858" s="27" t="s">
        <v>9023</v>
      </c>
      <c r="M1858" s="27" t="s">
        <v>9024</v>
      </c>
    </row>
    <row r="1859" spans="1:13">
      <c r="A1859" s="24" t="s">
        <v>9025</v>
      </c>
      <c r="B1859" s="24" t="s">
        <v>9026</v>
      </c>
      <c r="C1859" s="21">
        <f>VLOOKUP(A1859,[1]spot_prices!$A:$F,3,FALSE)</f>
        <v>27.9</v>
      </c>
      <c r="D1859" s="21">
        <f>VLOOKUP(A1859,[1]spot_prices!$A:$F,4,FALSE)</f>
        <v>40.9</v>
      </c>
      <c r="E1859" s="107">
        <f>C1859/D1859</f>
        <v>0.682151589242054</v>
      </c>
      <c r="F1859" s="20">
        <f>VLOOKUP(A1859,[1]spot_prices!$A:$F,5,FALSE)</f>
        <v>23.9</v>
      </c>
      <c r="G1859" s="103">
        <f>VLOOKUP(A1859,[1]spot_prices!$A:$F,6,FALSE)</f>
        <v>1.88</v>
      </c>
      <c r="H1859" s="27" t="s">
        <v>1081</v>
      </c>
      <c r="I1859" s="35"/>
      <c r="J1859" s="114"/>
      <c r="K1859" s="112">
        <f>VLOOKUP(H1859,行业总结!D:F,2,FALSE)</f>
        <v>4.53</v>
      </c>
      <c r="L1859" s="27" t="s">
        <v>9027</v>
      </c>
      <c r="M1859" s="27" t="s">
        <v>1728</v>
      </c>
    </row>
    <row r="1860" ht="33" spans="1:13">
      <c r="A1860" s="24" t="s">
        <v>9028</v>
      </c>
      <c r="B1860" s="24" t="s">
        <v>9029</v>
      </c>
      <c r="C1860" s="21">
        <f>VLOOKUP(A1860,[1]spot_prices!$A:$F,3,FALSE)</f>
        <v>17.1</v>
      </c>
      <c r="D1860" s="21">
        <f>VLOOKUP(A1860,[1]spot_prices!$A:$F,4,FALSE)</f>
        <v>68.2</v>
      </c>
      <c r="E1860" s="107">
        <f>C1860/D1860</f>
        <v>0.250733137829912</v>
      </c>
      <c r="F1860" s="20">
        <f>VLOOKUP(A1860,[1]spot_prices!$A:$F,5,FALSE)</f>
        <v>34.12</v>
      </c>
      <c r="G1860" s="103">
        <f>VLOOKUP(A1860,[1]spot_prices!$A:$F,6,FALSE)</f>
        <v>1.55</v>
      </c>
      <c r="H1860" s="27" t="s">
        <v>1081</v>
      </c>
      <c r="I1860" s="35"/>
      <c r="J1860" s="24" t="s">
        <v>2286</v>
      </c>
      <c r="K1860" s="112">
        <f>VLOOKUP(H1860,行业总结!D:F,2,FALSE)</f>
        <v>4.53</v>
      </c>
      <c r="L1860" s="27" t="s">
        <v>9030</v>
      </c>
      <c r="M1860" s="27" t="s">
        <v>1728</v>
      </c>
    </row>
    <row r="1861" ht="33" spans="1:13">
      <c r="A1861" s="24" t="s">
        <v>9031</v>
      </c>
      <c r="B1861" s="24" t="s">
        <v>9032</v>
      </c>
      <c r="C1861" s="21">
        <f>VLOOKUP(A1861,[1]spot_prices!$A:$F,3,FALSE)</f>
        <v>16.8</v>
      </c>
      <c r="D1861" s="21">
        <f>VLOOKUP(A1861,[1]spot_prices!$A:$F,4,FALSE)</f>
        <v>168.4</v>
      </c>
      <c r="E1861" s="107">
        <f>C1861/D1861</f>
        <v>0.0997624703087886</v>
      </c>
      <c r="F1861" s="20">
        <f>VLOOKUP(A1861,[1]spot_prices!$A:$F,5,FALSE)</f>
        <v>12.87</v>
      </c>
      <c r="G1861" s="103">
        <f>VLOOKUP(A1861,[1]spot_prices!$A:$F,6,FALSE)</f>
        <v>0.47</v>
      </c>
      <c r="H1861" s="27" t="s">
        <v>1081</v>
      </c>
      <c r="I1861" s="35"/>
      <c r="J1861" s="114"/>
      <c r="K1861" s="112">
        <f>VLOOKUP(H1861,行业总结!D:F,2,FALSE)</f>
        <v>4.53</v>
      </c>
      <c r="L1861" s="27" t="s">
        <v>9033</v>
      </c>
      <c r="M1861" s="27" t="s">
        <v>9034</v>
      </c>
    </row>
    <row r="1862" ht="33" spans="1:13">
      <c r="A1862" s="24" t="s">
        <v>9035</v>
      </c>
      <c r="B1862" s="24" t="s">
        <v>9036</v>
      </c>
      <c r="C1862" s="21">
        <f>VLOOKUP(A1862,[1]spot_prices!$A:$F,3,FALSE)</f>
        <v>7.8</v>
      </c>
      <c r="D1862" s="21">
        <f>VLOOKUP(A1862,[1]spot_prices!$A:$F,4,FALSE)</f>
        <v>23.2</v>
      </c>
      <c r="E1862" s="107">
        <f>C1862/D1862</f>
        <v>0.336206896551724</v>
      </c>
      <c r="F1862" s="20">
        <f>VLOOKUP(A1862,[1]spot_prices!$A:$F,5,FALSE)</f>
        <v>4.17</v>
      </c>
      <c r="G1862" s="103">
        <f>VLOOKUP(A1862,[1]spot_prices!$A:$F,6,FALSE)</f>
        <v>0</v>
      </c>
      <c r="H1862" s="27" t="s">
        <v>1081</v>
      </c>
      <c r="I1862" s="35"/>
      <c r="J1862" s="114"/>
      <c r="K1862" s="112">
        <f>VLOOKUP(H1862,行业总结!D:F,2,FALSE)</f>
        <v>4.53</v>
      </c>
      <c r="L1862" s="27" t="s">
        <v>9037</v>
      </c>
      <c r="M1862" s="114"/>
    </row>
    <row r="1863" ht="30" spans="1:13">
      <c r="A1863" s="28" t="s">
        <v>1605</v>
      </c>
      <c r="B1863" s="28" t="s">
        <v>1606</v>
      </c>
      <c r="C1863" s="21">
        <f>VLOOKUP(A1863,[1]spot_prices!$A:$F,3,FALSE)</f>
        <v>1286.1</v>
      </c>
      <c r="D1863" s="21">
        <f>VLOOKUP(A1863,[1]spot_prices!$A:$F,4,FALSE)</f>
        <v>1292.3</v>
      </c>
      <c r="E1863" s="107">
        <f>C1863/D1863</f>
        <v>0.995202352394955</v>
      </c>
      <c r="F1863" s="20">
        <f>VLOOKUP(A1863,[1]spot_prices!$A:$F,5,FALSE)</f>
        <v>5.55</v>
      </c>
      <c r="G1863" s="103">
        <f>VLOOKUP(A1863,[1]spot_prices!$A:$F,6,FALSE)</f>
        <v>-0.36</v>
      </c>
      <c r="H1863" s="30" t="s">
        <v>1099</v>
      </c>
      <c r="I1863" s="129"/>
      <c r="J1863" s="28" t="s">
        <v>2765</v>
      </c>
      <c r="K1863" s="112">
        <f>VLOOKUP(H1863,行业总结!D:F,2,FALSE)</f>
        <v>4.53</v>
      </c>
      <c r="L1863" s="30" t="s">
        <v>1607</v>
      </c>
      <c r="M1863" s="30" t="s">
        <v>9038</v>
      </c>
    </row>
    <row r="1864" ht="33" spans="1:13">
      <c r="A1864" s="110" t="s">
        <v>1097</v>
      </c>
      <c r="B1864" s="110" t="s">
        <v>1098</v>
      </c>
      <c r="C1864" s="21">
        <f>VLOOKUP(A1864,[1]spot_prices!$A:$F,3,FALSE)</f>
        <v>483.4</v>
      </c>
      <c r="D1864" s="21">
        <f>VLOOKUP(A1864,[1]spot_prices!$A:$F,4,FALSE)</f>
        <v>714</v>
      </c>
      <c r="E1864" s="107">
        <f>C1864/D1864</f>
        <v>0.67703081232493</v>
      </c>
      <c r="F1864" s="20">
        <f>VLOOKUP(A1864,[1]spot_prices!$A:$F,5,FALSE)</f>
        <v>3.67</v>
      </c>
      <c r="G1864" s="103">
        <f>VLOOKUP(A1864,[1]spot_prices!$A:$F,6,FALSE)</f>
        <v>-0.54</v>
      </c>
      <c r="H1864" s="111" t="s">
        <v>1099</v>
      </c>
      <c r="I1864" s="130"/>
      <c r="J1864" s="110" t="s">
        <v>2723</v>
      </c>
      <c r="K1864" s="112">
        <f>VLOOKUP(H1864,行业总结!D:F,2,FALSE)</f>
        <v>4.53</v>
      </c>
      <c r="L1864" s="111" t="s">
        <v>1100</v>
      </c>
      <c r="M1864" s="111" t="s">
        <v>1101</v>
      </c>
    </row>
    <row r="1865" ht="33" spans="1:13">
      <c r="A1865" s="108" t="s">
        <v>9039</v>
      </c>
      <c r="B1865" s="108" t="s">
        <v>9040</v>
      </c>
      <c r="C1865" s="21">
        <f>VLOOKUP(A1865,[1]spot_prices!$A:$F,3,FALSE)</f>
        <v>332.2</v>
      </c>
      <c r="D1865" s="21">
        <f>VLOOKUP(A1865,[1]spot_prices!$A:$F,4,FALSE)</f>
        <v>399.9</v>
      </c>
      <c r="E1865" s="107">
        <f>C1865/D1865</f>
        <v>0.83070767691923</v>
      </c>
      <c r="F1865" s="20">
        <f>VLOOKUP(A1865,[1]spot_prices!$A:$F,5,FALSE)</f>
        <v>6.16</v>
      </c>
      <c r="G1865" s="103">
        <f>VLOOKUP(A1865,[1]spot_prices!$A:$F,6,FALSE)</f>
        <v>-0.16</v>
      </c>
      <c r="H1865" s="109" t="s">
        <v>1099</v>
      </c>
      <c r="I1865" s="121"/>
      <c r="J1865" s="108" t="s">
        <v>2216</v>
      </c>
      <c r="K1865" s="112">
        <f>VLOOKUP(H1865,行业总结!D:F,2,FALSE)</f>
        <v>4.53</v>
      </c>
      <c r="L1865" s="109" t="s">
        <v>9041</v>
      </c>
      <c r="M1865" s="109" t="s">
        <v>9042</v>
      </c>
    </row>
    <row r="1866" ht="33" spans="1:13">
      <c r="A1866" s="108" t="s">
        <v>9043</v>
      </c>
      <c r="B1866" s="108" t="s">
        <v>9044</v>
      </c>
      <c r="C1866" s="21">
        <f>VLOOKUP(A1866,[1]spot_prices!$A:$F,3,FALSE)</f>
        <v>310.7</v>
      </c>
      <c r="D1866" s="21">
        <f>VLOOKUP(A1866,[1]spot_prices!$A:$F,4,FALSE)</f>
        <v>395.8</v>
      </c>
      <c r="E1866" s="107">
        <f>C1866/D1866</f>
        <v>0.784992420414351</v>
      </c>
      <c r="F1866" s="20">
        <f>VLOOKUP(A1866,[1]spot_prices!$A:$F,5,FALSE)</f>
        <v>1.65</v>
      </c>
      <c r="G1866" s="103">
        <f>VLOOKUP(A1866,[1]spot_prices!$A:$F,6,FALSE)</f>
        <v>0.61</v>
      </c>
      <c r="H1866" s="109" t="s">
        <v>1099</v>
      </c>
      <c r="I1866" s="121"/>
      <c r="J1866" s="108" t="s">
        <v>2216</v>
      </c>
      <c r="K1866" s="112">
        <f>VLOOKUP(H1866,行业总结!D:F,2,FALSE)</f>
        <v>4.53</v>
      </c>
      <c r="L1866" s="109" t="s">
        <v>9045</v>
      </c>
      <c r="M1866" s="109" t="s">
        <v>9046</v>
      </c>
    </row>
    <row r="1867" spans="1:13">
      <c r="A1867" s="108" t="s">
        <v>9047</v>
      </c>
      <c r="B1867" s="108" t="s">
        <v>9048</v>
      </c>
      <c r="C1867" s="21">
        <f>VLOOKUP(A1867,[1]spot_prices!$A:$F,3,FALSE)</f>
        <v>273</v>
      </c>
      <c r="D1867" s="21">
        <f>VLOOKUP(A1867,[1]spot_prices!$A:$F,4,FALSE)</f>
        <v>391.6</v>
      </c>
      <c r="E1867" s="107">
        <f>C1867/D1867</f>
        <v>0.697139938712972</v>
      </c>
      <c r="F1867" s="20">
        <f>VLOOKUP(A1867,[1]spot_prices!$A:$F,5,FALSE)</f>
        <v>15.67</v>
      </c>
      <c r="G1867" s="103">
        <f>VLOOKUP(A1867,[1]spot_prices!$A:$F,6,FALSE)</f>
        <v>0.71</v>
      </c>
      <c r="H1867" s="109" t="s">
        <v>1099</v>
      </c>
      <c r="I1867" s="121"/>
      <c r="J1867" s="108" t="s">
        <v>2211</v>
      </c>
      <c r="K1867" s="112">
        <f>VLOOKUP(H1867,行业总结!D:F,2,FALSE)</f>
        <v>4.53</v>
      </c>
      <c r="L1867" s="109" t="s">
        <v>9049</v>
      </c>
      <c r="M1867" s="109" t="s">
        <v>9050</v>
      </c>
    </row>
    <row r="1868" ht="33" spans="1:13">
      <c r="A1868" s="108" t="s">
        <v>9051</v>
      </c>
      <c r="B1868" s="108" t="s">
        <v>9052</v>
      </c>
      <c r="C1868" s="21">
        <f>VLOOKUP(A1868,[1]spot_prices!$A:$F,3,FALSE)</f>
        <v>203.1</v>
      </c>
      <c r="D1868" s="21">
        <f>VLOOKUP(A1868,[1]spot_prices!$A:$F,4,FALSE)</f>
        <v>234.6</v>
      </c>
      <c r="E1868" s="107">
        <f>C1868/D1868</f>
        <v>0.865728900255754</v>
      </c>
      <c r="F1868" s="20">
        <f>VLOOKUP(A1868,[1]spot_prices!$A:$F,5,FALSE)</f>
        <v>3.11</v>
      </c>
      <c r="G1868" s="103">
        <f>VLOOKUP(A1868,[1]spot_prices!$A:$F,6,FALSE)</f>
        <v>-3.42</v>
      </c>
      <c r="H1868" s="109" t="s">
        <v>1099</v>
      </c>
      <c r="I1868" s="121"/>
      <c r="J1868" s="108" t="s">
        <v>2226</v>
      </c>
      <c r="K1868" s="112">
        <f>VLOOKUP(H1868,行业总结!D:F,2,FALSE)</f>
        <v>4.53</v>
      </c>
      <c r="L1868" s="109" t="s">
        <v>9053</v>
      </c>
      <c r="M1868" s="109" t="s">
        <v>9054</v>
      </c>
    </row>
    <row r="1869" spans="1:13">
      <c r="A1869" s="108" t="s">
        <v>9055</v>
      </c>
      <c r="B1869" s="108" t="s">
        <v>9056</v>
      </c>
      <c r="C1869" s="21">
        <f>VLOOKUP(A1869,[1]spot_prices!$A:$F,3,FALSE)</f>
        <v>189.6</v>
      </c>
      <c r="D1869" s="21">
        <f>VLOOKUP(A1869,[1]spot_prices!$A:$F,4,FALSE)</f>
        <v>189.6</v>
      </c>
      <c r="E1869" s="107">
        <f>C1869/D1869</f>
        <v>1</v>
      </c>
      <c r="F1869" s="20">
        <f>VLOOKUP(A1869,[1]spot_prices!$A:$F,5,FALSE)</f>
        <v>3.2</v>
      </c>
      <c r="G1869" s="103">
        <f>VLOOKUP(A1869,[1]spot_prices!$A:$F,6,FALSE)</f>
        <v>-1.54</v>
      </c>
      <c r="H1869" s="109" t="s">
        <v>1099</v>
      </c>
      <c r="I1869" s="121"/>
      <c r="J1869" s="108" t="s">
        <v>2216</v>
      </c>
      <c r="K1869" s="112">
        <f>VLOOKUP(H1869,行业总结!D:F,2,FALSE)</f>
        <v>4.53</v>
      </c>
      <c r="L1869" s="109" t="s">
        <v>9057</v>
      </c>
      <c r="M1869" s="109" t="s">
        <v>9058</v>
      </c>
    </row>
    <row r="1870" ht="33" spans="1:13">
      <c r="A1870" s="108" t="s">
        <v>9059</v>
      </c>
      <c r="B1870" s="108" t="s">
        <v>9060</v>
      </c>
      <c r="C1870" s="21">
        <f>VLOOKUP(A1870,[1]spot_prices!$A:$F,3,FALSE)</f>
        <v>141.3</v>
      </c>
      <c r="D1870" s="21">
        <f>VLOOKUP(A1870,[1]spot_prices!$A:$F,4,FALSE)</f>
        <v>165.9</v>
      </c>
      <c r="E1870" s="107">
        <f>C1870/D1870</f>
        <v>0.851717902350814</v>
      </c>
      <c r="F1870" s="20">
        <f>VLOOKUP(A1870,[1]spot_prices!$A:$F,5,FALSE)</f>
        <v>2.97</v>
      </c>
      <c r="G1870" s="103">
        <f>VLOOKUP(A1870,[1]spot_prices!$A:$F,6,FALSE)</f>
        <v>-0.34</v>
      </c>
      <c r="H1870" s="109" t="s">
        <v>1099</v>
      </c>
      <c r="I1870" s="121"/>
      <c r="J1870" s="116"/>
      <c r="K1870" s="112">
        <f>VLOOKUP(H1870,行业总结!D:F,2,FALSE)</f>
        <v>4.53</v>
      </c>
      <c r="L1870" s="109" t="s">
        <v>9061</v>
      </c>
      <c r="M1870" s="109" t="s">
        <v>9062</v>
      </c>
    </row>
    <row r="1871" ht="33" spans="1:13">
      <c r="A1871" s="108" t="s">
        <v>9063</v>
      </c>
      <c r="B1871" s="108" t="s">
        <v>9064</v>
      </c>
      <c r="C1871" s="21">
        <f>VLOOKUP(A1871,[1]spot_prices!$A:$F,3,FALSE)</f>
        <v>124.7</v>
      </c>
      <c r="D1871" s="21">
        <f>VLOOKUP(A1871,[1]spot_prices!$A:$F,4,FALSE)</f>
        <v>124.7</v>
      </c>
      <c r="E1871" s="107">
        <f>C1871/D1871</f>
        <v>1</v>
      </c>
      <c r="F1871" s="20">
        <f>VLOOKUP(A1871,[1]spot_prices!$A:$F,5,FALSE)</f>
        <v>4.31</v>
      </c>
      <c r="G1871" s="103">
        <f>VLOOKUP(A1871,[1]spot_prices!$A:$F,6,FALSE)</f>
        <v>0</v>
      </c>
      <c r="H1871" s="109" t="s">
        <v>1099</v>
      </c>
      <c r="I1871" s="121"/>
      <c r="J1871" s="108" t="s">
        <v>2113</v>
      </c>
      <c r="K1871" s="112">
        <f>VLOOKUP(H1871,行业总结!D:F,2,FALSE)</f>
        <v>4.53</v>
      </c>
      <c r="L1871" s="109" t="s">
        <v>9065</v>
      </c>
      <c r="M1871" s="109" t="s">
        <v>9066</v>
      </c>
    </row>
    <row r="1872" ht="33" spans="1:13">
      <c r="A1872" s="108" t="s">
        <v>9067</v>
      </c>
      <c r="B1872" s="108" t="s">
        <v>9068</v>
      </c>
      <c r="C1872" s="21">
        <f>VLOOKUP(A1872,[1]spot_prices!$A:$F,3,FALSE)</f>
        <v>118.1</v>
      </c>
      <c r="D1872" s="21">
        <f>VLOOKUP(A1872,[1]spot_prices!$A:$F,4,FALSE)</f>
        <v>118.1</v>
      </c>
      <c r="E1872" s="107">
        <f>C1872/D1872</f>
        <v>1</v>
      </c>
      <c r="F1872" s="20">
        <f>VLOOKUP(A1872,[1]spot_prices!$A:$F,5,FALSE)</f>
        <v>5.25</v>
      </c>
      <c r="G1872" s="103">
        <f>VLOOKUP(A1872,[1]spot_prices!$A:$F,6,FALSE)</f>
        <v>-0.38</v>
      </c>
      <c r="H1872" s="109" t="s">
        <v>1099</v>
      </c>
      <c r="I1872" s="121"/>
      <c r="J1872" s="108" t="s">
        <v>2135</v>
      </c>
      <c r="K1872" s="112">
        <f>VLOOKUP(H1872,行业总结!D:F,2,FALSE)</f>
        <v>4.53</v>
      </c>
      <c r="L1872" s="109" t="s">
        <v>9069</v>
      </c>
      <c r="M1872" s="109" t="s">
        <v>9070</v>
      </c>
    </row>
    <row r="1873" ht="33" spans="1:13">
      <c r="A1873" s="108" t="s">
        <v>9071</v>
      </c>
      <c r="B1873" s="108" t="s">
        <v>9072</v>
      </c>
      <c r="C1873" s="21">
        <f>VLOOKUP(A1873,[1]spot_prices!$A:$F,3,FALSE)</f>
        <v>110.5</v>
      </c>
      <c r="D1873" s="21">
        <f>VLOOKUP(A1873,[1]spot_prices!$A:$F,4,FALSE)</f>
        <v>138.9</v>
      </c>
      <c r="E1873" s="107">
        <f>C1873/D1873</f>
        <v>0.795536357091433</v>
      </c>
      <c r="F1873" s="20">
        <f>VLOOKUP(A1873,[1]spot_prices!$A:$F,5,FALSE)</f>
        <v>7.84</v>
      </c>
      <c r="G1873" s="103">
        <f>VLOOKUP(A1873,[1]spot_prices!$A:$F,6,FALSE)</f>
        <v>0.26</v>
      </c>
      <c r="H1873" s="109" t="s">
        <v>1099</v>
      </c>
      <c r="I1873" s="121"/>
      <c r="J1873" s="108" t="s">
        <v>2135</v>
      </c>
      <c r="K1873" s="112">
        <f>VLOOKUP(H1873,行业总结!D:F,2,FALSE)</f>
        <v>4.53</v>
      </c>
      <c r="L1873" s="109" t="s">
        <v>9073</v>
      </c>
      <c r="M1873" s="109" t="s">
        <v>9074</v>
      </c>
    </row>
    <row r="1874" ht="33" spans="1:13">
      <c r="A1874" s="20" t="s">
        <v>9075</v>
      </c>
      <c r="B1874" s="20" t="s">
        <v>9076</v>
      </c>
      <c r="C1874" s="21">
        <f>VLOOKUP(A1874,[1]spot_prices!$A:$F,3,FALSE)</f>
        <v>91</v>
      </c>
      <c r="D1874" s="21">
        <f>VLOOKUP(A1874,[1]spot_prices!$A:$F,4,FALSE)</f>
        <v>91</v>
      </c>
      <c r="E1874" s="107">
        <f>C1874/D1874</f>
        <v>1</v>
      </c>
      <c r="F1874" s="20">
        <f>VLOOKUP(A1874,[1]spot_prices!$A:$F,5,FALSE)</f>
        <v>2.96</v>
      </c>
      <c r="G1874" s="103">
        <f>VLOOKUP(A1874,[1]spot_prices!$A:$F,6,FALSE)</f>
        <v>-0.67</v>
      </c>
      <c r="H1874" s="23" t="s">
        <v>1099</v>
      </c>
      <c r="I1874" s="115"/>
      <c r="J1874" s="20" t="s">
        <v>2113</v>
      </c>
      <c r="K1874" s="112">
        <f>VLOOKUP(H1874,行业总结!D:F,2,FALSE)</f>
        <v>4.53</v>
      </c>
      <c r="L1874" s="23" t="s">
        <v>9077</v>
      </c>
      <c r="M1874" s="23" t="s">
        <v>9078</v>
      </c>
    </row>
    <row r="1875" spans="1:13">
      <c r="A1875" s="20" t="s">
        <v>9079</v>
      </c>
      <c r="B1875" s="20" t="s">
        <v>9080</v>
      </c>
      <c r="C1875" s="21">
        <f>VLOOKUP(A1875,[1]spot_prices!$A:$F,3,FALSE)</f>
        <v>68.5</v>
      </c>
      <c r="D1875" s="21">
        <f>VLOOKUP(A1875,[1]spot_prices!$A:$F,4,FALSE)</f>
        <v>77.1</v>
      </c>
      <c r="E1875" s="107">
        <f>C1875/D1875</f>
        <v>0.888456549935149</v>
      </c>
      <c r="F1875" s="20">
        <f>VLOOKUP(A1875,[1]spot_prices!$A:$F,5,FALSE)</f>
        <v>3.85</v>
      </c>
      <c r="G1875" s="103">
        <f>VLOOKUP(A1875,[1]spot_prices!$A:$F,6,FALSE)</f>
        <v>1.85</v>
      </c>
      <c r="H1875" s="23" t="s">
        <v>1099</v>
      </c>
      <c r="I1875" s="115"/>
      <c r="J1875" s="113"/>
      <c r="K1875" s="112">
        <f>VLOOKUP(H1875,行业总结!D:F,2,FALSE)</f>
        <v>4.53</v>
      </c>
      <c r="L1875" s="23" t="s">
        <v>9081</v>
      </c>
      <c r="M1875" s="23" t="s">
        <v>9082</v>
      </c>
    </row>
    <row r="1876" ht="33" spans="1:13">
      <c r="A1876" s="20" t="s">
        <v>9083</v>
      </c>
      <c r="B1876" s="20" t="s">
        <v>9084</v>
      </c>
      <c r="C1876" s="21">
        <f>VLOOKUP(A1876,[1]spot_prices!$A:$F,3,FALSE)</f>
        <v>63.8</v>
      </c>
      <c r="D1876" s="21">
        <f>VLOOKUP(A1876,[1]spot_prices!$A:$F,4,FALSE)</f>
        <v>63.8</v>
      </c>
      <c r="E1876" s="107">
        <f>C1876/D1876</f>
        <v>1</v>
      </c>
      <c r="F1876" s="20">
        <f>VLOOKUP(A1876,[1]spot_prices!$A:$F,5,FALSE)</f>
        <v>5.14</v>
      </c>
      <c r="G1876" s="103">
        <f>VLOOKUP(A1876,[1]spot_prices!$A:$F,6,FALSE)</f>
        <v>3.84</v>
      </c>
      <c r="H1876" s="23" t="s">
        <v>1099</v>
      </c>
      <c r="I1876" s="115"/>
      <c r="J1876" s="113"/>
      <c r="K1876" s="112">
        <f>VLOOKUP(H1876,行业总结!D:F,2,FALSE)</f>
        <v>4.53</v>
      </c>
      <c r="L1876" s="23" t="s">
        <v>9085</v>
      </c>
      <c r="M1876" s="23" t="s">
        <v>9086</v>
      </c>
    </row>
    <row r="1877" ht="33" spans="1:13">
      <c r="A1877" s="20" t="s">
        <v>9087</v>
      </c>
      <c r="B1877" s="20" t="s">
        <v>9088</v>
      </c>
      <c r="C1877" s="21">
        <f>VLOOKUP(A1877,[1]spot_prices!$A:$F,3,FALSE)</f>
        <v>56.7</v>
      </c>
      <c r="D1877" s="21">
        <f>VLOOKUP(A1877,[1]spot_prices!$A:$F,4,FALSE)</f>
        <v>56.7</v>
      </c>
      <c r="E1877" s="107">
        <f>C1877/D1877</f>
        <v>1</v>
      </c>
      <c r="F1877" s="20">
        <f>VLOOKUP(A1877,[1]spot_prices!$A:$F,5,FALSE)</f>
        <v>7.65</v>
      </c>
      <c r="G1877" s="103">
        <f>VLOOKUP(A1877,[1]spot_prices!$A:$F,6,FALSE)</f>
        <v>0.79</v>
      </c>
      <c r="H1877" s="23" t="s">
        <v>1099</v>
      </c>
      <c r="I1877" s="115"/>
      <c r="J1877" s="113"/>
      <c r="K1877" s="112">
        <f>VLOOKUP(H1877,行业总结!D:F,2,FALSE)</f>
        <v>4.53</v>
      </c>
      <c r="L1877" s="23" t="s">
        <v>9089</v>
      </c>
      <c r="M1877" s="23" t="s">
        <v>9090</v>
      </c>
    </row>
    <row r="1878" ht="49.5" spans="1:13">
      <c r="A1878" s="20" t="s">
        <v>9091</v>
      </c>
      <c r="B1878" s="20" t="s">
        <v>9092</v>
      </c>
      <c r="C1878" s="21">
        <f>VLOOKUP(A1878,[1]spot_prices!$A:$F,3,FALSE)</f>
        <v>52.3</v>
      </c>
      <c r="D1878" s="21">
        <f>VLOOKUP(A1878,[1]spot_prices!$A:$F,4,FALSE)</f>
        <v>53.3</v>
      </c>
      <c r="E1878" s="107">
        <f>C1878/D1878</f>
        <v>0.981238273921201</v>
      </c>
      <c r="F1878" s="20">
        <f>VLOOKUP(A1878,[1]spot_prices!$A:$F,5,FALSE)</f>
        <v>5.8</v>
      </c>
      <c r="G1878" s="103">
        <f>VLOOKUP(A1878,[1]spot_prices!$A:$F,6,FALSE)</f>
        <v>0</v>
      </c>
      <c r="H1878" s="23" t="s">
        <v>1099</v>
      </c>
      <c r="I1878" s="115"/>
      <c r="J1878" s="20" t="s">
        <v>2135</v>
      </c>
      <c r="K1878" s="112">
        <f>VLOOKUP(H1878,行业总结!D:F,2,FALSE)</f>
        <v>4.53</v>
      </c>
      <c r="L1878" s="23" t="s">
        <v>9093</v>
      </c>
      <c r="M1878" s="23" t="s">
        <v>9094</v>
      </c>
    </row>
    <row r="1879" ht="33" spans="1:13">
      <c r="A1879" s="24" t="s">
        <v>9095</v>
      </c>
      <c r="B1879" s="24" t="s">
        <v>9096</v>
      </c>
      <c r="C1879" s="21">
        <f>VLOOKUP(A1879,[1]spot_prices!$A:$F,3,FALSE)</f>
        <v>38.5</v>
      </c>
      <c r="D1879" s="21">
        <f>VLOOKUP(A1879,[1]spot_prices!$A:$F,4,FALSE)</f>
        <v>52.6</v>
      </c>
      <c r="E1879" s="107">
        <f>C1879/D1879</f>
        <v>0.731939163498099</v>
      </c>
      <c r="F1879" s="20">
        <f>VLOOKUP(A1879,[1]spot_prices!$A:$F,5,FALSE)</f>
        <v>4.43</v>
      </c>
      <c r="G1879" s="103">
        <f>VLOOKUP(A1879,[1]spot_prices!$A:$F,6,FALSE)</f>
        <v>0.45</v>
      </c>
      <c r="H1879" s="27" t="s">
        <v>1099</v>
      </c>
      <c r="I1879" s="35"/>
      <c r="J1879" s="114"/>
      <c r="K1879" s="112">
        <f>VLOOKUP(H1879,行业总结!D:F,2,FALSE)</f>
        <v>4.53</v>
      </c>
      <c r="L1879" s="27" t="s">
        <v>9097</v>
      </c>
      <c r="M1879" s="27" t="s">
        <v>9098</v>
      </c>
    </row>
    <row r="1880" ht="33" spans="1:13">
      <c r="A1880" s="24" t="s">
        <v>9099</v>
      </c>
      <c r="B1880" s="24" t="s">
        <v>9100</v>
      </c>
      <c r="C1880" s="21">
        <f>VLOOKUP(A1880,[1]spot_prices!$A:$F,3,FALSE)</f>
        <v>35.9</v>
      </c>
      <c r="D1880" s="21">
        <f>VLOOKUP(A1880,[1]spot_prices!$A:$F,4,FALSE)</f>
        <v>35.9</v>
      </c>
      <c r="E1880" s="107">
        <f>C1880/D1880</f>
        <v>1</v>
      </c>
      <c r="F1880" s="20">
        <f>VLOOKUP(A1880,[1]spot_prices!$A:$F,5,FALSE)</f>
        <v>7.42</v>
      </c>
      <c r="G1880" s="103">
        <f>VLOOKUP(A1880,[1]spot_prices!$A:$F,6,FALSE)</f>
        <v>0.54</v>
      </c>
      <c r="H1880" s="27" t="s">
        <v>1099</v>
      </c>
      <c r="I1880" s="35"/>
      <c r="J1880" s="114"/>
      <c r="K1880" s="112">
        <f>VLOOKUP(H1880,行业总结!D:F,2,FALSE)</f>
        <v>4.53</v>
      </c>
      <c r="L1880" s="27" t="s">
        <v>9101</v>
      </c>
      <c r="M1880" s="27" t="s">
        <v>9102</v>
      </c>
    </row>
    <row r="1881" spans="1:13">
      <c r="A1881" s="108" t="s">
        <v>9103</v>
      </c>
      <c r="B1881" s="108" t="s">
        <v>9104</v>
      </c>
      <c r="C1881" s="21">
        <f>VLOOKUP(A1881,[1]spot_prices!$A:$F,3,FALSE)</f>
        <v>142.1</v>
      </c>
      <c r="D1881" s="21">
        <f>VLOOKUP(A1881,[1]spot_prices!$A:$F,4,FALSE)</f>
        <v>143.1</v>
      </c>
      <c r="E1881" s="107">
        <f>C1881/D1881</f>
        <v>0.993011879804333</v>
      </c>
      <c r="F1881" s="20">
        <f>VLOOKUP(A1881,[1]spot_prices!$A:$F,5,FALSE)</f>
        <v>5.39</v>
      </c>
      <c r="G1881" s="103">
        <f>VLOOKUP(A1881,[1]spot_prices!$A:$F,6,FALSE)</f>
        <v>1.13</v>
      </c>
      <c r="H1881" s="109" t="s">
        <v>206</v>
      </c>
      <c r="I1881" s="121"/>
      <c r="J1881" s="108" t="s">
        <v>2421</v>
      </c>
      <c r="K1881" s="112">
        <f>VLOOKUP(H1881,行业总结!D:F,2,FALSE)</f>
        <v>4.41</v>
      </c>
      <c r="L1881" s="109" t="s">
        <v>9105</v>
      </c>
      <c r="M1881" s="109" t="s">
        <v>9106</v>
      </c>
    </row>
    <row r="1882" ht="33" spans="1:13">
      <c r="A1882" s="20" t="s">
        <v>9107</v>
      </c>
      <c r="B1882" s="20" t="s">
        <v>9108</v>
      </c>
      <c r="C1882" s="21">
        <f>VLOOKUP(A1882,[1]spot_prices!$A:$F,3,FALSE)</f>
        <v>97.8</v>
      </c>
      <c r="D1882" s="21">
        <f>VLOOKUP(A1882,[1]spot_prices!$A:$F,4,FALSE)</f>
        <v>102.8</v>
      </c>
      <c r="E1882" s="107">
        <f>C1882/D1882</f>
        <v>0.95136186770428</v>
      </c>
      <c r="F1882" s="20">
        <f>VLOOKUP(A1882,[1]spot_prices!$A:$F,5,FALSE)</f>
        <v>12.17</v>
      </c>
      <c r="G1882" s="103">
        <f>VLOOKUP(A1882,[1]spot_prices!$A:$F,6,FALSE)</f>
        <v>3.75</v>
      </c>
      <c r="H1882" s="23" t="s">
        <v>206</v>
      </c>
      <c r="I1882" s="115"/>
      <c r="J1882" s="20" t="s">
        <v>2135</v>
      </c>
      <c r="K1882" s="112">
        <f>VLOOKUP(H1882,行业总结!D:F,2,FALSE)</f>
        <v>4.41</v>
      </c>
      <c r="L1882" s="23" t="s">
        <v>9109</v>
      </c>
      <c r="M1882" s="23" t="s">
        <v>9110</v>
      </c>
    </row>
    <row r="1883" ht="33" spans="1:13">
      <c r="A1883" s="20" t="s">
        <v>9111</v>
      </c>
      <c r="B1883" s="20" t="s">
        <v>9112</v>
      </c>
      <c r="C1883" s="21">
        <f>VLOOKUP(A1883,[1]spot_prices!$A:$F,3,FALSE)</f>
        <v>85.1</v>
      </c>
      <c r="D1883" s="21">
        <f>VLOOKUP(A1883,[1]spot_prices!$A:$F,4,FALSE)</f>
        <v>85.1</v>
      </c>
      <c r="E1883" s="107">
        <f>C1883/D1883</f>
        <v>1</v>
      </c>
      <c r="F1883" s="20">
        <f>VLOOKUP(A1883,[1]spot_prices!$A:$F,5,FALSE)</f>
        <v>7.51</v>
      </c>
      <c r="G1883" s="103">
        <f>VLOOKUP(A1883,[1]spot_prices!$A:$F,6,FALSE)</f>
        <v>1.49</v>
      </c>
      <c r="H1883" s="23" t="s">
        <v>206</v>
      </c>
      <c r="I1883" s="115"/>
      <c r="J1883" s="20" t="s">
        <v>2113</v>
      </c>
      <c r="K1883" s="112">
        <f>VLOOKUP(H1883,行业总结!D:F,2,FALSE)</f>
        <v>4.41</v>
      </c>
      <c r="L1883" s="23" t="s">
        <v>9113</v>
      </c>
      <c r="M1883" s="23" t="s">
        <v>9114</v>
      </c>
    </row>
    <row r="1884" ht="49.5" spans="1:13">
      <c r="A1884" s="20" t="s">
        <v>9115</v>
      </c>
      <c r="B1884" s="20" t="s">
        <v>9116</v>
      </c>
      <c r="C1884" s="21">
        <f>VLOOKUP(A1884,[1]spot_prices!$A:$F,3,FALSE)</f>
        <v>63</v>
      </c>
      <c r="D1884" s="21">
        <f>VLOOKUP(A1884,[1]spot_prices!$A:$F,4,FALSE)</f>
        <v>63.4</v>
      </c>
      <c r="E1884" s="107">
        <f>C1884/D1884</f>
        <v>0.993690851735016</v>
      </c>
      <c r="F1884" s="20">
        <f>VLOOKUP(A1884,[1]spot_prices!$A:$F,5,FALSE)</f>
        <v>4.73</v>
      </c>
      <c r="G1884" s="103">
        <f>VLOOKUP(A1884,[1]spot_prices!$A:$F,6,FALSE)</f>
        <v>1.5</v>
      </c>
      <c r="H1884" s="23" t="s">
        <v>206</v>
      </c>
      <c r="I1884" s="115"/>
      <c r="J1884" s="20" t="s">
        <v>2122</v>
      </c>
      <c r="K1884" s="112">
        <f>VLOOKUP(H1884,行业总结!D:F,2,FALSE)</f>
        <v>4.41</v>
      </c>
      <c r="L1884" s="23" t="s">
        <v>9117</v>
      </c>
      <c r="M1884" s="23" t="s">
        <v>9118</v>
      </c>
    </row>
    <row r="1885" ht="33" spans="1:13">
      <c r="A1885" s="20" t="s">
        <v>9119</v>
      </c>
      <c r="B1885" s="20" t="s">
        <v>9120</v>
      </c>
      <c r="C1885" s="21">
        <f>VLOOKUP(A1885,[1]spot_prices!$A:$F,3,FALSE)</f>
        <v>51</v>
      </c>
      <c r="D1885" s="21">
        <f>VLOOKUP(A1885,[1]spot_prices!$A:$F,4,FALSE)</f>
        <v>57.9</v>
      </c>
      <c r="E1885" s="107">
        <f>C1885/D1885</f>
        <v>0.880829015544041</v>
      </c>
      <c r="F1885" s="20">
        <f>VLOOKUP(A1885,[1]spot_prices!$A:$F,5,FALSE)</f>
        <v>3.82</v>
      </c>
      <c r="G1885" s="103">
        <f>VLOOKUP(A1885,[1]spot_prices!$A:$F,6,FALSE)</f>
        <v>-0.52</v>
      </c>
      <c r="H1885" s="23" t="s">
        <v>206</v>
      </c>
      <c r="I1885" s="115"/>
      <c r="J1885" s="113"/>
      <c r="K1885" s="112">
        <f>VLOOKUP(H1885,行业总结!D:F,2,FALSE)</f>
        <v>4.41</v>
      </c>
      <c r="L1885" s="23" t="s">
        <v>9121</v>
      </c>
      <c r="M1885" s="23" t="s">
        <v>9122</v>
      </c>
    </row>
    <row r="1886" ht="49.5" spans="1:13">
      <c r="A1886" s="24" t="s">
        <v>9123</v>
      </c>
      <c r="B1886" s="24" t="s">
        <v>9124</v>
      </c>
      <c r="C1886" s="21">
        <f>VLOOKUP(A1886,[1]spot_prices!$A:$F,3,FALSE)</f>
        <v>43.2</v>
      </c>
      <c r="D1886" s="21">
        <f>VLOOKUP(A1886,[1]spot_prices!$A:$F,4,FALSE)</f>
        <v>53.7</v>
      </c>
      <c r="E1886" s="107">
        <f>C1886/D1886</f>
        <v>0.804469273743017</v>
      </c>
      <c r="F1886" s="20">
        <f>VLOOKUP(A1886,[1]spot_prices!$A:$F,5,FALSE)</f>
        <v>2.96</v>
      </c>
      <c r="G1886" s="103">
        <f>VLOOKUP(A1886,[1]spot_prices!$A:$F,6,FALSE)</f>
        <v>0.68</v>
      </c>
      <c r="H1886" s="27" t="s">
        <v>206</v>
      </c>
      <c r="I1886" s="35"/>
      <c r="J1886" s="114"/>
      <c r="K1886" s="112">
        <f>VLOOKUP(H1886,行业总结!D:F,2,FALSE)</f>
        <v>4.41</v>
      </c>
      <c r="L1886" s="27" t="s">
        <v>9125</v>
      </c>
      <c r="M1886" s="27" t="s">
        <v>9126</v>
      </c>
    </row>
    <row r="1887" ht="33" spans="1:13">
      <c r="A1887" s="24" t="s">
        <v>9127</v>
      </c>
      <c r="B1887" s="24" t="s">
        <v>9128</v>
      </c>
      <c r="C1887" s="21">
        <f>VLOOKUP(A1887,[1]spot_prices!$A:$F,3,FALSE)</f>
        <v>41.8</v>
      </c>
      <c r="D1887" s="21">
        <f>VLOOKUP(A1887,[1]spot_prices!$A:$F,4,FALSE)</f>
        <v>41.8</v>
      </c>
      <c r="E1887" s="107">
        <f>C1887/D1887</f>
        <v>1</v>
      </c>
      <c r="F1887" s="20">
        <f>VLOOKUP(A1887,[1]spot_prices!$A:$F,5,FALSE)</f>
        <v>6.5</v>
      </c>
      <c r="G1887" s="103">
        <f>VLOOKUP(A1887,[1]spot_prices!$A:$F,6,FALSE)</f>
        <v>5.01</v>
      </c>
      <c r="H1887" s="27" t="s">
        <v>206</v>
      </c>
      <c r="I1887" s="35"/>
      <c r="J1887" s="114"/>
      <c r="K1887" s="112">
        <f>VLOOKUP(H1887,行业总结!D:F,2,FALSE)</f>
        <v>4.41</v>
      </c>
      <c r="L1887" s="27" t="s">
        <v>9129</v>
      </c>
      <c r="M1887" s="27" t="s">
        <v>9130</v>
      </c>
    </row>
    <row r="1888" spans="1:13">
      <c r="A1888" s="24" t="s">
        <v>9131</v>
      </c>
      <c r="B1888" s="24" t="s">
        <v>9132</v>
      </c>
      <c r="C1888" s="21">
        <f>VLOOKUP(A1888,[1]spot_prices!$A:$F,3,FALSE)</f>
        <v>39.1</v>
      </c>
      <c r="D1888" s="21">
        <f>VLOOKUP(A1888,[1]spot_prices!$A:$F,4,FALSE)</f>
        <v>47.5</v>
      </c>
      <c r="E1888" s="107">
        <f>C1888/D1888</f>
        <v>0.823157894736842</v>
      </c>
      <c r="F1888" s="20">
        <f>VLOOKUP(A1888,[1]spot_prices!$A:$F,5,FALSE)</f>
        <v>6.83</v>
      </c>
      <c r="G1888" s="103">
        <f>VLOOKUP(A1888,[1]spot_prices!$A:$F,6,FALSE)</f>
        <v>0.89</v>
      </c>
      <c r="H1888" s="27" t="s">
        <v>206</v>
      </c>
      <c r="I1888" s="35"/>
      <c r="J1888" s="114"/>
      <c r="K1888" s="112">
        <f>VLOOKUP(H1888,行业总结!D:F,2,FALSE)</f>
        <v>4.41</v>
      </c>
      <c r="L1888" s="27" t="s">
        <v>9133</v>
      </c>
      <c r="M1888" s="27" t="s">
        <v>9134</v>
      </c>
    </row>
    <row r="1889" ht="33" spans="1:13">
      <c r="A1889" s="24" t="s">
        <v>9135</v>
      </c>
      <c r="B1889" s="24" t="s">
        <v>9136</v>
      </c>
      <c r="C1889" s="21">
        <f>VLOOKUP(A1889,[1]spot_prices!$A:$F,3,FALSE)</f>
        <v>37.2</v>
      </c>
      <c r="D1889" s="21">
        <f>VLOOKUP(A1889,[1]spot_prices!$A:$F,4,FALSE)</f>
        <v>37.2</v>
      </c>
      <c r="E1889" s="107">
        <f>C1889/D1889</f>
        <v>1</v>
      </c>
      <c r="F1889" s="20">
        <f>VLOOKUP(A1889,[1]spot_prices!$A:$F,5,FALSE)</f>
        <v>12.68</v>
      </c>
      <c r="G1889" s="103">
        <f>VLOOKUP(A1889,[1]spot_prices!$A:$F,6,FALSE)</f>
        <v>4.28</v>
      </c>
      <c r="H1889" s="27" t="s">
        <v>206</v>
      </c>
      <c r="I1889" s="35"/>
      <c r="J1889" s="114"/>
      <c r="K1889" s="112">
        <f>VLOOKUP(H1889,行业总结!D:F,2,FALSE)</f>
        <v>4.41</v>
      </c>
      <c r="L1889" s="27" t="s">
        <v>9137</v>
      </c>
      <c r="M1889" s="27" t="s">
        <v>9138</v>
      </c>
    </row>
    <row r="1890" ht="49.5" spans="1:13">
      <c r="A1890" s="24" t="s">
        <v>9139</v>
      </c>
      <c r="B1890" s="24" t="s">
        <v>9140</v>
      </c>
      <c r="C1890" s="21">
        <f>VLOOKUP(A1890,[1]spot_prices!$A:$F,3,FALSE)</f>
        <v>32</v>
      </c>
      <c r="D1890" s="21">
        <f>VLOOKUP(A1890,[1]spot_prices!$A:$F,4,FALSE)</f>
        <v>35</v>
      </c>
      <c r="E1890" s="107">
        <f>C1890/D1890</f>
        <v>0.914285714285714</v>
      </c>
      <c r="F1890" s="20">
        <f>VLOOKUP(A1890,[1]spot_prices!$A:$F,5,FALSE)</f>
        <v>4.91</v>
      </c>
      <c r="G1890" s="103">
        <f>VLOOKUP(A1890,[1]spot_prices!$A:$F,6,FALSE)</f>
        <v>0.2</v>
      </c>
      <c r="H1890" s="27" t="s">
        <v>206</v>
      </c>
      <c r="I1890" s="35"/>
      <c r="J1890" s="114"/>
      <c r="K1890" s="112">
        <f>VLOOKUP(H1890,行业总结!D:F,2,FALSE)</f>
        <v>4.41</v>
      </c>
      <c r="L1890" s="27" t="s">
        <v>9141</v>
      </c>
      <c r="M1890" s="27" t="s">
        <v>9142</v>
      </c>
    </row>
    <row r="1891" ht="33" spans="1:13">
      <c r="A1891" s="24" t="s">
        <v>9143</v>
      </c>
      <c r="B1891" s="24" t="s">
        <v>9144</v>
      </c>
      <c r="C1891" s="21">
        <f>VLOOKUP(A1891,[1]spot_prices!$A:$F,3,FALSE)</f>
        <v>31</v>
      </c>
      <c r="D1891" s="21">
        <f>VLOOKUP(A1891,[1]spot_prices!$A:$F,4,FALSE)</f>
        <v>32.1</v>
      </c>
      <c r="E1891" s="107">
        <f>C1891/D1891</f>
        <v>0.965732087227414</v>
      </c>
      <c r="F1891" s="20">
        <f>VLOOKUP(A1891,[1]spot_prices!$A:$F,5,FALSE)</f>
        <v>7.66</v>
      </c>
      <c r="G1891" s="103">
        <f>VLOOKUP(A1891,[1]spot_prices!$A:$F,6,FALSE)</f>
        <v>5.08</v>
      </c>
      <c r="H1891" s="27" t="s">
        <v>206</v>
      </c>
      <c r="I1891" s="35"/>
      <c r="J1891" s="114"/>
      <c r="K1891" s="112">
        <f>VLOOKUP(H1891,行业总结!D:F,2,FALSE)</f>
        <v>4.41</v>
      </c>
      <c r="L1891" s="27" t="s">
        <v>9145</v>
      </c>
      <c r="M1891" s="27" t="s">
        <v>9146</v>
      </c>
    </row>
    <row r="1892" spans="1:13">
      <c r="A1892" s="24" t="s">
        <v>9147</v>
      </c>
      <c r="B1892" s="24" t="s">
        <v>9148</v>
      </c>
      <c r="C1892" s="21">
        <f>VLOOKUP(A1892,[1]spot_prices!$A:$F,3,FALSE)</f>
        <v>28.9</v>
      </c>
      <c r="D1892" s="21">
        <f>VLOOKUP(A1892,[1]spot_prices!$A:$F,4,FALSE)</f>
        <v>35.5</v>
      </c>
      <c r="E1892" s="107">
        <f>C1892/D1892</f>
        <v>0.814084507042253</v>
      </c>
      <c r="F1892" s="20">
        <f>VLOOKUP(A1892,[1]spot_prices!$A:$F,5,FALSE)</f>
        <v>2.02</v>
      </c>
      <c r="G1892" s="103">
        <f>VLOOKUP(A1892,[1]spot_prices!$A:$F,6,FALSE)</f>
        <v>1</v>
      </c>
      <c r="H1892" s="27" t="s">
        <v>206</v>
      </c>
      <c r="I1892" s="35"/>
      <c r="J1892" s="114"/>
      <c r="K1892" s="112">
        <f>VLOOKUP(H1892,行业总结!D:F,2,FALSE)</f>
        <v>4.41</v>
      </c>
      <c r="L1892" s="27" t="s">
        <v>9149</v>
      </c>
      <c r="M1892" s="27" t="s">
        <v>9150</v>
      </c>
    </row>
    <row r="1893" spans="1:13">
      <c r="A1893" s="24" t="s">
        <v>9151</v>
      </c>
      <c r="B1893" s="24" t="s">
        <v>9152</v>
      </c>
      <c r="C1893" s="21">
        <f>VLOOKUP(A1893,[1]spot_prices!$A:$F,3,FALSE)</f>
        <v>26.9</v>
      </c>
      <c r="D1893" s="21">
        <f>VLOOKUP(A1893,[1]spot_prices!$A:$F,4,FALSE)</f>
        <v>30.8</v>
      </c>
      <c r="E1893" s="107">
        <f>C1893/D1893</f>
        <v>0.873376623376623</v>
      </c>
      <c r="F1893" s="20">
        <f>VLOOKUP(A1893,[1]spot_prices!$A:$F,5,FALSE)</f>
        <v>9.45</v>
      </c>
      <c r="G1893" s="103">
        <f>VLOOKUP(A1893,[1]spot_prices!$A:$F,6,FALSE)</f>
        <v>-1.46</v>
      </c>
      <c r="H1893" s="27" t="s">
        <v>206</v>
      </c>
      <c r="I1893" s="35"/>
      <c r="J1893" s="114"/>
      <c r="K1893" s="112">
        <f>VLOOKUP(H1893,行业总结!D:F,2,FALSE)</f>
        <v>4.41</v>
      </c>
      <c r="L1893" s="27" t="s">
        <v>9153</v>
      </c>
      <c r="M1893" s="27" t="s">
        <v>9154</v>
      </c>
    </row>
    <row r="1894" ht="33" spans="1:13">
      <c r="A1894" s="24" t="s">
        <v>9155</v>
      </c>
      <c r="B1894" s="24" t="s">
        <v>9156</v>
      </c>
      <c r="C1894" s="21">
        <f>VLOOKUP(A1894,[1]spot_prices!$A:$F,3,FALSE)</f>
        <v>26.8</v>
      </c>
      <c r="D1894" s="21">
        <f>VLOOKUP(A1894,[1]spot_prices!$A:$F,4,FALSE)</f>
        <v>26.8</v>
      </c>
      <c r="E1894" s="107">
        <f>C1894/D1894</f>
        <v>1</v>
      </c>
      <c r="F1894" s="20">
        <f>VLOOKUP(A1894,[1]spot_prices!$A:$F,5,FALSE)</f>
        <v>6.3</v>
      </c>
      <c r="G1894" s="103">
        <f>VLOOKUP(A1894,[1]spot_prices!$A:$F,6,FALSE)</f>
        <v>0.16</v>
      </c>
      <c r="H1894" s="27" t="s">
        <v>206</v>
      </c>
      <c r="I1894" s="35"/>
      <c r="J1894" s="114"/>
      <c r="K1894" s="112">
        <f>VLOOKUP(H1894,行业总结!D:F,2,FALSE)</f>
        <v>4.41</v>
      </c>
      <c r="L1894" s="27" t="s">
        <v>9157</v>
      </c>
      <c r="M1894" s="27" t="s">
        <v>9158</v>
      </c>
    </row>
    <row r="1895" ht="33" spans="1:13">
      <c r="A1895" s="24" t="s">
        <v>9159</v>
      </c>
      <c r="B1895" s="24" t="s">
        <v>9160</v>
      </c>
      <c r="C1895" s="21">
        <f>VLOOKUP(A1895,[1]spot_prices!$A:$F,3,FALSE)</f>
        <v>25</v>
      </c>
      <c r="D1895" s="21">
        <f>VLOOKUP(A1895,[1]spot_prices!$A:$F,4,FALSE)</f>
        <v>35.9</v>
      </c>
      <c r="E1895" s="107">
        <f>C1895/D1895</f>
        <v>0.696378830083565</v>
      </c>
      <c r="F1895" s="20">
        <f>VLOOKUP(A1895,[1]spot_prices!$A:$F,5,FALSE)</f>
        <v>2</v>
      </c>
      <c r="G1895" s="103">
        <f>VLOOKUP(A1895,[1]spot_prices!$A:$F,6,FALSE)</f>
        <v>0.5</v>
      </c>
      <c r="H1895" s="27" t="s">
        <v>206</v>
      </c>
      <c r="I1895" s="35"/>
      <c r="J1895" s="114"/>
      <c r="K1895" s="112">
        <f>VLOOKUP(H1895,行业总结!D:F,2,FALSE)</f>
        <v>4.41</v>
      </c>
      <c r="L1895" s="27" t="s">
        <v>9161</v>
      </c>
      <c r="M1895" s="27" t="s">
        <v>9162</v>
      </c>
    </row>
    <row r="1896" spans="1:13">
      <c r="A1896" s="24" t="s">
        <v>9163</v>
      </c>
      <c r="B1896" s="24" t="s">
        <v>9164</v>
      </c>
      <c r="C1896" s="21">
        <f>VLOOKUP(A1896,[1]spot_prices!$A:$F,3,FALSE)</f>
        <v>23.9</v>
      </c>
      <c r="D1896" s="21">
        <f>VLOOKUP(A1896,[1]spot_prices!$A:$F,4,FALSE)</f>
        <v>23.9</v>
      </c>
      <c r="E1896" s="107">
        <f>C1896/D1896</f>
        <v>1</v>
      </c>
      <c r="F1896" s="20">
        <f>VLOOKUP(A1896,[1]spot_prices!$A:$F,5,FALSE)</f>
        <v>17.63</v>
      </c>
      <c r="G1896" s="103">
        <f>VLOOKUP(A1896,[1]spot_prices!$A:$F,6,FALSE)</f>
        <v>4.07</v>
      </c>
      <c r="H1896" s="27" t="s">
        <v>206</v>
      </c>
      <c r="I1896" s="35"/>
      <c r="J1896" s="114"/>
      <c r="K1896" s="112">
        <f>VLOOKUP(H1896,行业总结!D:F,2,FALSE)</f>
        <v>4.41</v>
      </c>
      <c r="L1896" s="27" t="s">
        <v>9165</v>
      </c>
      <c r="M1896" s="27" t="s">
        <v>9166</v>
      </c>
    </row>
    <row r="1897" ht="33" spans="1:13">
      <c r="A1897" s="24" t="s">
        <v>9167</v>
      </c>
      <c r="B1897" s="24" t="s">
        <v>9168</v>
      </c>
      <c r="C1897" s="21">
        <f>VLOOKUP(A1897,[1]spot_prices!$A:$F,3,FALSE)</f>
        <v>22.5</v>
      </c>
      <c r="D1897" s="21">
        <f>VLOOKUP(A1897,[1]spot_prices!$A:$F,4,FALSE)</f>
        <v>22.5</v>
      </c>
      <c r="E1897" s="107">
        <f>C1897/D1897</f>
        <v>1</v>
      </c>
      <c r="F1897" s="20">
        <f>VLOOKUP(A1897,[1]spot_prices!$A:$F,5,FALSE)</f>
        <v>7.75</v>
      </c>
      <c r="G1897" s="103">
        <f>VLOOKUP(A1897,[1]spot_prices!$A:$F,6,FALSE)</f>
        <v>2.11</v>
      </c>
      <c r="H1897" s="27" t="s">
        <v>206</v>
      </c>
      <c r="I1897" s="35"/>
      <c r="J1897" s="114"/>
      <c r="K1897" s="112">
        <f>VLOOKUP(H1897,行业总结!D:F,2,FALSE)</f>
        <v>4.41</v>
      </c>
      <c r="L1897" s="27" t="s">
        <v>9169</v>
      </c>
      <c r="M1897" s="27" t="s">
        <v>9170</v>
      </c>
    </row>
    <row r="1898" ht="33" spans="1:13">
      <c r="A1898" s="24" t="s">
        <v>9171</v>
      </c>
      <c r="B1898" s="24" t="s">
        <v>9172</v>
      </c>
      <c r="C1898" s="21">
        <f>VLOOKUP(A1898,[1]spot_prices!$A:$F,3,FALSE)</f>
        <v>21.6</v>
      </c>
      <c r="D1898" s="21">
        <f>VLOOKUP(A1898,[1]spot_prices!$A:$F,4,FALSE)</f>
        <v>27.3</v>
      </c>
      <c r="E1898" s="107">
        <f>C1898/D1898</f>
        <v>0.791208791208791</v>
      </c>
      <c r="F1898" s="20">
        <f>VLOOKUP(A1898,[1]spot_prices!$A:$F,5,FALSE)</f>
        <v>20.6</v>
      </c>
      <c r="G1898" s="103">
        <f>VLOOKUP(A1898,[1]spot_prices!$A:$F,6,FALSE)</f>
        <v>1.98</v>
      </c>
      <c r="H1898" s="27" t="s">
        <v>206</v>
      </c>
      <c r="I1898" s="35"/>
      <c r="J1898" s="114"/>
      <c r="K1898" s="112">
        <f>VLOOKUP(H1898,行业总结!D:F,2,FALSE)</f>
        <v>4.41</v>
      </c>
      <c r="L1898" s="27" t="s">
        <v>9173</v>
      </c>
      <c r="M1898" s="27" t="s">
        <v>9174</v>
      </c>
    </row>
    <row r="1899" ht="33" spans="1:13">
      <c r="A1899" s="24" t="s">
        <v>9175</v>
      </c>
      <c r="B1899" s="24" t="s">
        <v>9176</v>
      </c>
      <c r="C1899" s="21">
        <f>VLOOKUP(A1899,[1]spot_prices!$A:$F,3,FALSE)</f>
        <v>21.2</v>
      </c>
      <c r="D1899" s="21">
        <f>VLOOKUP(A1899,[1]spot_prices!$A:$F,4,FALSE)</f>
        <v>21.2</v>
      </c>
      <c r="E1899" s="107">
        <f>C1899/D1899</f>
        <v>1</v>
      </c>
      <c r="F1899" s="20">
        <f>VLOOKUP(A1899,[1]spot_prices!$A:$F,5,FALSE)</f>
        <v>14.07</v>
      </c>
      <c r="G1899" s="103">
        <f>VLOOKUP(A1899,[1]spot_prices!$A:$F,6,FALSE)</f>
        <v>2.03</v>
      </c>
      <c r="H1899" s="27" t="s">
        <v>206</v>
      </c>
      <c r="I1899" s="35"/>
      <c r="J1899" s="114"/>
      <c r="K1899" s="112">
        <f>VLOOKUP(H1899,行业总结!D:F,2,FALSE)</f>
        <v>4.41</v>
      </c>
      <c r="L1899" s="27" t="s">
        <v>9177</v>
      </c>
      <c r="M1899" s="27" t="s">
        <v>9178</v>
      </c>
    </row>
    <row r="1900" ht="33" spans="1:13">
      <c r="A1900" s="24" t="s">
        <v>9179</v>
      </c>
      <c r="B1900" s="24" t="s">
        <v>9180</v>
      </c>
      <c r="C1900" s="21">
        <f>VLOOKUP(A1900,[1]spot_prices!$A:$F,3,FALSE)</f>
        <v>20.7</v>
      </c>
      <c r="D1900" s="21">
        <f>VLOOKUP(A1900,[1]spot_prices!$A:$F,4,FALSE)</f>
        <v>22.8</v>
      </c>
      <c r="E1900" s="107">
        <f>C1900/D1900</f>
        <v>0.907894736842105</v>
      </c>
      <c r="F1900" s="20">
        <f>VLOOKUP(A1900,[1]spot_prices!$A:$F,5,FALSE)</f>
        <v>8.37</v>
      </c>
      <c r="G1900" s="103">
        <f>VLOOKUP(A1900,[1]spot_prices!$A:$F,6,FALSE)</f>
        <v>1.09</v>
      </c>
      <c r="H1900" s="27" t="s">
        <v>206</v>
      </c>
      <c r="I1900" s="35"/>
      <c r="J1900" s="114"/>
      <c r="K1900" s="112">
        <f>VLOOKUP(H1900,行业总结!D:F,2,FALSE)</f>
        <v>4.41</v>
      </c>
      <c r="L1900" s="27" t="s">
        <v>9181</v>
      </c>
      <c r="M1900" s="27" t="s">
        <v>9182</v>
      </c>
    </row>
    <row r="1901" ht="33" spans="1:13">
      <c r="A1901" s="24" t="s">
        <v>9183</v>
      </c>
      <c r="B1901" s="24" t="s">
        <v>9184</v>
      </c>
      <c r="C1901" s="21">
        <f>VLOOKUP(A1901,[1]spot_prices!$A:$F,3,FALSE)</f>
        <v>20.7</v>
      </c>
      <c r="D1901" s="21">
        <f>VLOOKUP(A1901,[1]spot_prices!$A:$F,4,FALSE)</f>
        <v>20.7</v>
      </c>
      <c r="E1901" s="107">
        <f>C1901/D1901</f>
        <v>1</v>
      </c>
      <c r="F1901" s="20">
        <f>VLOOKUP(A1901,[1]spot_prices!$A:$F,5,FALSE)</f>
        <v>3.48</v>
      </c>
      <c r="G1901" s="103">
        <f>VLOOKUP(A1901,[1]spot_prices!$A:$F,6,FALSE)</f>
        <v>2.05</v>
      </c>
      <c r="H1901" s="27" t="s">
        <v>206</v>
      </c>
      <c r="I1901" s="35"/>
      <c r="J1901" s="114"/>
      <c r="K1901" s="112">
        <f>VLOOKUP(H1901,行业总结!D:F,2,FALSE)</f>
        <v>4.41</v>
      </c>
      <c r="L1901" s="27" t="s">
        <v>9185</v>
      </c>
      <c r="M1901" s="27" t="s">
        <v>9186</v>
      </c>
    </row>
    <row r="1902" spans="1:13">
      <c r="A1902" s="24" t="s">
        <v>9187</v>
      </c>
      <c r="B1902" s="24" t="s">
        <v>9188</v>
      </c>
      <c r="C1902" s="21">
        <f>VLOOKUP(A1902,[1]spot_prices!$A:$F,3,FALSE)</f>
        <v>20</v>
      </c>
      <c r="D1902" s="21">
        <f>VLOOKUP(A1902,[1]spot_prices!$A:$F,4,FALSE)</f>
        <v>54</v>
      </c>
      <c r="E1902" s="107">
        <f>C1902/D1902</f>
        <v>0.37037037037037</v>
      </c>
      <c r="F1902" s="20">
        <f>VLOOKUP(A1902,[1]spot_prices!$A:$F,5,FALSE)</f>
        <v>6.97</v>
      </c>
      <c r="G1902" s="103">
        <f>VLOOKUP(A1902,[1]spot_prices!$A:$F,6,FALSE)</f>
        <v>1.75</v>
      </c>
      <c r="H1902" s="27" t="s">
        <v>206</v>
      </c>
      <c r="I1902" s="35"/>
      <c r="J1902" s="114"/>
      <c r="K1902" s="112">
        <f>VLOOKUP(H1902,行业总结!D:F,2,FALSE)</f>
        <v>4.41</v>
      </c>
      <c r="L1902" s="27" t="s">
        <v>9189</v>
      </c>
      <c r="M1902" s="27" t="s">
        <v>9190</v>
      </c>
    </row>
    <row r="1903" spans="1:13">
      <c r="A1903" s="24" t="s">
        <v>9191</v>
      </c>
      <c r="B1903" s="24" t="s">
        <v>9192</v>
      </c>
      <c r="C1903" s="21">
        <f>VLOOKUP(A1903,[1]spot_prices!$A:$F,3,FALSE)</f>
        <v>19.6</v>
      </c>
      <c r="D1903" s="21">
        <f>VLOOKUP(A1903,[1]spot_prices!$A:$F,4,FALSE)</f>
        <v>23.5</v>
      </c>
      <c r="E1903" s="107">
        <f>C1903/D1903</f>
        <v>0.834042553191489</v>
      </c>
      <c r="F1903" s="20">
        <f>VLOOKUP(A1903,[1]spot_prices!$A:$F,5,FALSE)</f>
        <v>6.22</v>
      </c>
      <c r="G1903" s="103">
        <f>VLOOKUP(A1903,[1]spot_prices!$A:$F,6,FALSE)</f>
        <v>0.48</v>
      </c>
      <c r="H1903" s="27" t="s">
        <v>206</v>
      </c>
      <c r="I1903" s="35"/>
      <c r="J1903" s="114"/>
      <c r="K1903" s="112">
        <f>VLOOKUP(H1903,行业总结!D:F,2,FALSE)</f>
        <v>4.41</v>
      </c>
      <c r="L1903" s="27" t="s">
        <v>9193</v>
      </c>
      <c r="M1903" s="27" t="s">
        <v>9194</v>
      </c>
    </row>
    <row r="1904" ht="33" spans="1:13">
      <c r="A1904" s="24" t="s">
        <v>9195</v>
      </c>
      <c r="B1904" s="24" t="s">
        <v>9196</v>
      </c>
      <c r="C1904" s="21">
        <f>VLOOKUP(A1904,[1]spot_prices!$A:$F,3,FALSE)</f>
        <v>19.5</v>
      </c>
      <c r="D1904" s="21">
        <f>VLOOKUP(A1904,[1]spot_prices!$A:$F,4,FALSE)</f>
        <v>24.1</v>
      </c>
      <c r="E1904" s="107">
        <f>C1904/D1904</f>
        <v>0.809128630705394</v>
      </c>
      <c r="F1904" s="20">
        <f>VLOOKUP(A1904,[1]spot_prices!$A:$F,5,FALSE)</f>
        <v>15.11</v>
      </c>
      <c r="G1904" s="103">
        <f>VLOOKUP(A1904,[1]spot_prices!$A:$F,6,FALSE)</f>
        <v>3.85</v>
      </c>
      <c r="H1904" s="27" t="s">
        <v>206</v>
      </c>
      <c r="I1904" s="35"/>
      <c r="J1904" s="114"/>
      <c r="K1904" s="112">
        <f>VLOOKUP(H1904,行业总结!D:F,2,FALSE)</f>
        <v>4.41</v>
      </c>
      <c r="L1904" s="27" t="s">
        <v>9197</v>
      </c>
      <c r="M1904" s="27" t="s">
        <v>9198</v>
      </c>
    </row>
    <row r="1905" ht="33" spans="1:13">
      <c r="A1905" s="24" t="s">
        <v>9199</v>
      </c>
      <c r="B1905" s="24" t="s">
        <v>9200</v>
      </c>
      <c r="C1905" s="21">
        <f>VLOOKUP(A1905,[1]spot_prices!$A:$F,3,FALSE)</f>
        <v>19.4</v>
      </c>
      <c r="D1905" s="21">
        <f>VLOOKUP(A1905,[1]spot_prices!$A:$F,4,FALSE)</f>
        <v>26.6</v>
      </c>
      <c r="E1905" s="107">
        <f>C1905/D1905</f>
        <v>0.729323308270677</v>
      </c>
      <c r="F1905" s="20">
        <f>VLOOKUP(A1905,[1]spot_prices!$A:$F,5,FALSE)</f>
        <v>4.34</v>
      </c>
      <c r="G1905" s="103">
        <f>VLOOKUP(A1905,[1]spot_prices!$A:$F,6,FALSE)</f>
        <v>0</v>
      </c>
      <c r="H1905" s="27" t="s">
        <v>206</v>
      </c>
      <c r="I1905" s="35"/>
      <c r="J1905" s="114"/>
      <c r="K1905" s="112">
        <f>VLOOKUP(H1905,行业总结!D:F,2,FALSE)</f>
        <v>4.41</v>
      </c>
      <c r="L1905" s="27" t="s">
        <v>9201</v>
      </c>
      <c r="M1905" s="27" t="s">
        <v>9202</v>
      </c>
    </row>
    <row r="1906" ht="49.5" spans="1:13">
      <c r="A1906" s="24" t="s">
        <v>9203</v>
      </c>
      <c r="B1906" s="24" t="s">
        <v>9204</v>
      </c>
      <c r="C1906" s="21">
        <f>VLOOKUP(A1906,[1]spot_prices!$A:$F,3,FALSE)</f>
        <v>19.3</v>
      </c>
      <c r="D1906" s="21">
        <f>VLOOKUP(A1906,[1]spot_prices!$A:$F,4,FALSE)</f>
        <v>20.7</v>
      </c>
      <c r="E1906" s="107">
        <f>C1906/D1906</f>
        <v>0.932367149758454</v>
      </c>
      <c r="F1906" s="20">
        <f>VLOOKUP(A1906,[1]spot_prices!$A:$F,5,FALSE)</f>
        <v>9.96</v>
      </c>
      <c r="G1906" s="103">
        <f>VLOOKUP(A1906,[1]spot_prices!$A:$F,6,FALSE)</f>
        <v>1.74</v>
      </c>
      <c r="H1906" s="27" t="s">
        <v>206</v>
      </c>
      <c r="I1906" s="35"/>
      <c r="J1906" s="114"/>
      <c r="K1906" s="112">
        <f>VLOOKUP(H1906,行业总结!D:F,2,FALSE)</f>
        <v>4.41</v>
      </c>
      <c r="L1906" s="27" t="s">
        <v>9205</v>
      </c>
      <c r="M1906" s="27" t="s">
        <v>9206</v>
      </c>
    </row>
    <row r="1907" ht="33" spans="1:13">
      <c r="A1907" s="24" t="s">
        <v>9207</v>
      </c>
      <c r="B1907" s="24" t="s">
        <v>9208</v>
      </c>
      <c r="C1907" s="21">
        <f>VLOOKUP(A1907,[1]spot_prices!$A:$F,3,FALSE)</f>
        <v>16.6</v>
      </c>
      <c r="D1907" s="21">
        <f>VLOOKUP(A1907,[1]spot_prices!$A:$F,4,FALSE)</f>
        <v>16.6</v>
      </c>
      <c r="E1907" s="107">
        <f>C1907/D1907</f>
        <v>1</v>
      </c>
      <c r="F1907" s="20">
        <f>VLOOKUP(A1907,[1]spot_prices!$A:$F,5,FALSE)</f>
        <v>6.28</v>
      </c>
      <c r="G1907" s="103">
        <f>VLOOKUP(A1907,[1]spot_prices!$A:$F,6,FALSE)</f>
        <v>1.29</v>
      </c>
      <c r="H1907" s="27" t="s">
        <v>206</v>
      </c>
      <c r="I1907" s="35"/>
      <c r="J1907" s="24" t="s">
        <v>2286</v>
      </c>
      <c r="K1907" s="112">
        <f>VLOOKUP(H1907,行业总结!D:F,2,FALSE)</f>
        <v>4.41</v>
      </c>
      <c r="L1907" s="27" t="s">
        <v>9209</v>
      </c>
      <c r="M1907" s="27" t="s">
        <v>9210</v>
      </c>
    </row>
    <row r="1908" ht="33" spans="1:13">
      <c r="A1908" s="24" t="s">
        <v>9211</v>
      </c>
      <c r="B1908" s="24" t="s">
        <v>9212</v>
      </c>
      <c r="C1908" s="21">
        <f>VLOOKUP(A1908,[1]spot_prices!$A:$F,3,FALSE)</f>
        <v>15.8</v>
      </c>
      <c r="D1908" s="21">
        <f>VLOOKUP(A1908,[1]spot_prices!$A:$F,4,FALSE)</f>
        <v>32.1</v>
      </c>
      <c r="E1908" s="107">
        <f>C1908/D1908</f>
        <v>0.492211838006231</v>
      </c>
      <c r="F1908" s="20">
        <f>VLOOKUP(A1908,[1]spot_prices!$A:$F,5,FALSE)</f>
        <v>3.03</v>
      </c>
      <c r="G1908" s="103">
        <f>VLOOKUP(A1908,[1]spot_prices!$A:$F,6,FALSE)</f>
        <v>-3.5</v>
      </c>
      <c r="H1908" s="27" t="s">
        <v>206</v>
      </c>
      <c r="I1908" s="35"/>
      <c r="J1908" s="114"/>
      <c r="K1908" s="112">
        <f>VLOOKUP(H1908,行业总结!D:F,2,FALSE)</f>
        <v>4.41</v>
      </c>
      <c r="L1908" s="27" t="s">
        <v>9213</v>
      </c>
      <c r="M1908" s="27" t="s">
        <v>9214</v>
      </c>
    </row>
    <row r="1909" spans="1:13">
      <c r="A1909" s="24" t="s">
        <v>9215</v>
      </c>
      <c r="B1909" s="24" t="s">
        <v>9216</v>
      </c>
      <c r="C1909" s="21">
        <f>VLOOKUP(A1909,[1]spot_prices!$A:$F,3,FALSE)</f>
        <v>15.6</v>
      </c>
      <c r="D1909" s="21">
        <f>VLOOKUP(A1909,[1]spot_prices!$A:$F,4,FALSE)</f>
        <v>24.9</v>
      </c>
      <c r="E1909" s="107">
        <f>C1909/D1909</f>
        <v>0.626506024096386</v>
      </c>
      <c r="F1909" s="20">
        <f>VLOOKUP(A1909,[1]spot_prices!$A:$F,5,FALSE)</f>
        <v>24.86</v>
      </c>
      <c r="G1909" s="103">
        <f>VLOOKUP(A1909,[1]spot_prices!$A:$F,6,FALSE)</f>
        <v>0.81</v>
      </c>
      <c r="H1909" s="27" t="s">
        <v>206</v>
      </c>
      <c r="I1909" s="35"/>
      <c r="J1909" s="114"/>
      <c r="K1909" s="112">
        <f>VLOOKUP(H1909,行业总结!D:F,2,FALSE)</f>
        <v>4.41</v>
      </c>
      <c r="L1909" s="27" t="s">
        <v>9217</v>
      </c>
      <c r="M1909" s="27" t="s">
        <v>9218</v>
      </c>
    </row>
    <row r="1910" spans="1:13">
      <c r="A1910" s="24" t="s">
        <v>9219</v>
      </c>
      <c r="B1910" s="24" t="s">
        <v>9220</v>
      </c>
      <c r="C1910" s="21">
        <f>VLOOKUP(A1910,[1]spot_prices!$A:$F,3,FALSE)</f>
        <v>14.7</v>
      </c>
      <c r="D1910" s="21">
        <f>VLOOKUP(A1910,[1]spot_prices!$A:$F,4,FALSE)</f>
        <v>29.1</v>
      </c>
      <c r="E1910" s="107">
        <f>C1910/D1910</f>
        <v>0.505154639175258</v>
      </c>
      <c r="F1910" s="20">
        <f>VLOOKUP(A1910,[1]spot_prices!$A:$F,5,FALSE)</f>
        <v>16.02</v>
      </c>
      <c r="G1910" s="103">
        <f>VLOOKUP(A1910,[1]spot_prices!$A:$F,6,FALSE)</f>
        <v>3.09</v>
      </c>
      <c r="H1910" s="27" t="s">
        <v>206</v>
      </c>
      <c r="I1910" s="35"/>
      <c r="J1910" s="114"/>
      <c r="K1910" s="112">
        <f>VLOOKUP(H1910,行业总结!D:F,2,FALSE)</f>
        <v>4.41</v>
      </c>
      <c r="L1910" s="27" t="s">
        <v>9221</v>
      </c>
      <c r="M1910" s="27" t="s">
        <v>9222</v>
      </c>
    </row>
    <row r="1911" ht="33" spans="1:13">
      <c r="A1911" s="24" t="s">
        <v>9223</v>
      </c>
      <c r="B1911" s="24" t="s">
        <v>9224</v>
      </c>
      <c r="C1911" s="21">
        <f>VLOOKUP(A1911,[1]spot_prices!$A:$F,3,FALSE)</f>
        <v>14.5</v>
      </c>
      <c r="D1911" s="21">
        <f>VLOOKUP(A1911,[1]spot_prices!$A:$F,4,FALSE)</f>
        <v>18.8</v>
      </c>
      <c r="E1911" s="107">
        <f>C1911/D1911</f>
        <v>0.771276595744681</v>
      </c>
      <c r="F1911" s="20">
        <f>VLOOKUP(A1911,[1]spot_prices!$A:$F,5,FALSE)</f>
        <v>7.16</v>
      </c>
      <c r="G1911" s="103">
        <f>VLOOKUP(A1911,[1]spot_prices!$A:$F,6,FALSE)</f>
        <v>2.43</v>
      </c>
      <c r="H1911" s="27" t="s">
        <v>206</v>
      </c>
      <c r="I1911" s="35"/>
      <c r="J1911" s="114"/>
      <c r="K1911" s="112">
        <f>VLOOKUP(H1911,行业总结!D:F,2,FALSE)</f>
        <v>4.41</v>
      </c>
      <c r="L1911" s="27" t="s">
        <v>9225</v>
      </c>
      <c r="M1911" s="27" t="s">
        <v>9226</v>
      </c>
    </row>
    <row r="1912" ht="33" spans="1:13">
      <c r="A1912" s="24" t="s">
        <v>9227</v>
      </c>
      <c r="B1912" s="24" t="s">
        <v>9228</v>
      </c>
      <c r="C1912" s="21">
        <f>VLOOKUP(A1912,[1]spot_prices!$A:$F,3,FALSE)</f>
        <v>13.9</v>
      </c>
      <c r="D1912" s="21">
        <f>VLOOKUP(A1912,[1]spot_prices!$A:$F,4,FALSE)</f>
        <v>13.9</v>
      </c>
      <c r="E1912" s="107">
        <f>C1912/D1912</f>
        <v>1</v>
      </c>
      <c r="F1912" s="20">
        <f>VLOOKUP(A1912,[1]spot_prices!$A:$F,5,FALSE)</f>
        <v>2.39</v>
      </c>
      <c r="G1912" s="103">
        <f>VLOOKUP(A1912,[1]spot_prices!$A:$F,6,FALSE)</f>
        <v>2.14</v>
      </c>
      <c r="H1912" s="27" t="s">
        <v>206</v>
      </c>
      <c r="I1912" s="35"/>
      <c r="J1912" s="114"/>
      <c r="K1912" s="112">
        <f>VLOOKUP(H1912,行业总结!D:F,2,FALSE)</f>
        <v>4.41</v>
      </c>
      <c r="L1912" s="27" t="s">
        <v>9229</v>
      </c>
      <c r="M1912" s="27" t="s">
        <v>9230</v>
      </c>
    </row>
    <row r="1913" ht="33" spans="1:13">
      <c r="A1913" s="24" t="s">
        <v>9231</v>
      </c>
      <c r="B1913" s="24" t="s">
        <v>9232</v>
      </c>
      <c r="C1913" s="21">
        <f>VLOOKUP(A1913,[1]spot_prices!$A:$F,3,FALSE)</f>
        <v>13.5</v>
      </c>
      <c r="D1913" s="21">
        <f>VLOOKUP(A1913,[1]spot_prices!$A:$F,4,FALSE)</f>
        <v>21.6</v>
      </c>
      <c r="E1913" s="107">
        <f>C1913/D1913</f>
        <v>0.625</v>
      </c>
      <c r="F1913" s="20">
        <f>VLOOKUP(A1913,[1]spot_prices!$A:$F,5,FALSE)</f>
        <v>21.8</v>
      </c>
      <c r="G1913" s="103">
        <f>VLOOKUP(A1913,[1]spot_prices!$A:$F,6,FALSE)</f>
        <v>2.3</v>
      </c>
      <c r="H1913" s="27" t="s">
        <v>206</v>
      </c>
      <c r="I1913" s="35"/>
      <c r="J1913" s="114"/>
      <c r="K1913" s="112">
        <f>VLOOKUP(H1913,行业总结!D:F,2,FALSE)</f>
        <v>4.41</v>
      </c>
      <c r="L1913" s="27" t="s">
        <v>9233</v>
      </c>
      <c r="M1913" s="27" t="s">
        <v>9234</v>
      </c>
    </row>
    <row r="1914" spans="1:13">
      <c r="A1914" s="24" t="s">
        <v>9235</v>
      </c>
      <c r="B1914" s="24" t="s">
        <v>9236</v>
      </c>
      <c r="C1914" s="21">
        <f>VLOOKUP(A1914,[1]spot_prices!$A:$F,3,FALSE)</f>
        <v>13.3</v>
      </c>
      <c r="D1914" s="21">
        <f>VLOOKUP(A1914,[1]spot_prices!$A:$F,4,FALSE)</f>
        <v>28.4</v>
      </c>
      <c r="E1914" s="107">
        <f>C1914/D1914</f>
        <v>0.46830985915493</v>
      </c>
      <c r="F1914" s="20">
        <f>VLOOKUP(A1914,[1]spot_prices!$A:$F,5,FALSE)</f>
        <v>26.21</v>
      </c>
      <c r="G1914" s="103">
        <f>VLOOKUP(A1914,[1]spot_prices!$A:$F,6,FALSE)</f>
        <v>2.3</v>
      </c>
      <c r="H1914" s="27" t="s">
        <v>206</v>
      </c>
      <c r="I1914" s="35"/>
      <c r="J1914" s="114"/>
      <c r="K1914" s="112">
        <f>VLOOKUP(H1914,行业总结!D:F,2,FALSE)</f>
        <v>4.41</v>
      </c>
      <c r="L1914" s="27" t="s">
        <v>9237</v>
      </c>
      <c r="M1914" s="27" t="s">
        <v>9238</v>
      </c>
    </row>
    <row r="1915" spans="1:13">
      <c r="A1915" s="24" t="s">
        <v>9239</v>
      </c>
      <c r="B1915" s="24" t="s">
        <v>9240</v>
      </c>
      <c r="C1915" s="21">
        <f>VLOOKUP(A1915,[1]spot_prices!$A:$F,3,FALSE)</f>
        <v>12.6</v>
      </c>
      <c r="D1915" s="21">
        <f>VLOOKUP(A1915,[1]spot_prices!$A:$F,4,FALSE)</f>
        <v>18.7</v>
      </c>
      <c r="E1915" s="107">
        <f>C1915/D1915</f>
        <v>0.67379679144385</v>
      </c>
      <c r="F1915" s="20">
        <f>VLOOKUP(A1915,[1]spot_prices!$A:$F,5,FALSE)</f>
        <v>17.69</v>
      </c>
      <c r="G1915" s="103">
        <f>VLOOKUP(A1915,[1]spot_prices!$A:$F,6,FALSE)</f>
        <v>2.02</v>
      </c>
      <c r="H1915" s="27" t="s">
        <v>206</v>
      </c>
      <c r="I1915" s="35"/>
      <c r="J1915" s="114"/>
      <c r="K1915" s="112">
        <f>VLOOKUP(H1915,行业总结!D:F,2,FALSE)</f>
        <v>4.41</v>
      </c>
      <c r="L1915" s="27" t="s">
        <v>9241</v>
      </c>
      <c r="M1915" s="27" t="s">
        <v>9242</v>
      </c>
    </row>
    <row r="1916" ht="33" spans="1:13">
      <c r="A1916" s="24" t="s">
        <v>9243</v>
      </c>
      <c r="B1916" s="24" t="s">
        <v>9244</v>
      </c>
      <c r="C1916" s="21">
        <f>VLOOKUP(A1916,[1]spot_prices!$A:$F,3,FALSE)</f>
        <v>11.1</v>
      </c>
      <c r="D1916" s="21">
        <f>VLOOKUP(A1916,[1]spot_prices!$A:$F,4,FALSE)</f>
        <v>14</v>
      </c>
      <c r="E1916" s="107">
        <f>C1916/D1916</f>
        <v>0.792857142857143</v>
      </c>
      <c r="F1916" s="20">
        <f>VLOOKUP(A1916,[1]spot_prices!$A:$F,5,FALSE)</f>
        <v>10.34</v>
      </c>
      <c r="G1916" s="103">
        <f>VLOOKUP(A1916,[1]spot_prices!$A:$F,6,FALSE)</f>
        <v>1.97</v>
      </c>
      <c r="H1916" s="27" t="s">
        <v>206</v>
      </c>
      <c r="I1916" s="35"/>
      <c r="J1916" s="114"/>
      <c r="K1916" s="112">
        <f>VLOOKUP(H1916,行业总结!D:F,2,FALSE)</f>
        <v>4.41</v>
      </c>
      <c r="L1916" s="27" t="s">
        <v>9245</v>
      </c>
      <c r="M1916" s="27" t="s">
        <v>9246</v>
      </c>
    </row>
    <row r="1917" ht="33" spans="1:13">
      <c r="A1917" s="24" t="s">
        <v>9247</v>
      </c>
      <c r="B1917" s="24" t="s">
        <v>9248</v>
      </c>
      <c r="C1917" s="21">
        <f>VLOOKUP(A1917,[1]spot_prices!$A:$F,3,FALSE)</f>
        <v>9.3</v>
      </c>
      <c r="D1917" s="21">
        <f>VLOOKUP(A1917,[1]spot_prices!$A:$F,4,FALSE)</f>
        <v>18.6</v>
      </c>
      <c r="E1917" s="107">
        <f>C1917/D1917</f>
        <v>0.5</v>
      </c>
      <c r="F1917" s="20">
        <f>VLOOKUP(A1917,[1]spot_prices!$A:$F,5,FALSE)</f>
        <v>13.97</v>
      </c>
      <c r="G1917" s="103">
        <f>VLOOKUP(A1917,[1]spot_prices!$A:$F,6,FALSE)</f>
        <v>4.72</v>
      </c>
      <c r="H1917" s="27" t="s">
        <v>206</v>
      </c>
      <c r="I1917" s="35"/>
      <c r="J1917" s="114"/>
      <c r="K1917" s="112">
        <f>VLOOKUP(H1917,行业总结!D:F,2,FALSE)</f>
        <v>4.41</v>
      </c>
      <c r="L1917" s="27" t="s">
        <v>9249</v>
      </c>
      <c r="M1917" s="27" t="s">
        <v>9250</v>
      </c>
    </row>
    <row r="1918" spans="1:13">
      <c r="A1918" s="24" t="s">
        <v>9251</v>
      </c>
      <c r="B1918" s="24" t="s">
        <v>9252</v>
      </c>
      <c r="C1918" s="21">
        <f>VLOOKUP(A1918,[1]spot_prices!$A:$F,3,FALSE)</f>
        <v>7.9</v>
      </c>
      <c r="D1918" s="21">
        <f>VLOOKUP(A1918,[1]spot_prices!$A:$F,4,FALSE)</f>
        <v>18.8</v>
      </c>
      <c r="E1918" s="107">
        <f>C1918/D1918</f>
        <v>0.420212765957447</v>
      </c>
      <c r="F1918" s="20">
        <f>VLOOKUP(A1918,[1]spot_prices!$A:$F,5,FALSE)</f>
        <v>11.66</v>
      </c>
      <c r="G1918" s="103">
        <f>VLOOKUP(A1918,[1]spot_prices!$A:$F,6,FALSE)</f>
        <v>1.57</v>
      </c>
      <c r="H1918" s="27" t="s">
        <v>206</v>
      </c>
      <c r="I1918" s="35"/>
      <c r="J1918" s="114"/>
      <c r="K1918" s="112">
        <f>VLOOKUP(H1918,行业总结!D:F,2,FALSE)</f>
        <v>4.41</v>
      </c>
      <c r="L1918" s="27" t="s">
        <v>9253</v>
      </c>
      <c r="M1918" s="27" t="s">
        <v>9254</v>
      </c>
    </row>
    <row r="1919" ht="33" spans="1:13">
      <c r="A1919" s="24" t="s">
        <v>9255</v>
      </c>
      <c r="B1919" s="24" t="s">
        <v>9256</v>
      </c>
      <c r="C1919" s="21">
        <f>VLOOKUP(A1919,[1]spot_prices!$A:$F,3,FALSE)</f>
        <v>6.3</v>
      </c>
      <c r="D1919" s="21">
        <f>VLOOKUP(A1919,[1]spot_prices!$A:$F,4,FALSE)</f>
        <v>22.3</v>
      </c>
      <c r="E1919" s="107">
        <f>C1919/D1919</f>
        <v>0.282511210762332</v>
      </c>
      <c r="F1919" s="20">
        <f>VLOOKUP(A1919,[1]spot_prices!$A:$F,5,FALSE)</f>
        <v>37.11</v>
      </c>
      <c r="G1919" s="103">
        <f>VLOOKUP(A1919,[1]spot_prices!$A:$F,6,FALSE)</f>
        <v>6.36</v>
      </c>
      <c r="H1919" s="27" t="s">
        <v>206</v>
      </c>
      <c r="I1919" s="35"/>
      <c r="J1919" s="114"/>
      <c r="K1919" s="112">
        <f>VLOOKUP(H1919,行业总结!D:F,2,FALSE)</f>
        <v>4.41</v>
      </c>
      <c r="L1919" s="27" t="s">
        <v>9257</v>
      </c>
      <c r="M1919" s="27" t="s">
        <v>9258</v>
      </c>
    </row>
    <row r="1920" ht="49.5" spans="1:13">
      <c r="A1920" s="110" t="s">
        <v>1033</v>
      </c>
      <c r="B1920" s="110" t="s">
        <v>1034</v>
      </c>
      <c r="C1920" s="21">
        <f>VLOOKUP(A1920,[1]spot_prices!$A:$F,3,FALSE)</f>
        <v>696.3</v>
      </c>
      <c r="D1920" s="21">
        <f>VLOOKUP(A1920,[1]spot_prices!$A:$F,4,FALSE)</f>
        <v>808.2</v>
      </c>
      <c r="E1920" s="107">
        <f>C1920/D1920</f>
        <v>0.861544172234595</v>
      </c>
      <c r="F1920" s="20">
        <f>VLOOKUP(A1920,[1]spot_prices!$A:$F,5,FALSE)</f>
        <v>3.9</v>
      </c>
      <c r="G1920" s="103">
        <f>VLOOKUP(A1920,[1]spot_prices!$A:$F,6,FALSE)</f>
        <v>-1.76</v>
      </c>
      <c r="H1920" s="111" t="s">
        <v>359</v>
      </c>
      <c r="I1920" s="130"/>
      <c r="J1920" s="110" t="s">
        <v>2224</v>
      </c>
      <c r="K1920" s="112">
        <f>VLOOKUP(H1920,行业总结!D:F,2,FALSE)</f>
        <v>4.41</v>
      </c>
      <c r="L1920" s="111" t="s">
        <v>1035</v>
      </c>
      <c r="M1920" s="111" t="s">
        <v>1036</v>
      </c>
    </row>
    <row r="1921" ht="33" spans="1:13">
      <c r="A1921" s="110" t="s">
        <v>1041</v>
      </c>
      <c r="B1921" s="110" t="s">
        <v>1042</v>
      </c>
      <c r="C1921" s="21">
        <f>VLOOKUP(A1921,[1]spot_prices!$A:$F,3,FALSE)</f>
        <v>616.4</v>
      </c>
      <c r="D1921" s="21">
        <f>VLOOKUP(A1921,[1]spot_prices!$A:$F,4,FALSE)</f>
        <v>622.6</v>
      </c>
      <c r="E1921" s="107">
        <f>C1921/D1921</f>
        <v>0.990041760359782</v>
      </c>
      <c r="F1921" s="20">
        <f>VLOOKUP(A1921,[1]spot_prices!$A:$F,5,FALSE)</f>
        <v>10.19</v>
      </c>
      <c r="G1921" s="103">
        <f>VLOOKUP(A1921,[1]spot_prices!$A:$F,6,FALSE)</f>
        <v>-1.83</v>
      </c>
      <c r="H1921" s="111" t="s">
        <v>359</v>
      </c>
      <c r="I1921" s="130"/>
      <c r="J1921" s="110" t="s">
        <v>2224</v>
      </c>
      <c r="K1921" s="112">
        <f>VLOOKUP(H1921,行业总结!D:F,2,FALSE)</f>
        <v>4.41</v>
      </c>
      <c r="L1921" s="111" t="s">
        <v>1043</v>
      </c>
      <c r="M1921" s="111" t="s">
        <v>1044</v>
      </c>
    </row>
    <row r="1922" ht="66" spans="1:13">
      <c r="A1922" s="108" t="s">
        <v>9259</v>
      </c>
      <c r="B1922" s="108" t="s">
        <v>9260</v>
      </c>
      <c r="C1922" s="21">
        <f>VLOOKUP(A1922,[1]spot_prices!$A:$F,3,FALSE)</f>
        <v>221.8</v>
      </c>
      <c r="D1922" s="21">
        <f>VLOOKUP(A1922,[1]spot_prices!$A:$F,4,FALSE)</f>
        <v>391.5</v>
      </c>
      <c r="E1922" s="107">
        <f>C1922/D1922</f>
        <v>0.566538952745849</v>
      </c>
      <c r="F1922" s="20">
        <f>VLOOKUP(A1922,[1]spot_prices!$A:$F,5,FALSE)</f>
        <v>34.4</v>
      </c>
      <c r="G1922" s="103">
        <f>VLOOKUP(A1922,[1]spot_prices!$A:$F,6,FALSE)</f>
        <v>0.15</v>
      </c>
      <c r="H1922" s="109" t="s">
        <v>359</v>
      </c>
      <c r="I1922" s="121" t="s">
        <v>9261</v>
      </c>
      <c r="J1922" s="108" t="s">
        <v>2135</v>
      </c>
      <c r="K1922" s="112">
        <f>VLOOKUP(H1922,行业总结!D:F,2,FALSE)</f>
        <v>4.41</v>
      </c>
      <c r="L1922" s="109" t="s">
        <v>9262</v>
      </c>
      <c r="M1922" s="109" t="s">
        <v>9263</v>
      </c>
    </row>
    <row r="1923" ht="33" spans="1:13">
      <c r="A1923" s="108" t="s">
        <v>9264</v>
      </c>
      <c r="B1923" s="108" t="s">
        <v>9265</v>
      </c>
      <c r="C1923" s="21">
        <f>VLOOKUP(A1923,[1]spot_prices!$A:$F,3,FALSE)</f>
        <v>195.5</v>
      </c>
      <c r="D1923" s="21">
        <f>VLOOKUP(A1923,[1]spot_prices!$A:$F,4,FALSE)</f>
        <v>295.4</v>
      </c>
      <c r="E1923" s="107">
        <f>C1923/D1923</f>
        <v>0.661814488828707</v>
      </c>
      <c r="F1923" s="20">
        <f>VLOOKUP(A1923,[1]spot_prices!$A:$F,5,FALSE)</f>
        <v>11.22</v>
      </c>
      <c r="G1923" s="103">
        <f>VLOOKUP(A1923,[1]spot_prices!$A:$F,6,FALSE)</f>
        <v>-0.44</v>
      </c>
      <c r="H1923" s="109" t="s">
        <v>359</v>
      </c>
      <c r="I1923" s="121"/>
      <c r="J1923" s="108" t="s">
        <v>2216</v>
      </c>
      <c r="K1923" s="112">
        <f>VLOOKUP(H1923,行业总结!D:F,2,FALSE)</f>
        <v>4.41</v>
      </c>
      <c r="L1923" s="109" t="s">
        <v>9266</v>
      </c>
      <c r="M1923" s="109" t="s">
        <v>9267</v>
      </c>
    </row>
    <row r="1924" spans="1:13">
      <c r="A1924" s="108" t="s">
        <v>9268</v>
      </c>
      <c r="B1924" s="108" t="s">
        <v>9269</v>
      </c>
      <c r="C1924" s="21">
        <f>VLOOKUP(A1924,[1]spot_prices!$A:$F,3,FALSE)</f>
        <v>165</v>
      </c>
      <c r="D1924" s="21">
        <f>VLOOKUP(A1924,[1]spot_prices!$A:$F,4,FALSE)</f>
        <v>231.6</v>
      </c>
      <c r="E1924" s="107">
        <f>C1924/D1924</f>
        <v>0.712435233160622</v>
      </c>
      <c r="F1924" s="20">
        <f>VLOOKUP(A1924,[1]spot_prices!$A:$F,5,FALSE)</f>
        <v>33.56</v>
      </c>
      <c r="G1924" s="103">
        <f>VLOOKUP(A1924,[1]spot_prices!$A:$F,6,FALSE)</f>
        <v>1.45</v>
      </c>
      <c r="H1924" s="109" t="s">
        <v>359</v>
      </c>
      <c r="I1924" s="121"/>
      <c r="J1924" s="108" t="s">
        <v>2135</v>
      </c>
      <c r="K1924" s="112">
        <f>VLOOKUP(H1924,行业总结!D:F,2,FALSE)</f>
        <v>4.41</v>
      </c>
      <c r="L1924" s="109" t="s">
        <v>9270</v>
      </c>
      <c r="M1924" s="109" t="s">
        <v>9271</v>
      </c>
    </row>
    <row r="1925" ht="49.5" spans="1:13">
      <c r="A1925" s="20" t="s">
        <v>9272</v>
      </c>
      <c r="B1925" s="20" t="s">
        <v>9273</v>
      </c>
      <c r="C1925" s="21">
        <f>VLOOKUP(A1925,[1]spot_prices!$A:$F,3,FALSE)</f>
        <v>151</v>
      </c>
      <c r="D1925" s="21">
        <f>VLOOKUP(A1925,[1]spot_prices!$A:$F,4,FALSE)</f>
        <v>167.1</v>
      </c>
      <c r="E1925" s="107">
        <f>C1925/D1925</f>
        <v>0.903650508677439</v>
      </c>
      <c r="F1925" s="20">
        <f>VLOOKUP(A1925,[1]spot_prices!$A:$F,5,FALSE)</f>
        <v>16.68</v>
      </c>
      <c r="G1925" s="103">
        <f>VLOOKUP(A1925,[1]spot_prices!$A:$F,6,FALSE)</f>
        <v>-7.64</v>
      </c>
      <c r="H1925" s="23" t="s">
        <v>359</v>
      </c>
      <c r="I1925" s="115"/>
      <c r="J1925" s="20" t="s">
        <v>2135</v>
      </c>
      <c r="K1925" s="112">
        <f>VLOOKUP(H1925,行业总结!D:F,2,FALSE)</f>
        <v>4.41</v>
      </c>
      <c r="L1925" s="23" t="s">
        <v>9274</v>
      </c>
      <c r="M1925" s="23" t="s">
        <v>9275</v>
      </c>
    </row>
    <row r="1926" ht="33" spans="1:13">
      <c r="A1926" s="108" t="s">
        <v>9276</v>
      </c>
      <c r="B1926" s="108" t="s">
        <v>9277</v>
      </c>
      <c r="C1926" s="21">
        <f>VLOOKUP(A1926,[1]spot_prices!$A:$F,3,FALSE)</f>
        <v>142.8</v>
      </c>
      <c r="D1926" s="21">
        <f>VLOOKUP(A1926,[1]spot_prices!$A:$F,4,FALSE)</f>
        <v>165.1</v>
      </c>
      <c r="E1926" s="107">
        <f>C1926/D1926</f>
        <v>0.864930345245306</v>
      </c>
      <c r="F1926" s="20">
        <f>VLOOKUP(A1926,[1]spot_prices!$A:$F,5,FALSE)</f>
        <v>5.58</v>
      </c>
      <c r="G1926" s="103">
        <f>VLOOKUP(A1926,[1]spot_prices!$A:$F,6,FALSE)</f>
        <v>-3.13</v>
      </c>
      <c r="H1926" s="109" t="s">
        <v>359</v>
      </c>
      <c r="I1926" s="121"/>
      <c r="J1926" s="108" t="s">
        <v>2113</v>
      </c>
      <c r="K1926" s="112">
        <f>VLOOKUP(H1926,行业总结!D:F,2,FALSE)</f>
        <v>4.41</v>
      </c>
      <c r="L1926" s="109" t="s">
        <v>9278</v>
      </c>
      <c r="M1926" s="109" t="s">
        <v>9279</v>
      </c>
    </row>
    <row r="1927" ht="33" spans="1:13">
      <c r="A1927" s="108" t="s">
        <v>9280</v>
      </c>
      <c r="B1927" s="108" t="s">
        <v>9281</v>
      </c>
      <c r="C1927" s="21">
        <f>VLOOKUP(A1927,[1]spot_prices!$A:$F,3,FALSE)</f>
        <v>142.6</v>
      </c>
      <c r="D1927" s="21">
        <f>VLOOKUP(A1927,[1]spot_prices!$A:$F,4,FALSE)</f>
        <v>142.7</v>
      </c>
      <c r="E1927" s="107">
        <f>C1927/D1927</f>
        <v>0.999299229152067</v>
      </c>
      <c r="F1927" s="20">
        <f>VLOOKUP(A1927,[1]spot_prices!$A:$F,5,FALSE)</f>
        <v>11.53</v>
      </c>
      <c r="G1927" s="103">
        <f>VLOOKUP(A1927,[1]spot_prices!$A:$F,6,FALSE)</f>
        <v>0.52</v>
      </c>
      <c r="H1927" s="109" t="s">
        <v>359</v>
      </c>
      <c r="I1927" s="121"/>
      <c r="J1927" s="108" t="s">
        <v>2135</v>
      </c>
      <c r="K1927" s="112">
        <f>VLOOKUP(H1927,行业总结!D:F,2,FALSE)</f>
        <v>4.41</v>
      </c>
      <c r="L1927" s="109" t="s">
        <v>9282</v>
      </c>
      <c r="M1927" s="109" t="s">
        <v>9283</v>
      </c>
    </row>
    <row r="1928" ht="33" spans="1:13">
      <c r="A1928" s="108" t="s">
        <v>9284</v>
      </c>
      <c r="B1928" s="108" t="s">
        <v>9285</v>
      </c>
      <c r="C1928" s="21">
        <f>VLOOKUP(A1928,[1]spot_prices!$A:$F,3,FALSE)</f>
        <v>137.2</v>
      </c>
      <c r="D1928" s="21">
        <f>VLOOKUP(A1928,[1]spot_prices!$A:$F,4,FALSE)</f>
        <v>137.2</v>
      </c>
      <c r="E1928" s="107">
        <f>C1928/D1928</f>
        <v>1</v>
      </c>
      <c r="F1928" s="20">
        <f>VLOOKUP(A1928,[1]spot_prices!$A:$F,5,FALSE)</f>
        <v>25.46</v>
      </c>
      <c r="G1928" s="103">
        <f>VLOOKUP(A1928,[1]spot_prices!$A:$F,6,FALSE)</f>
        <v>0.91</v>
      </c>
      <c r="H1928" s="109" t="s">
        <v>359</v>
      </c>
      <c r="I1928" s="121"/>
      <c r="J1928" s="108" t="s">
        <v>2113</v>
      </c>
      <c r="K1928" s="112">
        <f>VLOOKUP(H1928,行业总结!D:F,2,FALSE)</f>
        <v>4.41</v>
      </c>
      <c r="L1928" s="109" t="s">
        <v>9286</v>
      </c>
      <c r="M1928" s="109" t="s">
        <v>9287</v>
      </c>
    </row>
    <row r="1929" ht="49.5" spans="1:13">
      <c r="A1929" s="108" t="s">
        <v>9288</v>
      </c>
      <c r="B1929" s="108" t="s">
        <v>9289</v>
      </c>
      <c r="C1929" s="21">
        <f>VLOOKUP(A1929,[1]spot_prices!$A:$F,3,FALSE)</f>
        <v>108</v>
      </c>
      <c r="D1929" s="21">
        <f>VLOOKUP(A1929,[1]spot_prices!$A:$F,4,FALSE)</f>
        <v>108</v>
      </c>
      <c r="E1929" s="107">
        <f>C1929/D1929</f>
        <v>1</v>
      </c>
      <c r="F1929" s="20">
        <f>VLOOKUP(A1929,[1]spot_prices!$A:$F,5,FALSE)</f>
        <v>4.56</v>
      </c>
      <c r="G1929" s="103">
        <f>VLOOKUP(A1929,[1]spot_prices!$A:$F,6,FALSE)</f>
        <v>0.44</v>
      </c>
      <c r="H1929" s="109" t="s">
        <v>359</v>
      </c>
      <c r="I1929" s="121"/>
      <c r="J1929" s="108" t="s">
        <v>2253</v>
      </c>
      <c r="K1929" s="112">
        <f>VLOOKUP(H1929,行业总结!D:F,2,FALSE)</f>
        <v>4.41</v>
      </c>
      <c r="L1929" s="109" t="s">
        <v>9290</v>
      </c>
      <c r="M1929" s="109" t="s">
        <v>9291</v>
      </c>
    </row>
    <row r="1930" ht="33" spans="1:13">
      <c r="A1930" s="108" t="s">
        <v>9292</v>
      </c>
      <c r="B1930" s="108" t="s">
        <v>9293</v>
      </c>
      <c r="C1930" s="21">
        <f>VLOOKUP(A1930,[1]spot_prices!$A:$F,3,FALSE)</f>
        <v>106.5</v>
      </c>
      <c r="D1930" s="21">
        <f>VLOOKUP(A1930,[1]spot_prices!$A:$F,4,FALSE)</f>
        <v>106.5</v>
      </c>
      <c r="E1930" s="107">
        <f>C1930/D1930</f>
        <v>1</v>
      </c>
      <c r="F1930" s="20">
        <f>VLOOKUP(A1930,[1]spot_prices!$A:$F,5,FALSE)</f>
        <v>8.31</v>
      </c>
      <c r="G1930" s="103">
        <f>VLOOKUP(A1930,[1]spot_prices!$A:$F,6,FALSE)</f>
        <v>-5.03</v>
      </c>
      <c r="H1930" s="109" t="s">
        <v>359</v>
      </c>
      <c r="I1930" s="121"/>
      <c r="J1930" s="108" t="s">
        <v>2135</v>
      </c>
      <c r="K1930" s="112">
        <f>VLOOKUP(H1930,行业总结!D:F,2,FALSE)</f>
        <v>4.41</v>
      </c>
      <c r="L1930" s="109" t="s">
        <v>9294</v>
      </c>
      <c r="M1930" s="109" t="s">
        <v>9295</v>
      </c>
    </row>
    <row r="1931" ht="33" spans="1:13">
      <c r="A1931" s="20" t="s">
        <v>9296</v>
      </c>
      <c r="B1931" s="20" t="s">
        <v>9297</v>
      </c>
      <c r="C1931" s="21">
        <f>VLOOKUP(A1931,[1]spot_prices!$A:$F,3,FALSE)</f>
        <v>96.6</v>
      </c>
      <c r="D1931" s="21">
        <f>VLOOKUP(A1931,[1]spot_prices!$A:$F,4,FALSE)</f>
        <v>97.5</v>
      </c>
      <c r="E1931" s="107">
        <f>C1931/D1931</f>
        <v>0.990769230769231</v>
      </c>
      <c r="F1931" s="20">
        <f>VLOOKUP(A1931,[1]spot_prices!$A:$F,5,FALSE)</f>
        <v>8.36</v>
      </c>
      <c r="G1931" s="103">
        <f>VLOOKUP(A1931,[1]spot_prices!$A:$F,6,FALSE)</f>
        <v>-0.71</v>
      </c>
      <c r="H1931" s="23" t="s">
        <v>359</v>
      </c>
      <c r="I1931" s="115"/>
      <c r="J1931" s="113"/>
      <c r="K1931" s="112">
        <f>VLOOKUP(H1931,行业总结!D:F,2,FALSE)</f>
        <v>4.41</v>
      </c>
      <c r="L1931" s="23" t="s">
        <v>9298</v>
      </c>
      <c r="M1931" s="23" t="s">
        <v>9299</v>
      </c>
    </row>
    <row r="1932" ht="33" spans="1:13">
      <c r="A1932" s="20" t="s">
        <v>9300</v>
      </c>
      <c r="B1932" s="20" t="s">
        <v>9301</v>
      </c>
      <c r="C1932" s="21">
        <f>VLOOKUP(A1932,[1]spot_prices!$A:$F,3,FALSE)</f>
        <v>83.1</v>
      </c>
      <c r="D1932" s="21">
        <f>VLOOKUP(A1932,[1]spot_prices!$A:$F,4,FALSE)</f>
        <v>83.1</v>
      </c>
      <c r="E1932" s="107">
        <f>C1932/D1932</f>
        <v>1</v>
      </c>
      <c r="F1932" s="20">
        <f>VLOOKUP(A1932,[1]spot_prices!$A:$F,5,FALSE)</f>
        <v>4.13</v>
      </c>
      <c r="G1932" s="103">
        <f>VLOOKUP(A1932,[1]spot_prices!$A:$F,6,FALSE)</f>
        <v>0</v>
      </c>
      <c r="H1932" s="23" t="s">
        <v>359</v>
      </c>
      <c r="I1932" s="115"/>
      <c r="J1932" s="20" t="s">
        <v>2113</v>
      </c>
      <c r="K1932" s="112">
        <f>VLOOKUP(H1932,行业总结!D:F,2,FALSE)</f>
        <v>4.41</v>
      </c>
      <c r="L1932" s="23" t="s">
        <v>9302</v>
      </c>
      <c r="M1932" s="23" t="s">
        <v>9303</v>
      </c>
    </row>
    <row r="1933" ht="33" spans="1:13">
      <c r="A1933" s="20" t="s">
        <v>9304</v>
      </c>
      <c r="B1933" s="20" t="s">
        <v>9305</v>
      </c>
      <c r="C1933" s="21">
        <f>VLOOKUP(A1933,[1]spot_prices!$A:$F,3,FALSE)</f>
        <v>72.9</v>
      </c>
      <c r="D1933" s="21">
        <f>VLOOKUP(A1933,[1]spot_prices!$A:$F,4,FALSE)</f>
        <v>77.6</v>
      </c>
      <c r="E1933" s="107">
        <f>C1933/D1933</f>
        <v>0.939432989690722</v>
      </c>
      <c r="F1933" s="20">
        <f>VLOOKUP(A1933,[1]spot_prices!$A:$F,5,FALSE)</f>
        <v>6.66</v>
      </c>
      <c r="G1933" s="103">
        <f>VLOOKUP(A1933,[1]spot_prices!$A:$F,6,FALSE)</f>
        <v>0.15</v>
      </c>
      <c r="H1933" s="23" t="s">
        <v>359</v>
      </c>
      <c r="I1933" s="115"/>
      <c r="J1933" s="20" t="s">
        <v>2135</v>
      </c>
      <c r="K1933" s="112">
        <f>VLOOKUP(H1933,行业总结!D:F,2,FALSE)</f>
        <v>4.41</v>
      </c>
      <c r="L1933" s="23" t="s">
        <v>9306</v>
      </c>
      <c r="M1933" s="23" t="s">
        <v>9307</v>
      </c>
    </row>
    <row r="1934" spans="1:13">
      <c r="A1934" s="20" t="s">
        <v>9308</v>
      </c>
      <c r="B1934" s="20" t="s">
        <v>9309</v>
      </c>
      <c r="C1934" s="21">
        <f>VLOOKUP(A1934,[1]spot_prices!$A:$F,3,FALSE)</f>
        <v>70</v>
      </c>
      <c r="D1934" s="21">
        <f>VLOOKUP(A1934,[1]spot_prices!$A:$F,4,FALSE)</f>
        <v>70</v>
      </c>
      <c r="E1934" s="107">
        <f>C1934/D1934</f>
        <v>1</v>
      </c>
      <c r="F1934" s="20">
        <f>VLOOKUP(A1934,[1]spot_prices!$A:$F,5,FALSE)</f>
        <v>3.3</v>
      </c>
      <c r="G1934" s="103">
        <f>VLOOKUP(A1934,[1]spot_prices!$A:$F,6,FALSE)</f>
        <v>10</v>
      </c>
      <c r="H1934" s="23" t="s">
        <v>359</v>
      </c>
      <c r="I1934" s="115"/>
      <c r="J1934" s="113"/>
      <c r="K1934" s="112">
        <f>VLOOKUP(H1934,行业总结!D:F,2,FALSE)</f>
        <v>4.41</v>
      </c>
      <c r="L1934" s="23" t="s">
        <v>9310</v>
      </c>
      <c r="M1934" s="23" t="s">
        <v>9311</v>
      </c>
    </row>
    <row r="1935" ht="49.5" spans="1:13">
      <c r="A1935" s="20" t="s">
        <v>9312</v>
      </c>
      <c r="B1935" s="20" t="s">
        <v>9313</v>
      </c>
      <c r="C1935" s="21">
        <f>VLOOKUP(A1935,[1]spot_prices!$A:$F,3,FALSE)</f>
        <v>55.5</v>
      </c>
      <c r="D1935" s="21">
        <f>VLOOKUP(A1935,[1]spot_prices!$A:$F,4,FALSE)</f>
        <v>73.1</v>
      </c>
      <c r="E1935" s="107">
        <f>C1935/D1935</f>
        <v>0.759233926128591</v>
      </c>
      <c r="F1935" s="20">
        <f>VLOOKUP(A1935,[1]spot_prices!$A:$F,5,FALSE)</f>
        <v>10.32</v>
      </c>
      <c r="G1935" s="103">
        <f>VLOOKUP(A1935,[1]spot_prices!$A:$F,6,FALSE)</f>
        <v>0.68</v>
      </c>
      <c r="H1935" s="23" t="s">
        <v>359</v>
      </c>
      <c r="I1935" s="115"/>
      <c r="J1935" s="113"/>
      <c r="K1935" s="112">
        <f>VLOOKUP(H1935,行业总结!D:F,2,FALSE)</f>
        <v>4.41</v>
      </c>
      <c r="L1935" s="23" t="s">
        <v>9314</v>
      </c>
      <c r="M1935" s="23" t="s">
        <v>9315</v>
      </c>
    </row>
    <row r="1936" ht="49.5" spans="1:13">
      <c r="A1936" s="24" t="s">
        <v>9316</v>
      </c>
      <c r="B1936" s="24" t="s">
        <v>9317</v>
      </c>
      <c r="C1936" s="21">
        <f>VLOOKUP(A1936,[1]spot_prices!$A:$F,3,FALSE)</f>
        <v>47.9</v>
      </c>
      <c r="D1936" s="21">
        <f>VLOOKUP(A1936,[1]spot_prices!$A:$F,4,FALSE)</f>
        <v>55.1</v>
      </c>
      <c r="E1936" s="107">
        <f>C1936/D1936</f>
        <v>0.869328493647913</v>
      </c>
      <c r="F1936" s="20">
        <f>VLOOKUP(A1936,[1]spot_prices!$A:$F,5,FALSE)</f>
        <v>3.05</v>
      </c>
      <c r="G1936" s="103">
        <f>VLOOKUP(A1936,[1]spot_prices!$A:$F,6,FALSE)</f>
        <v>0</v>
      </c>
      <c r="H1936" s="27" t="s">
        <v>359</v>
      </c>
      <c r="I1936" s="35"/>
      <c r="J1936" s="114"/>
      <c r="K1936" s="112">
        <f>VLOOKUP(H1936,行业总结!D:F,2,FALSE)</f>
        <v>4.41</v>
      </c>
      <c r="L1936" s="27" t="s">
        <v>9318</v>
      </c>
      <c r="M1936" s="27" t="s">
        <v>9319</v>
      </c>
    </row>
    <row r="1937" ht="33" spans="1:13">
      <c r="A1937" s="20" t="s">
        <v>9320</v>
      </c>
      <c r="B1937" s="20" t="s">
        <v>9321</v>
      </c>
      <c r="C1937" s="21">
        <f>VLOOKUP(A1937,[1]spot_prices!$A:$F,3,FALSE)</f>
        <v>46.9</v>
      </c>
      <c r="D1937" s="21">
        <f>VLOOKUP(A1937,[1]spot_prices!$A:$F,4,FALSE)</f>
        <v>46.9</v>
      </c>
      <c r="E1937" s="107">
        <f>C1937/D1937</f>
        <v>1</v>
      </c>
      <c r="F1937" s="20">
        <f>VLOOKUP(A1937,[1]spot_prices!$A:$F,5,FALSE)</f>
        <v>9.57</v>
      </c>
      <c r="G1937" s="103">
        <f>VLOOKUP(A1937,[1]spot_prices!$A:$F,6,FALSE)</f>
        <v>1.16</v>
      </c>
      <c r="H1937" s="23" t="s">
        <v>359</v>
      </c>
      <c r="I1937" s="115"/>
      <c r="J1937" s="20" t="s">
        <v>2113</v>
      </c>
      <c r="K1937" s="112">
        <f>VLOOKUP(H1937,行业总结!D:F,2,FALSE)</f>
        <v>4.41</v>
      </c>
      <c r="L1937" s="23" t="s">
        <v>9322</v>
      </c>
      <c r="M1937" s="23" t="s">
        <v>9323</v>
      </c>
    </row>
    <row r="1938" spans="1:13">
      <c r="A1938" s="24" t="s">
        <v>9324</v>
      </c>
      <c r="B1938" s="24" t="s">
        <v>9325</v>
      </c>
      <c r="C1938" s="21">
        <f>VLOOKUP(A1938,[1]spot_prices!$A:$F,3,FALSE)</f>
        <v>38.4</v>
      </c>
      <c r="D1938" s="21">
        <f>VLOOKUP(A1938,[1]spot_prices!$A:$F,4,FALSE)</f>
        <v>38.4</v>
      </c>
      <c r="E1938" s="107">
        <f>C1938/D1938</f>
        <v>1</v>
      </c>
      <c r="F1938" s="20">
        <f>VLOOKUP(A1938,[1]spot_prices!$A:$F,5,FALSE)</f>
        <v>7.98</v>
      </c>
      <c r="G1938" s="103">
        <f>VLOOKUP(A1938,[1]spot_prices!$A:$F,6,FALSE)</f>
        <v>-0.5</v>
      </c>
      <c r="H1938" s="27" t="s">
        <v>359</v>
      </c>
      <c r="I1938" s="35"/>
      <c r="J1938" s="114"/>
      <c r="K1938" s="112">
        <f>VLOOKUP(H1938,行业总结!D:F,2,FALSE)</f>
        <v>4.41</v>
      </c>
      <c r="L1938" s="27" t="s">
        <v>9326</v>
      </c>
      <c r="M1938" s="27" t="s">
        <v>9327</v>
      </c>
    </row>
    <row r="1939" spans="1:13">
      <c r="A1939" s="24" t="s">
        <v>9328</v>
      </c>
      <c r="B1939" s="24" t="s">
        <v>9329</v>
      </c>
      <c r="C1939" s="21">
        <f>VLOOKUP(A1939,[1]spot_prices!$A:$F,3,FALSE)</f>
        <v>37.9</v>
      </c>
      <c r="D1939" s="21">
        <f>VLOOKUP(A1939,[1]spot_prices!$A:$F,4,FALSE)</f>
        <v>54.9</v>
      </c>
      <c r="E1939" s="107">
        <f>C1939/D1939</f>
        <v>0.690346083788707</v>
      </c>
      <c r="F1939" s="20">
        <f>VLOOKUP(A1939,[1]spot_prices!$A:$F,5,FALSE)</f>
        <v>17.21</v>
      </c>
      <c r="G1939" s="103">
        <f>VLOOKUP(A1939,[1]spot_prices!$A:$F,6,FALSE)</f>
        <v>1.71</v>
      </c>
      <c r="H1939" s="27" t="s">
        <v>359</v>
      </c>
      <c r="I1939" s="35"/>
      <c r="J1939" s="24" t="s">
        <v>2122</v>
      </c>
      <c r="K1939" s="112">
        <f>VLOOKUP(H1939,行业总结!D:F,2,FALSE)</f>
        <v>4.41</v>
      </c>
      <c r="L1939" s="27" t="s">
        <v>9330</v>
      </c>
      <c r="M1939" s="27" t="s">
        <v>9331</v>
      </c>
    </row>
    <row r="1940" spans="1:13">
      <c r="A1940" s="24" t="s">
        <v>9332</v>
      </c>
      <c r="B1940" s="24" t="s">
        <v>9333</v>
      </c>
      <c r="C1940" s="21">
        <f>VLOOKUP(A1940,[1]spot_prices!$A:$F,3,FALSE)</f>
        <v>28.1</v>
      </c>
      <c r="D1940" s="21">
        <f>VLOOKUP(A1940,[1]spot_prices!$A:$F,4,FALSE)</f>
        <v>65.8</v>
      </c>
      <c r="E1940" s="107">
        <f>C1940/D1940</f>
        <v>0.427051671732523</v>
      </c>
      <c r="F1940" s="20">
        <f>VLOOKUP(A1940,[1]spot_prices!$A:$F,5,FALSE)</f>
        <v>40.16</v>
      </c>
      <c r="G1940" s="103">
        <f>VLOOKUP(A1940,[1]spot_prices!$A:$F,6,FALSE)</f>
        <v>0.4</v>
      </c>
      <c r="H1940" s="27" t="s">
        <v>359</v>
      </c>
      <c r="I1940" s="35"/>
      <c r="J1940" s="114"/>
      <c r="K1940" s="112">
        <f>VLOOKUP(H1940,行业总结!D:F,2,FALSE)</f>
        <v>4.41</v>
      </c>
      <c r="L1940" s="27" t="s">
        <v>9334</v>
      </c>
      <c r="M1940" s="27" t="s">
        <v>9335</v>
      </c>
    </row>
    <row r="1941" ht="33" spans="1:13">
      <c r="A1941" s="24" t="s">
        <v>9336</v>
      </c>
      <c r="B1941" s="24" t="s">
        <v>9337</v>
      </c>
      <c r="C1941" s="21">
        <f>VLOOKUP(A1941,[1]spot_prices!$A:$F,3,FALSE)</f>
        <v>27.8</v>
      </c>
      <c r="D1941" s="21">
        <f>VLOOKUP(A1941,[1]spot_prices!$A:$F,4,FALSE)</f>
        <v>27.8</v>
      </c>
      <c r="E1941" s="107">
        <f>C1941/D1941</f>
        <v>1</v>
      </c>
      <c r="F1941" s="20">
        <f>VLOOKUP(A1941,[1]spot_prices!$A:$F,5,FALSE)</f>
        <v>1.84</v>
      </c>
      <c r="G1941" s="103">
        <f>VLOOKUP(A1941,[1]spot_prices!$A:$F,6,FALSE)</f>
        <v>1.1</v>
      </c>
      <c r="H1941" s="27" t="s">
        <v>359</v>
      </c>
      <c r="I1941" s="35"/>
      <c r="J1941" s="114"/>
      <c r="K1941" s="112">
        <f>VLOOKUP(H1941,行业总结!D:F,2,FALSE)</f>
        <v>4.41</v>
      </c>
      <c r="L1941" s="27" t="s">
        <v>9338</v>
      </c>
      <c r="M1941" s="27" t="s">
        <v>9339</v>
      </c>
    </row>
    <row r="1942" ht="33" spans="1:13">
      <c r="A1942" s="24" t="s">
        <v>9340</v>
      </c>
      <c r="B1942" s="24" t="s">
        <v>9341</v>
      </c>
      <c r="C1942" s="21">
        <f>VLOOKUP(A1942,[1]spot_prices!$A:$F,3,FALSE)</f>
        <v>27.2</v>
      </c>
      <c r="D1942" s="21">
        <f>VLOOKUP(A1942,[1]spot_prices!$A:$F,4,FALSE)</f>
        <v>27.2</v>
      </c>
      <c r="E1942" s="107">
        <f>C1942/D1942</f>
        <v>1</v>
      </c>
      <c r="F1942" s="20">
        <f>VLOOKUP(A1942,[1]spot_prices!$A:$F,5,FALSE)</f>
        <v>3.79</v>
      </c>
      <c r="G1942" s="103">
        <f>VLOOKUP(A1942,[1]spot_prices!$A:$F,6,FALSE)</f>
        <v>3.55</v>
      </c>
      <c r="H1942" s="27" t="s">
        <v>359</v>
      </c>
      <c r="I1942" s="35"/>
      <c r="J1942" s="114"/>
      <c r="K1942" s="112">
        <f>VLOOKUP(H1942,行业总结!D:F,2,FALSE)</f>
        <v>4.41</v>
      </c>
      <c r="L1942" s="27" t="s">
        <v>9342</v>
      </c>
      <c r="M1942" s="27" t="s">
        <v>9343</v>
      </c>
    </row>
    <row r="1943" ht="33" spans="1:13">
      <c r="A1943" s="24" t="s">
        <v>9344</v>
      </c>
      <c r="B1943" s="24" t="s">
        <v>9345</v>
      </c>
      <c r="C1943" s="21">
        <f>VLOOKUP(A1943,[1]spot_prices!$A:$F,3,FALSE)</f>
        <v>25.1</v>
      </c>
      <c r="D1943" s="21">
        <f>VLOOKUP(A1943,[1]spot_prices!$A:$F,4,FALSE)</f>
        <v>25.1</v>
      </c>
      <c r="E1943" s="107">
        <f>C1943/D1943</f>
        <v>1</v>
      </c>
      <c r="F1943" s="20">
        <f>VLOOKUP(A1943,[1]spot_prices!$A:$F,5,FALSE)</f>
        <v>5.77</v>
      </c>
      <c r="G1943" s="103">
        <f>VLOOKUP(A1943,[1]spot_prices!$A:$F,6,FALSE)</f>
        <v>1.05</v>
      </c>
      <c r="H1943" s="27" t="s">
        <v>359</v>
      </c>
      <c r="I1943" s="35"/>
      <c r="J1943" s="114"/>
      <c r="K1943" s="112">
        <f>VLOOKUP(H1943,行业总结!D:F,2,FALSE)</f>
        <v>4.41</v>
      </c>
      <c r="L1943" s="27" t="s">
        <v>9346</v>
      </c>
      <c r="M1943" s="27" t="s">
        <v>9347</v>
      </c>
    </row>
    <row r="1944" spans="1:13">
      <c r="A1944" s="24" t="s">
        <v>9348</v>
      </c>
      <c r="B1944" s="24" t="s">
        <v>9349</v>
      </c>
      <c r="C1944" s="21">
        <f>VLOOKUP(A1944,[1]spot_prices!$A:$F,3,FALSE)</f>
        <v>21.8</v>
      </c>
      <c r="D1944" s="21">
        <f>VLOOKUP(A1944,[1]spot_prices!$A:$F,4,FALSE)</f>
        <v>55.3</v>
      </c>
      <c r="E1944" s="107">
        <f>C1944/D1944</f>
        <v>0.394213381555154</v>
      </c>
      <c r="F1944" s="20">
        <f>VLOOKUP(A1944,[1]spot_prices!$A:$F,5,FALSE)</f>
        <v>36.94</v>
      </c>
      <c r="G1944" s="103">
        <f>VLOOKUP(A1944,[1]spot_prices!$A:$F,6,FALSE)</f>
        <v>1.51</v>
      </c>
      <c r="H1944" s="27" t="s">
        <v>359</v>
      </c>
      <c r="I1944" s="35"/>
      <c r="J1944" s="114"/>
      <c r="K1944" s="112">
        <f>VLOOKUP(H1944,行业总结!D:F,2,FALSE)</f>
        <v>4.41</v>
      </c>
      <c r="L1944" s="27" t="s">
        <v>9350</v>
      </c>
      <c r="M1944" s="27" t="s">
        <v>9351</v>
      </c>
    </row>
    <row r="1945" ht="33" spans="1:13">
      <c r="A1945" s="24" t="s">
        <v>9352</v>
      </c>
      <c r="B1945" s="24" t="s">
        <v>9353</v>
      </c>
      <c r="C1945" s="21">
        <f>VLOOKUP(A1945,[1]spot_prices!$A:$F,3,FALSE)</f>
        <v>21.7</v>
      </c>
      <c r="D1945" s="21">
        <f>VLOOKUP(A1945,[1]spot_prices!$A:$F,4,FALSE)</f>
        <v>30.5</v>
      </c>
      <c r="E1945" s="107">
        <f>C1945/D1945</f>
        <v>0.711475409836065</v>
      </c>
      <c r="F1945" s="20">
        <f>VLOOKUP(A1945,[1]spot_prices!$A:$F,5,FALSE)</f>
        <v>3.8</v>
      </c>
      <c r="G1945" s="103">
        <f>VLOOKUP(A1945,[1]spot_prices!$A:$F,6,FALSE)</f>
        <v>2.15</v>
      </c>
      <c r="H1945" s="27" t="s">
        <v>359</v>
      </c>
      <c r="I1945" s="35"/>
      <c r="J1945" s="114"/>
      <c r="K1945" s="112">
        <f>VLOOKUP(H1945,行业总结!D:F,2,FALSE)</f>
        <v>4.41</v>
      </c>
      <c r="L1945" s="27" t="s">
        <v>9354</v>
      </c>
      <c r="M1945" s="27" t="s">
        <v>9355</v>
      </c>
    </row>
    <row r="1946" ht="33" spans="1:13">
      <c r="A1946" s="24" t="s">
        <v>9356</v>
      </c>
      <c r="B1946" s="24" t="s">
        <v>9357</v>
      </c>
      <c r="C1946" s="21">
        <f>VLOOKUP(A1946,[1]spot_prices!$A:$F,3,FALSE)</f>
        <v>21</v>
      </c>
      <c r="D1946" s="21">
        <f>VLOOKUP(A1946,[1]spot_prices!$A:$F,4,FALSE)</f>
        <v>21</v>
      </c>
      <c r="E1946" s="107">
        <f>C1946/D1946</f>
        <v>1</v>
      </c>
      <c r="F1946" s="20">
        <f>VLOOKUP(A1946,[1]spot_prices!$A:$F,5,FALSE)</f>
        <v>8.61</v>
      </c>
      <c r="G1946" s="103">
        <f>VLOOKUP(A1946,[1]spot_prices!$A:$F,6,FALSE)</f>
        <v>2.74</v>
      </c>
      <c r="H1946" s="27" t="s">
        <v>359</v>
      </c>
      <c r="I1946" s="35"/>
      <c r="J1946" s="24" t="s">
        <v>2286</v>
      </c>
      <c r="K1946" s="112">
        <f>VLOOKUP(H1946,行业总结!D:F,2,FALSE)</f>
        <v>4.41</v>
      </c>
      <c r="L1946" s="27" t="s">
        <v>9358</v>
      </c>
      <c r="M1946" s="27" t="s">
        <v>9359</v>
      </c>
    </row>
    <row r="1947" ht="33" spans="1:13">
      <c r="A1947" s="24" t="s">
        <v>9360</v>
      </c>
      <c r="B1947" s="24" t="s">
        <v>9361</v>
      </c>
      <c r="C1947" s="21">
        <f>VLOOKUP(A1947,[1]spot_prices!$A:$F,3,FALSE)</f>
        <v>19</v>
      </c>
      <c r="D1947" s="21">
        <f>VLOOKUP(A1947,[1]spot_prices!$A:$F,4,FALSE)</f>
        <v>38.4</v>
      </c>
      <c r="E1947" s="107">
        <f>C1947/D1947</f>
        <v>0.494791666666667</v>
      </c>
      <c r="F1947" s="20">
        <f>VLOOKUP(A1947,[1]spot_prices!$A:$F,5,FALSE)</f>
        <v>8.56</v>
      </c>
      <c r="G1947" s="103">
        <f>VLOOKUP(A1947,[1]spot_prices!$A:$F,6,FALSE)</f>
        <v>2.27</v>
      </c>
      <c r="H1947" s="27" t="s">
        <v>359</v>
      </c>
      <c r="I1947" s="35"/>
      <c r="J1947" s="114"/>
      <c r="K1947" s="112">
        <f>VLOOKUP(H1947,行业总结!D:F,2,FALSE)</f>
        <v>4.41</v>
      </c>
      <c r="L1947" s="27" t="s">
        <v>9362</v>
      </c>
      <c r="M1947" s="27" t="s">
        <v>9363</v>
      </c>
    </row>
    <row r="1948" ht="33" spans="1:13">
      <c r="A1948" s="24" t="s">
        <v>9364</v>
      </c>
      <c r="B1948" s="24" t="s">
        <v>9365</v>
      </c>
      <c r="C1948" s="21">
        <f>VLOOKUP(A1948,[1]spot_prices!$A:$F,3,FALSE)</f>
        <v>17</v>
      </c>
      <c r="D1948" s="21">
        <f>VLOOKUP(A1948,[1]spot_prices!$A:$F,4,FALSE)</f>
        <v>27.6</v>
      </c>
      <c r="E1948" s="107">
        <f>C1948/D1948</f>
        <v>0.615942028985507</v>
      </c>
      <c r="F1948" s="20">
        <f>VLOOKUP(A1948,[1]spot_prices!$A:$F,5,FALSE)</f>
        <v>13.75</v>
      </c>
      <c r="G1948" s="103">
        <f>VLOOKUP(A1948,[1]spot_prices!$A:$F,6,FALSE)</f>
        <v>0.07</v>
      </c>
      <c r="H1948" s="27" t="s">
        <v>359</v>
      </c>
      <c r="I1948" s="35"/>
      <c r="J1948" s="114"/>
      <c r="K1948" s="112">
        <f>VLOOKUP(H1948,行业总结!D:F,2,FALSE)</f>
        <v>4.41</v>
      </c>
      <c r="L1948" s="27" t="s">
        <v>9366</v>
      </c>
      <c r="M1948" s="27" t="s">
        <v>1863</v>
      </c>
    </row>
    <row r="1949" ht="33" spans="1:13">
      <c r="A1949" s="24" t="s">
        <v>9367</v>
      </c>
      <c r="B1949" s="24" t="s">
        <v>9368</v>
      </c>
      <c r="C1949" s="21">
        <f>VLOOKUP(A1949,[1]spot_prices!$A:$F,3,FALSE)</f>
        <v>16.4</v>
      </c>
      <c r="D1949" s="21">
        <f>VLOOKUP(A1949,[1]spot_prices!$A:$F,4,FALSE)</f>
        <v>53.9</v>
      </c>
      <c r="E1949" s="107">
        <f>C1949/D1949</f>
        <v>0.304267161410019</v>
      </c>
      <c r="F1949" s="20">
        <f>VLOOKUP(A1949,[1]spot_prices!$A:$F,5,FALSE)</f>
        <v>31.19</v>
      </c>
      <c r="G1949" s="103">
        <f>VLOOKUP(A1949,[1]spot_prices!$A:$F,6,FALSE)</f>
        <v>-2.04</v>
      </c>
      <c r="H1949" s="27" t="s">
        <v>359</v>
      </c>
      <c r="I1949" s="35"/>
      <c r="J1949" s="114"/>
      <c r="K1949" s="112">
        <f>VLOOKUP(H1949,行业总结!D:F,2,FALSE)</f>
        <v>4.41</v>
      </c>
      <c r="L1949" s="27" t="s">
        <v>9369</v>
      </c>
      <c r="M1949" s="27" t="s">
        <v>9370</v>
      </c>
    </row>
    <row r="1950" ht="33" spans="1:13">
      <c r="A1950" s="24" t="s">
        <v>9371</v>
      </c>
      <c r="B1950" s="24" t="s">
        <v>9372</v>
      </c>
      <c r="C1950" s="21">
        <f>VLOOKUP(A1950,[1]spot_prices!$A:$F,3,FALSE)</f>
        <v>9</v>
      </c>
      <c r="D1950" s="21">
        <f>VLOOKUP(A1950,[1]spot_prices!$A:$F,4,FALSE)</f>
        <v>23.3</v>
      </c>
      <c r="E1950" s="107">
        <f>C1950/D1950</f>
        <v>0.386266094420601</v>
      </c>
      <c r="F1950" s="20">
        <f>VLOOKUP(A1950,[1]spot_prices!$A:$F,5,FALSE)</f>
        <v>18.22</v>
      </c>
      <c r="G1950" s="103">
        <f>VLOOKUP(A1950,[1]spot_prices!$A:$F,6,FALSE)</f>
        <v>1.84</v>
      </c>
      <c r="H1950" s="27" t="s">
        <v>359</v>
      </c>
      <c r="I1950" s="35"/>
      <c r="J1950" s="114"/>
      <c r="K1950" s="112">
        <f>VLOOKUP(H1950,行业总结!D:F,2,FALSE)</f>
        <v>4.41</v>
      </c>
      <c r="L1950" s="27" t="s">
        <v>9373</v>
      </c>
      <c r="M1950" s="27" t="s">
        <v>9374</v>
      </c>
    </row>
    <row r="1951" ht="30" spans="1:13">
      <c r="A1951" s="28" t="s">
        <v>1576</v>
      </c>
      <c r="B1951" s="28" t="s">
        <v>1577</v>
      </c>
      <c r="C1951" s="21">
        <f>VLOOKUP(A1951,[1]spot_prices!$A:$F,3,FALSE)</f>
        <v>1496.7</v>
      </c>
      <c r="D1951" s="21">
        <f>VLOOKUP(A1951,[1]spot_prices!$A:$F,4,FALSE)</f>
        <v>1819.3</v>
      </c>
      <c r="E1951" s="107">
        <f>C1951/D1951</f>
        <v>0.822679052382785</v>
      </c>
      <c r="F1951" s="20">
        <f>VLOOKUP(A1951,[1]spot_prices!$A:$F,5,FALSE)</f>
        <v>7.35</v>
      </c>
      <c r="G1951" s="103">
        <f>VLOOKUP(A1951,[1]spot_prices!$A:$F,6,FALSE)</f>
        <v>-2.39</v>
      </c>
      <c r="H1951" s="30" t="s">
        <v>157</v>
      </c>
      <c r="I1951" s="129"/>
      <c r="J1951" s="28" t="s">
        <v>2224</v>
      </c>
      <c r="K1951" s="112">
        <f>VLOOKUP(H1951,行业总结!D:F,2,FALSE)</f>
        <v>4.41</v>
      </c>
      <c r="L1951" s="30" t="s">
        <v>1578</v>
      </c>
      <c r="M1951" s="30" t="s">
        <v>9375</v>
      </c>
    </row>
    <row r="1952" ht="30" spans="1:13">
      <c r="A1952" s="28" t="s">
        <v>1579</v>
      </c>
      <c r="B1952" s="28" t="s">
        <v>1580</v>
      </c>
      <c r="C1952" s="21">
        <f>VLOOKUP(A1952,[1]spot_prices!$A:$F,3,FALSE)</f>
        <v>1333.3</v>
      </c>
      <c r="D1952" s="21">
        <f>VLOOKUP(A1952,[1]spot_prices!$A:$F,4,FALSE)</f>
        <v>1834.8</v>
      </c>
      <c r="E1952" s="107">
        <f>C1952/D1952</f>
        <v>0.726673206889034</v>
      </c>
      <c r="F1952" s="20">
        <f>VLOOKUP(A1952,[1]spot_prices!$A:$F,5,FALSE)</f>
        <v>11.35</v>
      </c>
      <c r="G1952" s="103">
        <f>VLOOKUP(A1952,[1]spot_prices!$A:$F,6,FALSE)</f>
        <v>-1.99</v>
      </c>
      <c r="H1952" s="30" t="s">
        <v>157</v>
      </c>
      <c r="I1952" s="129"/>
      <c r="J1952" s="28" t="s">
        <v>2224</v>
      </c>
      <c r="K1952" s="112">
        <f>VLOOKUP(H1952,行业总结!D:F,2,FALSE)</f>
        <v>4.41</v>
      </c>
      <c r="L1952" s="30" t="s">
        <v>1581</v>
      </c>
      <c r="M1952" s="30" t="s">
        <v>9376</v>
      </c>
    </row>
    <row r="1953" ht="30" spans="1:13">
      <c r="A1953" s="28" t="s">
        <v>1587</v>
      </c>
      <c r="B1953" s="28" t="s">
        <v>1588</v>
      </c>
      <c r="C1953" s="21">
        <f>VLOOKUP(A1953,[1]spot_prices!$A:$F,3,FALSE)</f>
        <v>1098.6</v>
      </c>
      <c r="D1953" s="21">
        <f>VLOOKUP(A1953,[1]spot_prices!$A:$F,4,FALSE)</f>
        <v>1296.8</v>
      </c>
      <c r="E1953" s="107">
        <f>C1953/D1953</f>
        <v>0.847162245527452</v>
      </c>
      <c r="F1953" s="20">
        <f>VLOOKUP(A1953,[1]spot_prices!$A:$F,5,FALSE)</f>
        <v>9.55</v>
      </c>
      <c r="G1953" s="103">
        <f>VLOOKUP(A1953,[1]spot_prices!$A:$F,6,FALSE)</f>
        <v>-1.65</v>
      </c>
      <c r="H1953" s="30" t="s">
        <v>157</v>
      </c>
      <c r="I1953" s="129"/>
      <c r="J1953" s="28" t="s">
        <v>2224</v>
      </c>
      <c r="K1953" s="112">
        <f>VLOOKUP(H1953,行业总结!D:F,2,FALSE)</f>
        <v>4.41</v>
      </c>
      <c r="L1953" s="30" t="s">
        <v>1589</v>
      </c>
      <c r="M1953" s="30" t="s">
        <v>9377</v>
      </c>
    </row>
    <row r="1954" ht="49.5" spans="1:13">
      <c r="A1954" s="110" t="s">
        <v>1024</v>
      </c>
      <c r="B1954" s="110" t="s">
        <v>1025</v>
      </c>
      <c r="C1954" s="21">
        <f>VLOOKUP(A1954,[1]spot_prices!$A:$F,3,FALSE)</f>
        <v>835.3</v>
      </c>
      <c r="D1954" s="21">
        <f>VLOOKUP(A1954,[1]spot_prices!$A:$F,4,FALSE)</f>
        <v>1309.2</v>
      </c>
      <c r="E1954" s="107">
        <f>C1954/D1954</f>
        <v>0.638023220287198</v>
      </c>
      <c r="F1954" s="20">
        <f>VLOOKUP(A1954,[1]spot_prices!$A:$F,5,FALSE)</f>
        <v>7.6</v>
      </c>
      <c r="G1954" s="103">
        <f>VLOOKUP(A1954,[1]spot_prices!$A:$F,6,FALSE)</f>
        <v>-1.04</v>
      </c>
      <c r="H1954" s="111" t="s">
        <v>157</v>
      </c>
      <c r="I1954" s="130"/>
      <c r="J1954" s="110" t="s">
        <v>2207</v>
      </c>
      <c r="K1954" s="112">
        <f>VLOOKUP(H1954,行业总结!D:F,2,FALSE)</f>
        <v>4.41</v>
      </c>
      <c r="L1954" s="111" t="s">
        <v>1026</v>
      </c>
      <c r="M1954" s="111" t="s">
        <v>1027</v>
      </c>
    </row>
    <row r="1955" ht="33" spans="1:13">
      <c r="A1955" s="110" t="s">
        <v>1037</v>
      </c>
      <c r="B1955" s="110" t="s">
        <v>1038</v>
      </c>
      <c r="C1955" s="21">
        <f>VLOOKUP(A1955,[1]spot_prices!$A:$F,3,FALSE)</f>
        <v>619.4</v>
      </c>
      <c r="D1955" s="21">
        <f>VLOOKUP(A1955,[1]spot_prices!$A:$F,4,FALSE)</f>
        <v>813</v>
      </c>
      <c r="E1955" s="107">
        <f>C1955/D1955</f>
        <v>0.761869618696187</v>
      </c>
      <c r="F1955" s="20">
        <f>VLOOKUP(A1955,[1]spot_prices!$A:$F,5,FALSE)</f>
        <v>13.06</v>
      </c>
      <c r="G1955" s="103">
        <f>VLOOKUP(A1955,[1]spot_prices!$A:$F,6,FALSE)</f>
        <v>-2.9</v>
      </c>
      <c r="H1955" s="111" t="s">
        <v>157</v>
      </c>
      <c r="I1955" s="130"/>
      <c r="J1955" s="110" t="s">
        <v>2765</v>
      </c>
      <c r="K1955" s="112">
        <f>VLOOKUP(H1955,行业总结!D:F,2,FALSE)</f>
        <v>4.41</v>
      </c>
      <c r="L1955" s="111" t="s">
        <v>1039</v>
      </c>
      <c r="M1955" s="111" t="s">
        <v>1040</v>
      </c>
    </row>
    <row r="1956" ht="49.5" spans="1:13">
      <c r="A1956" s="108" t="s">
        <v>9378</v>
      </c>
      <c r="B1956" s="108" t="s">
        <v>9379</v>
      </c>
      <c r="C1956" s="21">
        <f>VLOOKUP(A1956,[1]spot_prices!$A:$F,3,FALSE)</f>
        <v>365.5</v>
      </c>
      <c r="D1956" s="21">
        <f>VLOOKUP(A1956,[1]spot_prices!$A:$F,4,FALSE)</f>
        <v>1071.5</v>
      </c>
      <c r="E1956" s="107">
        <f>C1956/D1956</f>
        <v>0.341110592627158</v>
      </c>
      <c r="F1956" s="20">
        <f>VLOOKUP(A1956,[1]spot_prices!$A:$F,5,FALSE)</f>
        <v>2.57</v>
      </c>
      <c r="G1956" s="103">
        <f>VLOOKUP(A1956,[1]spot_prices!$A:$F,6,FALSE)</f>
        <v>-1.53</v>
      </c>
      <c r="H1956" s="109" t="s">
        <v>157</v>
      </c>
      <c r="I1956" s="121"/>
      <c r="J1956" s="108" t="s">
        <v>2224</v>
      </c>
      <c r="K1956" s="112">
        <f>VLOOKUP(H1956,行业总结!D:F,2,FALSE)</f>
        <v>4.41</v>
      </c>
      <c r="L1956" s="109" t="s">
        <v>9380</v>
      </c>
      <c r="M1956" s="109" t="s">
        <v>9381</v>
      </c>
    </row>
    <row r="1957" ht="33" spans="1:13">
      <c r="A1957" s="108" t="s">
        <v>9382</v>
      </c>
      <c r="B1957" s="108" t="s">
        <v>9383</v>
      </c>
      <c r="C1957" s="21">
        <f>VLOOKUP(A1957,[1]spot_prices!$A:$F,3,FALSE)</f>
        <v>223.5</v>
      </c>
      <c r="D1957" s="21">
        <f>VLOOKUP(A1957,[1]spot_prices!$A:$F,4,FALSE)</f>
        <v>256.4</v>
      </c>
      <c r="E1957" s="107">
        <f>C1957/D1957</f>
        <v>0.871684867394696</v>
      </c>
      <c r="F1957" s="20">
        <f>VLOOKUP(A1957,[1]spot_prices!$A:$F,5,FALSE)</f>
        <v>8.49</v>
      </c>
      <c r="G1957" s="103">
        <f>VLOOKUP(A1957,[1]spot_prices!$A:$F,6,FALSE)</f>
        <v>-0.82</v>
      </c>
      <c r="H1957" s="109" t="s">
        <v>157</v>
      </c>
      <c r="I1957" s="121"/>
      <c r="J1957" s="108" t="s">
        <v>2216</v>
      </c>
      <c r="K1957" s="112">
        <f>VLOOKUP(H1957,行业总结!D:F,2,FALSE)</f>
        <v>4.41</v>
      </c>
      <c r="L1957" s="109" t="s">
        <v>9384</v>
      </c>
      <c r="M1957" s="109" t="s">
        <v>9385</v>
      </c>
    </row>
    <row r="1958" ht="33" spans="1:13">
      <c r="A1958" s="108" t="s">
        <v>9386</v>
      </c>
      <c r="B1958" s="108" t="s">
        <v>9387</v>
      </c>
      <c r="C1958" s="21">
        <f>VLOOKUP(A1958,[1]spot_prices!$A:$F,3,FALSE)</f>
        <v>182.7</v>
      </c>
      <c r="D1958" s="21">
        <f>VLOOKUP(A1958,[1]spot_prices!$A:$F,4,FALSE)</f>
        <v>182.7</v>
      </c>
      <c r="E1958" s="107">
        <f>C1958/D1958</f>
        <v>1</v>
      </c>
      <c r="F1958" s="20">
        <f>VLOOKUP(A1958,[1]spot_prices!$A:$F,5,FALSE)</f>
        <v>5.81</v>
      </c>
      <c r="G1958" s="103">
        <f>VLOOKUP(A1958,[1]spot_prices!$A:$F,6,FALSE)</f>
        <v>-0.85</v>
      </c>
      <c r="H1958" s="109" t="s">
        <v>157</v>
      </c>
      <c r="I1958" s="121"/>
      <c r="J1958" s="108" t="s">
        <v>2216</v>
      </c>
      <c r="K1958" s="112">
        <f>VLOOKUP(H1958,行业总结!D:F,2,FALSE)</f>
        <v>4.41</v>
      </c>
      <c r="L1958" s="109" t="s">
        <v>9388</v>
      </c>
      <c r="M1958" s="109" t="s">
        <v>9389</v>
      </c>
    </row>
    <row r="1959" ht="33" spans="1:13">
      <c r="A1959" s="108" t="s">
        <v>9390</v>
      </c>
      <c r="B1959" s="108" t="s">
        <v>9391</v>
      </c>
      <c r="C1959" s="21">
        <f>VLOOKUP(A1959,[1]spot_prices!$A:$F,3,FALSE)</f>
        <v>117.5</v>
      </c>
      <c r="D1959" s="21">
        <f>VLOOKUP(A1959,[1]spot_prices!$A:$F,4,FALSE)</f>
        <v>125.8</v>
      </c>
      <c r="E1959" s="107">
        <f>C1959/D1959</f>
        <v>0.934022257551669</v>
      </c>
      <c r="F1959" s="20">
        <f>VLOOKUP(A1959,[1]spot_prices!$A:$F,5,FALSE)</f>
        <v>8.06</v>
      </c>
      <c r="G1959" s="103">
        <f>VLOOKUP(A1959,[1]spot_prices!$A:$F,6,FALSE)</f>
        <v>0.37</v>
      </c>
      <c r="H1959" s="109" t="s">
        <v>157</v>
      </c>
      <c r="I1959" s="121"/>
      <c r="J1959" s="108" t="s">
        <v>2135</v>
      </c>
      <c r="K1959" s="112">
        <f>VLOOKUP(H1959,行业总结!D:F,2,FALSE)</f>
        <v>4.41</v>
      </c>
      <c r="L1959" s="109" t="s">
        <v>9392</v>
      </c>
      <c r="M1959" s="109" t="s">
        <v>9393</v>
      </c>
    </row>
    <row r="1960" ht="49.5" spans="1:13">
      <c r="A1960" s="108" t="s">
        <v>9394</v>
      </c>
      <c r="B1960" s="108" t="s">
        <v>9395</v>
      </c>
      <c r="C1960" s="21">
        <f>VLOOKUP(A1960,[1]spot_prices!$A:$F,3,FALSE)</f>
        <v>114</v>
      </c>
      <c r="D1960" s="21">
        <f>VLOOKUP(A1960,[1]spot_prices!$A:$F,4,FALSE)</f>
        <v>114</v>
      </c>
      <c r="E1960" s="107">
        <f>C1960/D1960</f>
        <v>1</v>
      </c>
      <c r="F1960" s="20">
        <f>VLOOKUP(A1960,[1]spot_prices!$A:$F,5,FALSE)</f>
        <v>6.14</v>
      </c>
      <c r="G1960" s="103">
        <f>VLOOKUP(A1960,[1]spot_prices!$A:$F,6,FALSE)</f>
        <v>-0.16</v>
      </c>
      <c r="H1960" s="109" t="s">
        <v>157</v>
      </c>
      <c r="I1960" s="121"/>
      <c r="J1960" s="108" t="s">
        <v>2135</v>
      </c>
      <c r="K1960" s="112">
        <f>VLOOKUP(H1960,行业总结!D:F,2,FALSE)</f>
        <v>4.41</v>
      </c>
      <c r="L1960" s="109" t="s">
        <v>9396</v>
      </c>
      <c r="M1960" s="109" t="s">
        <v>9397</v>
      </c>
    </row>
    <row r="1961" ht="49.5" spans="1:13">
      <c r="A1961" s="108" t="s">
        <v>9398</v>
      </c>
      <c r="B1961" s="108" t="s">
        <v>9399</v>
      </c>
      <c r="C1961" s="21">
        <f>VLOOKUP(A1961,[1]spot_prices!$A:$F,3,FALSE)</f>
        <v>100.9</v>
      </c>
      <c r="D1961" s="21">
        <f>VLOOKUP(A1961,[1]spot_prices!$A:$F,4,FALSE)</f>
        <v>100.9</v>
      </c>
      <c r="E1961" s="107">
        <f>C1961/D1961</f>
        <v>1</v>
      </c>
      <c r="F1961" s="20">
        <f>VLOOKUP(A1961,[1]spot_prices!$A:$F,5,FALSE)</f>
        <v>5.88</v>
      </c>
      <c r="G1961" s="103">
        <f>VLOOKUP(A1961,[1]spot_prices!$A:$F,6,FALSE)</f>
        <v>-2</v>
      </c>
      <c r="H1961" s="109" t="s">
        <v>157</v>
      </c>
      <c r="I1961" s="121"/>
      <c r="J1961" s="108" t="s">
        <v>2253</v>
      </c>
      <c r="K1961" s="112">
        <f>VLOOKUP(H1961,行业总结!D:F,2,FALSE)</f>
        <v>4.41</v>
      </c>
      <c r="L1961" s="109" t="s">
        <v>9400</v>
      </c>
      <c r="M1961" s="109" t="s">
        <v>9401</v>
      </c>
    </row>
    <row r="1962" ht="33" spans="1:13">
      <c r="A1962" s="20" t="s">
        <v>9402</v>
      </c>
      <c r="B1962" s="20" t="s">
        <v>9403</v>
      </c>
      <c r="C1962" s="21">
        <f>VLOOKUP(A1962,[1]spot_prices!$A:$F,3,FALSE)</f>
        <v>100</v>
      </c>
      <c r="D1962" s="21">
        <f>VLOOKUP(A1962,[1]spot_prices!$A:$F,4,FALSE)</f>
        <v>100.8</v>
      </c>
      <c r="E1962" s="107">
        <f>C1962/D1962</f>
        <v>0.992063492063492</v>
      </c>
      <c r="F1962" s="20">
        <f>VLOOKUP(A1962,[1]spot_prices!$A:$F,5,FALSE)</f>
        <v>15.63</v>
      </c>
      <c r="G1962" s="103">
        <f>VLOOKUP(A1962,[1]spot_prices!$A:$F,6,FALSE)</f>
        <v>-2.01</v>
      </c>
      <c r="H1962" s="23" t="s">
        <v>157</v>
      </c>
      <c r="I1962" s="115"/>
      <c r="J1962" s="20" t="s">
        <v>2135</v>
      </c>
      <c r="K1962" s="112">
        <f>VLOOKUP(H1962,行业总结!D:F,2,FALSE)</f>
        <v>4.41</v>
      </c>
      <c r="L1962" s="23" t="s">
        <v>9404</v>
      </c>
      <c r="M1962" s="23" t="s">
        <v>9405</v>
      </c>
    </row>
    <row r="1963" ht="33" spans="1:13">
      <c r="A1963" s="20" t="s">
        <v>9406</v>
      </c>
      <c r="B1963" s="20" t="s">
        <v>9407</v>
      </c>
      <c r="C1963" s="21">
        <f>VLOOKUP(A1963,[1]spot_prices!$A:$F,3,FALSE)</f>
        <v>76.5</v>
      </c>
      <c r="D1963" s="21">
        <f>VLOOKUP(A1963,[1]spot_prices!$A:$F,4,FALSE)</f>
        <v>76.7</v>
      </c>
      <c r="E1963" s="107">
        <f>C1963/D1963</f>
        <v>0.997392438070404</v>
      </c>
      <c r="F1963" s="20">
        <f>VLOOKUP(A1963,[1]spot_prices!$A:$F,5,FALSE)</f>
        <v>41.41</v>
      </c>
      <c r="G1963" s="103">
        <f>VLOOKUP(A1963,[1]spot_prices!$A:$F,6,FALSE)</f>
        <v>1.77</v>
      </c>
      <c r="H1963" s="23" t="s">
        <v>157</v>
      </c>
      <c r="I1963" s="115"/>
      <c r="J1963" s="20" t="s">
        <v>2442</v>
      </c>
      <c r="K1963" s="112">
        <f>VLOOKUP(H1963,行业总结!D:F,2,FALSE)</f>
        <v>4.41</v>
      </c>
      <c r="L1963" s="23" t="s">
        <v>9408</v>
      </c>
      <c r="M1963" s="23" t="s">
        <v>9409</v>
      </c>
    </row>
    <row r="1964" ht="33" spans="1:13">
      <c r="A1964" s="20" t="s">
        <v>9410</v>
      </c>
      <c r="B1964" s="20" t="s">
        <v>9411</v>
      </c>
      <c r="C1964" s="21">
        <f>VLOOKUP(A1964,[1]spot_prices!$A:$F,3,FALSE)</f>
        <v>72.3</v>
      </c>
      <c r="D1964" s="21">
        <f>VLOOKUP(A1964,[1]spot_prices!$A:$F,4,FALSE)</f>
        <v>72.3</v>
      </c>
      <c r="E1964" s="107">
        <f>C1964/D1964</f>
        <v>1</v>
      </c>
      <c r="F1964" s="20">
        <f>VLOOKUP(A1964,[1]spot_prices!$A:$F,5,FALSE)</f>
        <v>7.45</v>
      </c>
      <c r="G1964" s="103">
        <f>VLOOKUP(A1964,[1]spot_prices!$A:$F,6,FALSE)</f>
        <v>0.13</v>
      </c>
      <c r="H1964" s="23" t="s">
        <v>157</v>
      </c>
      <c r="I1964" s="115"/>
      <c r="J1964" s="20" t="s">
        <v>2253</v>
      </c>
      <c r="K1964" s="112">
        <f>VLOOKUP(H1964,行业总结!D:F,2,FALSE)</f>
        <v>4.41</v>
      </c>
      <c r="L1964" s="23" t="s">
        <v>9412</v>
      </c>
      <c r="M1964" s="23" t="s">
        <v>9413</v>
      </c>
    </row>
    <row r="1965" ht="33" spans="1:13">
      <c r="A1965" s="24" t="s">
        <v>9414</v>
      </c>
      <c r="B1965" s="24" t="s">
        <v>9415</v>
      </c>
      <c r="C1965" s="21">
        <f>VLOOKUP(A1965,[1]spot_prices!$A:$F,3,FALSE)</f>
        <v>64.3</v>
      </c>
      <c r="D1965" s="21">
        <f>VLOOKUP(A1965,[1]spot_prices!$A:$F,4,FALSE)</f>
        <v>65</v>
      </c>
      <c r="E1965" s="107">
        <f>C1965/D1965</f>
        <v>0.989230769230769</v>
      </c>
      <c r="F1965" s="20">
        <f>VLOOKUP(A1965,[1]spot_prices!$A:$F,5,FALSE)</f>
        <v>6.4</v>
      </c>
      <c r="G1965" s="103">
        <f>VLOOKUP(A1965,[1]spot_prices!$A:$F,6,FALSE)</f>
        <v>1.91</v>
      </c>
      <c r="H1965" s="27" t="s">
        <v>157</v>
      </c>
      <c r="I1965" s="35"/>
      <c r="J1965" s="114"/>
      <c r="K1965" s="112">
        <f>VLOOKUP(H1965,行业总结!D:F,2,FALSE)</f>
        <v>4.41</v>
      </c>
      <c r="L1965" s="27" t="s">
        <v>9416</v>
      </c>
      <c r="M1965" s="27" t="s">
        <v>9417</v>
      </c>
    </row>
    <row r="1966" ht="33" spans="1:13">
      <c r="A1966" s="20" t="s">
        <v>9418</v>
      </c>
      <c r="B1966" s="20" t="s">
        <v>9419</v>
      </c>
      <c r="C1966" s="21">
        <f>VLOOKUP(A1966,[1]spot_prices!$A:$F,3,FALSE)</f>
        <v>61.8</v>
      </c>
      <c r="D1966" s="21">
        <f>VLOOKUP(A1966,[1]spot_prices!$A:$F,4,FALSE)</f>
        <v>71.8</v>
      </c>
      <c r="E1966" s="107">
        <f>C1966/D1966</f>
        <v>0.860724233983287</v>
      </c>
      <c r="F1966" s="20">
        <f>VLOOKUP(A1966,[1]spot_prices!$A:$F,5,FALSE)</f>
        <v>5.66</v>
      </c>
      <c r="G1966" s="103">
        <f>VLOOKUP(A1966,[1]spot_prices!$A:$F,6,FALSE)</f>
        <v>-0.53</v>
      </c>
      <c r="H1966" s="23" t="s">
        <v>157</v>
      </c>
      <c r="I1966" s="115"/>
      <c r="J1966" s="20" t="s">
        <v>2135</v>
      </c>
      <c r="K1966" s="112">
        <f>VLOOKUP(H1966,行业总结!D:F,2,FALSE)</f>
        <v>4.41</v>
      </c>
      <c r="L1966" s="23" t="s">
        <v>9420</v>
      </c>
      <c r="M1966" s="23" t="s">
        <v>9421</v>
      </c>
    </row>
    <row r="1967" ht="33" spans="1:13">
      <c r="A1967" s="20" t="s">
        <v>9422</v>
      </c>
      <c r="B1967" s="20" t="s">
        <v>9423</v>
      </c>
      <c r="C1967" s="21">
        <f>VLOOKUP(A1967,[1]spot_prices!$A:$F,3,FALSE)</f>
        <v>53.1</v>
      </c>
      <c r="D1967" s="21">
        <f>VLOOKUP(A1967,[1]spot_prices!$A:$F,4,FALSE)</f>
        <v>60.6</v>
      </c>
      <c r="E1967" s="107">
        <f>C1967/D1967</f>
        <v>0.876237623762376</v>
      </c>
      <c r="F1967" s="20">
        <f>VLOOKUP(A1967,[1]spot_prices!$A:$F,5,FALSE)</f>
        <v>5.5</v>
      </c>
      <c r="G1967" s="103">
        <f>VLOOKUP(A1967,[1]spot_prices!$A:$F,6,FALSE)</f>
        <v>0</v>
      </c>
      <c r="H1967" s="23" t="s">
        <v>157</v>
      </c>
      <c r="I1967" s="115"/>
      <c r="J1967" s="113"/>
      <c r="K1967" s="112">
        <f>VLOOKUP(H1967,行业总结!D:F,2,FALSE)</f>
        <v>4.41</v>
      </c>
      <c r="L1967" s="23" t="s">
        <v>9424</v>
      </c>
      <c r="M1967" s="23" t="s">
        <v>9425</v>
      </c>
    </row>
    <row r="1968" ht="33" spans="1:13">
      <c r="A1968" s="20" t="s">
        <v>9426</v>
      </c>
      <c r="B1968" s="20" t="s">
        <v>9427</v>
      </c>
      <c r="C1968" s="21">
        <f>VLOOKUP(A1968,[1]spot_prices!$A:$F,3,FALSE)</f>
        <v>49.8</v>
      </c>
      <c r="D1968" s="21">
        <f>VLOOKUP(A1968,[1]spot_prices!$A:$F,4,FALSE)</f>
        <v>49.8</v>
      </c>
      <c r="E1968" s="107">
        <f>C1968/D1968</f>
        <v>1</v>
      </c>
      <c r="F1968" s="20">
        <f>VLOOKUP(A1968,[1]spot_prices!$A:$F,5,FALSE)</f>
        <v>8.05</v>
      </c>
      <c r="G1968" s="103">
        <f>VLOOKUP(A1968,[1]spot_prices!$A:$F,6,FALSE)</f>
        <v>-0.49</v>
      </c>
      <c r="H1968" s="23" t="s">
        <v>157</v>
      </c>
      <c r="I1968" s="115"/>
      <c r="J1968" s="20" t="s">
        <v>2286</v>
      </c>
      <c r="K1968" s="112">
        <f>VLOOKUP(H1968,行业总结!D:F,2,FALSE)</f>
        <v>4.41</v>
      </c>
      <c r="L1968" s="23" t="s">
        <v>9428</v>
      </c>
      <c r="M1968" s="23" t="s">
        <v>9429</v>
      </c>
    </row>
    <row r="1969" ht="33" spans="1:13">
      <c r="A1969" s="24" t="s">
        <v>9430</v>
      </c>
      <c r="B1969" s="24" t="s">
        <v>9431</v>
      </c>
      <c r="C1969" s="21">
        <f>VLOOKUP(A1969,[1]spot_prices!$A:$F,3,FALSE)</f>
        <v>48.5</v>
      </c>
      <c r="D1969" s="21">
        <f>VLOOKUP(A1969,[1]spot_prices!$A:$F,4,FALSE)</f>
        <v>48.5</v>
      </c>
      <c r="E1969" s="107">
        <f>C1969/D1969</f>
        <v>1</v>
      </c>
      <c r="F1969" s="20">
        <f>VLOOKUP(A1969,[1]spot_prices!$A:$F,5,FALSE)</f>
        <v>6.1</v>
      </c>
      <c r="G1969" s="103">
        <f>VLOOKUP(A1969,[1]spot_prices!$A:$F,6,FALSE)</f>
        <v>0</v>
      </c>
      <c r="H1969" s="27" t="s">
        <v>157</v>
      </c>
      <c r="I1969" s="35"/>
      <c r="J1969" s="24" t="s">
        <v>2286</v>
      </c>
      <c r="K1969" s="112">
        <f>VLOOKUP(H1969,行业总结!D:F,2,FALSE)</f>
        <v>4.41</v>
      </c>
      <c r="L1969" s="27" t="s">
        <v>9432</v>
      </c>
      <c r="M1969" s="27" t="s">
        <v>9433</v>
      </c>
    </row>
    <row r="1970" ht="33" spans="1:13">
      <c r="A1970" s="24" t="s">
        <v>9434</v>
      </c>
      <c r="B1970" s="24" t="s">
        <v>9435</v>
      </c>
      <c r="C1970" s="21">
        <f>VLOOKUP(A1970,[1]spot_prices!$A:$F,3,FALSE)</f>
        <v>46.7</v>
      </c>
      <c r="D1970" s="21">
        <f>VLOOKUP(A1970,[1]spot_prices!$A:$F,4,FALSE)</f>
        <v>46.7</v>
      </c>
      <c r="E1970" s="107">
        <f>C1970/D1970</f>
        <v>1</v>
      </c>
      <c r="F1970" s="20">
        <f>VLOOKUP(A1970,[1]spot_prices!$A:$F,5,FALSE)</f>
        <v>5.44</v>
      </c>
      <c r="G1970" s="103">
        <f>VLOOKUP(A1970,[1]spot_prices!$A:$F,6,FALSE)</f>
        <v>-0.18</v>
      </c>
      <c r="H1970" s="27" t="s">
        <v>157</v>
      </c>
      <c r="I1970" s="35"/>
      <c r="J1970" s="114"/>
      <c r="K1970" s="112">
        <f>VLOOKUP(H1970,行业总结!D:F,2,FALSE)</f>
        <v>4.41</v>
      </c>
      <c r="L1970" s="27" t="s">
        <v>9436</v>
      </c>
      <c r="M1970" s="27" t="s">
        <v>9437</v>
      </c>
    </row>
    <row r="1971" ht="33" spans="1:13">
      <c r="A1971" s="24" t="s">
        <v>9438</v>
      </c>
      <c r="B1971" s="24" t="s">
        <v>9439</v>
      </c>
      <c r="C1971" s="21">
        <f>VLOOKUP(A1971,[1]spot_prices!$A:$F,3,FALSE)</f>
        <v>45.1</v>
      </c>
      <c r="D1971" s="21">
        <f>VLOOKUP(A1971,[1]spot_prices!$A:$F,4,FALSE)</f>
        <v>45.1</v>
      </c>
      <c r="E1971" s="107">
        <f>C1971/D1971</f>
        <v>1</v>
      </c>
      <c r="F1971" s="20">
        <f>VLOOKUP(A1971,[1]spot_prices!$A:$F,5,FALSE)</f>
        <v>2.82</v>
      </c>
      <c r="G1971" s="103">
        <f>VLOOKUP(A1971,[1]spot_prices!$A:$F,6,FALSE)</f>
        <v>-0.35</v>
      </c>
      <c r="H1971" s="27" t="s">
        <v>157</v>
      </c>
      <c r="I1971" s="35"/>
      <c r="J1971" s="114"/>
      <c r="K1971" s="112">
        <f>VLOOKUP(H1971,行业总结!D:F,2,FALSE)</f>
        <v>4.41</v>
      </c>
      <c r="L1971" s="27" t="s">
        <v>9440</v>
      </c>
      <c r="M1971" s="27" t="s">
        <v>9441</v>
      </c>
    </row>
    <row r="1972" ht="33" spans="1:13">
      <c r="A1972" s="24" t="s">
        <v>9442</v>
      </c>
      <c r="B1972" s="24" t="s">
        <v>9443</v>
      </c>
      <c r="C1972" s="21">
        <f>VLOOKUP(A1972,[1]spot_prices!$A:$F,3,FALSE)</f>
        <v>29.2</v>
      </c>
      <c r="D1972" s="21">
        <f>VLOOKUP(A1972,[1]spot_prices!$A:$F,4,FALSE)</f>
        <v>29.2</v>
      </c>
      <c r="E1972" s="107">
        <f>C1972/D1972</f>
        <v>1</v>
      </c>
      <c r="F1972" s="20">
        <f>VLOOKUP(A1972,[1]spot_prices!$A:$F,5,FALSE)</f>
        <v>4.17</v>
      </c>
      <c r="G1972" s="103">
        <f>VLOOKUP(A1972,[1]spot_prices!$A:$F,6,FALSE)</f>
        <v>0.72</v>
      </c>
      <c r="H1972" s="27" t="s">
        <v>157</v>
      </c>
      <c r="I1972" s="35"/>
      <c r="J1972" s="24" t="s">
        <v>2286</v>
      </c>
      <c r="K1972" s="112">
        <f>VLOOKUP(H1972,行业总结!D:F,2,FALSE)</f>
        <v>4.41</v>
      </c>
      <c r="L1972" s="27" t="s">
        <v>9444</v>
      </c>
      <c r="M1972" s="27" t="s">
        <v>9445</v>
      </c>
    </row>
    <row r="1973" ht="33" spans="1:13">
      <c r="A1973" s="24" t="s">
        <v>9446</v>
      </c>
      <c r="B1973" s="24" t="s">
        <v>9447</v>
      </c>
      <c r="C1973" s="21">
        <f>VLOOKUP(A1973,[1]spot_prices!$A:$F,3,FALSE)</f>
        <v>28.6</v>
      </c>
      <c r="D1973" s="21">
        <f>VLOOKUP(A1973,[1]spot_prices!$A:$F,4,FALSE)</f>
        <v>28.8</v>
      </c>
      <c r="E1973" s="107">
        <f>C1973/D1973</f>
        <v>0.993055555555556</v>
      </c>
      <c r="F1973" s="20">
        <f>VLOOKUP(A1973,[1]spot_prices!$A:$F,5,FALSE)</f>
        <v>3.8</v>
      </c>
      <c r="G1973" s="103">
        <f>VLOOKUP(A1973,[1]spot_prices!$A:$F,6,FALSE)</f>
        <v>-0.26</v>
      </c>
      <c r="H1973" s="27" t="s">
        <v>157</v>
      </c>
      <c r="I1973" s="35"/>
      <c r="J1973" s="114"/>
      <c r="K1973" s="112">
        <f>VLOOKUP(H1973,行业总结!D:F,2,FALSE)</f>
        <v>4.41</v>
      </c>
      <c r="L1973" s="27" t="s">
        <v>9448</v>
      </c>
      <c r="M1973" s="27" t="s">
        <v>9449</v>
      </c>
    </row>
    <row r="1974" spans="1:13">
      <c r="A1974" s="24" t="s">
        <v>9450</v>
      </c>
      <c r="B1974" s="24" t="s">
        <v>9451</v>
      </c>
      <c r="C1974" s="21">
        <f>VLOOKUP(A1974,[1]spot_prices!$A:$F,3,FALSE)</f>
        <v>22.2</v>
      </c>
      <c r="D1974" s="21">
        <f>VLOOKUP(A1974,[1]spot_prices!$A:$F,4,FALSE)</f>
        <v>106.9</v>
      </c>
      <c r="E1974" s="107">
        <f>C1974/D1974</f>
        <v>0.207670720299345</v>
      </c>
      <c r="F1974" s="20">
        <f>VLOOKUP(A1974,[1]spot_prices!$A:$F,5,FALSE)</f>
        <v>62.32</v>
      </c>
      <c r="G1974" s="103">
        <f>VLOOKUP(A1974,[1]spot_prices!$A:$F,6,FALSE)</f>
        <v>1.5</v>
      </c>
      <c r="H1974" s="27" t="s">
        <v>157</v>
      </c>
      <c r="I1974" s="35"/>
      <c r="J1974" s="24" t="s">
        <v>2442</v>
      </c>
      <c r="K1974" s="112">
        <f>VLOOKUP(H1974,行业总结!D:F,2,FALSE)</f>
        <v>4.41</v>
      </c>
      <c r="L1974" s="27" t="s">
        <v>9452</v>
      </c>
      <c r="M1974" s="27" t="s">
        <v>9453</v>
      </c>
    </row>
    <row r="1975" spans="1:13">
      <c r="A1975" s="24" t="s">
        <v>9454</v>
      </c>
      <c r="B1975" s="24" t="s">
        <v>9455</v>
      </c>
      <c r="C1975" s="21">
        <f>VLOOKUP(A1975,[1]spot_prices!$A:$F,3,FALSE)</f>
        <v>10.7</v>
      </c>
      <c r="D1975" s="21">
        <f>VLOOKUP(A1975,[1]spot_prices!$A:$F,4,FALSE)</f>
        <v>33.3</v>
      </c>
      <c r="E1975" s="107">
        <f>C1975/D1975</f>
        <v>0.321321321321321</v>
      </c>
      <c r="F1975" s="20">
        <f>VLOOKUP(A1975,[1]spot_prices!$A:$F,5,FALSE)</f>
        <v>7.14</v>
      </c>
      <c r="G1975" s="103">
        <f>VLOOKUP(A1975,[1]spot_prices!$A:$F,6,FALSE)</f>
        <v>0.71</v>
      </c>
      <c r="H1975" s="27" t="s">
        <v>157</v>
      </c>
      <c r="I1975" s="35"/>
      <c r="J1975" s="114"/>
      <c r="K1975" s="112">
        <f>VLOOKUP(H1975,行业总结!D:F,2,FALSE)</f>
        <v>4.41</v>
      </c>
      <c r="L1975" s="27" t="s">
        <v>9456</v>
      </c>
      <c r="M1975" s="27" t="s">
        <v>9457</v>
      </c>
    </row>
    <row r="1976" ht="33" spans="1:13">
      <c r="A1976" s="108" t="s">
        <v>9458</v>
      </c>
      <c r="B1976" s="108" t="s">
        <v>9459</v>
      </c>
      <c r="C1976" s="21">
        <f>VLOOKUP(A1976,[1]spot_prices!$A:$F,3,FALSE)</f>
        <v>123.4</v>
      </c>
      <c r="D1976" s="21">
        <f>VLOOKUP(A1976,[1]spot_prices!$A:$F,4,FALSE)</f>
        <v>123.4</v>
      </c>
      <c r="E1976" s="107">
        <f>C1976/D1976</f>
        <v>1</v>
      </c>
      <c r="F1976" s="20">
        <f>VLOOKUP(A1976,[1]spot_prices!$A:$F,5,FALSE)</f>
        <v>5.86</v>
      </c>
      <c r="G1976" s="103">
        <f>VLOOKUP(A1976,[1]spot_prices!$A:$F,6,FALSE)</f>
        <v>-0.17</v>
      </c>
      <c r="H1976" s="109" t="s">
        <v>2073</v>
      </c>
      <c r="I1976" s="121"/>
      <c r="J1976" s="108" t="s">
        <v>2216</v>
      </c>
      <c r="K1976" s="112">
        <f>VLOOKUP(H1976,行业总结!D:F,2,FALSE)</f>
        <v>4.41</v>
      </c>
      <c r="L1976" s="109" t="s">
        <v>9460</v>
      </c>
      <c r="M1976" s="109" t="s">
        <v>9461</v>
      </c>
    </row>
    <row r="1977" spans="1:13">
      <c r="A1977" s="20" t="s">
        <v>9462</v>
      </c>
      <c r="B1977" s="20" t="s">
        <v>9463</v>
      </c>
      <c r="C1977" s="21">
        <f>VLOOKUP(A1977,[1]spot_prices!$A:$F,3,FALSE)</f>
        <v>67.4</v>
      </c>
      <c r="D1977" s="21">
        <f>VLOOKUP(A1977,[1]spot_prices!$A:$F,4,FALSE)</f>
        <v>67.4</v>
      </c>
      <c r="E1977" s="107">
        <f>C1977/D1977</f>
        <v>1</v>
      </c>
      <c r="F1977" s="20">
        <f>VLOOKUP(A1977,[1]spot_prices!$A:$F,5,FALSE)</f>
        <v>48</v>
      </c>
      <c r="G1977" s="103">
        <f>VLOOKUP(A1977,[1]spot_prices!$A:$F,6,FALSE)</f>
        <v>-1.82</v>
      </c>
      <c r="H1977" s="23" t="s">
        <v>2073</v>
      </c>
      <c r="I1977" s="115"/>
      <c r="J1977" s="113"/>
      <c r="K1977" s="112">
        <f>VLOOKUP(H1977,行业总结!D:F,2,FALSE)</f>
        <v>4.41</v>
      </c>
      <c r="L1977" s="23" t="s">
        <v>9464</v>
      </c>
      <c r="M1977" s="23" t="s">
        <v>9465</v>
      </c>
    </row>
    <row r="1978" ht="33" spans="1:13">
      <c r="A1978" s="20" t="s">
        <v>9466</v>
      </c>
      <c r="B1978" s="20" t="s">
        <v>9467</v>
      </c>
      <c r="C1978" s="21">
        <f>VLOOKUP(A1978,[1]spot_prices!$A:$F,3,FALSE)</f>
        <v>59</v>
      </c>
      <c r="D1978" s="21">
        <f>VLOOKUP(A1978,[1]spot_prices!$A:$F,4,FALSE)</f>
        <v>60.3</v>
      </c>
      <c r="E1978" s="107">
        <f>C1978/D1978</f>
        <v>0.978441127694859</v>
      </c>
      <c r="F1978" s="20">
        <f>VLOOKUP(A1978,[1]spot_prices!$A:$F,5,FALSE)</f>
        <v>8.82</v>
      </c>
      <c r="G1978" s="103">
        <f>VLOOKUP(A1978,[1]spot_prices!$A:$F,6,FALSE)</f>
        <v>5.5</v>
      </c>
      <c r="H1978" s="23" t="s">
        <v>2073</v>
      </c>
      <c r="I1978" s="115"/>
      <c r="J1978" s="20" t="s">
        <v>2253</v>
      </c>
      <c r="K1978" s="112">
        <f>VLOOKUP(H1978,行业总结!D:F,2,FALSE)</f>
        <v>4.41</v>
      </c>
      <c r="L1978" s="23" t="s">
        <v>9468</v>
      </c>
      <c r="M1978" s="23" t="s">
        <v>9469</v>
      </c>
    </row>
    <row r="1979" ht="33" spans="1:13">
      <c r="A1979" s="20" t="s">
        <v>9470</v>
      </c>
      <c r="B1979" s="20" t="s">
        <v>9471</v>
      </c>
      <c r="C1979" s="21">
        <f>VLOOKUP(A1979,[1]spot_prices!$A:$F,3,FALSE)</f>
        <v>52.8</v>
      </c>
      <c r="D1979" s="21">
        <f>VLOOKUP(A1979,[1]spot_prices!$A:$F,4,FALSE)</f>
        <v>76.5</v>
      </c>
      <c r="E1979" s="107">
        <f>C1979/D1979</f>
        <v>0.690196078431373</v>
      </c>
      <c r="F1979" s="20">
        <f>VLOOKUP(A1979,[1]spot_prices!$A:$F,5,FALSE)</f>
        <v>6.06</v>
      </c>
      <c r="G1979" s="103">
        <f>VLOOKUP(A1979,[1]spot_prices!$A:$F,6,FALSE)</f>
        <v>0.66</v>
      </c>
      <c r="H1979" s="23" t="s">
        <v>2073</v>
      </c>
      <c r="I1979" s="115"/>
      <c r="J1979" s="20" t="s">
        <v>2352</v>
      </c>
      <c r="K1979" s="112">
        <f>VLOOKUP(H1979,行业总结!D:F,2,FALSE)</f>
        <v>4.41</v>
      </c>
      <c r="L1979" s="23" t="s">
        <v>9472</v>
      </c>
      <c r="M1979" s="23" t="s">
        <v>9473</v>
      </c>
    </row>
    <row r="1980" ht="33" spans="1:13">
      <c r="A1980" s="20" t="s">
        <v>9474</v>
      </c>
      <c r="B1980" s="20" t="s">
        <v>9475</v>
      </c>
      <c r="C1980" s="21">
        <f>VLOOKUP(A1980,[1]spot_prices!$A:$F,3,FALSE)</f>
        <v>51.5</v>
      </c>
      <c r="D1980" s="21">
        <f>VLOOKUP(A1980,[1]spot_prices!$A:$F,4,FALSE)</f>
        <v>53</v>
      </c>
      <c r="E1980" s="107">
        <f>C1980/D1980</f>
        <v>0.971698113207547</v>
      </c>
      <c r="F1980" s="20">
        <f>VLOOKUP(A1980,[1]spot_prices!$A:$F,5,FALSE)</f>
        <v>12.37</v>
      </c>
      <c r="G1980" s="103">
        <f>VLOOKUP(A1980,[1]spot_prices!$A:$F,6,FALSE)</f>
        <v>-2.68</v>
      </c>
      <c r="H1980" s="23" t="s">
        <v>2073</v>
      </c>
      <c r="I1980" s="115"/>
      <c r="J1980" s="113"/>
      <c r="K1980" s="112">
        <f>VLOOKUP(H1980,行业总结!D:F,2,FALSE)</f>
        <v>4.41</v>
      </c>
      <c r="L1980" s="23" t="s">
        <v>9476</v>
      </c>
      <c r="M1980" s="23" t="s">
        <v>9477</v>
      </c>
    </row>
    <row r="1981" ht="33" spans="1:13">
      <c r="A1981" s="24" t="s">
        <v>9478</v>
      </c>
      <c r="B1981" s="24" t="s">
        <v>9479</v>
      </c>
      <c r="C1981" s="21">
        <f>VLOOKUP(A1981,[1]spot_prices!$A:$F,3,FALSE)</f>
        <v>48.5</v>
      </c>
      <c r="D1981" s="21">
        <f>VLOOKUP(A1981,[1]spot_prices!$A:$F,4,FALSE)</f>
        <v>50.2</v>
      </c>
      <c r="E1981" s="107">
        <f>C1981/D1981</f>
        <v>0.966135458167331</v>
      </c>
      <c r="F1981" s="20">
        <f>VLOOKUP(A1981,[1]spot_prices!$A:$F,5,FALSE)</f>
        <v>5.17</v>
      </c>
      <c r="G1981" s="103">
        <f>VLOOKUP(A1981,[1]spot_prices!$A:$F,6,FALSE)</f>
        <v>0.19</v>
      </c>
      <c r="H1981" s="27" t="s">
        <v>2073</v>
      </c>
      <c r="I1981" s="35"/>
      <c r="J1981" s="114"/>
      <c r="K1981" s="112">
        <f>VLOOKUP(H1981,行业总结!D:F,2,FALSE)</f>
        <v>4.41</v>
      </c>
      <c r="L1981" s="27" t="s">
        <v>9480</v>
      </c>
      <c r="M1981" s="27" t="s">
        <v>9481</v>
      </c>
    </row>
    <row r="1982" ht="33" spans="1:13">
      <c r="A1982" s="24" t="s">
        <v>9482</v>
      </c>
      <c r="B1982" s="24" t="s">
        <v>9483</v>
      </c>
      <c r="C1982" s="21">
        <f>VLOOKUP(A1982,[1]spot_prices!$A:$F,3,FALSE)</f>
        <v>46.3</v>
      </c>
      <c r="D1982" s="21">
        <f>VLOOKUP(A1982,[1]spot_prices!$A:$F,4,FALSE)</f>
        <v>47.6</v>
      </c>
      <c r="E1982" s="107">
        <f>C1982/D1982</f>
        <v>0.972689075630252</v>
      </c>
      <c r="F1982" s="20">
        <f>VLOOKUP(A1982,[1]spot_prices!$A:$F,5,FALSE)</f>
        <v>10.18</v>
      </c>
      <c r="G1982" s="103">
        <f>VLOOKUP(A1982,[1]spot_prices!$A:$F,6,FALSE)</f>
        <v>0.49</v>
      </c>
      <c r="H1982" s="27" t="s">
        <v>2073</v>
      </c>
      <c r="I1982" s="35"/>
      <c r="J1982" s="24" t="s">
        <v>2723</v>
      </c>
      <c r="K1982" s="112">
        <f>VLOOKUP(H1982,行业总结!D:F,2,FALSE)</f>
        <v>4.41</v>
      </c>
      <c r="L1982" s="27" t="s">
        <v>9484</v>
      </c>
      <c r="M1982" s="27" t="s">
        <v>9485</v>
      </c>
    </row>
    <row r="1983" ht="33" spans="1:13">
      <c r="A1983" s="24" t="s">
        <v>9486</v>
      </c>
      <c r="B1983" s="24" t="s">
        <v>9487</v>
      </c>
      <c r="C1983" s="21">
        <f>VLOOKUP(A1983,[1]spot_prices!$A:$F,3,FALSE)</f>
        <v>45.3</v>
      </c>
      <c r="D1983" s="21">
        <f>VLOOKUP(A1983,[1]spot_prices!$A:$F,4,FALSE)</f>
        <v>45.8</v>
      </c>
      <c r="E1983" s="107">
        <f>C1983/D1983</f>
        <v>0.989082969432314</v>
      </c>
      <c r="F1983" s="20">
        <f>VLOOKUP(A1983,[1]spot_prices!$A:$F,5,FALSE)</f>
        <v>12.05</v>
      </c>
      <c r="G1983" s="103">
        <f>VLOOKUP(A1983,[1]spot_prices!$A:$F,6,FALSE)</f>
        <v>1.18</v>
      </c>
      <c r="H1983" s="27" t="s">
        <v>2073</v>
      </c>
      <c r="I1983" s="35"/>
      <c r="J1983" s="114"/>
      <c r="K1983" s="112">
        <f>VLOOKUP(H1983,行业总结!D:F,2,FALSE)</f>
        <v>4.41</v>
      </c>
      <c r="L1983" s="27" t="s">
        <v>9488</v>
      </c>
      <c r="M1983" s="27" t="s">
        <v>9489</v>
      </c>
    </row>
    <row r="1984" ht="33" spans="1:13">
      <c r="A1984" s="24" t="s">
        <v>9490</v>
      </c>
      <c r="B1984" s="24" t="s">
        <v>9491</v>
      </c>
      <c r="C1984" s="21">
        <f>VLOOKUP(A1984,[1]spot_prices!$A:$F,3,FALSE)</f>
        <v>34.7</v>
      </c>
      <c r="D1984" s="21">
        <f>VLOOKUP(A1984,[1]spot_prices!$A:$F,4,FALSE)</f>
        <v>87.5</v>
      </c>
      <c r="E1984" s="107">
        <f>C1984/D1984</f>
        <v>0.396571428571429</v>
      </c>
      <c r="F1984" s="20">
        <f>VLOOKUP(A1984,[1]spot_prices!$A:$F,5,FALSE)</f>
        <v>17.08</v>
      </c>
      <c r="G1984" s="103">
        <f>VLOOKUP(A1984,[1]spot_prices!$A:$F,6,FALSE)</f>
        <v>-2.57</v>
      </c>
      <c r="H1984" s="27" t="s">
        <v>2073</v>
      </c>
      <c r="I1984" s="35"/>
      <c r="J1984" s="24" t="s">
        <v>2122</v>
      </c>
      <c r="K1984" s="112">
        <f>VLOOKUP(H1984,行业总结!D:F,2,FALSE)</f>
        <v>4.41</v>
      </c>
      <c r="L1984" s="27" t="s">
        <v>9492</v>
      </c>
      <c r="M1984" s="27" t="s">
        <v>9493</v>
      </c>
    </row>
    <row r="1985" ht="33" spans="1:13">
      <c r="A1985" s="24" t="s">
        <v>9494</v>
      </c>
      <c r="B1985" s="24" t="s">
        <v>9495</v>
      </c>
      <c r="C1985" s="21">
        <f>VLOOKUP(A1985,[1]spot_prices!$A:$F,3,FALSE)</f>
        <v>33</v>
      </c>
      <c r="D1985" s="21">
        <f>VLOOKUP(A1985,[1]spot_prices!$A:$F,4,FALSE)</f>
        <v>33.2</v>
      </c>
      <c r="E1985" s="107">
        <f>C1985/D1985</f>
        <v>0.993975903614458</v>
      </c>
      <c r="F1985" s="20">
        <f>VLOOKUP(A1985,[1]spot_prices!$A:$F,5,FALSE)</f>
        <v>10.23</v>
      </c>
      <c r="G1985" s="103">
        <f>VLOOKUP(A1985,[1]spot_prices!$A:$F,6,FALSE)</f>
        <v>1.09</v>
      </c>
      <c r="H1985" s="27" t="s">
        <v>2073</v>
      </c>
      <c r="I1985" s="35"/>
      <c r="J1985" s="114"/>
      <c r="K1985" s="112">
        <f>VLOOKUP(H1985,行业总结!D:F,2,FALSE)</f>
        <v>4.41</v>
      </c>
      <c r="L1985" s="27" t="s">
        <v>9496</v>
      </c>
      <c r="M1985" s="27" t="s">
        <v>9497</v>
      </c>
    </row>
    <row r="1986" spans="1:13">
      <c r="A1986" s="24" t="s">
        <v>9498</v>
      </c>
      <c r="B1986" s="24" t="s">
        <v>9499</v>
      </c>
      <c r="C1986" s="21">
        <f>VLOOKUP(A1986,[1]spot_prices!$A:$F,3,FALSE)</f>
        <v>31.3</v>
      </c>
      <c r="D1986" s="21">
        <f>VLOOKUP(A1986,[1]spot_prices!$A:$F,4,FALSE)</f>
        <v>31.6</v>
      </c>
      <c r="E1986" s="107">
        <f>C1986/D1986</f>
        <v>0.990506329113924</v>
      </c>
      <c r="F1986" s="20">
        <f>VLOOKUP(A1986,[1]spot_prices!$A:$F,5,FALSE)</f>
        <v>10.06</v>
      </c>
      <c r="G1986" s="103">
        <f>VLOOKUP(A1986,[1]spot_prices!$A:$F,6,FALSE)</f>
        <v>0.5</v>
      </c>
      <c r="H1986" s="27" t="s">
        <v>2073</v>
      </c>
      <c r="I1986" s="35"/>
      <c r="J1986" s="114"/>
      <c r="K1986" s="112">
        <f>VLOOKUP(H1986,行业总结!D:F,2,FALSE)</f>
        <v>4.41</v>
      </c>
      <c r="L1986" s="27" t="s">
        <v>9500</v>
      </c>
      <c r="M1986" s="27" t="s">
        <v>9501</v>
      </c>
    </row>
    <row r="1987" ht="49.5" spans="1:13">
      <c r="A1987" s="24" t="s">
        <v>9502</v>
      </c>
      <c r="B1987" s="24" t="s">
        <v>9503</v>
      </c>
      <c r="C1987" s="21">
        <f>VLOOKUP(A1987,[1]spot_prices!$A:$F,3,FALSE)</f>
        <v>31.1</v>
      </c>
      <c r="D1987" s="21">
        <f>VLOOKUP(A1987,[1]spot_prices!$A:$F,4,FALSE)</f>
        <v>31.1</v>
      </c>
      <c r="E1987" s="107">
        <f>C1987/D1987</f>
        <v>1</v>
      </c>
      <c r="F1987" s="20">
        <f>VLOOKUP(A1987,[1]spot_prices!$A:$F,5,FALSE)</f>
        <v>15.5</v>
      </c>
      <c r="G1987" s="103">
        <f>VLOOKUP(A1987,[1]spot_prices!$A:$F,6,FALSE)</f>
        <v>-0.13</v>
      </c>
      <c r="H1987" s="27" t="s">
        <v>2073</v>
      </c>
      <c r="I1987" s="35"/>
      <c r="J1987" s="114"/>
      <c r="K1987" s="112">
        <f>VLOOKUP(H1987,行业总结!D:F,2,FALSE)</f>
        <v>4.41</v>
      </c>
      <c r="L1987" s="27" t="s">
        <v>9504</v>
      </c>
      <c r="M1987" s="27" t="s">
        <v>9505</v>
      </c>
    </row>
    <row r="1988" ht="33" spans="1:13">
      <c r="A1988" s="24" t="s">
        <v>9506</v>
      </c>
      <c r="B1988" s="24" t="s">
        <v>9507</v>
      </c>
      <c r="C1988" s="21">
        <f>VLOOKUP(A1988,[1]spot_prices!$A:$F,3,FALSE)</f>
        <v>29.4</v>
      </c>
      <c r="D1988" s="21">
        <f>VLOOKUP(A1988,[1]spot_prices!$A:$F,4,FALSE)</f>
        <v>29.6</v>
      </c>
      <c r="E1988" s="107">
        <f>C1988/D1988</f>
        <v>0.993243243243243</v>
      </c>
      <c r="F1988" s="20">
        <f>VLOOKUP(A1988,[1]spot_prices!$A:$F,5,FALSE)</f>
        <v>19.59</v>
      </c>
      <c r="G1988" s="103">
        <f>VLOOKUP(A1988,[1]spot_prices!$A:$F,6,FALSE)</f>
        <v>1.03</v>
      </c>
      <c r="H1988" s="27" t="s">
        <v>2073</v>
      </c>
      <c r="I1988" s="35"/>
      <c r="J1988" s="114"/>
      <c r="K1988" s="112">
        <f>VLOOKUP(H1988,行业总结!D:F,2,FALSE)</f>
        <v>4.41</v>
      </c>
      <c r="L1988" s="27" t="s">
        <v>9508</v>
      </c>
      <c r="M1988" s="27" t="s">
        <v>9509</v>
      </c>
    </row>
    <row r="1989" ht="33" spans="1:13">
      <c r="A1989" s="24" t="s">
        <v>9510</v>
      </c>
      <c r="B1989" s="24" t="s">
        <v>9511</v>
      </c>
      <c r="C1989" s="21">
        <f>VLOOKUP(A1989,[1]spot_prices!$A:$F,3,FALSE)</f>
        <v>29.1</v>
      </c>
      <c r="D1989" s="21">
        <f>VLOOKUP(A1989,[1]spot_prices!$A:$F,4,FALSE)</f>
        <v>29.1</v>
      </c>
      <c r="E1989" s="107">
        <f>C1989/D1989</f>
        <v>1</v>
      </c>
      <c r="F1989" s="20">
        <f>VLOOKUP(A1989,[1]spot_prices!$A:$F,5,FALSE)</f>
        <v>10.53</v>
      </c>
      <c r="G1989" s="103">
        <f>VLOOKUP(A1989,[1]spot_prices!$A:$F,6,FALSE)</f>
        <v>0.77</v>
      </c>
      <c r="H1989" s="27" t="s">
        <v>2073</v>
      </c>
      <c r="I1989" s="35"/>
      <c r="J1989" s="114"/>
      <c r="K1989" s="112">
        <f>VLOOKUP(H1989,行业总结!D:F,2,FALSE)</f>
        <v>4.41</v>
      </c>
      <c r="L1989" s="27" t="s">
        <v>9512</v>
      </c>
      <c r="M1989" s="27" t="s">
        <v>9513</v>
      </c>
    </row>
    <row r="1990" ht="49.5" spans="1:13">
      <c r="A1990" s="24" t="s">
        <v>9514</v>
      </c>
      <c r="B1990" s="24" t="s">
        <v>9515</v>
      </c>
      <c r="C1990" s="21">
        <f>VLOOKUP(A1990,[1]spot_prices!$A:$F,3,FALSE)</f>
        <v>27</v>
      </c>
      <c r="D1990" s="21">
        <f>VLOOKUP(A1990,[1]spot_prices!$A:$F,4,FALSE)</f>
        <v>27</v>
      </c>
      <c r="E1990" s="107">
        <f>C1990/D1990</f>
        <v>1</v>
      </c>
      <c r="F1990" s="20">
        <f>VLOOKUP(A1990,[1]spot_prices!$A:$F,5,FALSE)</f>
        <v>40.49</v>
      </c>
      <c r="G1990" s="103">
        <f>VLOOKUP(A1990,[1]spot_prices!$A:$F,6,FALSE)</f>
        <v>-5.77</v>
      </c>
      <c r="H1990" s="27" t="s">
        <v>2073</v>
      </c>
      <c r="I1990" s="35"/>
      <c r="J1990" s="114"/>
      <c r="K1990" s="112">
        <f>VLOOKUP(H1990,行业总结!D:F,2,FALSE)</f>
        <v>4.41</v>
      </c>
      <c r="L1990" s="27" t="s">
        <v>9516</v>
      </c>
      <c r="M1990" s="27" t="s">
        <v>9517</v>
      </c>
    </row>
    <row r="1991" ht="33" spans="1:13">
      <c r="A1991" s="24" t="s">
        <v>9518</v>
      </c>
      <c r="B1991" s="24" t="s">
        <v>9519</v>
      </c>
      <c r="C1991" s="21">
        <f>VLOOKUP(A1991,[1]spot_prices!$A:$F,3,FALSE)</f>
        <v>26.1</v>
      </c>
      <c r="D1991" s="21">
        <f>VLOOKUP(A1991,[1]spot_prices!$A:$F,4,FALSE)</f>
        <v>27.6</v>
      </c>
      <c r="E1991" s="107">
        <f>C1991/D1991</f>
        <v>0.945652173913043</v>
      </c>
      <c r="F1991" s="20">
        <f>VLOOKUP(A1991,[1]spot_prices!$A:$F,5,FALSE)</f>
        <v>15.89</v>
      </c>
      <c r="G1991" s="103">
        <f>VLOOKUP(A1991,[1]spot_prices!$A:$F,6,FALSE)</f>
        <v>3.05</v>
      </c>
      <c r="H1991" s="27" t="s">
        <v>2073</v>
      </c>
      <c r="I1991" s="35"/>
      <c r="J1991" s="114"/>
      <c r="K1991" s="112">
        <f>VLOOKUP(H1991,行业总结!D:F,2,FALSE)</f>
        <v>4.41</v>
      </c>
      <c r="L1991" s="27" t="s">
        <v>9520</v>
      </c>
      <c r="M1991" s="27" t="s">
        <v>9521</v>
      </c>
    </row>
    <row r="1992" ht="49.5" spans="1:13">
      <c r="A1992" s="24" t="s">
        <v>9522</v>
      </c>
      <c r="B1992" s="24" t="s">
        <v>9523</v>
      </c>
      <c r="C1992" s="21">
        <f>VLOOKUP(A1992,[1]spot_prices!$A:$F,3,FALSE)</f>
        <v>25.9</v>
      </c>
      <c r="D1992" s="21">
        <f>VLOOKUP(A1992,[1]spot_prices!$A:$F,4,FALSE)</f>
        <v>55.7</v>
      </c>
      <c r="E1992" s="107">
        <f>C1992/D1992</f>
        <v>0.464991023339318</v>
      </c>
      <c r="F1992" s="20">
        <f>VLOOKUP(A1992,[1]spot_prices!$A:$F,5,FALSE)</f>
        <v>26.78</v>
      </c>
      <c r="G1992" s="103">
        <f>VLOOKUP(A1992,[1]spot_prices!$A:$F,6,FALSE)</f>
        <v>7.72</v>
      </c>
      <c r="H1992" s="27" t="s">
        <v>2073</v>
      </c>
      <c r="I1992" s="35"/>
      <c r="J1992" s="114"/>
      <c r="K1992" s="112">
        <f>VLOOKUP(H1992,行业总结!D:F,2,FALSE)</f>
        <v>4.41</v>
      </c>
      <c r="L1992" s="27" t="s">
        <v>9524</v>
      </c>
      <c r="M1992" s="27" t="s">
        <v>9525</v>
      </c>
    </row>
    <row r="1993" ht="49.5" spans="1:13">
      <c r="A1993" s="24" t="s">
        <v>9526</v>
      </c>
      <c r="B1993" s="24" t="s">
        <v>9527</v>
      </c>
      <c r="C1993" s="21">
        <f>VLOOKUP(A1993,[1]spot_prices!$A:$F,3,FALSE)</f>
        <v>24.1</v>
      </c>
      <c r="D1993" s="21">
        <f>VLOOKUP(A1993,[1]spot_prices!$A:$F,4,FALSE)</f>
        <v>24.1</v>
      </c>
      <c r="E1993" s="107">
        <f>C1993/D1993</f>
        <v>1</v>
      </c>
      <c r="F1993" s="20">
        <f>VLOOKUP(A1993,[1]spot_prices!$A:$F,5,FALSE)</f>
        <v>16.41</v>
      </c>
      <c r="G1993" s="103">
        <f>VLOOKUP(A1993,[1]spot_prices!$A:$F,6,FALSE)</f>
        <v>1.36</v>
      </c>
      <c r="H1993" s="27" t="s">
        <v>2073</v>
      </c>
      <c r="I1993" s="35"/>
      <c r="J1993" s="114"/>
      <c r="K1993" s="112">
        <f>VLOOKUP(H1993,行业总结!D:F,2,FALSE)</f>
        <v>4.41</v>
      </c>
      <c r="L1993" s="27" t="s">
        <v>9528</v>
      </c>
      <c r="M1993" s="27" t="s">
        <v>9529</v>
      </c>
    </row>
    <row r="1994" ht="33" spans="1:13">
      <c r="A1994" s="24" t="s">
        <v>9530</v>
      </c>
      <c r="B1994" s="24" t="s">
        <v>9531</v>
      </c>
      <c r="C1994" s="21">
        <f>VLOOKUP(A1994,[1]spot_prices!$A:$F,3,FALSE)</f>
        <v>23.4</v>
      </c>
      <c r="D1994" s="21">
        <f>VLOOKUP(A1994,[1]spot_prices!$A:$F,4,FALSE)</f>
        <v>23.9</v>
      </c>
      <c r="E1994" s="107">
        <f>C1994/D1994</f>
        <v>0.97907949790795</v>
      </c>
      <c r="F1994" s="20">
        <f>VLOOKUP(A1994,[1]spot_prices!$A:$F,5,FALSE)</f>
        <v>10.6</v>
      </c>
      <c r="G1994" s="103">
        <f>VLOOKUP(A1994,[1]spot_prices!$A:$F,6,FALSE)</f>
        <v>1.15</v>
      </c>
      <c r="H1994" s="27" t="s">
        <v>2073</v>
      </c>
      <c r="I1994" s="35"/>
      <c r="J1994" s="114"/>
      <c r="K1994" s="112">
        <f>VLOOKUP(H1994,行业总结!D:F,2,FALSE)</f>
        <v>4.41</v>
      </c>
      <c r="L1994" s="27" t="s">
        <v>9532</v>
      </c>
      <c r="M1994" s="27" t="s">
        <v>9533</v>
      </c>
    </row>
    <row r="1995" ht="33" spans="1:13">
      <c r="A1995" s="24" t="s">
        <v>9534</v>
      </c>
      <c r="B1995" s="24" t="s">
        <v>9535</v>
      </c>
      <c r="C1995" s="21">
        <f>VLOOKUP(A1995,[1]spot_prices!$A:$F,3,FALSE)</f>
        <v>23.2</v>
      </c>
      <c r="D1995" s="21">
        <f>VLOOKUP(A1995,[1]spot_prices!$A:$F,4,FALSE)</f>
        <v>30.5</v>
      </c>
      <c r="E1995" s="107">
        <f>C1995/D1995</f>
        <v>0.760655737704918</v>
      </c>
      <c r="F1995" s="20">
        <f>VLOOKUP(A1995,[1]spot_prices!$A:$F,5,FALSE)</f>
        <v>15.56</v>
      </c>
      <c r="G1995" s="103">
        <f>VLOOKUP(A1995,[1]spot_prices!$A:$F,6,FALSE)</f>
        <v>-1.77</v>
      </c>
      <c r="H1995" s="27" t="s">
        <v>2073</v>
      </c>
      <c r="I1995" s="35"/>
      <c r="J1995" s="114"/>
      <c r="K1995" s="112">
        <f>VLOOKUP(H1995,行业总结!D:F,2,FALSE)</f>
        <v>4.41</v>
      </c>
      <c r="L1995" s="27" t="s">
        <v>9536</v>
      </c>
      <c r="M1995" s="27" t="s">
        <v>9537</v>
      </c>
    </row>
    <row r="1996" ht="33" spans="1:13">
      <c r="A1996" s="24" t="s">
        <v>9538</v>
      </c>
      <c r="B1996" s="24" t="s">
        <v>9539</v>
      </c>
      <c r="C1996" s="21">
        <f>VLOOKUP(A1996,[1]spot_prices!$A:$F,3,FALSE)</f>
        <v>17.6</v>
      </c>
      <c r="D1996" s="21">
        <f>VLOOKUP(A1996,[1]spot_prices!$A:$F,4,FALSE)</f>
        <v>26.9</v>
      </c>
      <c r="E1996" s="107">
        <f>C1996/D1996</f>
        <v>0.654275092936803</v>
      </c>
      <c r="F1996" s="20">
        <f>VLOOKUP(A1996,[1]spot_prices!$A:$F,5,FALSE)</f>
        <v>22.33</v>
      </c>
      <c r="G1996" s="103">
        <f>VLOOKUP(A1996,[1]spot_prices!$A:$F,6,FALSE)</f>
        <v>2.9</v>
      </c>
      <c r="H1996" s="27" t="s">
        <v>2073</v>
      </c>
      <c r="I1996" s="35"/>
      <c r="J1996" s="114"/>
      <c r="K1996" s="112">
        <f>VLOOKUP(H1996,行业总结!D:F,2,FALSE)</f>
        <v>4.41</v>
      </c>
      <c r="L1996" s="27" t="s">
        <v>9540</v>
      </c>
      <c r="M1996" s="27" t="s">
        <v>9541</v>
      </c>
    </row>
    <row r="1997" ht="33" spans="1:13">
      <c r="A1997" s="24" t="s">
        <v>9542</v>
      </c>
      <c r="B1997" s="24" t="s">
        <v>9543</v>
      </c>
      <c r="C1997" s="21">
        <f>VLOOKUP(A1997,[1]spot_prices!$A:$F,3,FALSE)</f>
        <v>16.3</v>
      </c>
      <c r="D1997" s="21">
        <f>VLOOKUP(A1997,[1]spot_prices!$A:$F,4,FALSE)</f>
        <v>19.2</v>
      </c>
      <c r="E1997" s="107">
        <f>C1997/D1997</f>
        <v>0.848958333333333</v>
      </c>
      <c r="F1997" s="20">
        <f>VLOOKUP(A1997,[1]spot_prices!$A:$F,5,FALSE)</f>
        <v>14.06</v>
      </c>
      <c r="G1997" s="103">
        <f>VLOOKUP(A1997,[1]spot_prices!$A:$F,6,FALSE)</f>
        <v>1.3</v>
      </c>
      <c r="H1997" s="27" t="s">
        <v>2073</v>
      </c>
      <c r="I1997" s="35"/>
      <c r="J1997" s="114"/>
      <c r="K1997" s="112">
        <f>VLOOKUP(H1997,行业总结!D:F,2,FALSE)</f>
        <v>4.41</v>
      </c>
      <c r="L1997" s="27" t="s">
        <v>9544</v>
      </c>
      <c r="M1997" s="27" t="s">
        <v>9545</v>
      </c>
    </row>
    <row r="1998" spans="1:13">
      <c r="A1998" s="24" t="s">
        <v>9546</v>
      </c>
      <c r="B1998" s="24" t="s">
        <v>9547</v>
      </c>
      <c r="C1998" s="21">
        <f>VLOOKUP(A1998,[1]spot_prices!$A:$F,3,FALSE)</f>
        <v>15.7</v>
      </c>
      <c r="D1998" s="21">
        <f>VLOOKUP(A1998,[1]spot_prices!$A:$F,4,FALSE)</f>
        <v>23.7</v>
      </c>
      <c r="E1998" s="107">
        <f>C1998/D1998</f>
        <v>0.662447257383966</v>
      </c>
      <c r="F1998" s="20">
        <f>VLOOKUP(A1998,[1]spot_prices!$A:$F,5,FALSE)</f>
        <v>14.42</v>
      </c>
      <c r="G1998" s="103">
        <f>VLOOKUP(A1998,[1]spot_prices!$A:$F,6,FALSE)</f>
        <v>0.14</v>
      </c>
      <c r="H1998" s="27" t="s">
        <v>2073</v>
      </c>
      <c r="I1998" s="35"/>
      <c r="J1998" s="114"/>
      <c r="K1998" s="112">
        <f>VLOOKUP(H1998,行业总结!D:F,2,FALSE)</f>
        <v>4.41</v>
      </c>
      <c r="L1998" s="27" t="s">
        <v>9548</v>
      </c>
      <c r="M1998" s="27" t="s">
        <v>9549</v>
      </c>
    </row>
    <row r="1999" ht="33" spans="1:13">
      <c r="A1999" s="24" t="s">
        <v>9550</v>
      </c>
      <c r="B1999" s="24" t="s">
        <v>9551</v>
      </c>
      <c r="C1999" s="21">
        <f>VLOOKUP(A1999,[1]spot_prices!$A:$F,3,FALSE)</f>
        <v>14.9</v>
      </c>
      <c r="D1999" s="21">
        <f>VLOOKUP(A1999,[1]spot_prices!$A:$F,4,FALSE)</f>
        <v>21.9</v>
      </c>
      <c r="E1999" s="107">
        <f>C1999/D1999</f>
        <v>0.680365296803653</v>
      </c>
      <c r="F1999" s="20">
        <f>VLOOKUP(A1999,[1]spot_prices!$A:$F,5,FALSE)</f>
        <v>14.74</v>
      </c>
      <c r="G1999" s="103">
        <f>VLOOKUP(A1999,[1]spot_prices!$A:$F,6,FALSE)</f>
        <v>0.96</v>
      </c>
      <c r="H1999" s="27" t="s">
        <v>2073</v>
      </c>
      <c r="I1999" s="35"/>
      <c r="J1999" s="114"/>
      <c r="K1999" s="112">
        <f>VLOOKUP(H1999,行业总结!D:F,2,FALSE)</f>
        <v>4.41</v>
      </c>
      <c r="L1999" s="27" t="s">
        <v>9552</v>
      </c>
      <c r="M1999" s="27" t="s">
        <v>9553</v>
      </c>
    </row>
    <row r="2000" ht="49.5" spans="1:13">
      <c r="A2000" s="24" t="s">
        <v>9554</v>
      </c>
      <c r="B2000" s="24" t="s">
        <v>9555</v>
      </c>
      <c r="C2000" s="21">
        <f>VLOOKUP(A2000,[1]spot_prices!$A:$F,3,FALSE)</f>
        <v>14.7</v>
      </c>
      <c r="D2000" s="21">
        <f>VLOOKUP(A2000,[1]spot_prices!$A:$F,4,FALSE)</f>
        <v>18.6</v>
      </c>
      <c r="E2000" s="107">
        <f>C2000/D2000</f>
        <v>0.790322580645161</v>
      </c>
      <c r="F2000" s="20">
        <f>VLOOKUP(A2000,[1]spot_prices!$A:$F,5,FALSE)</f>
        <v>11.88</v>
      </c>
      <c r="G2000" s="103">
        <f>VLOOKUP(A2000,[1]spot_prices!$A:$F,6,FALSE)</f>
        <v>-0.92</v>
      </c>
      <c r="H2000" s="27" t="s">
        <v>2073</v>
      </c>
      <c r="I2000" s="35"/>
      <c r="J2000" s="114"/>
      <c r="K2000" s="112">
        <f>VLOOKUP(H2000,行业总结!D:F,2,FALSE)</f>
        <v>4.41</v>
      </c>
      <c r="L2000" s="27" t="s">
        <v>9556</v>
      </c>
      <c r="M2000" s="27" t="s">
        <v>9557</v>
      </c>
    </row>
    <row r="2001" ht="49.5" spans="1:13">
      <c r="A2001" s="24" t="s">
        <v>9558</v>
      </c>
      <c r="B2001" s="24" t="s">
        <v>9559</v>
      </c>
      <c r="C2001" s="21">
        <f>VLOOKUP(A2001,[1]spot_prices!$A:$F,3,FALSE)</f>
        <v>14.3</v>
      </c>
      <c r="D2001" s="21">
        <f>VLOOKUP(A2001,[1]spot_prices!$A:$F,4,FALSE)</f>
        <v>37.8</v>
      </c>
      <c r="E2001" s="107">
        <f>C2001/D2001</f>
        <v>0.378306878306878</v>
      </c>
      <c r="F2001" s="20">
        <f>VLOOKUP(A2001,[1]spot_prices!$A:$F,5,FALSE)</f>
        <v>13.74</v>
      </c>
      <c r="G2001" s="103">
        <f>VLOOKUP(A2001,[1]spot_prices!$A:$F,6,FALSE)</f>
        <v>0.51</v>
      </c>
      <c r="H2001" s="27" t="s">
        <v>2073</v>
      </c>
      <c r="I2001" s="35"/>
      <c r="J2001" s="114"/>
      <c r="K2001" s="112">
        <f>VLOOKUP(H2001,行业总结!D:F,2,FALSE)</f>
        <v>4.41</v>
      </c>
      <c r="L2001" s="27" t="s">
        <v>9560</v>
      </c>
      <c r="M2001" s="27" t="s">
        <v>9561</v>
      </c>
    </row>
    <row r="2002" ht="33" spans="1:13">
      <c r="A2002" s="24" t="s">
        <v>9562</v>
      </c>
      <c r="B2002" s="24" t="s">
        <v>9563</v>
      </c>
      <c r="C2002" s="21">
        <f>VLOOKUP(A2002,[1]spot_prices!$A:$F,3,FALSE)</f>
        <v>14.1</v>
      </c>
      <c r="D2002" s="21">
        <f>VLOOKUP(A2002,[1]spot_prices!$A:$F,4,FALSE)</f>
        <v>20.2</v>
      </c>
      <c r="E2002" s="107">
        <f>C2002/D2002</f>
        <v>0.698019801980198</v>
      </c>
      <c r="F2002" s="20">
        <f>VLOOKUP(A2002,[1]spot_prices!$A:$F,5,FALSE)</f>
        <v>25.25</v>
      </c>
      <c r="G2002" s="103">
        <f>VLOOKUP(A2002,[1]spot_prices!$A:$F,6,FALSE)</f>
        <v>0.28</v>
      </c>
      <c r="H2002" s="27" t="s">
        <v>2073</v>
      </c>
      <c r="I2002" s="35"/>
      <c r="J2002" s="114"/>
      <c r="K2002" s="112">
        <f>VLOOKUP(H2002,行业总结!D:F,2,FALSE)</f>
        <v>4.41</v>
      </c>
      <c r="L2002" s="27" t="s">
        <v>9564</v>
      </c>
      <c r="M2002" s="27" t="s">
        <v>9565</v>
      </c>
    </row>
    <row r="2003" ht="33" spans="1:13">
      <c r="A2003" s="24" t="s">
        <v>9566</v>
      </c>
      <c r="B2003" s="24" t="s">
        <v>9567</v>
      </c>
      <c r="C2003" s="21">
        <f>VLOOKUP(A2003,[1]spot_prices!$A:$F,3,FALSE)</f>
        <v>10.5</v>
      </c>
      <c r="D2003" s="21">
        <f>VLOOKUP(A2003,[1]spot_prices!$A:$F,4,FALSE)</f>
        <v>69.5</v>
      </c>
      <c r="E2003" s="107">
        <f>C2003/D2003</f>
        <v>0.151079136690647</v>
      </c>
      <c r="F2003" s="20">
        <f>VLOOKUP(A2003,[1]spot_prices!$A:$F,5,FALSE)</f>
        <v>17.38</v>
      </c>
      <c r="G2003" s="103">
        <f>VLOOKUP(A2003,[1]spot_prices!$A:$F,6,FALSE)</f>
        <v>0.93</v>
      </c>
      <c r="H2003" s="27" t="s">
        <v>2073</v>
      </c>
      <c r="I2003" s="35"/>
      <c r="J2003" s="114"/>
      <c r="K2003" s="112">
        <f>VLOOKUP(H2003,行业总结!D:F,2,FALSE)</f>
        <v>4.41</v>
      </c>
      <c r="L2003" s="27" t="s">
        <v>9568</v>
      </c>
      <c r="M2003" s="27" t="s">
        <v>9569</v>
      </c>
    </row>
    <row r="2004" ht="33" spans="1:13">
      <c r="A2004" s="24" t="s">
        <v>9570</v>
      </c>
      <c r="B2004" s="24" t="s">
        <v>9571</v>
      </c>
      <c r="C2004" s="21">
        <f>VLOOKUP(A2004,[1]spot_prices!$A:$F,3,FALSE)</f>
        <v>9.9</v>
      </c>
      <c r="D2004" s="21">
        <f>VLOOKUP(A2004,[1]spot_prices!$A:$F,4,FALSE)</f>
        <v>39.7</v>
      </c>
      <c r="E2004" s="107">
        <f>C2004/D2004</f>
        <v>0.249370277078086</v>
      </c>
      <c r="F2004" s="20">
        <f>VLOOKUP(A2004,[1]spot_prices!$A:$F,5,FALSE)</f>
        <v>31</v>
      </c>
      <c r="G2004" s="103">
        <f>VLOOKUP(A2004,[1]spot_prices!$A:$F,6,FALSE)</f>
        <v>0.62</v>
      </c>
      <c r="H2004" s="27" t="s">
        <v>2073</v>
      </c>
      <c r="I2004" s="35"/>
      <c r="J2004" s="114"/>
      <c r="K2004" s="112">
        <f>VLOOKUP(H2004,行业总结!D:F,2,FALSE)</f>
        <v>4.41</v>
      </c>
      <c r="L2004" s="27" t="s">
        <v>9572</v>
      </c>
      <c r="M2004" s="27" t="s">
        <v>9573</v>
      </c>
    </row>
    <row r="2005" ht="33" spans="1:13">
      <c r="A2005" s="24" t="s">
        <v>9574</v>
      </c>
      <c r="B2005" s="24" t="s">
        <v>9575</v>
      </c>
      <c r="C2005" s="21">
        <f>VLOOKUP(A2005,[1]spot_prices!$A:$F,3,FALSE)</f>
        <v>9.3</v>
      </c>
      <c r="D2005" s="21">
        <f>VLOOKUP(A2005,[1]spot_prices!$A:$F,4,FALSE)</f>
        <v>20.2</v>
      </c>
      <c r="E2005" s="107">
        <f>C2005/D2005</f>
        <v>0.46039603960396</v>
      </c>
      <c r="F2005" s="20">
        <f>VLOOKUP(A2005,[1]spot_prices!$A:$F,5,FALSE)</f>
        <v>13.88</v>
      </c>
      <c r="G2005" s="103">
        <f>VLOOKUP(A2005,[1]spot_prices!$A:$F,6,FALSE)</f>
        <v>2.51</v>
      </c>
      <c r="H2005" s="27" t="s">
        <v>2073</v>
      </c>
      <c r="I2005" s="35"/>
      <c r="J2005" s="114"/>
      <c r="K2005" s="112">
        <f>VLOOKUP(H2005,行业总结!D:F,2,FALSE)</f>
        <v>4.41</v>
      </c>
      <c r="L2005" s="27" t="s">
        <v>9576</v>
      </c>
      <c r="M2005" s="27" t="s">
        <v>9577</v>
      </c>
    </row>
    <row r="2006" ht="33" spans="1:13">
      <c r="A2006" s="24" t="s">
        <v>9578</v>
      </c>
      <c r="B2006" s="24" t="s">
        <v>9579</v>
      </c>
      <c r="C2006" s="21">
        <f>VLOOKUP(A2006,[1]spot_prices!$A:$F,3,FALSE)</f>
        <v>8</v>
      </c>
      <c r="D2006" s="21">
        <f>VLOOKUP(A2006,[1]spot_prices!$A:$F,4,FALSE)</f>
        <v>33.8</v>
      </c>
      <c r="E2006" s="107">
        <f>C2006/D2006</f>
        <v>0.236686390532544</v>
      </c>
      <c r="F2006" s="20">
        <f>VLOOKUP(A2006,[1]spot_prices!$A:$F,5,FALSE)</f>
        <v>28.19</v>
      </c>
      <c r="G2006" s="103">
        <f>VLOOKUP(A2006,[1]spot_prices!$A:$F,6,FALSE)</f>
        <v>7.19</v>
      </c>
      <c r="H2006" s="27" t="s">
        <v>2073</v>
      </c>
      <c r="I2006" s="35"/>
      <c r="J2006" s="114"/>
      <c r="K2006" s="112">
        <f>VLOOKUP(H2006,行业总结!D:F,2,FALSE)</f>
        <v>4.41</v>
      </c>
      <c r="L2006" s="27" t="s">
        <v>9580</v>
      </c>
      <c r="M2006" s="27" t="s">
        <v>9581</v>
      </c>
    </row>
    <row r="2007" ht="33" spans="1:13">
      <c r="A2007" s="24" t="s">
        <v>9582</v>
      </c>
      <c r="B2007" s="24" t="s">
        <v>9583</v>
      </c>
      <c r="C2007" s="21">
        <f>VLOOKUP(A2007,[1]spot_prices!$A:$F,3,FALSE)</f>
        <v>7.1</v>
      </c>
      <c r="D2007" s="21">
        <f>VLOOKUP(A2007,[1]spot_prices!$A:$F,4,FALSE)</f>
        <v>28.5</v>
      </c>
      <c r="E2007" s="107">
        <f>C2007/D2007</f>
        <v>0.249122807017544</v>
      </c>
      <c r="F2007" s="20">
        <f>VLOOKUP(A2007,[1]spot_prices!$A:$F,5,FALSE)</f>
        <v>16.62</v>
      </c>
      <c r="G2007" s="103">
        <f>VLOOKUP(A2007,[1]spot_prices!$A:$F,6,FALSE)</f>
        <v>1.03</v>
      </c>
      <c r="H2007" s="27" t="s">
        <v>2073</v>
      </c>
      <c r="I2007" s="35"/>
      <c r="J2007" s="114"/>
      <c r="K2007" s="112">
        <f>VLOOKUP(H2007,行业总结!D:F,2,FALSE)</f>
        <v>4.41</v>
      </c>
      <c r="L2007" s="27" t="s">
        <v>9584</v>
      </c>
      <c r="M2007" s="27" t="s">
        <v>9585</v>
      </c>
    </row>
    <row r="2008" ht="33" spans="1:13">
      <c r="A2008" s="24" t="s">
        <v>9586</v>
      </c>
      <c r="B2008" s="24" t="s">
        <v>9587</v>
      </c>
      <c r="C2008" s="21">
        <f>VLOOKUP(A2008,[1]spot_prices!$A:$F,3,FALSE)</f>
        <v>6.3</v>
      </c>
      <c r="D2008" s="21">
        <f>VLOOKUP(A2008,[1]spot_prices!$A:$F,4,FALSE)</f>
        <v>25.2</v>
      </c>
      <c r="E2008" s="107">
        <f>C2008/D2008</f>
        <v>0.25</v>
      </c>
      <c r="F2008" s="20">
        <f>VLOOKUP(A2008,[1]spot_prices!$A:$F,5,FALSE)</f>
        <v>23.29</v>
      </c>
      <c r="G2008" s="103">
        <f>VLOOKUP(A2008,[1]spot_prices!$A:$F,6,FALSE)</f>
        <v>2.37</v>
      </c>
      <c r="H2008" s="27" t="s">
        <v>2073</v>
      </c>
      <c r="I2008" s="35"/>
      <c r="J2008" s="114"/>
      <c r="K2008" s="112">
        <f>VLOOKUP(H2008,行业总结!D:F,2,FALSE)</f>
        <v>4.41</v>
      </c>
      <c r="L2008" s="27" t="s">
        <v>9588</v>
      </c>
      <c r="M2008" s="27" t="s">
        <v>9589</v>
      </c>
    </row>
    <row r="2009" ht="33" spans="1:13">
      <c r="A2009" s="24" t="s">
        <v>9590</v>
      </c>
      <c r="B2009" s="24" t="s">
        <v>9591</v>
      </c>
      <c r="C2009" s="21">
        <f>VLOOKUP(A2009,[1]spot_prices!$A:$F,3,FALSE)</f>
        <v>5.8</v>
      </c>
      <c r="D2009" s="21">
        <f>VLOOKUP(A2009,[1]spot_prices!$A:$F,4,FALSE)</f>
        <v>23.3</v>
      </c>
      <c r="E2009" s="107">
        <f>C2009/D2009</f>
        <v>0.248927038626609</v>
      </c>
      <c r="F2009" s="20">
        <f>VLOOKUP(A2009,[1]spot_prices!$A:$F,5,FALSE)</f>
        <v>22.84</v>
      </c>
      <c r="G2009" s="103">
        <f>VLOOKUP(A2009,[1]spot_prices!$A:$F,6,FALSE)</f>
        <v>0.97</v>
      </c>
      <c r="H2009" s="27" t="s">
        <v>2073</v>
      </c>
      <c r="I2009" s="35"/>
      <c r="J2009" s="114"/>
      <c r="K2009" s="112">
        <f>VLOOKUP(H2009,行业总结!D:F,2,FALSE)</f>
        <v>4.41</v>
      </c>
      <c r="L2009" s="27" t="s">
        <v>9592</v>
      </c>
      <c r="M2009" s="27" t="s">
        <v>9593</v>
      </c>
    </row>
    <row r="2010" spans="1:13">
      <c r="A2010" s="24" t="s">
        <v>9594</v>
      </c>
      <c r="B2010" s="24" t="s">
        <v>9595</v>
      </c>
      <c r="C2010" s="21">
        <f>VLOOKUP(A2010,[1]spot_prices!$A:$F,3,FALSE)</f>
        <v>5</v>
      </c>
      <c r="D2010" s="21">
        <f>VLOOKUP(A2010,[1]spot_prices!$A:$F,4,FALSE)</f>
        <v>19.2</v>
      </c>
      <c r="E2010" s="107">
        <f>C2010/D2010</f>
        <v>0.260416666666667</v>
      </c>
      <c r="F2010" s="20">
        <f>VLOOKUP(A2010,[1]spot_prices!$A:$F,5,FALSE)</f>
        <v>29.67</v>
      </c>
      <c r="G2010" s="103">
        <f>VLOOKUP(A2010,[1]spot_prices!$A:$F,6,FALSE)</f>
        <v>4.07</v>
      </c>
      <c r="H2010" s="27" t="s">
        <v>2073</v>
      </c>
      <c r="I2010" s="35"/>
      <c r="J2010" s="114"/>
      <c r="K2010" s="112">
        <f>VLOOKUP(H2010,行业总结!D:F,2,FALSE)</f>
        <v>4.41</v>
      </c>
      <c r="L2010" s="27" t="s">
        <v>9596</v>
      </c>
      <c r="M2010" s="27" t="s">
        <v>9597</v>
      </c>
    </row>
    <row r="2011" ht="33" spans="1:13">
      <c r="A2011" s="24" t="s">
        <v>9598</v>
      </c>
      <c r="B2011" s="24" t="s">
        <v>9599</v>
      </c>
      <c r="C2011" s="21">
        <f>VLOOKUP(A2011,[1]spot_prices!$A:$F,3,FALSE)</f>
        <v>4.5</v>
      </c>
      <c r="D2011" s="21">
        <f>VLOOKUP(A2011,[1]spot_prices!$A:$F,4,FALSE)</f>
        <v>16</v>
      </c>
      <c r="E2011" s="107">
        <f>C2011/D2011</f>
        <v>0.28125</v>
      </c>
      <c r="F2011" s="20">
        <f>VLOOKUP(A2011,[1]spot_prices!$A:$F,5,FALSE)</f>
        <v>25.21</v>
      </c>
      <c r="G2011" s="103">
        <f>VLOOKUP(A2011,[1]spot_prices!$A:$F,6,FALSE)</f>
        <v>0.92</v>
      </c>
      <c r="H2011" s="27" t="s">
        <v>2073</v>
      </c>
      <c r="I2011" s="35"/>
      <c r="J2011" s="114"/>
      <c r="K2011" s="112">
        <f>VLOOKUP(H2011,行业总结!D:F,2,FALSE)</f>
        <v>4.41</v>
      </c>
      <c r="L2011" s="27" t="s">
        <v>9600</v>
      </c>
      <c r="M2011" s="27" t="s">
        <v>9601</v>
      </c>
    </row>
    <row r="2012" spans="1:13">
      <c r="A2012" s="24" t="s">
        <v>9602</v>
      </c>
      <c r="B2012" s="24" t="s">
        <v>9603</v>
      </c>
      <c r="C2012" s="21">
        <f>VLOOKUP(A2012,[1]spot_prices!$A:$F,3,FALSE)</f>
        <v>3.4</v>
      </c>
      <c r="D2012" s="21">
        <f>VLOOKUP(A2012,[1]spot_prices!$A:$F,4,FALSE)</f>
        <v>4.9</v>
      </c>
      <c r="E2012" s="107">
        <f>C2012/D2012</f>
        <v>0.693877551020408</v>
      </c>
      <c r="F2012" s="20">
        <f>VLOOKUP(A2012,[1]spot_prices!$A:$F,5,FALSE)</f>
        <v>3.22</v>
      </c>
      <c r="G2012" s="103">
        <f>VLOOKUP(A2012,[1]spot_prices!$A:$F,6,FALSE)</f>
        <v>0.94</v>
      </c>
      <c r="H2012" s="27" t="s">
        <v>2073</v>
      </c>
      <c r="I2012" s="35"/>
      <c r="J2012" s="114"/>
      <c r="K2012" s="112">
        <f>VLOOKUP(H2012,行业总结!D:F,2,FALSE)</f>
        <v>4.41</v>
      </c>
      <c r="L2012" s="27" t="s">
        <v>9604</v>
      </c>
      <c r="M2012" s="114"/>
    </row>
    <row r="2013" spans="1:13">
      <c r="A2013" s="24" t="s">
        <v>9605</v>
      </c>
      <c r="B2013" s="24" t="s">
        <v>9606</v>
      </c>
      <c r="C2013" s="21">
        <f>VLOOKUP(A2013,[1]spot_prices!$A:$F,3,FALSE)</f>
        <v>3.1</v>
      </c>
      <c r="D2013" s="21">
        <f>VLOOKUP(A2013,[1]spot_prices!$A:$F,4,FALSE)</f>
        <v>9.1</v>
      </c>
      <c r="E2013" s="107">
        <f>C2013/D2013</f>
        <v>0.340659340659341</v>
      </c>
      <c r="F2013" s="20">
        <f>VLOOKUP(A2013,[1]spot_prices!$A:$F,5,FALSE)</f>
        <v>9.14</v>
      </c>
      <c r="G2013" s="103">
        <f>VLOOKUP(A2013,[1]spot_prices!$A:$F,6,FALSE)</f>
        <v>0.22</v>
      </c>
      <c r="H2013" s="27" t="s">
        <v>2073</v>
      </c>
      <c r="I2013" s="35"/>
      <c r="J2013" s="114"/>
      <c r="K2013" s="112">
        <f>VLOOKUP(H2013,行业总结!D:F,2,FALSE)</f>
        <v>4.41</v>
      </c>
      <c r="L2013" s="27" t="s">
        <v>9607</v>
      </c>
      <c r="M2013" s="27" t="s">
        <v>9608</v>
      </c>
    </row>
    <row r="2014" spans="1:13">
      <c r="A2014" s="24" t="s">
        <v>9609</v>
      </c>
      <c r="B2014" s="24" t="s">
        <v>9610</v>
      </c>
      <c r="C2014" s="21">
        <f>VLOOKUP(A2014,[1]spot_prices!$A:$F,3,FALSE)</f>
        <v>1.9</v>
      </c>
      <c r="D2014" s="21">
        <f>VLOOKUP(A2014,[1]spot_prices!$A:$F,4,FALSE)</f>
        <v>5.3</v>
      </c>
      <c r="E2014" s="107">
        <f>C2014/D2014</f>
        <v>0.358490566037736</v>
      </c>
      <c r="F2014" s="20">
        <f>VLOOKUP(A2014,[1]spot_prices!$A:$F,5,FALSE)</f>
        <v>5.14</v>
      </c>
      <c r="G2014" s="103">
        <f>VLOOKUP(A2014,[1]spot_prices!$A:$F,6,FALSE)</f>
        <v>1.78</v>
      </c>
      <c r="H2014" s="27" t="s">
        <v>2073</v>
      </c>
      <c r="I2014" s="35"/>
      <c r="J2014" s="114"/>
      <c r="K2014" s="112">
        <f>VLOOKUP(H2014,行业总结!D:F,2,FALSE)</f>
        <v>4.41</v>
      </c>
      <c r="L2014" s="27" t="s">
        <v>9611</v>
      </c>
      <c r="M2014" s="114"/>
    </row>
    <row r="2015" spans="1:13">
      <c r="A2015" s="24" t="s">
        <v>9612</v>
      </c>
      <c r="B2015" s="24" t="s">
        <v>9613</v>
      </c>
      <c r="C2015" s="21">
        <f>VLOOKUP(A2015,[1]spot_prices!$A:$F,3,FALSE)</f>
        <v>1.8</v>
      </c>
      <c r="D2015" s="21">
        <f>VLOOKUP(A2015,[1]spot_prices!$A:$F,4,FALSE)</f>
        <v>2.8</v>
      </c>
      <c r="E2015" s="107">
        <f>C2015/D2015</f>
        <v>0.642857142857143</v>
      </c>
      <c r="F2015" s="20">
        <f>VLOOKUP(A2015,[1]spot_prices!$A:$F,5,FALSE)</f>
        <v>3.84</v>
      </c>
      <c r="G2015" s="103">
        <f>VLOOKUP(A2015,[1]spot_prices!$A:$F,6,FALSE)</f>
        <v>0</v>
      </c>
      <c r="H2015" s="27" t="s">
        <v>2073</v>
      </c>
      <c r="I2015" s="35"/>
      <c r="J2015" s="114"/>
      <c r="K2015" s="112">
        <f>VLOOKUP(H2015,行业总结!D:F,2,FALSE)</f>
        <v>4.41</v>
      </c>
      <c r="L2015" s="27" t="s">
        <v>9614</v>
      </c>
      <c r="M2015" s="27" t="s">
        <v>9615</v>
      </c>
    </row>
    <row r="2016" spans="1:13">
      <c r="A2016" s="24" t="s">
        <v>9616</v>
      </c>
      <c r="B2016" s="24" t="s">
        <v>9617</v>
      </c>
      <c r="C2016" s="21">
        <f>VLOOKUP(A2016,[1]spot_prices!$A:$F,3,FALSE)</f>
        <v>1.3</v>
      </c>
      <c r="D2016" s="21">
        <f>VLOOKUP(A2016,[1]spot_prices!$A:$F,4,FALSE)</f>
        <v>5</v>
      </c>
      <c r="E2016" s="107">
        <f>C2016/D2016</f>
        <v>0.26</v>
      </c>
      <c r="F2016" s="20">
        <f>VLOOKUP(A2016,[1]spot_prices!$A:$F,5,FALSE)</f>
        <v>6.74</v>
      </c>
      <c r="G2016" s="103">
        <f>VLOOKUP(A2016,[1]spot_prices!$A:$F,6,FALSE)</f>
        <v>0.9</v>
      </c>
      <c r="H2016" s="27" t="s">
        <v>2073</v>
      </c>
      <c r="I2016" s="35"/>
      <c r="J2016" s="114"/>
      <c r="K2016" s="112">
        <f>VLOOKUP(H2016,行业总结!D:F,2,FALSE)</f>
        <v>4.41</v>
      </c>
      <c r="L2016" s="114"/>
      <c r="M2016" s="114"/>
    </row>
    <row r="2017" ht="30" spans="1:13">
      <c r="A2017" s="28" t="s">
        <v>1571</v>
      </c>
      <c r="B2017" s="28" t="s">
        <v>1572</v>
      </c>
      <c r="C2017" s="21">
        <f>VLOOKUP(A2017,[1]spot_prices!$A:$F,3,FALSE)</f>
        <v>2495.8</v>
      </c>
      <c r="D2017" s="21">
        <f>VLOOKUP(A2017,[1]spot_prices!$A:$F,4,FALSE)</f>
        <v>2532.8</v>
      </c>
      <c r="E2017" s="107">
        <f>C2017/D2017</f>
        <v>0.985391661402401</v>
      </c>
      <c r="F2017" s="20">
        <f>VLOOKUP(A2017,[1]spot_prices!$A:$F,5,FALSE)</f>
        <v>6.04</v>
      </c>
      <c r="G2017" s="103">
        <f>VLOOKUP(A2017,[1]spot_prices!$A:$F,6,FALSE)</f>
        <v>-1.31</v>
      </c>
      <c r="H2017" s="30" t="s">
        <v>1573</v>
      </c>
      <c r="I2017" s="129"/>
      <c r="J2017" s="28" t="s">
        <v>2207</v>
      </c>
      <c r="K2017" s="112">
        <f>VLOOKUP(H2017,行业总结!D:F,2,FALSE)</f>
        <v>4.41</v>
      </c>
      <c r="L2017" s="30" t="s">
        <v>1575</v>
      </c>
      <c r="M2017" s="30" t="s">
        <v>9618</v>
      </c>
    </row>
    <row r="2018" ht="49.5" spans="1:13">
      <c r="A2018" s="108" t="s">
        <v>9619</v>
      </c>
      <c r="B2018" s="108" t="s">
        <v>9620</v>
      </c>
      <c r="C2018" s="21">
        <f>VLOOKUP(A2018,[1]spot_prices!$A:$F,3,FALSE)</f>
        <v>245.8</v>
      </c>
      <c r="D2018" s="21">
        <f>VLOOKUP(A2018,[1]spot_prices!$A:$F,4,FALSE)</f>
        <v>245.8</v>
      </c>
      <c r="E2018" s="107">
        <f>C2018/D2018</f>
        <v>1</v>
      </c>
      <c r="F2018" s="20">
        <f>VLOOKUP(A2018,[1]spot_prices!$A:$F,5,FALSE)</f>
        <v>2.76</v>
      </c>
      <c r="G2018" s="103">
        <f>VLOOKUP(A2018,[1]spot_prices!$A:$F,6,FALSE)</f>
        <v>-0.72</v>
      </c>
      <c r="H2018" s="109" t="s">
        <v>1573</v>
      </c>
      <c r="I2018" s="121"/>
      <c r="J2018" s="108" t="s">
        <v>2216</v>
      </c>
      <c r="K2018" s="112">
        <f>VLOOKUP(H2018,行业总结!D:F,2,FALSE)</f>
        <v>4.41</v>
      </c>
      <c r="L2018" s="109" t="s">
        <v>9621</v>
      </c>
      <c r="M2018" s="109" t="s">
        <v>9622</v>
      </c>
    </row>
    <row r="2019" ht="49.5" spans="1:13">
      <c r="A2019" s="108" t="s">
        <v>9623</v>
      </c>
      <c r="B2019" s="108" t="s">
        <v>9624</v>
      </c>
      <c r="C2019" s="21">
        <f>VLOOKUP(A2019,[1]spot_prices!$A:$F,3,FALSE)</f>
        <v>96</v>
      </c>
      <c r="D2019" s="21">
        <f>VLOOKUP(A2019,[1]spot_prices!$A:$F,4,FALSE)</f>
        <v>210.8</v>
      </c>
      <c r="E2019" s="107">
        <f>C2019/D2019</f>
        <v>0.455407969639469</v>
      </c>
      <c r="F2019" s="20">
        <f>VLOOKUP(A2019,[1]spot_prices!$A:$F,5,FALSE)</f>
        <v>19.49</v>
      </c>
      <c r="G2019" s="103">
        <f>VLOOKUP(A2019,[1]spot_prices!$A:$F,6,FALSE)</f>
        <v>0.72</v>
      </c>
      <c r="H2019" s="109" t="s">
        <v>1573</v>
      </c>
      <c r="I2019" s="121"/>
      <c r="J2019" s="108" t="s">
        <v>2113</v>
      </c>
      <c r="K2019" s="112">
        <f>VLOOKUP(H2019,行业总结!D:F,2,FALSE)</f>
        <v>4.41</v>
      </c>
      <c r="L2019" s="109" t="s">
        <v>9625</v>
      </c>
      <c r="M2019" s="109" t="s">
        <v>9626</v>
      </c>
    </row>
    <row r="2020" ht="33" spans="1:13">
      <c r="A2020" s="20" t="s">
        <v>9627</v>
      </c>
      <c r="B2020" s="20" t="s">
        <v>9628</v>
      </c>
      <c r="C2020" s="21">
        <f>VLOOKUP(A2020,[1]spot_prices!$A:$F,3,FALSE)</f>
        <v>80</v>
      </c>
      <c r="D2020" s="21">
        <f>VLOOKUP(A2020,[1]spot_prices!$A:$F,4,FALSE)</f>
        <v>80</v>
      </c>
      <c r="E2020" s="107">
        <f>C2020/D2020</f>
        <v>1</v>
      </c>
      <c r="F2020" s="20">
        <f>VLOOKUP(A2020,[1]spot_prices!$A:$F,5,FALSE)</f>
        <v>5.23</v>
      </c>
      <c r="G2020" s="103">
        <f>VLOOKUP(A2020,[1]spot_prices!$A:$F,6,FALSE)</f>
        <v>-1.51</v>
      </c>
      <c r="H2020" s="23" t="s">
        <v>1573</v>
      </c>
      <c r="I2020" s="115"/>
      <c r="J2020" s="20" t="s">
        <v>2113</v>
      </c>
      <c r="K2020" s="112">
        <f>VLOOKUP(H2020,行业总结!D:F,2,FALSE)</f>
        <v>4.41</v>
      </c>
      <c r="L2020" s="23" t="s">
        <v>9629</v>
      </c>
      <c r="M2020" s="23" t="s">
        <v>9630</v>
      </c>
    </row>
    <row r="2021" ht="33" spans="1:13">
      <c r="A2021" s="20" t="s">
        <v>9631</v>
      </c>
      <c r="B2021" s="20" t="s">
        <v>9632</v>
      </c>
      <c r="C2021" s="21">
        <f>VLOOKUP(A2021,[1]spot_prices!$A:$F,3,FALSE)</f>
        <v>73</v>
      </c>
      <c r="D2021" s="21">
        <f>VLOOKUP(A2021,[1]spot_prices!$A:$F,4,FALSE)</f>
        <v>73</v>
      </c>
      <c r="E2021" s="107">
        <f>C2021/D2021</f>
        <v>1</v>
      </c>
      <c r="F2021" s="20">
        <f>VLOOKUP(A2021,[1]spot_prices!$A:$F,5,FALSE)</f>
        <v>3.84</v>
      </c>
      <c r="G2021" s="103">
        <f>VLOOKUP(A2021,[1]spot_prices!$A:$F,6,FALSE)</f>
        <v>-0.78</v>
      </c>
      <c r="H2021" s="23" t="s">
        <v>1573</v>
      </c>
      <c r="I2021" s="115"/>
      <c r="J2021" s="113"/>
      <c r="K2021" s="112">
        <f>VLOOKUP(H2021,行业总结!D:F,2,FALSE)</f>
        <v>4.41</v>
      </c>
      <c r="L2021" s="23" t="s">
        <v>9633</v>
      </c>
      <c r="M2021" s="23" t="s">
        <v>9634</v>
      </c>
    </row>
    <row r="2022" ht="33" spans="1:13">
      <c r="A2022" s="20" t="s">
        <v>9635</v>
      </c>
      <c r="B2022" s="20" t="s">
        <v>9636</v>
      </c>
      <c r="C2022" s="21">
        <f>VLOOKUP(A2022,[1]spot_prices!$A:$F,3,FALSE)</f>
        <v>67.2</v>
      </c>
      <c r="D2022" s="21">
        <f>VLOOKUP(A2022,[1]spot_prices!$A:$F,4,FALSE)</f>
        <v>170.8</v>
      </c>
      <c r="E2022" s="107">
        <f>C2022/D2022</f>
        <v>0.39344262295082</v>
      </c>
      <c r="F2022" s="20">
        <f>VLOOKUP(A2022,[1]spot_prices!$A:$F,5,FALSE)</f>
        <v>4.63</v>
      </c>
      <c r="G2022" s="103">
        <f>VLOOKUP(A2022,[1]spot_prices!$A:$F,6,FALSE)</f>
        <v>-1.07</v>
      </c>
      <c r="H2022" s="23" t="s">
        <v>1573</v>
      </c>
      <c r="I2022" s="115"/>
      <c r="J2022" s="20" t="s">
        <v>2253</v>
      </c>
      <c r="K2022" s="112">
        <f>VLOOKUP(H2022,行业总结!D:F,2,FALSE)</f>
        <v>4.41</v>
      </c>
      <c r="L2022" s="23" t="s">
        <v>9637</v>
      </c>
      <c r="M2022" s="23" t="s">
        <v>9638</v>
      </c>
    </row>
    <row r="2023" ht="49.5" spans="1:13">
      <c r="A2023" s="20" t="s">
        <v>9639</v>
      </c>
      <c r="B2023" s="20" t="s">
        <v>9640</v>
      </c>
      <c r="C2023" s="21">
        <f>VLOOKUP(A2023,[1]spot_prices!$A:$F,3,FALSE)</f>
        <v>53.8</v>
      </c>
      <c r="D2023" s="21">
        <f>VLOOKUP(A2023,[1]spot_prices!$A:$F,4,FALSE)</f>
        <v>53.8</v>
      </c>
      <c r="E2023" s="107">
        <f>C2023/D2023</f>
        <v>1</v>
      </c>
      <c r="F2023" s="20">
        <f>VLOOKUP(A2023,[1]spot_prices!$A:$F,5,FALSE)</f>
        <v>4.95</v>
      </c>
      <c r="G2023" s="103">
        <f>VLOOKUP(A2023,[1]spot_prices!$A:$F,6,FALSE)</f>
        <v>-1</v>
      </c>
      <c r="H2023" s="23" t="s">
        <v>1573</v>
      </c>
      <c r="I2023" s="115"/>
      <c r="J2023" s="113"/>
      <c r="K2023" s="112">
        <f>VLOOKUP(H2023,行业总结!D:F,2,FALSE)</f>
        <v>4.41</v>
      </c>
      <c r="L2023" s="23" t="s">
        <v>9641</v>
      </c>
      <c r="M2023" s="23" t="s">
        <v>9642</v>
      </c>
    </row>
    <row r="2024" ht="33" spans="1:13">
      <c r="A2024" s="24" t="s">
        <v>9643</v>
      </c>
      <c r="B2024" s="24" t="s">
        <v>9644</v>
      </c>
      <c r="C2024" s="21">
        <f>VLOOKUP(A2024,[1]spot_prices!$A:$F,3,FALSE)</f>
        <v>27.9</v>
      </c>
      <c r="D2024" s="21">
        <f>VLOOKUP(A2024,[1]spot_prices!$A:$F,4,FALSE)</f>
        <v>51.2</v>
      </c>
      <c r="E2024" s="107">
        <f>C2024/D2024</f>
        <v>0.544921875</v>
      </c>
      <c r="F2024" s="20">
        <f>VLOOKUP(A2024,[1]spot_prices!$A:$F,5,FALSE)</f>
        <v>14.53</v>
      </c>
      <c r="G2024" s="103">
        <f>VLOOKUP(A2024,[1]spot_prices!$A:$F,6,FALSE)</f>
        <v>0.07</v>
      </c>
      <c r="H2024" s="27" t="s">
        <v>1573</v>
      </c>
      <c r="I2024" s="35"/>
      <c r="J2024" s="114"/>
      <c r="K2024" s="112">
        <f>VLOOKUP(H2024,行业总结!D:F,2,FALSE)</f>
        <v>4.41</v>
      </c>
      <c r="L2024" s="27" t="s">
        <v>9645</v>
      </c>
      <c r="M2024" s="27" t="s">
        <v>9646</v>
      </c>
    </row>
    <row r="2025" ht="30" spans="1:13">
      <c r="A2025" s="28" t="s">
        <v>1582</v>
      </c>
      <c r="B2025" s="28" t="s">
        <v>1583</v>
      </c>
      <c r="C2025" s="21">
        <f>VLOOKUP(A2025,[1]spot_prices!$A:$F,3,FALSE)</f>
        <v>1167.1</v>
      </c>
      <c r="D2025" s="21">
        <f>VLOOKUP(A2025,[1]spot_prices!$A:$F,4,FALSE)</f>
        <v>1546.3</v>
      </c>
      <c r="E2025" s="107">
        <f>C2025/D2025</f>
        <v>0.754769449654013</v>
      </c>
      <c r="F2025" s="20">
        <f>VLOOKUP(A2025,[1]spot_prices!$A:$F,5,FALSE)</f>
        <v>29.18</v>
      </c>
      <c r="G2025" s="103">
        <f>VLOOKUP(A2025,[1]spot_prices!$A:$F,6,FALSE)</f>
        <v>0.14</v>
      </c>
      <c r="H2025" s="30" t="s">
        <v>1584</v>
      </c>
      <c r="I2025" s="129"/>
      <c r="J2025" s="28" t="s">
        <v>2207</v>
      </c>
      <c r="K2025" s="112">
        <f>VLOOKUP(H2025,行业总结!D:F,2,FALSE)</f>
        <v>4.43</v>
      </c>
      <c r="L2025" s="30" t="s">
        <v>1586</v>
      </c>
      <c r="M2025" s="30" t="s">
        <v>9647</v>
      </c>
    </row>
    <row r="2026" ht="33" spans="1:13">
      <c r="A2026" s="108" t="s">
        <v>9648</v>
      </c>
      <c r="B2026" s="108" t="s">
        <v>9649</v>
      </c>
      <c r="C2026" s="21">
        <f>VLOOKUP(A2026,[1]spot_prices!$A:$F,3,FALSE)</f>
        <v>223.5</v>
      </c>
      <c r="D2026" s="21">
        <f>VLOOKUP(A2026,[1]spot_prices!$A:$F,4,FALSE)</f>
        <v>344.1</v>
      </c>
      <c r="E2026" s="107">
        <f>C2026/D2026</f>
        <v>0.649520488230166</v>
      </c>
      <c r="F2026" s="20">
        <f>VLOOKUP(A2026,[1]spot_prices!$A:$F,5,FALSE)</f>
        <v>16.41</v>
      </c>
      <c r="G2026" s="103">
        <f>VLOOKUP(A2026,[1]spot_prices!$A:$F,6,FALSE)</f>
        <v>0</v>
      </c>
      <c r="H2026" s="109" t="s">
        <v>1584</v>
      </c>
      <c r="I2026" s="121"/>
      <c r="J2026" s="108" t="s">
        <v>2216</v>
      </c>
      <c r="K2026" s="112">
        <f>VLOOKUP(H2026,行业总结!D:F,2,FALSE)</f>
        <v>4.43</v>
      </c>
      <c r="L2026" s="109" t="s">
        <v>9650</v>
      </c>
      <c r="M2026" s="109" t="s">
        <v>9651</v>
      </c>
    </row>
    <row r="2027" ht="33" spans="1:13">
      <c r="A2027" s="108" t="s">
        <v>9652</v>
      </c>
      <c r="B2027" s="108" t="s">
        <v>9653</v>
      </c>
      <c r="C2027" s="21">
        <f>VLOOKUP(A2027,[1]spot_prices!$A:$F,3,FALSE)</f>
        <v>212.5</v>
      </c>
      <c r="D2027" s="21">
        <f>VLOOKUP(A2027,[1]spot_prices!$A:$F,4,FALSE)</f>
        <v>272.3</v>
      </c>
      <c r="E2027" s="107">
        <f>C2027/D2027</f>
        <v>0.780389276533235</v>
      </c>
      <c r="F2027" s="20">
        <f>VLOOKUP(A2027,[1]spot_prices!$A:$F,5,FALSE)</f>
        <v>2.55</v>
      </c>
      <c r="G2027" s="103">
        <f>VLOOKUP(A2027,[1]spot_prices!$A:$F,6,FALSE)</f>
        <v>-0.78</v>
      </c>
      <c r="H2027" s="109" t="s">
        <v>1584</v>
      </c>
      <c r="I2027" s="121"/>
      <c r="J2027" s="108" t="s">
        <v>2216</v>
      </c>
      <c r="K2027" s="112">
        <f>VLOOKUP(H2027,行业总结!D:F,2,FALSE)</f>
        <v>4.43</v>
      </c>
      <c r="L2027" s="109" t="s">
        <v>9654</v>
      </c>
      <c r="M2027" s="109" t="s">
        <v>9655</v>
      </c>
    </row>
    <row r="2028" ht="33" spans="1:13">
      <c r="A2028" s="108" t="s">
        <v>9656</v>
      </c>
      <c r="B2028" s="108" t="s">
        <v>9657</v>
      </c>
      <c r="C2028" s="21">
        <f>VLOOKUP(A2028,[1]spot_prices!$A:$F,3,FALSE)</f>
        <v>161.8</v>
      </c>
      <c r="D2028" s="21">
        <f>VLOOKUP(A2028,[1]spot_prices!$A:$F,4,FALSE)</f>
        <v>161.8</v>
      </c>
      <c r="E2028" s="107">
        <f>C2028/D2028</f>
        <v>1</v>
      </c>
      <c r="F2028" s="20">
        <f>VLOOKUP(A2028,[1]spot_prices!$A:$F,5,FALSE)</f>
        <v>21.2</v>
      </c>
      <c r="G2028" s="103">
        <f>VLOOKUP(A2028,[1]spot_prices!$A:$F,6,FALSE)</f>
        <v>-1.62</v>
      </c>
      <c r="H2028" s="109" t="s">
        <v>1584</v>
      </c>
      <c r="I2028" s="121"/>
      <c r="J2028" s="108" t="s">
        <v>2135</v>
      </c>
      <c r="K2028" s="112">
        <f>VLOOKUP(H2028,行业总结!D:F,2,FALSE)</f>
        <v>4.43</v>
      </c>
      <c r="L2028" s="109" t="s">
        <v>9658</v>
      </c>
      <c r="M2028" s="109" t="s">
        <v>9659</v>
      </c>
    </row>
    <row r="2029" ht="33" spans="1:13">
      <c r="A2029" s="108" t="s">
        <v>9660</v>
      </c>
      <c r="B2029" s="108" t="s">
        <v>9661</v>
      </c>
      <c r="C2029" s="21">
        <f>VLOOKUP(A2029,[1]spot_prices!$A:$F,3,FALSE)</f>
        <v>155.8</v>
      </c>
      <c r="D2029" s="21">
        <f>VLOOKUP(A2029,[1]spot_prices!$A:$F,4,FALSE)</f>
        <v>816.1</v>
      </c>
      <c r="E2029" s="107">
        <f>C2029/D2029</f>
        <v>0.190907976963607</v>
      </c>
      <c r="F2029" s="20">
        <f>VLOOKUP(A2029,[1]spot_prices!$A:$F,5,FALSE)</f>
        <v>9.42</v>
      </c>
      <c r="G2029" s="103">
        <f>VLOOKUP(A2029,[1]spot_prices!$A:$F,6,FALSE)</f>
        <v>-1.15</v>
      </c>
      <c r="H2029" s="109" t="s">
        <v>1584</v>
      </c>
      <c r="I2029" s="121"/>
      <c r="J2029" s="108" t="s">
        <v>2309</v>
      </c>
      <c r="K2029" s="112">
        <f>VLOOKUP(H2029,行业总结!D:F,2,FALSE)</f>
        <v>4.43</v>
      </c>
      <c r="L2029" s="109" t="s">
        <v>9662</v>
      </c>
      <c r="M2029" s="109" t="s">
        <v>9663</v>
      </c>
    </row>
    <row r="2030" ht="33" spans="1:13">
      <c r="A2030" s="108" t="s">
        <v>9664</v>
      </c>
      <c r="B2030" s="108" t="s">
        <v>9665</v>
      </c>
      <c r="C2030" s="21">
        <f>VLOOKUP(A2030,[1]spot_prices!$A:$F,3,FALSE)</f>
        <v>141.7</v>
      </c>
      <c r="D2030" s="21">
        <f>VLOOKUP(A2030,[1]spot_prices!$A:$F,4,FALSE)</f>
        <v>243.5</v>
      </c>
      <c r="E2030" s="107">
        <f>C2030/D2030</f>
        <v>0.581930184804928</v>
      </c>
      <c r="F2030" s="20">
        <f>VLOOKUP(A2030,[1]spot_prices!$A:$F,5,FALSE)</f>
        <v>9.16</v>
      </c>
      <c r="G2030" s="103">
        <f>VLOOKUP(A2030,[1]spot_prices!$A:$F,6,FALSE)</f>
        <v>0.11</v>
      </c>
      <c r="H2030" s="109" t="s">
        <v>1584</v>
      </c>
      <c r="I2030" s="121"/>
      <c r="J2030" s="108" t="s">
        <v>2211</v>
      </c>
      <c r="K2030" s="112">
        <f>VLOOKUP(H2030,行业总结!D:F,2,FALSE)</f>
        <v>4.43</v>
      </c>
      <c r="L2030" s="109" t="s">
        <v>9666</v>
      </c>
      <c r="M2030" s="109" t="s">
        <v>9667</v>
      </c>
    </row>
    <row r="2031" spans="1:13">
      <c r="A2031" s="108" t="s">
        <v>9668</v>
      </c>
      <c r="B2031" s="108" t="s">
        <v>9669</v>
      </c>
      <c r="C2031" s="21">
        <f>VLOOKUP(A2031,[1]spot_prices!$A:$F,3,FALSE)</f>
        <v>118.8</v>
      </c>
      <c r="D2031" s="21">
        <f>VLOOKUP(A2031,[1]spot_prices!$A:$F,4,FALSE)</f>
        <v>118.8</v>
      </c>
      <c r="E2031" s="107">
        <f>C2031/D2031</f>
        <v>1</v>
      </c>
      <c r="F2031" s="20">
        <f>VLOOKUP(A2031,[1]spot_prices!$A:$F,5,FALSE)</f>
        <v>12.26</v>
      </c>
      <c r="G2031" s="103">
        <f>VLOOKUP(A2031,[1]spot_prices!$A:$F,6,FALSE)</f>
        <v>-1.13</v>
      </c>
      <c r="H2031" s="109" t="s">
        <v>1584</v>
      </c>
      <c r="I2031" s="121"/>
      <c r="J2031" s="108" t="s">
        <v>2135</v>
      </c>
      <c r="K2031" s="112">
        <f>VLOOKUP(H2031,行业总结!D:F,2,FALSE)</f>
        <v>4.43</v>
      </c>
      <c r="L2031" s="109" t="s">
        <v>9670</v>
      </c>
      <c r="M2031" s="109" t="s">
        <v>9671</v>
      </c>
    </row>
    <row r="2032" ht="33" spans="1:13">
      <c r="A2032" s="108" t="s">
        <v>9672</v>
      </c>
      <c r="B2032" s="108" t="s">
        <v>9673</v>
      </c>
      <c r="C2032" s="21">
        <f>VLOOKUP(A2032,[1]spot_prices!$A:$F,3,FALSE)</f>
        <v>107.7</v>
      </c>
      <c r="D2032" s="21">
        <f>VLOOKUP(A2032,[1]spot_prices!$A:$F,4,FALSE)</f>
        <v>107.7</v>
      </c>
      <c r="E2032" s="107">
        <f>C2032/D2032</f>
        <v>1</v>
      </c>
      <c r="F2032" s="20">
        <f>VLOOKUP(A2032,[1]spot_prices!$A:$F,5,FALSE)</f>
        <v>8.53</v>
      </c>
      <c r="G2032" s="103">
        <f>VLOOKUP(A2032,[1]spot_prices!$A:$F,6,FALSE)</f>
        <v>0.59</v>
      </c>
      <c r="H2032" s="109" t="s">
        <v>1584</v>
      </c>
      <c r="I2032" s="121"/>
      <c r="J2032" s="108" t="s">
        <v>2135</v>
      </c>
      <c r="K2032" s="112">
        <f>VLOOKUP(H2032,行业总结!D:F,2,FALSE)</f>
        <v>4.43</v>
      </c>
      <c r="L2032" s="109" t="s">
        <v>9674</v>
      </c>
      <c r="M2032" s="109" t="s">
        <v>9675</v>
      </c>
    </row>
    <row r="2033" spans="1:13">
      <c r="A2033" s="20" t="s">
        <v>9676</v>
      </c>
      <c r="B2033" s="20" t="s">
        <v>9677</v>
      </c>
      <c r="C2033" s="21">
        <f>VLOOKUP(A2033,[1]spot_prices!$A:$F,3,FALSE)</f>
        <v>92.7</v>
      </c>
      <c r="D2033" s="21">
        <f>VLOOKUP(A2033,[1]spot_prices!$A:$F,4,FALSE)</f>
        <v>92.8</v>
      </c>
      <c r="E2033" s="107">
        <f>C2033/D2033</f>
        <v>0.998922413793104</v>
      </c>
      <c r="F2033" s="20">
        <f>VLOOKUP(A2033,[1]spot_prices!$A:$F,5,FALSE)</f>
        <v>7.78</v>
      </c>
      <c r="G2033" s="103">
        <f>VLOOKUP(A2033,[1]spot_prices!$A:$F,6,FALSE)</f>
        <v>-0.89</v>
      </c>
      <c r="H2033" s="23" t="s">
        <v>1584</v>
      </c>
      <c r="I2033" s="115"/>
      <c r="J2033" s="20" t="s">
        <v>2135</v>
      </c>
      <c r="K2033" s="112">
        <f>VLOOKUP(H2033,行业总结!D:F,2,FALSE)</f>
        <v>4.43</v>
      </c>
      <c r="L2033" s="23" t="s">
        <v>9678</v>
      </c>
      <c r="M2033" s="23" t="s">
        <v>9679</v>
      </c>
    </row>
    <row r="2034" ht="33" spans="1:13">
      <c r="A2034" s="20" t="s">
        <v>9680</v>
      </c>
      <c r="B2034" s="20" t="s">
        <v>9681</v>
      </c>
      <c r="C2034" s="21">
        <f>VLOOKUP(A2034,[1]spot_prices!$A:$F,3,FALSE)</f>
        <v>90.8</v>
      </c>
      <c r="D2034" s="21">
        <f>VLOOKUP(A2034,[1]spot_prices!$A:$F,4,FALSE)</f>
        <v>90.8</v>
      </c>
      <c r="E2034" s="107">
        <f>C2034/D2034</f>
        <v>1</v>
      </c>
      <c r="F2034" s="20">
        <f>VLOOKUP(A2034,[1]spot_prices!$A:$F,5,FALSE)</f>
        <v>11.7</v>
      </c>
      <c r="G2034" s="103">
        <f>VLOOKUP(A2034,[1]spot_prices!$A:$F,6,FALSE)</f>
        <v>-1.27</v>
      </c>
      <c r="H2034" s="23" t="s">
        <v>1584</v>
      </c>
      <c r="I2034" s="115"/>
      <c r="J2034" s="20" t="s">
        <v>2253</v>
      </c>
      <c r="K2034" s="112">
        <f>VLOOKUP(H2034,行业总结!D:F,2,FALSE)</f>
        <v>4.43</v>
      </c>
      <c r="L2034" s="23" t="s">
        <v>9682</v>
      </c>
      <c r="M2034" s="23" t="s">
        <v>9683</v>
      </c>
    </row>
    <row r="2035" ht="33" spans="1:13">
      <c r="A2035" s="20" t="s">
        <v>9684</v>
      </c>
      <c r="B2035" s="20" t="s">
        <v>9685</v>
      </c>
      <c r="C2035" s="21">
        <f>VLOOKUP(A2035,[1]spot_prices!$A:$F,3,FALSE)</f>
        <v>81.6</v>
      </c>
      <c r="D2035" s="21">
        <f>VLOOKUP(A2035,[1]spot_prices!$A:$F,4,FALSE)</f>
        <v>81.6</v>
      </c>
      <c r="E2035" s="107">
        <f>C2035/D2035</f>
        <v>1</v>
      </c>
      <c r="F2035" s="20">
        <f>VLOOKUP(A2035,[1]spot_prices!$A:$F,5,FALSE)</f>
        <v>17.06</v>
      </c>
      <c r="G2035" s="103">
        <f>VLOOKUP(A2035,[1]spot_prices!$A:$F,6,FALSE)</f>
        <v>-5.8</v>
      </c>
      <c r="H2035" s="23" t="s">
        <v>1584</v>
      </c>
      <c r="I2035" s="115"/>
      <c r="J2035" s="20" t="s">
        <v>2113</v>
      </c>
      <c r="K2035" s="112">
        <f>VLOOKUP(H2035,行业总结!D:F,2,FALSE)</f>
        <v>4.43</v>
      </c>
      <c r="L2035" s="23" t="s">
        <v>9686</v>
      </c>
      <c r="M2035" s="23" t="s">
        <v>9687</v>
      </c>
    </row>
    <row r="2036" ht="33" spans="1:13">
      <c r="A2036" s="20" t="s">
        <v>9688</v>
      </c>
      <c r="B2036" s="20" t="s">
        <v>9689</v>
      </c>
      <c r="C2036" s="21">
        <f>VLOOKUP(A2036,[1]spot_prices!$A:$F,3,FALSE)</f>
        <v>74.6</v>
      </c>
      <c r="D2036" s="21">
        <f>VLOOKUP(A2036,[1]spot_prices!$A:$F,4,FALSE)</f>
        <v>81.9</v>
      </c>
      <c r="E2036" s="107">
        <f>C2036/D2036</f>
        <v>0.910866910866911</v>
      </c>
      <c r="F2036" s="20">
        <f>VLOOKUP(A2036,[1]spot_prices!$A:$F,5,FALSE)</f>
        <v>10.49</v>
      </c>
      <c r="G2036" s="103">
        <f>VLOOKUP(A2036,[1]spot_prices!$A:$F,6,FALSE)</f>
        <v>2.44</v>
      </c>
      <c r="H2036" s="23" t="s">
        <v>1584</v>
      </c>
      <c r="I2036" s="115"/>
      <c r="J2036" s="20" t="s">
        <v>2135</v>
      </c>
      <c r="K2036" s="112">
        <f>VLOOKUP(H2036,行业总结!D:F,2,FALSE)</f>
        <v>4.43</v>
      </c>
      <c r="L2036" s="23" t="s">
        <v>9690</v>
      </c>
      <c r="M2036" s="23" t="s">
        <v>9691</v>
      </c>
    </row>
    <row r="2037" spans="1:13">
      <c r="A2037" s="20" t="s">
        <v>9692</v>
      </c>
      <c r="B2037" s="20" t="s">
        <v>9693</v>
      </c>
      <c r="C2037" s="21">
        <f>VLOOKUP(A2037,[1]spot_prices!$A:$F,3,FALSE)</f>
        <v>71.7</v>
      </c>
      <c r="D2037" s="21">
        <f>VLOOKUP(A2037,[1]spot_prices!$A:$F,4,FALSE)</f>
        <v>71.7</v>
      </c>
      <c r="E2037" s="107">
        <f>C2037/D2037</f>
        <v>1</v>
      </c>
      <c r="F2037" s="20">
        <f>VLOOKUP(A2037,[1]spot_prices!$A:$F,5,FALSE)</f>
        <v>8.99</v>
      </c>
      <c r="G2037" s="103">
        <f>VLOOKUP(A2037,[1]spot_prices!$A:$F,6,FALSE)</f>
        <v>0.22</v>
      </c>
      <c r="H2037" s="23" t="s">
        <v>1584</v>
      </c>
      <c r="I2037" s="115"/>
      <c r="J2037" s="20" t="s">
        <v>2135</v>
      </c>
      <c r="K2037" s="112">
        <f>VLOOKUP(H2037,行业总结!D:F,2,FALSE)</f>
        <v>4.43</v>
      </c>
      <c r="L2037" s="23" t="s">
        <v>9694</v>
      </c>
      <c r="M2037" s="23" t="s">
        <v>9695</v>
      </c>
    </row>
    <row r="2038" ht="33" spans="1:13">
      <c r="A2038" s="20" t="s">
        <v>9696</v>
      </c>
      <c r="B2038" s="20" t="s">
        <v>9697</v>
      </c>
      <c r="C2038" s="21">
        <f>VLOOKUP(A2038,[1]spot_prices!$A:$F,3,FALSE)</f>
        <v>58.6</v>
      </c>
      <c r="D2038" s="21">
        <f>VLOOKUP(A2038,[1]spot_prices!$A:$F,4,FALSE)</f>
        <v>68.2</v>
      </c>
      <c r="E2038" s="107">
        <f>C2038/D2038</f>
        <v>0.859237536656892</v>
      </c>
      <c r="F2038" s="20">
        <f>VLOOKUP(A2038,[1]spot_prices!$A:$F,5,FALSE)</f>
        <v>4.25</v>
      </c>
      <c r="G2038" s="103">
        <f>VLOOKUP(A2038,[1]spot_prices!$A:$F,6,FALSE)</f>
        <v>-0.23</v>
      </c>
      <c r="H2038" s="23" t="s">
        <v>1584</v>
      </c>
      <c r="I2038" s="115"/>
      <c r="J2038" s="113"/>
      <c r="K2038" s="112">
        <f>VLOOKUP(H2038,行业总结!D:F,2,FALSE)</f>
        <v>4.43</v>
      </c>
      <c r="L2038" s="23" t="s">
        <v>9698</v>
      </c>
      <c r="M2038" s="23" t="s">
        <v>9699</v>
      </c>
    </row>
    <row r="2039" ht="33" spans="1:13">
      <c r="A2039" s="20" t="s">
        <v>9700</v>
      </c>
      <c r="B2039" s="20" t="s">
        <v>9701</v>
      </c>
      <c r="C2039" s="21">
        <f>VLOOKUP(A2039,[1]spot_prices!$A:$F,3,FALSE)</f>
        <v>58.4</v>
      </c>
      <c r="D2039" s="21">
        <f>VLOOKUP(A2039,[1]spot_prices!$A:$F,4,FALSE)</f>
        <v>58.4</v>
      </c>
      <c r="E2039" s="107">
        <f>C2039/D2039</f>
        <v>1</v>
      </c>
      <c r="F2039" s="20">
        <f>VLOOKUP(A2039,[1]spot_prices!$A:$F,5,FALSE)</f>
        <v>4.04</v>
      </c>
      <c r="G2039" s="103">
        <f>VLOOKUP(A2039,[1]spot_prices!$A:$F,6,FALSE)</f>
        <v>0</v>
      </c>
      <c r="H2039" s="23" t="s">
        <v>1584</v>
      </c>
      <c r="I2039" s="115"/>
      <c r="J2039" s="113"/>
      <c r="K2039" s="112">
        <f>VLOOKUP(H2039,行业总结!D:F,2,FALSE)</f>
        <v>4.43</v>
      </c>
      <c r="L2039" s="23" t="s">
        <v>9702</v>
      </c>
      <c r="M2039" s="23" t="s">
        <v>9703</v>
      </c>
    </row>
    <row r="2040" ht="33" spans="1:13">
      <c r="A2040" s="24" t="s">
        <v>9704</v>
      </c>
      <c r="B2040" s="24" t="s">
        <v>9705</v>
      </c>
      <c r="C2040" s="21">
        <f>VLOOKUP(A2040,[1]spot_prices!$A:$F,3,FALSE)</f>
        <v>47</v>
      </c>
      <c r="D2040" s="21">
        <f>VLOOKUP(A2040,[1]spot_prices!$A:$F,4,FALSE)</f>
        <v>47.1</v>
      </c>
      <c r="E2040" s="107">
        <f>C2040/D2040</f>
        <v>0.997876857749469</v>
      </c>
      <c r="F2040" s="20">
        <f>VLOOKUP(A2040,[1]spot_prices!$A:$F,5,FALSE)</f>
        <v>5.12</v>
      </c>
      <c r="G2040" s="103">
        <f>VLOOKUP(A2040,[1]spot_prices!$A:$F,6,FALSE)</f>
        <v>-0.97</v>
      </c>
      <c r="H2040" s="27" t="s">
        <v>1584</v>
      </c>
      <c r="I2040" s="35"/>
      <c r="J2040" s="114"/>
      <c r="K2040" s="112">
        <f>VLOOKUP(H2040,行业总结!D:F,2,FALSE)</f>
        <v>4.43</v>
      </c>
      <c r="L2040" s="27" t="s">
        <v>9706</v>
      </c>
      <c r="M2040" s="27" t="s">
        <v>9707</v>
      </c>
    </row>
    <row r="2041" ht="33" spans="1:13">
      <c r="A2041" s="24" t="s">
        <v>9708</v>
      </c>
      <c r="B2041" s="24" t="s">
        <v>9709</v>
      </c>
      <c r="C2041" s="21">
        <f>VLOOKUP(A2041,[1]spot_prices!$A:$F,3,FALSE)</f>
        <v>43.9</v>
      </c>
      <c r="D2041" s="21">
        <f>VLOOKUP(A2041,[1]spot_prices!$A:$F,4,FALSE)</f>
        <v>43.9</v>
      </c>
      <c r="E2041" s="107">
        <f>C2041/D2041</f>
        <v>1</v>
      </c>
      <c r="F2041" s="20">
        <f>VLOOKUP(A2041,[1]spot_prices!$A:$F,5,FALSE)</f>
        <v>12.76</v>
      </c>
      <c r="G2041" s="103">
        <f>VLOOKUP(A2041,[1]spot_prices!$A:$F,6,FALSE)</f>
        <v>0.79</v>
      </c>
      <c r="H2041" s="27" t="s">
        <v>1584</v>
      </c>
      <c r="I2041" s="35"/>
      <c r="J2041" s="114"/>
      <c r="K2041" s="112">
        <f>VLOOKUP(H2041,行业总结!D:F,2,FALSE)</f>
        <v>4.43</v>
      </c>
      <c r="L2041" s="27" t="s">
        <v>9710</v>
      </c>
      <c r="M2041" s="27" t="s">
        <v>9711</v>
      </c>
    </row>
    <row r="2042" ht="33" spans="1:13">
      <c r="A2042" s="24" t="s">
        <v>9712</v>
      </c>
      <c r="B2042" s="24" t="s">
        <v>9713</v>
      </c>
      <c r="C2042" s="21">
        <f>VLOOKUP(A2042,[1]spot_prices!$A:$F,3,FALSE)</f>
        <v>38.6</v>
      </c>
      <c r="D2042" s="21">
        <f>VLOOKUP(A2042,[1]spot_prices!$A:$F,4,FALSE)</f>
        <v>42.6</v>
      </c>
      <c r="E2042" s="107">
        <f>C2042/D2042</f>
        <v>0.906103286384977</v>
      </c>
      <c r="F2042" s="20">
        <f>VLOOKUP(A2042,[1]spot_prices!$A:$F,5,FALSE)</f>
        <v>3.71</v>
      </c>
      <c r="G2042" s="103">
        <f>VLOOKUP(A2042,[1]spot_prices!$A:$F,6,FALSE)</f>
        <v>-0.27</v>
      </c>
      <c r="H2042" s="27" t="s">
        <v>1584</v>
      </c>
      <c r="I2042" s="35"/>
      <c r="J2042" s="114"/>
      <c r="K2042" s="112">
        <f>VLOOKUP(H2042,行业总结!D:F,2,FALSE)</f>
        <v>4.43</v>
      </c>
      <c r="L2042" s="27" t="s">
        <v>9714</v>
      </c>
      <c r="M2042" s="27" t="s">
        <v>9715</v>
      </c>
    </row>
    <row r="2043" ht="33" spans="1:13">
      <c r="A2043" s="24" t="s">
        <v>9716</v>
      </c>
      <c r="B2043" s="24" t="s">
        <v>9717</v>
      </c>
      <c r="C2043" s="21">
        <f>VLOOKUP(A2043,[1]spot_prices!$A:$F,3,FALSE)</f>
        <v>26.3</v>
      </c>
      <c r="D2043" s="21">
        <f>VLOOKUP(A2043,[1]spot_prices!$A:$F,4,FALSE)</f>
        <v>26.3</v>
      </c>
      <c r="E2043" s="107">
        <f>C2043/D2043</f>
        <v>1</v>
      </c>
      <c r="F2043" s="20">
        <f>VLOOKUP(A2043,[1]spot_prices!$A:$F,5,FALSE)</f>
        <v>5.75</v>
      </c>
      <c r="G2043" s="103">
        <f>VLOOKUP(A2043,[1]spot_prices!$A:$F,6,FALSE)</f>
        <v>1.05</v>
      </c>
      <c r="H2043" s="27" t="s">
        <v>1584</v>
      </c>
      <c r="I2043" s="35"/>
      <c r="J2043" s="114"/>
      <c r="K2043" s="112">
        <f>VLOOKUP(H2043,行业总结!D:F,2,FALSE)</f>
        <v>4.43</v>
      </c>
      <c r="L2043" s="27" t="s">
        <v>9718</v>
      </c>
      <c r="M2043" s="27" t="s">
        <v>9719</v>
      </c>
    </row>
    <row r="2044" ht="33" spans="1:13">
      <c r="A2044" s="24" t="s">
        <v>9720</v>
      </c>
      <c r="B2044" s="24" t="s">
        <v>9721</v>
      </c>
      <c r="C2044" s="21">
        <f>VLOOKUP(A2044,[1]spot_prices!$A:$F,3,FALSE)</f>
        <v>21.9</v>
      </c>
      <c r="D2044" s="21">
        <f>VLOOKUP(A2044,[1]spot_prices!$A:$F,4,FALSE)</f>
        <v>21.9</v>
      </c>
      <c r="E2044" s="107">
        <f>C2044/D2044</f>
        <v>1</v>
      </c>
      <c r="F2044" s="20">
        <f>VLOOKUP(A2044,[1]spot_prices!$A:$F,5,FALSE)</f>
        <v>5.74</v>
      </c>
      <c r="G2044" s="103">
        <f>VLOOKUP(A2044,[1]spot_prices!$A:$F,6,FALSE)</f>
        <v>-0.17</v>
      </c>
      <c r="H2044" s="27" t="s">
        <v>1584</v>
      </c>
      <c r="I2044" s="35"/>
      <c r="J2044" s="24" t="s">
        <v>2286</v>
      </c>
      <c r="K2044" s="112">
        <f>VLOOKUP(H2044,行业总结!D:F,2,FALSE)</f>
        <v>4.43</v>
      </c>
      <c r="L2044" s="27" t="s">
        <v>9722</v>
      </c>
      <c r="M2044" s="27" t="s">
        <v>9723</v>
      </c>
    </row>
    <row r="2045" ht="33" spans="1:13">
      <c r="A2045" s="24" t="s">
        <v>9724</v>
      </c>
      <c r="B2045" s="24" t="s">
        <v>9725</v>
      </c>
      <c r="C2045" s="21">
        <f>VLOOKUP(A2045,[1]spot_prices!$A:$F,3,FALSE)</f>
        <v>21.1</v>
      </c>
      <c r="D2045" s="21">
        <f>VLOOKUP(A2045,[1]spot_prices!$A:$F,4,FALSE)</f>
        <v>26</v>
      </c>
      <c r="E2045" s="107">
        <f>C2045/D2045</f>
        <v>0.811538461538462</v>
      </c>
      <c r="F2045" s="20">
        <f>VLOOKUP(A2045,[1]spot_prices!$A:$F,5,FALSE)</f>
        <v>4.6</v>
      </c>
      <c r="G2045" s="103">
        <f>VLOOKUP(A2045,[1]spot_prices!$A:$F,6,FALSE)</f>
        <v>0.44</v>
      </c>
      <c r="H2045" s="27" t="s">
        <v>1584</v>
      </c>
      <c r="I2045" s="35"/>
      <c r="J2045" s="114"/>
      <c r="K2045" s="112">
        <f>VLOOKUP(H2045,行业总结!D:F,2,FALSE)</f>
        <v>4.43</v>
      </c>
      <c r="L2045" s="27" t="s">
        <v>9726</v>
      </c>
      <c r="M2045" s="27" t="s">
        <v>9727</v>
      </c>
    </row>
    <row r="2046" ht="33" spans="1:13">
      <c r="A2046" s="24" t="s">
        <v>9728</v>
      </c>
      <c r="B2046" s="24" t="s">
        <v>9729</v>
      </c>
      <c r="C2046" s="21">
        <f>VLOOKUP(A2046,[1]spot_prices!$A:$F,3,FALSE)</f>
        <v>20.9</v>
      </c>
      <c r="D2046" s="21">
        <f>VLOOKUP(A2046,[1]spot_prices!$A:$F,4,FALSE)</f>
        <v>20.9</v>
      </c>
      <c r="E2046" s="107">
        <f>C2046/D2046</f>
        <v>1</v>
      </c>
      <c r="F2046" s="20">
        <f>VLOOKUP(A2046,[1]spot_prices!$A:$F,5,FALSE)</f>
        <v>6</v>
      </c>
      <c r="G2046" s="103">
        <f>VLOOKUP(A2046,[1]spot_prices!$A:$F,6,FALSE)</f>
        <v>0.67</v>
      </c>
      <c r="H2046" s="27" t="s">
        <v>1584</v>
      </c>
      <c r="I2046" s="35"/>
      <c r="J2046" s="24" t="s">
        <v>2286</v>
      </c>
      <c r="K2046" s="112">
        <f>VLOOKUP(H2046,行业总结!D:F,2,FALSE)</f>
        <v>4.43</v>
      </c>
      <c r="L2046" s="27" t="s">
        <v>9730</v>
      </c>
      <c r="M2046" s="27" t="s">
        <v>9731</v>
      </c>
    </row>
    <row r="2047" spans="1:13">
      <c r="A2047" s="24" t="s">
        <v>9732</v>
      </c>
      <c r="B2047" s="24" t="s">
        <v>9733</v>
      </c>
      <c r="C2047" s="21">
        <f>VLOOKUP(A2047,[1]spot_prices!$A:$F,3,FALSE)</f>
        <v>14.9</v>
      </c>
      <c r="D2047" s="21">
        <f>VLOOKUP(A2047,[1]spot_prices!$A:$F,4,FALSE)</f>
        <v>14.9</v>
      </c>
      <c r="E2047" s="107">
        <f>C2047/D2047</f>
        <v>1</v>
      </c>
      <c r="F2047" s="20">
        <f>VLOOKUP(A2047,[1]spot_prices!$A:$F,5,FALSE)</f>
        <v>10.75</v>
      </c>
      <c r="G2047" s="103">
        <f>VLOOKUP(A2047,[1]spot_prices!$A:$F,6,FALSE)</f>
        <v>2.87</v>
      </c>
      <c r="H2047" s="27" t="s">
        <v>1584</v>
      </c>
      <c r="I2047" s="35"/>
      <c r="J2047" s="114"/>
      <c r="K2047" s="112">
        <f>VLOOKUP(H2047,行业总结!D:F,2,FALSE)</f>
        <v>4.43</v>
      </c>
      <c r="L2047" s="27" t="s">
        <v>9734</v>
      </c>
      <c r="M2047" s="27" t="s">
        <v>9735</v>
      </c>
    </row>
    <row r="2048" ht="33" spans="1:13">
      <c r="A2048" s="24" t="s">
        <v>9736</v>
      </c>
      <c r="B2048" s="24" t="s">
        <v>9737</v>
      </c>
      <c r="C2048" s="21">
        <f>VLOOKUP(A2048,[1]spot_prices!$A:$F,3,FALSE)</f>
        <v>11.7</v>
      </c>
      <c r="D2048" s="21">
        <f>VLOOKUP(A2048,[1]spot_prices!$A:$F,4,FALSE)</f>
        <v>64.6</v>
      </c>
      <c r="E2048" s="107">
        <f>C2048/D2048</f>
        <v>0.181114551083591</v>
      </c>
      <c r="F2048" s="20">
        <f>VLOOKUP(A2048,[1]spot_prices!$A:$F,5,FALSE)</f>
        <v>12.82</v>
      </c>
      <c r="G2048" s="103">
        <f>VLOOKUP(A2048,[1]spot_prices!$A:$F,6,FALSE)</f>
        <v>-1.16</v>
      </c>
      <c r="H2048" s="27" t="s">
        <v>1584</v>
      </c>
      <c r="I2048" s="35"/>
      <c r="J2048" s="114"/>
      <c r="K2048" s="112">
        <f>VLOOKUP(H2048,行业总结!D:F,2,FALSE)</f>
        <v>4.43</v>
      </c>
      <c r="L2048" s="27" t="s">
        <v>9738</v>
      </c>
      <c r="M2048" s="27" t="s">
        <v>9739</v>
      </c>
    </row>
    <row r="2049" spans="1:13">
      <c r="A2049" s="24" t="s">
        <v>9740</v>
      </c>
      <c r="B2049" s="24" t="s">
        <v>9741</v>
      </c>
      <c r="C2049" s="21">
        <f>VLOOKUP(A2049,[1]spot_prices!$A:$F,3,FALSE)</f>
        <v>9.2</v>
      </c>
      <c r="D2049" s="21">
        <f>VLOOKUP(A2049,[1]spot_prices!$A:$F,4,FALSE)</f>
        <v>27.2</v>
      </c>
      <c r="E2049" s="107">
        <f>C2049/D2049</f>
        <v>0.338235294117647</v>
      </c>
      <c r="F2049" s="20">
        <f>VLOOKUP(A2049,[1]spot_prices!$A:$F,5,FALSE)</f>
        <v>15.76</v>
      </c>
      <c r="G2049" s="103">
        <f>VLOOKUP(A2049,[1]spot_prices!$A:$F,6,FALSE)</f>
        <v>1.09</v>
      </c>
      <c r="H2049" s="27" t="s">
        <v>1584</v>
      </c>
      <c r="I2049" s="35"/>
      <c r="J2049" s="114"/>
      <c r="K2049" s="112">
        <f>VLOOKUP(H2049,行业总结!D:F,2,FALSE)</f>
        <v>4.43</v>
      </c>
      <c r="L2049" s="27" t="s">
        <v>9742</v>
      </c>
      <c r="M2049" s="27" t="s">
        <v>9743</v>
      </c>
    </row>
    <row r="2050" ht="33" spans="1:13">
      <c r="A2050" s="110" t="s">
        <v>1028</v>
      </c>
      <c r="B2050" s="110" t="s">
        <v>1029</v>
      </c>
      <c r="C2050" s="21">
        <f>VLOOKUP(A2050,[1]spot_prices!$A:$F,3,FALSE)</f>
        <v>663.8</v>
      </c>
      <c r="D2050" s="21">
        <f>VLOOKUP(A2050,[1]spot_prices!$A:$F,4,FALSE)</f>
        <v>841.7</v>
      </c>
      <c r="E2050" s="107">
        <f>C2050/D2050</f>
        <v>0.788642033978852</v>
      </c>
      <c r="F2050" s="20">
        <f>VLOOKUP(A2050,[1]spot_prices!$A:$F,5,FALSE)</f>
        <v>33.42</v>
      </c>
      <c r="G2050" s="103">
        <f>VLOOKUP(A2050,[1]spot_prices!$A:$F,6,FALSE)</f>
        <v>2.83</v>
      </c>
      <c r="H2050" s="111" t="s">
        <v>1030</v>
      </c>
      <c r="I2050" s="130"/>
      <c r="J2050" s="110" t="s">
        <v>2309</v>
      </c>
      <c r="K2050" s="112">
        <f>VLOOKUP(H2050,行业总结!D:F,2,FALSE)</f>
        <v>4.43</v>
      </c>
      <c r="L2050" s="111" t="s">
        <v>1031</v>
      </c>
      <c r="M2050" s="111" t="s">
        <v>1032</v>
      </c>
    </row>
    <row r="2051" ht="33" spans="1:13">
      <c r="A2051" s="110" t="s">
        <v>1050</v>
      </c>
      <c r="B2051" s="110" t="s">
        <v>1051</v>
      </c>
      <c r="C2051" s="21">
        <f>VLOOKUP(A2051,[1]spot_prices!$A:$F,3,FALSE)</f>
        <v>466.4</v>
      </c>
      <c r="D2051" s="21">
        <f>VLOOKUP(A2051,[1]spot_prices!$A:$F,4,FALSE)</f>
        <v>482.7</v>
      </c>
      <c r="E2051" s="107">
        <f>C2051/D2051</f>
        <v>0.966231613838823</v>
      </c>
      <c r="F2051" s="20">
        <f>VLOOKUP(A2051,[1]spot_prices!$A:$F,5,FALSE)</f>
        <v>28.57</v>
      </c>
      <c r="G2051" s="103">
        <f>VLOOKUP(A2051,[1]spot_prices!$A:$F,6,FALSE)</f>
        <v>1.93</v>
      </c>
      <c r="H2051" s="111" t="s">
        <v>1030</v>
      </c>
      <c r="I2051" s="130"/>
      <c r="J2051" s="110" t="s">
        <v>2309</v>
      </c>
      <c r="K2051" s="112">
        <f>VLOOKUP(H2051,行业总结!D:F,2,FALSE)</f>
        <v>4.43</v>
      </c>
      <c r="L2051" s="111" t="s">
        <v>1052</v>
      </c>
      <c r="M2051" s="111" t="s">
        <v>1053</v>
      </c>
    </row>
    <row r="2052" ht="33" spans="1:13">
      <c r="A2052" s="110" t="s">
        <v>1058</v>
      </c>
      <c r="B2052" s="110" t="s">
        <v>1059</v>
      </c>
      <c r="C2052" s="21">
        <f>VLOOKUP(A2052,[1]spot_prices!$A:$F,3,FALSE)</f>
        <v>445.6</v>
      </c>
      <c r="D2052" s="21">
        <f>VLOOKUP(A2052,[1]spot_prices!$A:$F,4,FALSE)</f>
        <v>445.6</v>
      </c>
      <c r="E2052" s="107">
        <f>C2052/D2052</f>
        <v>1</v>
      </c>
      <c r="F2052" s="20">
        <f>VLOOKUP(A2052,[1]spot_prices!$A:$F,5,FALSE)</f>
        <v>118.36</v>
      </c>
      <c r="G2052" s="103">
        <f>VLOOKUP(A2052,[1]spot_prices!$A:$F,6,FALSE)</f>
        <v>5.87</v>
      </c>
      <c r="H2052" s="111" t="s">
        <v>1030</v>
      </c>
      <c r="I2052" s="130"/>
      <c r="J2052" s="110" t="s">
        <v>2216</v>
      </c>
      <c r="K2052" s="112">
        <f>VLOOKUP(H2052,行业总结!D:F,2,FALSE)</f>
        <v>4.43</v>
      </c>
      <c r="L2052" s="111" t="s">
        <v>1060</v>
      </c>
      <c r="M2052" s="111" t="s">
        <v>1061</v>
      </c>
    </row>
    <row r="2053" spans="1:13">
      <c r="A2053" s="108" t="s">
        <v>9744</v>
      </c>
      <c r="B2053" s="108" t="s">
        <v>9745</v>
      </c>
      <c r="C2053" s="21">
        <f>VLOOKUP(A2053,[1]spot_prices!$A:$F,3,FALSE)</f>
        <v>141.7</v>
      </c>
      <c r="D2053" s="21">
        <f>VLOOKUP(A2053,[1]spot_prices!$A:$F,4,FALSE)</f>
        <v>282.2</v>
      </c>
      <c r="E2053" s="107">
        <f>C2053/D2053</f>
        <v>0.502126151665485</v>
      </c>
      <c r="F2053" s="20">
        <f>VLOOKUP(A2053,[1]spot_prices!$A:$F,5,FALSE)</f>
        <v>87.75</v>
      </c>
      <c r="G2053" s="103">
        <f>VLOOKUP(A2053,[1]spot_prices!$A:$F,6,FALSE)</f>
        <v>1.89</v>
      </c>
      <c r="H2053" s="109" t="s">
        <v>1030</v>
      </c>
      <c r="I2053" s="121"/>
      <c r="J2053" s="108" t="s">
        <v>5104</v>
      </c>
      <c r="K2053" s="112">
        <f>VLOOKUP(H2053,行业总结!D:F,2,FALSE)</f>
        <v>4.43</v>
      </c>
      <c r="L2053" s="109" t="s">
        <v>9746</v>
      </c>
      <c r="M2053" s="109" t="s">
        <v>9747</v>
      </c>
    </row>
    <row r="2054" ht="33" spans="1:13">
      <c r="A2054" s="108" t="s">
        <v>9748</v>
      </c>
      <c r="B2054" s="108" t="s">
        <v>9749</v>
      </c>
      <c r="C2054" s="21">
        <f>VLOOKUP(A2054,[1]spot_prices!$A:$F,3,FALSE)</f>
        <v>106.7</v>
      </c>
      <c r="D2054" s="21">
        <f>VLOOKUP(A2054,[1]spot_prices!$A:$F,4,FALSE)</f>
        <v>141.8</v>
      </c>
      <c r="E2054" s="107">
        <f>C2054/D2054</f>
        <v>0.7524682651622</v>
      </c>
      <c r="F2054" s="20">
        <f>VLOOKUP(A2054,[1]spot_prices!$A:$F,5,FALSE)</f>
        <v>12.01</v>
      </c>
      <c r="G2054" s="103">
        <f>VLOOKUP(A2054,[1]spot_prices!$A:$F,6,FALSE)</f>
        <v>1.87</v>
      </c>
      <c r="H2054" s="109" t="s">
        <v>1030</v>
      </c>
      <c r="I2054" s="121"/>
      <c r="J2054" s="108" t="s">
        <v>2352</v>
      </c>
      <c r="K2054" s="112">
        <f>VLOOKUP(H2054,行业总结!D:F,2,FALSE)</f>
        <v>4.43</v>
      </c>
      <c r="L2054" s="109" t="s">
        <v>9750</v>
      </c>
      <c r="M2054" s="109" t="s">
        <v>9751</v>
      </c>
    </row>
    <row r="2055" spans="1:13">
      <c r="A2055" s="20" t="s">
        <v>9752</v>
      </c>
      <c r="B2055" s="20" t="s">
        <v>9753</v>
      </c>
      <c r="C2055" s="21">
        <f>VLOOKUP(A2055,[1]spot_prices!$A:$F,3,FALSE)</f>
        <v>86.6</v>
      </c>
      <c r="D2055" s="21">
        <f>VLOOKUP(A2055,[1]spot_prices!$A:$F,4,FALSE)</f>
        <v>96.5</v>
      </c>
      <c r="E2055" s="107">
        <f>C2055/D2055</f>
        <v>0.89740932642487</v>
      </c>
      <c r="F2055" s="20">
        <f>VLOOKUP(A2055,[1]spot_prices!$A:$F,5,FALSE)</f>
        <v>12.49</v>
      </c>
      <c r="G2055" s="103">
        <f>VLOOKUP(A2055,[1]spot_prices!$A:$F,6,FALSE)</f>
        <v>4.08</v>
      </c>
      <c r="H2055" s="23" t="s">
        <v>1030</v>
      </c>
      <c r="I2055" s="115"/>
      <c r="J2055" s="20" t="s">
        <v>2135</v>
      </c>
      <c r="K2055" s="112">
        <f>VLOOKUP(H2055,行业总结!D:F,2,FALSE)</f>
        <v>4.43</v>
      </c>
      <c r="L2055" s="23" t="s">
        <v>9754</v>
      </c>
      <c r="M2055" s="23" t="s">
        <v>9755</v>
      </c>
    </row>
    <row r="2056" ht="33" spans="1:13">
      <c r="A2056" s="20" t="s">
        <v>9756</v>
      </c>
      <c r="B2056" s="20" t="s">
        <v>9757</v>
      </c>
      <c r="C2056" s="21">
        <f>VLOOKUP(A2056,[1]spot_prices!$A:$F,3,FALSE)</f>
        <v>49.2</v>
      </c>
      <c r="D2056" s="21">
        <f>VLOOKUP(A2056,[1]spot_prices!$A:$F,4,FALSE)</f>
        <v>49.6</v>
      </c>
      <c r="E2056" s="107">
        <f>C2056/D2056</f>
        <v>0.991935483870968</v>
      </c>
      <c r="F2056" s="20">
        <f>VLOOKUP(A2056,[1]spot_prices!$A:$F,5,FALSE)</f>
        <v>11.48</v>
      </c>
      <c r="G2056" s="103">
        <f>VLOOKUP(A2056,[1]spot_prices!$A:$F,6,FALSE)</f>
        <v>2.59</v>
      </c>
      <c r="H2056" s="23" t="s">
        <v>1030</v>
      </c>
      <c r="I2056" s="115"/>
      <c r="J2056" s="113"/>
      <c r="K2056" s="112">
        <f>VLOOKUP(H2056,行业总结!D:F,2,FALSE)</f>
        <v>4.43</v>
      </c>
      <c r="L2056" s="23" t="s">
        <v>9758</v>
      </c>
      <c r="M2056" s="23" t="s">
        <v>9759</v>
      </c>
    </row>
    <row r="2057" ht="33" spans="1:13">
      <c r="A2057" s="24" t="s">
        <v>9760</v>
      </c>
      <c r="B2057" s="24" t="s">
        <v>9761</v>
      </c>
      <c r="C2057" s="21">
        <f>VLOOKUP(A2057,[1]spot_prices!$A:$F,3,FALSE)</f>
        <v>39.2</v>
      </c>
      <c r="D2057" s="21">
        <f>VLOOKUP(A2057,[1]spot_prices!$A:$F,4,FALSE)</f>
        <v>54</v>
      </c>
      <c r="E2057" s="107">
        <f>C2057/D2057</f>
        <v>0.725925925925926</v>
      </c>
      <c r="F2057" s="20">
        <f>VLOOKUP(A2057,[1]spot_prices!$A:$F,5,FALSE)</f>
        <v>14.04</v>
      </c>
      <c r="G2057" s="103">
        <f>VLOOKUP(A2057,[1]spot_prices!$A:$F,6,FALSE)</f>
        <v>1.3</v>
      </c>
      <c r="H2057" s="27" t="s">
        <v>1030</v>
      </c>
      <c r="I2057" s="35"/>
      <c r="J2057" s="24" t="s">
        <v>2122</v>
      </c>
      <c r="K2057" s="112">
        <f>VLOOKUP(H2057,行业总结!D:F,2,FALSE)</f>
        <v>4.43</v>
      </c>
      <c r="L2057" s="27" t="s">
        <v>9762</v>
      </c>
      <c r="M2057" s="27" t="s">
        <v>9763</v>
      </c>
    </row>
    <row r="2058" ht="33" spans="1:13">
      <c r="A2058" s="24" t="s">
        <v>9764</v>
      </c>
      <c r="B2058" s="24" t="s">
        <v>9765</v>
      </c>
      <c r="C2058" s="21">
        <f>VLOOKUP(A2058,[1]spot_prices!$A:$F,3,FALSE)</f>
        <v>38.2</v>
      </c>
      <c r="D2058" s="21">
        <f>VLOOKUP(A2058,[1]spot_prices!$A:$F,4,FALSE)</f>
        <v>47.4</v>
      </c>
      <c r="E2058" s="107">
        <f>C2058/D2058</f>
        <v>0.805907172995781</v>
      </c>
      <c r="F2058" s="20">
        <f>VLOOKUP(A2058,[1]spot_prices!$A:$F,5,FALSE)</f>
        <v>6.62</v>
      </c>
      <c r="G2058" s="103">
        <f>VLOOKUP(A2058,[1]spot_prices!$A:$F,6,FALSE)</f>
        <v>-4.61</v>
      </c>
      <c r="H2058" s="27" t="s">
        <v>1030</v>
      </c>
      <c r="I2058" s="35"/>
      <c r="J2058" s="114"/>
      <c r="K2058" s="112">
        <f>VLOOKUP(H2058,行业总结!D:F,2,FALSE)</f>
        <v>4.43</v>
      </c>
      <c r="L2058" s="27" t="s">
        <v>9766</v>
      </c>
      <c r="M2058" s="27" t="s">
        <v>9767</v>
      </c>
    </row>
    <row r="2059" ht="33" spans="1:13">
      <c r="A2059" s="24" t="s">
        <v>9768</v>
      </c>
      <c r="B2059" s="24" t="s">
        <v>9769</v>
      </c>
      <c r="C2059" s="21">
        <f>VLOOKUP(A2059,[1]spot_prices!$A:$F,3,FALSE)</f>
        <v>34.1</v>
      </c>
      <c r="D2059" s="21">
        <f>VLOOKUP(A2059,[1]spot_prices!$A:$F,4,FALSE)</f>
        <v>54.1</v>
      </c>
      <c r="E2059" s="107">
        <f>C2059/D2059</f>
        <v>0.630314232902033</v>
      </c>
      <c r="F2059" s="20">
        <f>VLOOKUP(A2059,[1]spot_prices!$A:$F,5,FALSE)</f>
        <v>5.04</v>
      </c>
      <c r="G2059" s="103">
        <f>VLOOKUP(A2059,[1]spot_prices!$A:$F,6,FALSE)</f>
        <v>0.6</v>
      </c>
      <c r="H2059" s="27" t="s">
        <v>1030</v>
      </c>
      <c r="I2059" s="35"/>
      <c r="J2059" s="114"/>
      <c r="K2059" s="112">
        <f>VLOOKUP(H2059,行业总结!D:F,2,FALSE)</f>
        <v>4.43</v>
      </c>
      <c r="L2059" s="27" t="s">
        <v>9770</v>
      </c>
      <c r="M2059" s="27" t="s">
        <v>9771</v>
      </c>
    </row>
    <row r="2060" ht="33" spans="1:13">
      <c r="A2060" s="24" t="s">
        <v>9772</v>
      </c>
      <c r="B2060" s="24" t="s">
        <v>9773</v>
      </c>
      <c r="C2060" s="21">
        <f>VLOOKUP(A2060,[1]spot_prices!$A:$F,3,FALSE)</f>
        <v>34.1</v>
      </c>
      <c r="D2060" s="21">
        <f>VLOOKUP(A2060,[1]spot_prices!$A:$F,4,FALSE)</f>
        <v>41.1</v>
      </c>
      <c r="E2060" s="107">
        <f>C2060/D2060</f>
        <v>0.829683698296837</v>
      </c>
      <c r="F2060" s="20">
        <f>VLOOKUP(A2060,[1]spot_prices!$A:$F,5,FALSE)</f>
        <v>20.45</v>
      </c>
      <c r="G2060" s="103">
        <f>VLOOKUP(A2060,[1]spot_prices!$A:$F,6,FALSE)</f>
        <v>2.2</v>
      </c>
      <c r="H2060" s="27" t="s">
        <v>1030</v>
      </c>
      <c r="I2060" s="35"/>
      <c r="J2060" s="114"/>
      <c r="K2060" s="112">
        <f>VLOOKUP(H2060,行业总结!D:F,2,FALSE)</f>
        <v>4.43</v>
      </c>
      <c r="L2060" s="27" t="s">
        <v>9774</v>
      </c>
      <c r="M2060" s="27" t="s">
        <v>9775</v>
      </c>
    </row>
    <row r="2061" ht="33" spans="1:13">
      <c r="A2061" s="24" t="s">
        <v>9776</v>
      </c>
      <c r="B2061" s="24" t="s">
        <v>9777</v>
      </c>
      <c r="C2061" s="21">
        <f>VLOOKUP(A2061,[1]spot_prices!$A:$F,3,FALSE)</f>
        <v>28.9</v>
      </c>
      <c r="D2061" s="21">
        <f>VLOOKUP(A2061,[1]spot_prices!$A:$F,4,FALSE)</f>
        <v>37.6</v>
      </c>
      <c r="E2061" s="107">
        <f>C2061/D2061</f>
        <v>0.768617021276596</v>
      </c>
      <c r="F2061" s="20">
        <f>VLOOKUP(A2061,[1]spot_prices!$A:$F,5,FALSE)</f>
        <v>15.3</v>
      </c>
      <c r="G2061" s="103">
        <f>VLOOKUP(A2061,[1]spot_prices!$A:$F,6,FALSE)</f>
        <v>-1.67</v>
      </c>
      <c r="H2061" s="27" t="s">
        <v>1030</v>
      </c>
      <c r="I2061" s="35"/>
      <c r="J2061" s="114"/>
      <c r="K2061" s="112">
        <f>VLOOKUP(H2061,行业总结!D:F,2,FALSE)</f>
        <v>4.43</v>
      </c>
      <c r="L2061" s="27" t="s">
        <v>9778</v>
      </c>
      <c r="M2061" s="27" t="s">
        <v>9779</v>
      </c>
    </row>
    <row r="2062" ht="33" spans="1:13">
      <c r="A2062" s="24" t="s">
        <v>9780</v>
      </c>
      <c r="B2062" s="24" t="s">
        <v>9781</v>
      </c>
      <c r="C2062" s="21">
        <f>VLOOKUP(A2062,[1]spot_prices!$A:$F,3,FALSE)</f>
        <v>25.4</v>
      </c>
      <c r="D2062" s="21">
        <f>VLOOKUP(A2062,[1]spot_prices!$A:$F,4,FALSE)</f>
        <v>40.1</v>
      </c>
      <c r="E2062" s="107">
        <f>C2062/D2062</f>
        <v>0.633416458852868</v>
      </c>
      <c r="F2062" s="20">
        <f>VLOOKUP(A2062,[1]spot_prices!$A:$F,5,FALSE)</f>
        <v>5.94</v>
      </c>
      <c r="G2062" s="103">
        <f>VLOOKUP(A2062,[1]spot_prices!$A:$F,6,FALSE)</f>
        <v>2.06</v>
      </c>
      <c r="H2062" s="27" t="s">
        <v>1030</v>
      </c>
      <c r="I2062" s="35"/>
      <c r="J2062" s="114"/>
      <c r="K2062" s="112">
        <f>VLOOKUP(H2062,行业总结!D:F,2,FALSE)</f>
        <v>4.43</v>
      </c>
      <c r="L2062" s="27" t="s">
        <v>9782</v>
      </c>
      <c r="M2062" s="27" t="s">
        <v>9783</v>
      </c>
    </row>
    <row r="2063" ht="49.5" spans="1:13">
      <c r="A2063" s="24" t="s">
        <v>9784</v>
      </c>
      <c r="B2063" s="24" t="s">
        <v>9785</v>
      </c>
      <c r="C2063" s="21">
        <f>VLOOKUP(A2063,[1]spot_prices!$A:$F,3,FALSE)</f>
        <v>24.9</v>
      </c>
      <c r="D2063" s="21">
        <f>VLOOKUP(A2063,[1]spot_prices!$A:$F,4,FALSE)</f>
        <v>24.9</v>
      </c>
      <c r="E2063" s="107">
        <f>C2063/D2063</f>
        <v>1</v>
      </c>
      <c r="F2063" s="20">
        <f>VLOOKUP(A2063,[1]spot_prices!$A:$F,5,FALSE)</f>
        <v>6.92</v>
      </c>
      <c r="G2063" s="103">
        <f>VLOOKUP(A2063,[1]spot_prices!$A:$F,6,FALSE)</f>
        <v>1.17</v>
      </c>
      <c r="H2063" s="27" t="s">
        <v>1030</v>
      </c>
      <c r="I2063" s="35"/>
      <c r="J2063" s="114"/>
      <c r="K2063" s="112">
        <f>VLOOKUP(H2063,行业总结!D:F,2,FALSE)</f>
        <v>4.43</v>
      </c>
      <c r="L2063" s="27" t="s">
        <v>9786</v>
      </c>
      <c r="M2063" s="27" t="s">
        <v>9787</v>
      </c>
    </row>
    <row r="2064" ht="33" spans="1:13">
      <c r="A2064" s="24" t="s">
        <v>9788</v>
      </c>
      <c r="B2064" s="24" t="s">
        <v>9789</v>
      </c>
      <c r="C2064" s="21">
        <f>VLOOKUP(A2064,[1]spot_prices!$A:$F,3,FALSE)</f>
        <v>19.4</v>
      </c>
      <c r="D2064" s="21">
        <f>VLOOKUP(A2064,[1]spot_prices!$A:$F,4,FALSE)</f>
        <v>28.9</v>
      </c>
      <c r="E2064" s="107">
        <f>C2064/D2064</f>
        <v>0.671280276816609</v>
      </c>
      <c r="F2064" s="20">
        <f>VLOOKUP(A2064,[1]spot_prices!$A:$F,5,FALSE)</f>
        <v>5.7</v>
      </c>
      <c r="G2064" s="103">
        <f>VLOOKUP(A2064,[1]spot_prices!$A:$F,6,FALSE)</f>
        <v>1.97</v>
      </c>
      <c r="H2064" s="27" t="s">
        <v>1030</v>
      </c>
      <c r="I2064" s="35"/>
      <c r="J2064" s="114"/>
      <c r="K2064" s="112">
        <f>VLOOKUP(H2064,行业总结!D:F,2,FALSE)</f>
        <v>4.43</v>
      </c>
      <c r="L2064" s="27" t="s">
        <v>9790</v>
      </c>
      <c r="M2064" s="27" t="s">
        <v>9791</v>
      </c>
    </row>
    <row r="2065" ht="33" spans="1:13">
      <c r="A2065" s="24" t="s">
        <v>9792</v>
      </c>
      <c r="B2065" s="24" t="s">
        <v>9793</v>
      </c>
      <c r="C2065" s="21">
        <f>VLOOKUP(A2065,[1]spot_prices!$A:$F,3,FALSE)</f>
        <v>17.7</v>
      </c>
      <c r="D2065" s="21">
        <f>VLOOKUP(A2065,[1]spot_prices!$A:$F,4,FALSE)</f>
        <v>37.5</v>
      </c>
      <c r="E2065" s="107">
        <f>C2065/D2065</f>
        <v>0.472</v>
      </c>
      <c r="F2065" s="20">
        <f>VLOOKUP(A2065,[1]spot_prices!$A:$F,5,FALSE)</f>
        <v>31.84</v>
      </c>
      <c r="G2065" s="103">
        <f>VLOOKUP(A2065,[1]spot_prices!$A:$F,6,FALSE)</f>
        <v>0.28</v>
      </c>
      <c r="H2065" s="27" t="s">
        <v>1030</v>
      </c>
      <c r="I2065" s="35"/>
      <c r="J2065" s="114"/>
      <c r="K2065" s="112">
        <f>VLOOKUP(H2065,行业总结!D:F,2,FALSE)</f>
        <v>4.43</v>
      </c>
      <c r="L2065" s="27" t="s">
        <v>9794</v>
      </c>
      <c r="M2065" s="27" t="s">
        <v>9795</v>
      </c>
    </row>
    <row r="2066" spans="1:13">
      <c r="A2066" s="24" t="s">
        <v>9796</v>
      </c>
      <c r="B2066" s="24" t="s">
        <v>9797</v>
      </c>
      <c r="C2066" s="21">
        <f>VLOOKUP(A2066,[1]spot_prices!$A:$F,3,FALSE)</f>
        <v>17.5</v>
      </c>
      <c r="D2066" s="21">
        <f>VLOOKUP(A2066,[1]spot_prices!$A:$F,4,FALSE)</f>
        <v>23.1</v>
      </c>
      <c r="E2066" s="107">
        <f>C2066/D2066</f>
        <v>0.757575757575758</v>
      </c>
      <c r="F2066" s="20">
        <f>VLOOKUP(A2066,[1]spot_prices!$A:$F,5,FALSE)</f>
        <v>2.72</v>
      </c>
      <c r="G2066" s="103">
        <f>VLOOKUP(A2066,[1]spot_prices!$A:$F,6,FALSE)</f>
        <v>1.87</v>
      </c>
      <c r="H2066" s="27" t="s">
        <v>1030</v>
      </c>
      <c r="I2066" s="35"/>
      <c r="J2066" s="114"/>
      <c r="K2066" s="112">
        <f>VLOOKUP(H2066,行业总结!D:F,2,FALSE)</f>
        <v>4.43</v>
      </c>
      <c r="L2066" s="27" t="s">
        <v>9798</v>
      </c>
      <c r="M2066" s="27" t="s">
        <v>9799</v>
      </c>
    </row>
    <row r="2067" spans="1:13">
      <c r="A2067" s="24" t="s">
        <v>9800</v>
      </c>
      <c r="B2067" s="24" t="s">
        <v>9801</v>
      </c>
      <c r="C2067" s="21">
        <f>VLOOKUP(A2067,[1]spot_prices!$A:$F,3,FALSE)</f>
        <v>17.1</v>
      </c>
      <c r="D2067" s="21">
        <f>VLOOKUP(A2067,[1]spot_prices!$A:$F,4,FALSE)</f>
        <v>17.1</v>
      </c>
      <c r="E2067" s="107">
        <f>C2067/D2067</f>
        <v>1</v>
      </c>
      <c r="F2067" s="20">
        <f>VLOOKUP(A2067,[1]spot_prices!$A:$F,5,FALSE)</f>
        <v>8.27</v>
      </c>
      <c r="G2067" s="103">
        <f>VLOOKUP(A2067,[1]spot_prices!$A:$F,6,FALSE)</f>
        <v>1.22</v>
      </c>
      <c r="H2067" s="27" t="s">
        <v>1030</v>
      </c>
      <c r="I2067" s="35"/>
      <c r="J2067" s="114"/>
      <c r="K2067" s="112">
        <f>VLOOKUP(H2067,行业总结!D:F,2,FALSE)</f>
        <v>4.43</v>
      </c>
      <c r="L2067" s="27" t="s">
        <v>9802</v>
      </c>
      <c r="M2067" s="27" t="s">
        <v>9803</v>
      </c>
    </row>
    <row r="2068" ht="33" spans="1:13">
      <c r="A2068" s="24" t="s">
        <v>9804</v>
      </c>
      <c r="B2068" s="24" t="s">
        <v>9805</v>
      </c>
      <c r="C2068" s="21">
        <f>VLOOKUP(A2068,[1]spot_prices!$A:$F,3,FALSE)</f>
        <v>14.2</v>
      </c>
      <c r="D2068" s="21">
        <f>VLOOKUP(A2068,[1]spot_prices!$A:$F,4,FALSE)</f>
        <v>14.2</v>
      </c>
      <c r="E2068" s="107">
        <f>C2068/D2068</f>
        <v>1</v>
      </c>
      <c r="F2068" s="20">
        <f>VLOOKUP(A2068,[1]spot_prices!$A:$F,5,FALSE)</f>
        <v>2.78</v>
      </c>
      <c r="G2068" s="103">
        <f>VLOOKUP(A2068,[1]spot_prices!$A:$F,6,FALSE)</f>
        <v>2.21</v>
      </c>
      <c r="H2068" s="27" t="s">
        <v>1030</v>
      </c>
      <c r="I2068" s="35"/>
      <c r="J2068" s="114"/>
      <c r="K2068" s="112">
        <f>VLOOKUP(H2068,行业总结!D:F,2,FALSE)</f>
        <v>4.43</v>
      </c>
      <c r="L2068" s="27" t="s">
        <v>9806</v>
      </c>
      <c r="M2068" s="27" t="s">
        <v>9807</v>
      </c>
    </row>
    <row r="2069" ht="33" spans="1:13">
      <c r="A2069" s="24" t="s">
        <v>9808</v>
      </c>
      <c r="B2069" s="24" t="s">
        <v>9809</v>
      </c>
      <c r="C2069" s="21">
        <f>VLOOKUP(A2069,[1]spot_prices!$A:$F,3,FALSE)</f>
        <v>10.5</v>
      </c>
      <c r="D2069" s="21">
        <f>VLOOKUP(A2069,[1]spot_prices!$A:$F,4,FALSE)</f>
        <v>22.3</v>
      </c>
      <c r="E2069" s="107">
        <f>C2069/D2069</f>
        <v>0.47085201793722</v>
      </c>
      <c r="F2069" s="20">
        <f>VLOOKUP(A2069,[1]spot_prices!$A:$F,5,FALSE)</f>
        <v>20.67</v>
      </c>
      <c r="G2069" s="103">
        <f>VLOOKUP(A2069,[1]spot_prices!$A:$F,6,FALSE)</f>
        <v>0.54</v>
      </c>
      <c r="H2069" s="27" t="s">
        <v>1030</v>
      </c>
      <c r="I2069" s="35"/>
      <c r="J2069" s="114"/>
      <c r="K2069" s="112">
        <f>VLOOKUP(H2069,行业总结!D:F,2,FALSE)</f>
        <v>4.43</v>
      </c>
      <c r="L2069" s="27" t="s">
        <v>9810</v>
      </c>
      <c r="M2069" s="27" t="s">
        <v>9811</v>
      </c>
    </row>
    <row r="2070" spans="1:13">
      <c r="A2070" s="24" t="s">
        <v>9812</v>
      </c>
      <c r="B2070" s="24" t="s">
        <v>9813</v>
      </c>
      <c r="C2070" s="21">
        <f>VLOOKUP(A2070,[1]spot_prices!$A:$F,3,FALSE)</f>
        <v>10</v>
      </c>
      <c r="D2070" s="21">
        <f>VLOOKUP(A2070,[1]spot_prices!$A:$F,4,FALSE)</f>
        <v>21.4</v>
      </c>
      <c r="E2070" s="107">
        <f>C2070/D2070</f>
        <v>0.467289719626168</v>
      </c>
      <c r="F2070" s="20">
        <f>VLOOKUP(A2070,[1]spot_prices!$A:$F,5,FALSE)</f>
        <v>16.29</v>
      </c>
      <c r="G2070" s="103">
        <f>VLOOKUP(A2070,[1]spot_prices!$A:$F,6,FALSE)</f>
        <v>-2.46</v>
      </c>
      <c r="H2070" s="27" t="s">
        <v>1030</v>
      </c>
      <c r="I2070" s="35"/>
      <c r="J2070" s="114"/>
      <c r="K2070" s="112">
        <f>VLOOKUP(H2070,行业总结!D:F,2,FALSE)</f>
        <v>4.43</v>
      </c>
      <c r="L2070" s="27" t="s">
        <v>9814</v>
      </c>
      <c r="M2070" s="27" t="s">
        <v>9815</v>
      </c>
    </row>
    <row r="2071" ht="33" spans="1:13">
      <c r="A2071" s="24" t="s">
        <v>9816</v>
      </c>
      <c r="B2071" s="24" t="s">
        <v>9817</v>
      </c>
      <c r="C2071" s="21">
        <f>VLOOKUP(A2071,[1]spot_prices!$A:$F,3,FALSE)</f>
        <v>7.5</v>
      </c>
      <c r="D2071" s="21">
        <f>VLOOKUP(A2071,[1]spot_prices!$A:$F,4,FALSE)</f>
        <v>21.1</v>
      </c>
      <c r="E2071" s="107">
        <f>C2071/D2071</f>
        <v>0.355450236966825</v>
      </c>
      <c r="F2071" s="20">
        <f>VLOOKUP(A2071,[1]spot_prices!$A:$F,5,FALSE)</f>
        <v>19.77</v>
      </c>
      <c r="G2071" s="103">
        <f>VLOOKUP(A2071,[1]spot_prices!$A:$F,6,FALSE)</f>
        <v>0.92</v>
      </c>
      <c r="H2071" s="27" t="s">
        <v>1030</v>
      </c>
      <c r="I2071" s="35"/>
      <c r="J2071" s="114"/>
      <c r="K2071" s="112">
        <f>VLOOKUP(H2071,行业总结!D:F,2,FALSE)</f>
        <v>4.43</v>
      </c>
      <c r="L2071" s="27" t="s">
        <v>9818</v>
      </c>
      <c r="M2071" s="27" t="s">
        <v>9819</v>
      </c>
    </row>
    <row r="2072" spans="1:13">
      <c r="A2072" s="24" t="s">
        <v>9820</v>
      </c>
      <c r="B2072" s="24" t="s">
        <v>9821</v>
      </c>
      <c r="C2072" s="21">
        <f>VLOOKUP(A2072,[1]spot_prices!$A:$F,3,FALSE)</f>
        <v>5.8</v>
      </c>
      <c r="D2072" s="21">
        <f>VLOOKUP(A2072,[1]spot_prices!$A:$F,4,FALSE)</f>
        <v>19</v>
      </c>
      <c r="E2072" s="107">
        <f>C2072/D2072</f>
        <v>0.305263157894737</v>
      </c>
      <c r="F2072" s="20">
        <f>VLOOKUP(A2072,[1]spot_prices!$A:$F,5,FALSE)</f>
        <v>14.69</v>
      </c>
      <c r="G2072" s="103">
        <f>VLOOKUP(A2072,[1]spot_prices!$A:$F,6,FALSE)</f>
        <v>2.73</v>
      </c>
      <c r="H2072" s="27" t="s">
        <v>1030</v>
      </c>
      <c r="I2072" s="35"/>
      <c r="J2072" s="114"/>
      <c r="K2072" s="112">
        <f>VLOOKUP(H2072,行业总结!D:F,2,FALSE)</f>
        <v>4.43</v>
      </c>
      <c r="L2072" s="27" t="s">
        <v>9822</v>
      </c>
      <c r="M2072" s="27" t="s">
        <v>9823</v>
      </c>
    </row>
    <row r="2073" spans="1:13">
      <c r="A2073" s="108" t="s">
        <v>9824</v>
      </c>
      <c r="B2073" s="108" t="s">
        <v>9825</v>
      </c>
      <c r="C2073" s="21">
        <f>VLOOKUP(A2073,[1]spot_prices!$A:$F,3,FALSE)</f>
        <v>100.6</v>
      </c>
      <c r="D2073" s="21">
        <f>VLOOKUP(A2073,[1]spot_prices!$A:$F,4,FALSE)</f>
        <v>112.9</v>
      </c>
      <c r="E2073" s="107">
        <f>C2073/D2073</f>
        <v>0.891054030115146</v>
      </c>
      <c r="F2073" s="20">
        <f>VLOOKUP(A2073,[1]spot_prices!$A:$F,5,FALSE)</f>
        <v>22.3</v>
      </c>
      <c r="G2073" s="103">
        <f>VLOOKUP(A2073,[1]spot_prices!$A:$F,6,FALSE)</f>
        <v>2.01</v>
      </c>
      <c r="H2073" s="109" t="s">
        <v>2075</v>
      </c>
      <c r="I2073" s="121"/>
      <c r="J2073" s="108" t="s">
        <v>2135</v>
      </c>
      <c r="K2073" s="112">
        <f>VLOOKUP(H2073,行业总结!D:F,2,FALSE)</f>
        <v>4.43</v>
      </c>
      <c r="L2073" s="109" t="s">
        <v>9826</v>
      </c>
      <c r="M2073" s="109" t="s">
        <v>9827</v>
      </c>
    </row>
    <row r="2074" ht="33" spans="1:13">
      <c r="A2074" s="24" t="s">
        <v>9828</v>
      </c>
      <c r="B2074" s="24" t="s">
        <v>9829</v>
      </c>
      <c r="C2074" s="21">
        <f>VLOOKUP(A2074,[1]spot_prices!$A:$F,3,FALSE)</f>
        <v>35.2</v>
      </c>
      <c r="D2074" s="21">
        <f>VLOOKUP(A2074,[1]spot_prices!$A:$F,4,FALSE)</f>
        <v>43</v>
      </c>
      <c r="E2074" s="107">
        <f>C2074/D2074</f>
        <v>0.818604651162791</v>
      </c>
      <c r="F2074" s="20">
        <f>VLOOKUP(A2074,[1]spot_prices!$A:$F,5,FALSE)</f>
        <v>4.26</v>
      </c>
      <c r="G2074" s="103">
        <f>VLOOKUP(A2074,[1]spot_prices!$A:$F,6,FALSE)</f>
        <v>0.95</v>
      </c>
      <c r="H2074" s="27" t="s">
        <v>2075</v>
      </c>
      <c r="I2074" s="35"/>
      <c r="J2074" s="114"/>
      <c r="K2074" s="112">
        <f>VLOOKUP(H2074,行业总结!D:F,2,FALSE)</f>
        <v>4.43</v>
      </c>
      <c r="L2074" s="27" t="s">
        <v>9830</v>
      </c>
      <c r="M2074" s="27" t="s">
        <v>9831</v>
      </c>
    </row>
    <row r="2075" ht="33" spans="1:13">
      <c r="A2075" s="24" t="s">
        <v>9832</v>
      </c>
      <c r="B2075" s="24" t="s">
        <v>9833</v>
      </c>
      <c r="C2075" s="21">
        <f>VLOOKUP(A2075,[1]spot_prices!$A:$F,3,FALSE)</f>
        <v>33.1</v>
      </c>
      <c r="D2075" s="21">
        <f>VLOOKUP(A2075,[1]spot_prices!$A:$F,4,FALSE)</f>
        <v>44.5</v>
      </c>
      <c r="E2075" s="107">
        <f>C2075/D2075</f>
        <v>0.743820224719101</v>
      </c>
      <c r="F2075" s="20">
        <f>VLOOKUP(A2075,[1]spot_prices!$A:$F,5,FALSE)</f>
        <v>3.74</v>
      </c>
      <c r="G2075" s="103">
        <f>VLOOKUP(A2075,[1]spot_prices!$A:$F,6,FALSE)</f>
        <v>1.08</v>
      </c>
      <c r="H2075" s="27" t="s">
        <v>2075</v>
      </c>
      <c r="I2075" s="35"/>
      <c r="J2075" s="114"/>
      <c r="K2075" s="112">
        <f>VLOOKUP(H2075,行业总结!D:F,2,FALSE)</f>
        <v>4.43</v>
      </c>
      <c r="L2075" s="27" t="s">
        <v>9834</v>
      </c>
      <c r="M2075" s="27" t="s">
        <v>9835</v>
      </c>
    </row>
    <row r="2076" ht="33" spans="1:13">
      <c r="A2076" s="24" t="s">
        <v>9836</v>
      </c>
      <c r="B2076" s="24" t="s">
        <v>9837</v>
      </c>
      <c r="C2076" s="21">
        <f>VLOOKUP(A2076,[1]spot_prices!$A:$F,3,FALSE)</f>
        <v>28.1</v>
      </c>
      <c r="D2076" s="21">
        <f>VLOOKUP(A2076,[1]spot_prices!$A:$F,4,FALSE)</f>
        <v>28.1</v>
      </c>
      <c r="E2076" s="107">
        <f>C2076/D2076</f>
        <v>1</v>
      </c>
      <c r="F2076" s="20">
        <f>VLOOKUP(A2076,[1]spot_prices!$A:$F,5,FALSE)</f>
        <v>12.18</v>
      </c>
      <c r="G2076" s="103">
        <f>VLOOKUP(A2076,[1]spot_prices!$A:$F,6,FALSE)</f>
        <v>0.66</v>
      </c>
      <c r="H2076" s="27" t="s">
        <v>2075</v>
      </c>
      <c r="I2076" s="35"/>
      <c r="J2076" s="114"/>
      <c r="K2076" s="112">
        <f>VLOOKUP(H2076,行业总结!D:F,2,FALSE)</f>
        <v>4.43</v>
      </c>
      <c r="L2076" s="27" t="s">
        <v>9838</v>
      </c>
      <c r="M2076" s="27" t="s">
        <v>9839</v>
      </c>
    </row>
    <row r="2077" ht="33" spans="1:13">
      <c r="A2077" s="24" t="s">
        <v>9840</v>
      </c>
      <c r="B2077" s="24" t="s">
        <v>9841</v>
      </c>
      <c r="C2077" s="21">
        <f>VLOOKUP(A2077,[1]spot_prices!$A:$F,3,FALSE)</f>
        <v>11.1</v>
      </c>
      <c r="D2077" s="21">
        <f>VLOOKUP(A2077,[1]spot_prices!$A:$F,4,FALSE)</f>
        <v>79.4</v>
      </c>
      <c r="E2077" s="107">
        <f>C2077/D2077</f>
        <v>0.139798488664987</v>
      </c>
      <c r="F2077" s="20">
        <f>VLOOKUP(A2077,[1]spot_prices!$A:$F,5,FALSE)</f>
        <v>7.06</v>
      </c>
      <c r="G2077" s="103">
        <f>VLOOKUP(A2077,[1]spot_prices!$A:$F,6,FALSE)</f>
        <v>0.86</v>
      </c>
      <c r="H2077" s="27" t="s">
        <v>2075</v>
      </c>
      <c r="I2077" s="35"/>
      <c r="J2077" s="114"/>
      <c r="K2077" s="112">
        <f>VLOOKUP(H2077,行业总结!D:F,2,FALSE)</f>
        <v>4.43</v>
      </c>
      <c r="L2077" s="27" t="s">
        <v>9842</v>
      </c>
      <c r="M2077" s="27" t="s">
        <v>9843</v>
      </c>
    </row>
    <row r="2078" spans="1:13">
      <c r="A2078" s="24" t="s">
        <v>9844</v>
      </c>
      <c r="B2078" s="24" t="s">
        <v>9845</v>
      </c>
      <c r="C2078" s="21">
        <f>VLOOKUP(A2078,[1]spot_prices!$A:$F,3,FALSE)</f>
        <v>1</v>
      </c>
      <c r="D2078" s="21">
        <f>VLOOKUP(A2078,[1]spot_prices!$A:$F,4,FALSE)</f>
        <v>3.7</v>
      </c>
      <c r="E2078" s="107">
        <f>C2078/D2078</f>
        <v>0.27027027027027</v>
      </c>
      <c r="F2078" s="20">
        <f>VLOOKUP(A2078,[1]spot_prices!$A:$F,5,FALSE)</f>
        <v>4.31</v>
      </c>
      <c r="G2078" s="103">
        <f>VLOOKUP(A2078,[1]spot_prices!$A:$F,6,FALSE)</f>
        <v>1.17</v>
      </c>
      <c r="H2078" s="27" t="s">
        <v>2075</v>
      </c>
      <c r="I2078" s="35"/>
      <c r="J2078" s="114"/>
      <c r="K2078" s="112">
        <f>VLOOKUP(H2078,行业总结!D:F,2,FALSE)</f>
        <v>4.43</v>
      </c>
      <c r="L2078" s="114"/>
      <c r="M2078" s="114"/>
    </row>
    <row r="2079" spans="1:13">
      <c r="A2079" s="108" t="s">
        <v>9846</v>
      </c>
      <c r="B2079" s="108" t="s">
        <v>9847</v>
      </c>
      <c r="C2079" s="21">
        <f>VLOOKUP(A2079,[1]spot_prices!$A:$F,3,FALSE)</f>
        <v>351.9</v>
      </c>
      <c r="D2079" s="21">
        <f>VLOOKUP(A2079,[1]spot_prices!$A:$F,4,FALSE)</f>
        <v>385.4</v>
      </c>
      <c r="E2079" s="107">
        <f>C2079/D2079</f>
        <v>0.913077322262584</v>
      </c>
      <c r="F2079" s="20">
        <f>VLOOKUP(A2079,[1]spot_prices!$A:$F,5,FALSE)</f>
        <v>24.21</v>
      </c>
      <c r="G2079" s="103">
        <f>VLOOKUP(A2079,[1]spot_prices!$A:$F,6,FALSE)</f>
        <v>2.63</v>
      </c>
      <c r="H2079" s="109" t="s">
        <v>2074</v>
      </c>
      <c r="I2079" s="121"/>
      <c r="J2079" s="108" t="s">
        <v>2211</v>
      </c>
      <c r="K2079" s="112">
        <f>VLOOKUP(H2079,行业总结!D:F,2,FALSE)</f>
        <v>4.43</v>
      </c>
      <c r="L2079" s="109" t="s">
        <v>9848</v>
      </c>
      <c r="M2079" s="109" t="s">
        <v>9849</v>
      </c>
    </row>
    <row r="2080" ht="49.5" spans="1:13">
      <c r="A2080" s="20" t="s">
        <v>9850</v>
      </c>
      <c r="B2080" s="20" t="s">
        <v>9851</v>
      </c>
      <c r="C2080" s="21">
        <f>VLOOKUP(A2080,[1]spot_prices!$A:$F,3,FALSE)</f>
        <v>55.5</v>
      </c>
      <c r="D2080" s="21">
        <f>VLOOKUP(A2080,[1]spot_prices!$A:$F,4,FALSE)</f>
        <v>60.4</v>
      </c>
      <c r="E2080" s="107">
        <f>C2080/D2080</f>
        <v>0.91887417218543</v>
      </c>
      <c r="F2080" s="20">
        <f>VLOOKUP(A2080,[1]spot_prices!$A:$F,5,FALSE)</f>
        <v>4.89</v>
      </c>
      <c r="G2080" s="103">
        <f>VLOOKUP(A2080,[1]spot_prices!$A:$F,6,FALSE)</f>
        <v>3.82</v>
      </c>
      <c r="H2080" s="23" t="s">
        <v>2074</v>
      </c>
      <c r="I2080" s="115"/>
      <c r="J2080" s="20" t="s">
        <v>2135</v>
      </c>
      <c r="K2080" s="112">
        <f>VLOOKUP(H2080,行业总结!D:F,2,FALSE)</f>
        <v>4.43</v>
      </c>
      <c r="L2080" s="23" t="s">
        <v>9852</v>
      </c>
      <c r="M2080" s="23" t="s">
        <v>9853</v>
      </c>
    </row>
    <row r="2081" ht="33" spans="1:13">
      <c r="A2081" s="24" t="s">
        <v>9854</v>
      </c>
      <c r="B2081" s="24" t="s">
        <v>9855</v>
      </c>
      <c r="C2081" s="21">
        <f>VLOOKUP(A2081,[1]spot_prices!$A:$F,3,FALSE)</f>
        <v>30.5</v>
      </c>
      <c r="D2081" s="21">
        <f>VLOOKUP(A2081,[1]spot_prices!$A:$F,4,FALSE)</f>
        <v>30.6</v>
      </c>
      <c r="E2081" s="107">
        <f>C2081/D2081</f>
        <v>0.996732026143791</v>
      </c>
      <c r="F2081" s="20">
        <f>VLOOKUP(A2081,[1]spot_prices!$A:$F,5,FALSE)</f>
        <v>11.88</v>
      </c>
      <c r="G2081" s="103">
        <f>VLOOKUP(A2081,[1]spot_prices!$A:$F,6,FALSE)</f>
        <v>1.54</v>
      </c>
      <c r="H2081" s="27" t="s">
        <v>2074</v>
      </c>
      <c r="I2081" s="35"/>
      <c r="J2081" s="114"/>
      <c r="K2081" s="112">
        <f>VLOOKUP(H2081,行业总结!D:F,2,FALSE)</f>
        <v>4.43</v>
      </c>
      <c r="L2081" s="27" t="s">
        <v>9856</v>
      </c>
      <c r="M2081" s="27" t="s">
        <v>9857</v>
      </c>
    </row>
    <row r="2082" ht="33" spans="1:13">
      <c r="A2082" s="24" t="s">
        <v>9858</v>
      </c>
      <c r="B2082" s="24" t="s">
        <v>9859</v>
      </c>
      <c r="C2082" s="21">
        <f>VLOOKUP(A2082,[1]spot_prices!$A:$F,3,FALSE)</f>
        <v>29.5</v>
      </c>
      <c r="D2082" s="21">
        <f>VLOOKUP(A2082,[1]spot_prices!$A:$F,4,FALSE)</f>
        <v>29.5</v>
      </c>
      <c r="E2082" s="107">
        <f>C2082/D2082</f>
        <v>1</v>
      </c>
      <c r="F2082" s="20">
        <f>VLOOKUP(A2082,[1]spot_prices!$A:$F,5,FALSE)</f>
        <v>8.8</v>
      </c>
      <c r="G2082" s="103">
        <f>VLOOKUP(A2082,[1]spot_prices!$A:$F,6,FALSE)</f>
        <v>0.8</v>
      </c>
      <c r="H2082" s="27" t="s">
        <v>2074</v>
      </c>
      <c r="I2082" s="35"/>
      <c r="J2082" s="114"/>
      <c r="K2082" s="112">
        <f>VLOOKUP(H2082,行业总结!D:F,2,FALSE)</f>
        <v>4.43</v>
      </c>
      <c r="L2082" s="27" t="s">
        <v>9860</v>
      </c>
      <c r="M2082" s="27" t="s">
        <v>9861</v>
      </c>
    </row>
    <row r="2083" ht="33" spans="1:13">
      <c r="A2083" s="24" t="s">
        <v>9862</v>
      </c>
      <c r="B2083" s="24" t="s">
        <v>9863</v>
      </c>
      <c r="C2083" s="21">
        <f>VLOOKUP(A2083,[1]spot_prices!$A:$F,3,FALSE)</f>
        <v>27.8</v>
      </c>
      <c r="D2083" s="21">
        <f>VLOOKUP(A2083,[1]spot_prices!$A:$F,4,FALSE)</f>
        <v>31.6</v>
      </c>
      <c r="E2083" s="107">
        <f>C2083/D2083</f>
        <v>0.879746835443038</v>
      </c>
      <c r="F2083" s="20">
        <f>VLOOKUP(A2083,[1]spot_prices!$A:$F,5,FALSE)</f>
        <v>3.06</v>
      </c>
      <c r="G2083" s="103">
        <f>VLOOKUP(A2083,[1]spot_prices!$A:$F,6,FALSE)</f>
        <v>3.03</v>
      </c>
      <c r="H2083" s="27" t="s">
        <v>2074</v>
      </c>
      <c r="I2083" s="35"/>
      <c r="J2083" s="114"/>
      <c r="K2083" s="112">
        <f>VLOOKUP(H2083,行业总结!D:F,2,FALSE)</f>
        <v>4.43</v>
      </c>
      <c r="L2083" s="27" t="s">
        <v>9864</v>
      </c>
      <c r="M2083" s="27" t="s">
        <v>9865</v>
      </c>
    </row>
    <row r="2084" spans="1:13">
      <c r="A2084" s="24" t="s">
        <v>9866</v>
      </c>
      <c r="B2084" s="24" t="s">
        <v>9867</v>
      </c>
      <c r="C2084" s="21">
        <f>VLOOKUP(A2084,[1]spot_prices!$A:$F,3,FALSE)</f>
        <v>27.8</v>
      </c>
      <c r="D2084" s="21">
        <f>VLOOKUP(A2084,[1]spot_prices!$A:$F,4,FALSE)</f>
        <v>31.1</v>
      </c>
      <c r="E2084" s="107">
        <f>C2084/D2084</f>
        <v>0.893890675241158</v>
      </c>
      <c r="F2084" s="20">
        <f>VLOOKUP(A2084,[1]spot_prices!$A:$F,5,FALSE)</f>
        <v>5.21</v>
      </c>
      <c r="G2084" s="103">
        <f>VLOOKUP(A2084,[1]spot_prices!$A:$F,6,FALSE)</f>
        <v>1.56</v>
      </c>
      <c r="H2084" s="27" t="s">
        <v>2074</v>
      </c>
      <c r="I2084" s="35"/>
      <c r="J2084" s="114"/>
      <c r="K2084" s="112">
        <f>VLOOKUP(H2084,行业总结!D:F,2,FALSE)</f>
        <v>4.43</v>
      </c>
      <c r="L2084" s="27" t="s">
        <v>9868</v>
      </c>
      <c r="M2084" s="27" t="s">
        <v>9869</v>
      </c>
    </row>
    <row r="2085" ht="33" spans="1:13">
      <c r="A2085" s="24" t="s">
        <v>9870</v>
      </c>
      <c r="B2085" s="24" t="s">
        <v>9871</v>
      </c>
      <c r="C2085" s="21">
        <f>VLOOKUP(A2085,[1]spot_prices!$A:$F,3,FALSE)</f>
        <v>22.6</v>
      </c>
      <c r="D2085" s="21">
        <f>VLOOKUP(A2085,[1]spot_prices!$A:$F,4,FALSE)</f>
        <v>22.6</v>
      </c>
      <c r="E2085" s="107">
        <f>C2085/D2085</f>
        <v>1</v>
      </c>
      <c r="F2085" s="20">
        <f>VLOOKUP(A2085,[1]spot_prices!$A:$F,5,FALSE)</f>
        <v>12.16</v>
      </c>
      <c r="G2085" s="103">
        <f>VLOOKUP(A2085,[1]spot_prices!$A:$F,6,FALSE)</f>
        <v>-1.46</v>
      </c>
      <c r="H2085" s="27" t="s">
        <v>2074</v>
      </c>
      <c r="I2085" s="35"/>
      <c r="J2085" s="114"/>
      <c r="K2085" s="112">
        <f>VLOOKUP(H2085,行业总结!D:F,2,FALSE)</f>
        <v>4.43</v>
      </c>
      <c r="L2085" s="27" t="s">
        <v>9872</v>
      </c>
      <c r="M2085" s="27" t="s">
        <v>9873</v>
      </c>
    </row>
    <row r="2086" ht="33" spans="1:13">
      <c r="A2086" s="24" t="s">
        <v>9874</v>
      </c>
      <c r="B2086" s="24" t="s">
        <v>9875</v>
      </c>
      <c r="C2086" s="21">
        <f>VLOOKUP(A2086,[1]spot_prices!$A:$F,3,FALSE)</f>
        <v>16.3</v>
      </c>
      <c r="D2086" s="21">
        <f>VLOOKUP(A2086,[1]spot_prices!$A:$F,4,FALSE)</f>
        <v>28.2</v>
      </c>
      <c r="E2086" s="107">
        <f>C2086/D2086</f>
        <v>0.578014184397163</v>
      </c>
      <c r="F2086" s="20">
        <f>VLOOKUP(A2086,[1]spot_prices!$A:$F,5,FALSE)</f>
        <v>7.88</v>
      </c>
      <c r="G2086" s="103">
        <f>VLOOKUP(A2086,[1]spot_prices!$A:$F,6,FALSE)</f>
        <v>1.55</v>
      </c>
      <c r="H2086" s="27" t="s">
        <v>2074</v>
      </c>
      <c r="I2086" s="35"/>
      <c r="J2086" s="114"/>
      <c r="K2086" s="112">
        <f>VLOOKUP(H2086,行业总结!D:F,2,FALSE)</f>
        <v>4.43</v>
      </c>
      <c r="L2086" s="27" t="s">
        <v>9876</v>
      </c>
      <c r="M2086" s="27" t="s">
        <v>9877</v>
      </c>
    </row>
    <row r="2087" ht="33" spans="1:13">
      <c r="A2087" s="110" t="s">
        <v>1045</v>
      </c>
      <c r="B2087" s="110" t="s">
        <v>1046</v>
      </c>
      <c r="C2087" s="21">
        <f>VLOOKUP(A2087,[1]spot_prices!$A:$F,3,FALSE)</f>
        <v>586.9</v>
      </c>
      <c r="D2087" s="21">
        <f>VLOOKUP(A2087,[1]spot_prices!$A:$F,4,FALSE)</f>
        <v>586.9</v>
      </c>
      <c r="E2087" s="107">
        <f>C2087/D2087</f>
        <v>1</v>
      </c>
      <c r="F2087" s="20">
        <f>VLOOKUP(A2087,[1]spot_prices!$A:$F,5,FALSE)</f>
        <v>14.66</v>
      </c>
      <c r="G2087" s="103">
        <f>VLOOKUP(A2087,[1]spot_prices!$A:$F,6,FALSE)</f>
        <v>-2.2</v>
      </c>
      <c r="H2087" s="111" t="s">
        <v>1047</v>
      </c>
      <c r="I2087" s="130"/>
      <c r="J2087" s="110" t="s">
        <v>2224</v>
      </c>
      <c r="K2087" s="112">
        <f>VLOOKUP(H2087,行业总结!D:F,2,FALSE)</f>
        <v>4.43</v>
      </c>
      <c r="L2087" s="111" t="s">
        <v>1048</v>
      </c>
      <c r="M2087" s="111" t="s">
        <v>1049</v>
      </c>
    </row>
    <row r="2088" ht="33" spans="1:13">
      <c r="A2088" s="110" t="s">
        <v>1062</v>
      </c>
      <c r="B2088" s="110" t="s">
        <v>1063</v>
      </c>
      <c r="C2088" s="21">
        <f>VLOOKUP(A2088,[1]spot_prices!$A:$F,3,FALSE)</f>
        <v>412.1</v>
      </c>
      <c r="D2088" s="21">
        <f>VLOOKUP(A2088,[1]spot_prices!$A:$F,4,FALSE)</f>
        <v>412.1</v>
      </c>
      <c r="E2088" s="107">
        <f>C2088/D2088</f>
        <v>1</v>
      </c>
      <c r="F2088" s="20">
        <f>VLOOKUP(A2088,[1]spot_prices!$A:$F,5,FALSE)</f>
        <v>24.56</v>
      </c>
      <c r="G2088" s="103">
        <f>VLOOKUP(A2088,[1]spot_prices!$A:$F,6,FALSE)</f>
        <v>4.2</v>
      </c>
      <c r="H2088" s="111" t="s">
        <v>1047</v>
      </c>
      <c r="I2088" s="130"/>
      <c r="J2088" s="110" t="s">
        <v>2211</v>
      </c>
      <c r="K2088" s="112">
        <f>VLOOKUP(H2088,行业总结!D:F,2,FALSE)</f>
        <v>4.43</v>
      </c>
      <c r="L2088" s="111" t="s">
        <v>1064</v>
      </c>
      <c r="M2088" s="111" t="s">
        <v>1065</v>
      </c>
    </row>
    <row r="2089" spans="1:13">
      <c r="A2089" s="108" t="s">
        <v>9878</v>
      </c>
      <c r="B2089" s="108" t="s">
        <v>9879</v>
      </c>
      <c r="C2089" s="21">
        <f>VLOOKUP(A2089,[1]spot_prices!$A:$F,3,FALSE)</f>
        <v>282.8</v>
      </c>
      <c r="D2089" s="21">
        <f>VLOOKUP(A2089,[1]spot_prices!$A:$F,4,FALSE)</f>
        <v>282.8</v>
      </c>
      <c r="E2089" s="107">
        <f>C2089/D2089</f>
        <v>1</v>
      </c>
      <c r="F2089" s="20">
        <f>VLOOKUP(A2089,[1]spot_prices!$A:$F,5,FALSE)</f>
        <v>10.54</v>
      </c>
      <c r="G2089" s="103">
        <f>VLOOKUP(A2089,[1]spot_prices!$A:$F,6,FALSE)</f>
        <v>2.83</v>
      </c>
      <c r="H2089" s="109" t="s">
        <v>1047</v>
      </c>
      <c r="I2089" s="121"/>
      <c r="J2089" s="108" t="s">
        <v>3067</v>
      </c>
      <c r="K2089" s="112">
        <f>VLOOKUP(H2089,行业总结!D:F,2,FALSE)</f>
        <v>4.43</v>
      </c>
      <c r="L2089" s="109" t="s">
        <v>9880</v>
      </c>
      <c r="M2089" s="109" t="s">
        <v>9881</v>
      </c>
    </row>
    <row r="2090" ht="33" spans="1:13">
      <c r="A2090" s="108" t="s">
        <v>9882</v>
      </c>
      <c r="B2090" s="108" t="s">
        <v>9883</v>
      </c>
      <c r="C2090" s="21">
        <f>VLOOKUP(A2090,[1]spot_prices!$A:$F,3,FALSE)</f>
        <v>131.2</v>
      </c>
      <c r="D2090" s="21">
        <f>VLOOKUP(A2090,[1]spot_prices!$A:$F,4,FALSE)</f>
        <v>131.2</v>
      </c>
      <c r="E2090" s="107">
        <f>C2090/D2090</f>
        <v>1</v>
      </c>
      <c r="F2090" s="20">
        <f>VLOOKUP(A2090,[1]spot_prices!$A:$F,5,FALSE)</f>
        <v>9.18</v>
      </c>
      <c r="G2090" s="103">
        <f>VLOOKUP(A2090,[1]spot_prices!$A:$F,6,FALSE)</f>
        <v>-0.65</v>
      </c>
      <c r="H2090" s="109" t="s">
        <v>1047</v>
      </c>
      <c r="I2090" s="121"/>
      <c r="J2090" s="108" t="s">
        <v>2253</v>
      </c>
      <c r="K2090" s="112">
        <f>VLOOKUP(H2090,行业总结!D:F,2,FALSE)</f>
        <v>4.43</v>
      </c>
      <c r="L2090" s="109" t="s">
        <v>9884</v>
      </c>
      <c r="M2090" s="109" t="s">
        <v>9885</v>
      </c>
    </row>
    <row r="2091" ht="49.5" spans="1:13">
      <c r="A2091" s="108" t="s">
        <v>9886</v>
      </c>
      <c r="B2091" s="108" t="s">
        <v>9887</v>
      </c>
      <c r="C2091" s="21">
        <f>VLOOKUP(A2091,[1]spot_prices!$A:$F,3,FALSE)</f>
        <v>130.9</v>
      </c>
      <c r="D2091" s="21">
        <f>VLOOKUP(A2091,[1]spot_prices!$A:$F,4,FALSE)</f>
        <v>205.4</v>
      </c>
      <c r="E2091" s="107">
        <f>C2091/D2091</f>
        <v>0.637293086660175</v>
      </c>
      <c r="F2091" s="20">
        <f>VLOOKUP(A2091,[1]spot_prices!$A:$F,5,FALSE)</f>
        <v>6.69</v>
      </c>
      <c r="G2091" s="103">
        <f>VLOOKUP(A2091,[1]spot_prices!$A:$F,6,FALSE)</f>
        <v>0.3</v>
      </c>
      <c r="H2091" s="109" t="s">
        <v>1047</v>
      </c>
      <c r="I2091" s="121"/>
      <c r="J2091" s="108" t="s">
        <v>2421</v>
      </c>
      <c r="K2091" s="112">
        <f>VLOOKUP(H2091,行业总结!D:F,2,FALSE)</f>
        <v>4.43</v>
      </c>
      <c r="L2091" s="109" t="s">
        <v>9888</v>
      </c>
      <c r="M2091" s="109" t="s">
        <v>9889</v>
      </c>
    </row>
    <row r="2092" ht="33" spans="1:13">
      <c r="A2092" s="20" t="s">
        <v>9890</v>
      </c>
      <c r="B2092" s="20" t="s">
        <v>9891</v>
      </c>
      <c r="C2092" s="21">
        <f>VLOOKUP(A2092,[1]spot_prices!$A:$F,3,FALSE)</f>
        <v>80.1</v>
      </c>
      <c r="D2092" s="21">
        <f>VLOOKUP(A2092,[1]spot_prices!$A:$F,4,FALSE)</f>
        <v>80.4</v>
      </c>
      <c r="E2092" s="107">
        <f>C2092/D2092</f>
        <v>0.996268656716418</v>
      </c>
      <c r="F2092" s="20">
        <f>VLOOKUP(A2092,[1]spot_prices!$A:$F,5,FALSE)</f>
        <v>37.2</v>
      </c>
      <c r="G2092" s="103">
        <f>VLOOKUP(A2092,[1]spot_prices!$A:$F,6,FALSE)</f>
        <v>-3.8</v>
      </c>
      <c r="H2092" s="23" t="s">
        <v>1047</v>
      </c>
      <c r="I2092" s="115"/>
      <c r="J2092" s="113"/>
      <c r="K2092" s="112">
        <f>VLOOKUP(H2092,行业总结!D:F,2,FALSE)</f>
        <v>4.43</v>
      </c>
      <c r="L2092" s="23" t="s">
        <v>9892</v>
      </c>
      <c r="M2092" s="23" t="s">
        <v>9893</v>
      </c>
    </row>
    <row r="2093" spans="1:13">
      <c r="A2093" s="20" t="s">
        <v>9894</v>
      </c>
      <c r="B2093" s="20" t="s">
        <v>9895</v>
      </c>
      <c r="C2093" s="21">
        <f>VLOOKUP(A2093,[1]spot_prices!$A:$F,3,FALSE)</f>
        <v>74.6</v>
      </c>
      <c r="D2093" s="21">
        <f>VLOOKUP(A2093,[1]spot_prices!$A:$F,4,FALSE)</f>
        <v>74.8</v>
      </c>
      <c r="E2093" s="107">
        <f>C2093/D2093</f>
        <v>0.997326203208556</v>
      </c>
      <c r="F2093" s="20">
        <f>VLOOKUP(A2093,[1]spot_prices!$A:$F,5,FALSE)</f>
        <v>11.48</v>
      </c>
      <c r="G2093" s="103">
        <f>VLOOKUP(A2093,[1]spot_prices!$A:$F,6,FALSE)</f>
        <v>1.06</v>
      </c>
      <c r="H2093" s="23" t="s">
        <v>1047</v>
      </c>
      <c r="I2093" s="115"/>
      <c r="J2093" s="20" t="s">
        <v>2135</v>
      </c>
      <c r="K2093" s="112">
        <f>VLOOKUP(H2093,行业总结!D:F,2,FALSE)</f>
        <v>4.43</v>
      </c>
      <c r="L2093" s="23" t="s">
        <v>9896</v>
      </c>
      <c r="M2093" s="23" t="s">
        <v>9897</v>
      </c>
    </row>
    <row r="2094" ht="33" spans="1:13">
      <c r="A2094" s="20" t="s">
        <v>9898</v>
      </c>
      <c r="B2094" s="20" t="s">
        <v>9899</v>
      </c>
      <c r="C2094" s="21">
        <f>VLOOKUP(A2094,[1]spot_prices!$A:$F,3,FALSE)</f>
        <v>69</v>
      </c>
      <c r="D2094" s="21">
        <f>VLOOKUP(A2094,[1]spot_prices!$A:$F,4,FALSE)</f>
        <v>69.5</v>
      </c>
      <c r="E2094" s="107">
        <f>C2094/D2094</f>
        <v>0.992805755395683</v>
      </c>
      <c r="F2094" s="20">
        <f>VLOOKUP(A2094,[1]spot_prices!$A:$F,5,FALSE)</f>
        <v>7.86</v>
      </c>
      <c r="G2094" s="103">
        <f>VLOOKUP(A2094,[1]spot_prices!$A:$F,6,FALSE)</f>
        <v>-0.25</v>
      </c>
      <c r="H2094" s="23" t="s">
        <v>1047</v>
      </c>
      <c r="I2094" s="115"/>
      <c r="J2094" s="113"/>
      <c r="K2094" s="112">
        <f>VLOOKUP(H2094,行业总结!D:F,2,FALSE)</f>
        <v>4.43</v>
      </c>
      <c r="L2094" s="23" t="s">
        <v>9900</v>
      </c>
      <c r="M2094" s="23" t="s">
        <v>9901</v>
      </c>
    </row>
    <row r="2095" spans="1:13">
      <c r="A2095" s="20" t="s">
        <v>9902</v>
      </c>
      <c r="B2095" s="20" t="s">
        <v>9903</v>
      </c>
      <c r="C2095" s="21">
        <f>VLOOKUP(A2095,[1]spot_prices!$A:$F,3,FALSE)</f>
        <v>54.2</v>
      </c>
      <c r="D2095" s="21">
        <f>VLOOKUP(A2095,[1]spot_prices!$A:$F,4,FALSE)</f>
        <v>54.2</v>
      </c>
      <c r="E2095" s="107">
        <f>C2095/D2095</f>
        <v>1</v>
      </c>
      <c r="F2095" s="20">
        <f>VLOOKUP(A2095,[1]spot_prices!$A:$F,5,FALSE)</f>
        <v>5.31</v>
      </c>
      <c r="G2095" s="103">
        <f>VLOOKUP(A2095,[1]spot_prices!$A:$F,6,FALSE)</f>
        <v>0.95</v>
      </c>
      <c r="H2095" s="23" t="s">
        <v>1047</v>
      </c>
      <c r="I2095" s="115"/>
      <c r="J2095" s="20" t="s">
        <v>2253</v>
      </c>
      <c r="K2095" s="112">
        <f>VLOOKUP(H2095,行业总结!D:F,2,FALSE)</f>
        <v>4.43</v>
      </c>
      <c r="L2095" s="23" t="s">
        <v>9904</v>
      </c>
      <c r="M2095" s="23" t="s">
        <v>9905</v>
      </c>
    </row>
    <row r="2096" ht="33" spans="1:13">
      <c r="A2096" s="24" t="s">
        <v>9906</v>
      </c>
      <c r="B2096" s="24" t="s">
        <v>9907</v>
      </c>
      <c r="C2096" s="21">
        <f>VLOOKUP(A2096,[1]spot_prices!$A:$F,3,FALSE)</f>
        <v>46.9</v>
      </c>
      <c r="D2096" s="21">
        <f>VLOOKUP(A2096,[1]spot_prices!$A:$F,4,FALSE)</f>
        <v>58.7</v>
      </c>
      <c r="E2096" s="107">
        <f>C2096/D2096</f>
        <v>0.798977853492334</v>
      </c>
      <c r="F2096" s="20">
        <f>VLOOKUP(A2096,[1]spot_prices!$A:$F,5,FALSE)</f>
        <v>6.28</v>
      </c>
      <c r="G2096" s="103">
        <f>VLOOKUP(A2096,[1]spot_prices!$A:$F,6,FALSE)</f>
        <v>1.78</v>
      </c>
      <c r="H2096" s="27" t="s">
        <v>1047</v>
      </c>
      <c r="I2096" s="35"/>
      <c r="J2096" s="114"/>
      <c r="K2096" s="112">
        <f>VLOOKUP(H2096,行业总结!D:F,2,FALSE)</f>
        <v>4.43</v>
      </c>
      <c r="L2096" s="27" t="s">
        <v>9908</v>
      </c>
      <c r="M2096" s="27" t="s">
        <v>9909</v>
      </c>
    </row>
    <row r="2097" spans="1:13">
      <c r="A2097" s="24" t="s">
        <v>9910</v>
      </c>
      <c r="B2097" s="24" t="s">
        <v>9911</v>
      </c>
      <c r="C2097" s="21">
        <f>VLOOKUP(A2097,[1]spot_prices!$A:$F,3,FALSE)</f>
        <v>39.7</v>
      </c>
      <c r="D2097" s="21">
        <f>VLOOKUP(A2097,[1]spot_prices!$A:$F,4,FALSE)</f>
        <v>65.8</v>
      </c>
      <c r="E2097" s="107">
        <f>C2097/D2097</f>
        <v>0.603343465045593</v>
      </c>
      <c r="F2097" s="20">
        <f>VLOOKUP(A2097,[1]spot_prices!$A:$F,5,FALSE)</f>
        <v>16.1</v>
      </c>
      <c r="G2097" s="103">
        <f>VLOOKUP(A2097,[1]spot_prices!$A:$F,6,FALSE)</f>
        <v>0.88</v>
      </c>
      <c r="H2097" s="27" t="s">
        <v>1047</v>
      </c>
      <c r="I2097" s="35"/>
      <c r="J2097" s="114"/>
      <c r="K2097" s="112">
        <f>VLOOKUP(H2097,行业总结!D:F,2,FALSE)</f>
        <v>4.43</v>
      </c>
      <c r="L2097" s="27" t="s">
        <v>9912</v>
      </c>
      <c r="M2097" s="27" t="s">
        <v>9913</v>
      </c>
    </row>
    <row r="2098" spans="1:13">
      <c r="A2098" s="24" t="s">
        <v>9914</v>
      </c>
      <c r="B2098" s="24" t="s">
        <v>9915</v>
      </c>
      <c r="C2098" s="21">
        <f>VLOOKUP(A2098,[1]spot_prices!$A:$F,3,FALSE)</f>
        <v>31.3</v>
      </c>
      <c r="D2098" s="21">
        <f>VLOOKUP(A2098,[1]spot_prices!$A:$F,4,FALSE)</f>
        <v>31.3</v>
      </c>
      <c r="E2098" s="107">
        <f>C2098/D2098</f>
        <v>1</v>
      </c>
      <c r="F2098" s="20">
        <f>VLOOKUP(A2098,[1]spot_prices!$A:$F,5,FALSE)</f>
        <v>2.7</v>
      </c>
      <c r="G2098" s="103">
        <f>VLOOKUP(A2098,[1]spot_prices!$A:$F,6,FALSE)</f>
        <v>0.37</v>
      </c>
      <c r="H2098" s="27" t="s">
        <v>1047</v>
      </c>
      <c r="I2098" s="35"/>
      <c r="J2098" s="114"/>
      <c r="K2098" s="112">
        <f>VLOOKUP(H2098,行业总结!D:F,2,FALSE)</f>
        <v>4.43</v>
      </c>
      <c r="L2098" s="27" t="s">
        <v>9916</v>
      </c>
      <c r="M2098" s="27" t="s">
        <v>9917</v>
      </c>
    </row>
    <row r="2099" ht="33" spans="1:13">
      <c r="A2099" s="24" t="s">
        <v>9918</v>
      </c>
      <c r="B2099" s="24" t="s">
        <v>9919</v>
      </c>
      <c r="C2099" s="21">
        <f>VLOOKUP(A2099,[1]spot_prices!$A:$F,3,FALSE)</f>
        <v>29.6</v>
      </c>
      <c r="D2099" s="21">
        <f>VLOOKUP(A2099,[1]spot_prices!$A:$F,4,FALSE)</f>
        <v>48</v>
      </c>
      <c r="E2099" s="107">
        <f>C2099/D2099</f>
        <v>0.616666666666667</v>
      </c>
      <c r="F2099" s="20">
        <f>VLOOKUP(A2099,[1]spot_prices!$A:$F,5,FALSE)</f>
        <v>5.12</v>
      </c>
      <c r="G2099" s="103">
        <f>VLOOKUP(A2099,[1]spot_prices!$A:$F,6,FALSE)</f>
        <v>0.2</v>
      </c>
      <c r="H2099" s="27" t="s">
        <v>1047</v>
      </c>
      <c r="I2099" s="35"/>
      <c r="J2099" s="114"/>
      <c r="K2099" s="112">
        <f>VLOOKUP(H2099,行业总结!D:F,2,FALSE)</f>
        <v>4.43</v>
      </c>
      <c r="L2099" s="27" t="s">
        <v>9920</v>
      </c>
      <c r="M2099" s="27" t="s">
        <v>9921</v>
      </c>
    </row>
    <row r="2100" spans="1:13">
      <c r="A2100" s="24" t="s">
        <v>9922</v>
      </c>
      <c r="B2100" s="24" t="s">
        <v>9923</v>
      </c>
      <c r="C2100" s="21">
        <f>VLOOKUP(A2100,[1]spot_prices!$A:$F,3,FALSE)</f>
        <v>25.3</v>
      </c>
      <c r="D2100" s="21">
        <f>VLOOKUP(A2100,[1]spot_prices!$A:$F,4,FALSE)</f>
        <v>53.6</v>
      </c>
      <c r="E2100" s="107">
        <f>C2100/D2100</f>
        <v>0.472014925373134</v>
      </c>
      <c r="F2100" s="20">
        <f>VLOOKUP(A2100,[1]spot_prices!$A:$F,5,FALSE)</f>
        <v>8.93</v>
      </c>
      <c r="G2100" s="103">
        <f>VLOOKUP(A2100,[1]spot_prices!$A:$F,6,FALSE)</f>
        <v>0.9</v>
      </c>
      <c r="H2100" s="27" t="s">
        <v>1047</v>
      </c>
      <c r="I2100" s="35"/>
      <c r="J2100" s="114"/>
      <c r="K2100" s="112">
        <f>VLOOKUP(H2100,行业总结!D:F,2,FALSE)</f>
        <v>4.43</v>
      </c>
      <c r="L2100" s="27" t="s">
        <v>9924</v>
      </c>
      <c r="M2100" s="27" t="s">
        <v>9925</v>
      </c>
    </row>
    <row r="2101" ht="33" spans="1:13">
      <c r="A2101" s="110" t="s">
        <v>1255</v>
      </c>
      <c r="B2101" s="110" t="s">
        <v>1256</v>
      </c>
      <c r="C2101" s="21">
        <f>VLOOKUP(A2101,[1]spot_prices!$A:$F,3,FALSE)</f>
        <v>466.2</v>
      </c>
      <c r="D2101" s="21">
        <f>VLOOKUP(A2101,[1]spot_prices!$A:$F,4,FALSE)</f>
        <v>472.2</v>
      </c>
      <c r="E2101" s="107">
        <f>C2101/D2101</f>
        <v>0.987293519695044</v>
      </c>
      <c r="F2101" s="20">
        <f>VLOOKUP(A2101,[1]spot_prices!$A:$F,5,FALSE)</f>
        <v>82.5</v>
      </c>
      <c r="G2101" s="103">
        <f>VLOOKUP(A2101,[1]spot_prices!$A:$F,6,FALSE)</f>
        <v>5.46</v>
      </c>
      <c r="H2101" s="111" t="s">
        <v>235</v>
      </c>
      <c r="I2101" s="130"/>
      <c r="J2101" s="110" t="s">
        <v>2224</v>
      </c>
      <c r="K2101" s="112">
        <f>VLOOKUP(H2101,行业总结!D:F,2,FALSE)</f>
        <v>2.2</v>
      </c>
      <c r="L2101" s="111" t="s">
        <v>1257</v>
      </c>
      <c r="M2101" s="111" t="s">
        <v>1258</v>
      </c>
    </row>
    <row r="2102" ht="33" spans="1:13">
      <c r="A2102" s="110" t="s">
        <v>1259</v>
      </c>
      <c r="B2102" s="110" t="s">
        <v>1260</v>
      </c>
      <c r="C2102" s="21">
        <f>VLOOKUP(A2102,[1]spot_prices!$A:$F,3,FALSE)</f>
        <v>434.6</v>
      </c>
      <c r="D2102" s="21">
        <f>VLOOKUP(A2102,[1]spot_prices!$A:$F,4,FALSE)</f>
        <v>436.2</v>
      </c>
      <c r="E2102" s="107">
        <f>C2102/D2102</f>
        <v>0.996331957817515</v>
      </c>
      <c r="F2102" s="20">
        <f>VLOOKUP(A2102,[1]spot_prices!$A:$F,5,FALSE)</f>
        <v>53.94</v>
      </c>
      <c r="G2102" s="103">
        <f>VLOOKUP(A2102,[1]spot_prices!$A:$F,6,FALSE)</f>
        <v>-0.28</v>
      </c>
      <c r="H2102" s="111" t="s">
        <v>235</v>
      </c>
      <c r="I2102" s="130"/>
      <c r="J2102" s="110" t="s">
        <v>2322</v>
      </c>
      <c r="K2102" s="112">
        <f>VLOOKUP(H2102,行业总结!D:F,2,FALSE)</f>
        <v>2.2</v>
      </c>
      <c r="L2102" s="111" t="s">
        <v>1261</v>
      </c>
      <c r="M2102" s="111" t="s">
        <v>1262</v>
      </c>
    </row>
    <row r="2103" ht="33" spans="1:13">
      <c r="A2103" s="108" t="s">
        <v>9926</v>
      </c>
      <c r="B2103" s="108" t="s">
        <v>9927</v>
      </c>
      <c r="C2103" s="21">
        <f>VLOOKUP(A2103,[1]spot_prices!$A:$F,3,FALSE)</f>
        <v>339.2</v>
      </c>
      <c r="D2103" s="21">
        <f>VLOOKUP(A2103,[1]spot_prices!$A:$F,4,FALSE)</f>
        <v>339.2</v>
      </c>
      <c r="E2103" s="107">
        <f>C2103/D2103</f>
        <v>1</v>
      </c>
      <c r="F2103" s="20">
        <f>VLOOKUP(A2103,[1]spot_prices!$A:$F,5,FALSE)</f>
        <v>77.88</v>
      </c>
      <c r="G2103" s="103">
        <f>VLOOKUP(A2103,[1]spot_prices!$A:$F,6,FALSE)</f>
        <v>4.28</v>
      </c>
      <c r="H2103" s="109" t="s">
        <v>235</v>
      </c>
      <c r="I2103" s="121"/>
      <c r="J2103" s="108" t="s">
        <v>2216</v>
      </c>
      <c r="K2103" s="112">
        <f>VLOOKUP(H2103,行业总结!D:F,2,FALSE)</f>
        <v>2.2</v>
      </c>
      <c r="L2103" s="109" t="s">
        <v>9928</v>
      </c>
      <c r="M2103" s="109" t="s">
        <v>9929</v>
      </c>
    </row>
    <row r="2104" ht="33" spans="1:13">
      <c r="A2104" s="108" t="s">
        <v>9930</v>
      </c>
      <c r="B2104" s="108" t="s">
        <v>9931</v>
      </c>
      <c r="C2104" s="21">
        <f>VLOOKUP(A2104,[1]spot_prices!$A:$F,3,FALSE)</f>
        <v>330.7</v>
      </c>
      <c r="D2104" s="21">
        <f>VLOOKUP(A2104,[1]spot_prices!$A:$F,4,FALSE)</f>
        <v>330.7</v>
      </c>
      <c r="E2104" s="107">
        <f>C2104/D2104</f>
        <v>1</v>
      </c>
      <c r="F2104" s="20">
        <f>VLOOKUP(A2104,[1]spot_prices!$A:$F,5,FALSE)</f>
        <v>353</v>
      </c>
      <c r="G2104" s="103">
        <f>VLOOKUP(A2104,[1]spot_prices!$A:$F,6,FALSE)</f>
        <v>5.72</v>
      </c>
      <c r="H2104" s="109" t="s">
        <v>235</v>
      </c>
      <c r="I2104" s="121"/>
      <c r="J2104" s="108" t="s">
        <v>8552</v>
      </c>
      <c r="K2104" s="112">
        <f>VLOOKUP(H2104,行业总结!D:F,2,FALSE)</f>
        <v>2.2</v>
      </c>
      <c r="L2104" s="109" t="s">
        <v>9932</v>
      </c>
      <c r="M2104" s="109" t="s">
        <v>9933</v>
      </c>
    </row>
    <row r="2105" ht="33" spans="1:13">
      <c r="A2105" s="108" t="s">
        <v>9934</v>
      </c>
      <c r="B2105" s="108" t="s">
        <v>9935</v>
      </c>
      <c r="C2105" s="21">
        <f>VLOOKUP(A2105,[1]spot_prices!$A:$F,3,FALSE)</f>
        <v>163.6</v>
      </c>
      <c r="D2105" s="21">
        <f>VLOOKUP(A2105,[1]spot_prices!$A:$F,4,FALSE)</f>
        <v>165.8</v>
      </c>
      <c r="E2105" s="107">
        <f>C2105/D2105</f>
        <v>0.986731001206273</v>
      </c>
      <c r="F2105" s="20">
        <f>VLOOKUP(A2105,[1]spot_prices!$A:$F,5,FALSE)</f>
        <v>28.88</v>
      </c>
      <c r="G2105" s="103">
        <f>VLOOKUP(A2105,[1]spot_prices!$A:$F,6,FALSE)</f>
        <v>1.69</v>
      </c>
      <c r="H2105" s="109" t="s">
        <v>235</v>
      </c>
      <c r="I2105" s="121"/>
      <c r="J2105" s="108" t="s">
        <v>2216</v>
      </c>
      <c r="K2105" s="112">
        <f>VLOOKUP(H2105,行业总结!D:F,2,FALSE)</f>
        <v>2.2</v>
      </c>
      <c r="L2105" s="109" t="s">
        <v>9936</v>
      </c>
      <c r="M2105" s="109" t="s">
        <v>9937</v>
      </c>
    </row>
    <row r="2106" spans="1:13">
      <c r="A2106" s="108" t="s">
        <v>9938</v>
      </c>
      <c r="B2106" s="108" t="s">
        <v>9939</v>
      </c>
      <c r="C2106" s="21">
        <f>VLOOKUP(A2106,[1]spot_prices!$A:$F,3,FALSE)</f>
        <v>141.3</v>
      </c>
      <c r="D2106" s="21">
        <f>VLOOKUP(A2106,[1]spot_prices!$A:$F,4,FALSE)</f>
        <v>141.9</v>
      </c>
      <c r="E2106" s="107">
        <f>C2106/D2106</f>
        <v>0.995771670190275</v>
      </c>
      <c r="F2106" s="20">
        <f>VLOOKUP(A2106,[1]spot_prices!$A:$F,5,FALSE)</f>
        <v>17.17</v>
      </c>
      <c r="G2106" s="103">
        <f>VLOOKUP(A2106,[1]spot_prices!$A:$F,6,FALSE)</f>
        <v>2.08</v>
      </c>
      <c r="H2106" s="109" t="s">
        <v>235</v>
      </c>
      <c r="I2106" s="121"/>
      <c r="J2106" s="108" t="s">
        <v>2421</v>
      </c>
      <c r="K2106" s="112">
        <f>VLOOKUP(H2106,行业总结!D:F,2,FALSE)</f>
        <v>2.2</v>
      </c>
      <c r="L2106" s="109" t="s">
        <v>9940</v>
      </c>
      <c r="M2106" s="109" t="s">
        <v>9941</v>
      </c>
    </row>
    <row r="2107" spans="1:13">
      <c r="A2107" s="108" t="s">
        <v>9942</v>
      </c>
      <c r="B2107" s="108" t="s">
        <v>9943</v>
      </c>
      <c r="C2107" s="21">
        <f>VLOOKUP(A2107,[1]spot_prices!$A:$F,3,FALSE)</f>
        <v>137.4</v>
      </c>
      <c r="D2107" s="21">
        <f>VLOOKUP(A2107,[1]spot_prices!$A:$F,4,FALSE)</f>
        <v>137.6</v>
      </c>
      <c r="E2107" s="107">
        <f>C2107/D2107</f>
        <v>0.998546511627907</v>
      </c>
      <c r="F2107" s="20">
        <f>VLOOKUP(A2107,[1]spot_prices!$A:$F,5,FALSE)</f>
        <v>17.94</v>
      </c>
      <c r="G2107" s="103">
        <f>VLOOKUP(A2107,[1]spot_prices!$A:$F,6,FALSE)</f>
        <v>2.51</v>
      </c>
      <c r="H2107" s="109" t="s">
        <v>235</v>
      </c>
      <c r="I2107" s="121"/>
      <c r="J2107" s="108" t="s">
        <v>2421</v>
      </c>
      <c r="K2107" s="112">
        <f>VLOOKUP(H2107,行业总结!D:F,2,FALSE)</f>
        <v>2.2</v>
      </c>
      <c r="L2107" s="109" t="s">
        <v>9944</v>
      </c>
      <c r="M2107" s="109" t="s">
        <v>9945</v>
      </c>
    </row>
    <row r="2108" spans="1:13">
      <c r="A2108" s="108" t="s">
        <v>9946</v>
      </c>
      <c r="B2108" s="108" t="s">
        <v>9947</v>
      </c>
      <c r="C2108" s="21">
        <f>VLOOKUP(A2108,[1]spot_prices!$A:$F,3,FALSE)</f>
        <v>103.6</v>
      </c>
      <c r="D2108" s="21">
        <f>VLOOKUP(A2108,[1]spot_prices!$A:$F,4,FALSE)</f>
        <v>103.7</v>
      </c>
      <c r="E2108" s="107">
        <f>C2108/D2108</f>
        <v>0.999035679845709</v>
      </c>
      <c r="F2108" s="20">
        <f>VLOOKUP(A2108,[1]spot_prices!$A:$F,5,FALSE)</f>
        <v>66.5</v>
      </c>
      <c r="G2108" s="103">
        <f>VLOOKUP(A2108,[1]spot_prices!$A:$F,6,FALSE)</f>
        <v>1.5</v>
      </c>
      <c r="H2108" s="109" t="s">
        <v>235</v>
      </c>
      <c r="I2108" s="121"/>
      <c r="J2108" s="108" t="s">
        <v>2135</v>
      </c>
      <c r="K2108" s="112">
        <f>VLOOKUP(H2108,行业总结!D:F,2,FALSE)</f>
        <v>2.2</v>
      </c>
      <c r="L2108" s="109" t="s">
        <v>9948</v>
      </c>
      <c r="M2108" s="109" t="s">
        <v>9949</v>
      </c>
    </row>
    <row r="2109" ht="49.5" spans="1:13">
      <c r="A2109" s="24" t="s">
        <v>9950</v>
      </c>
      <c r="B2109" s="24" t="s">
        <v>9951</v>
      </c>
      <c r="C2109" s="21">
        <f>VLOOKUP(A2109,[1]spot_prices!$A:$F,3,FALSE)</f>
        <v>37.2</v>
      </c>
      <c r="D2109" s="21">
        <f>VLOOKUP(A2109,[1]spot_prices!$A:$F,4,FALSE)</f>
        <v>52.6</v>
      </c>
      <c r="E2109" s="107">
        <f>C2109/D2109</f>
        <v>0.707224334600761</v>
      </c>
      <c r="F2109" s="20">
        <f>VLOOKUP(A2109,[1]spot_prices!$A:$F,5,FALSE)</f>
        <v>8.43</v>
      </c>
      <c r="G2109" s="103">
        <f>VLOOKUP(A2109,[1]spot_prices!$A:$F,6,FALSE)</f>
        <v>1.69</v>
      </c>
      <c r="H2109" s="27" t="s">
        <v>235</v>
      </c>
      <c r="I2109" s="35"/>
      <c r="J2109" s="24" t="s">
        <v>2135</v>
      </c>
      <c r="K2109" s="112">
        <f>VLOOKUP(H2109,行业总结!D:F,2,FALSE)</f>
        <v>2.2</v>
      </c>
      <c r="L2109" s="27" t="s">
        <v>9952</v>
      </c>
      <c r="M2109" s="27" t="s">
        <v>9953</v>
      </c>
    </row>
    <row r="2110" ht="33" spans="1:13">
      <c r="A2110" s="24" t="s">
        <v>9954</v>
      </c>
      <c r="B2110" s="24" t="s">
        <v>9955</v>
      </c>
      <c r="C2110" s="21">
        <f>VLOOKUP(A2110,[1]spot_prices!$A:$F,3,FALSE)</f>
        <v>32.2</v>
      </c>
      <c r="D2110" s="21">
        <f>VLOOKUP(A2110,[1]spot_prices!$A:$F,4,FALSE)</f>
        <v>32.4</v>
      </c>
      <c r="E2110" s="107">
        <f>C2110/D2110</f>
        <v>0.993827160493827</v>
      </c>
      <c r="F2110" s="20">
        <f>VLOOKUP(A2110,[1]spot_prices!$A:$F,5,FALSE)</f>
        <v>23.18</v>
      </c>
      <c r="G2110" s="103">
        <f>VLOOKUP(A2110,[1]spot_prices!$A:$F,6,FALSE)</f>
        <v>3.3</v>
      </c>
      <c r="H2110" s="27" t="s">
        <v>235</v>
      </c>
      <c r="I2110" s="35"/>
      <c r="J2110" s="114"/>
      <c r="K2110" s="112">
        <f>VLOOKUP(H2110,行业总结!D:F,2,FALSE)</f>
        <v>2.2</v>
      </c>
      <c r="L2110" s="27" t="s">
        <v>9956</v>
      </c>
      <c r="M2110" s="27" t="s">
        <v>9957</v>
      </c>
    </row>
    <row r="2111" spans="1:13">
      <c r="A2111" s="24" t="s">
        <v>9958</v>
      </c>
      <c r="B2111" s="24" t="s">
        <v>9959</v>
      </c>
      <c r="C2111" s="21">
        <f>VLOOKUP(A2111,[1]spot_prices!$A:$F,3,FALSE)</f>
        <v>29.7</v>
      </c>
      <c r="D2111" s="21">
        <f>VLOOKUP(A2111,[1]spot_prices!$A:$F,4,FALSE)</f>
        <v>29.7</v>
      </c>
      <c r="E2111" s="107">
        <f>C2111/D2111</f>
        <v>1</v>
      </c>
      <c r="F2111" s="20">
        <f>VLOOKUP(A2111,[1]spot_prices!$A:$F,5,FALSE)</f>
        <v>3.7</v>
      </c>
      <c r="G2111" s="103">
        <f>VLOOKUP(A2111,[1]spot_prices!$A:$F,6,FALSE)</f>
        <v>2.21</v>
      </c>
      <c r="H2111" s="27" t="s">
        <v>235</v>
      </c>
      <c r="I2111" s="35"/>
      <c r="J2111" s="114"/>
      <c r="K2111" s="112">
        <f>VLOOKUP(H2111,行业总结!D:F,2,FALSE)</f>
        <v>2.2</v>
      </c>
      <c r="L2111" s="27" t="s">
        <v>9960</v>
      </c>
      <c r="M2111" s="27" t="s">
        <v>9961</v>
      </c>
    </row>
    <row r="2112" ht="33" spans="1:13">
      <c r="A2112" s="24" t="s">
        <v>9962</v>
      </c>
      <c r="B2112" s="24" t="s">
        <v>9963</v>
      </c>
      <c r="C2112" s="21">
        <f>VLOOKUP(A2112,[1]spot_prices!$A:$F,3,FALSE)</f>
        <v>28.4</v>
      </c>
      <c r="D2112" s="21">
        <f>VLOOKUP(A2112,[1]spot_prices!$A:$F,4,FALSE)</f>
        <v>31.6</v>
      </c>
      <c r="E2112" s="107">
        <f>C2112/D2112</f>
        <v>0.89873417721519</v>
      </c>
      <c r="F2112" s="20">
        <f>VLOOKUP(A2112,[1]spot_prices!$A:$F,5,FALSE)</f>
        <v>9.29</v>
      </c>
      <c r="G2112" s="103">
        <f>VLOOKUP(A2112,[1]spot_prices!$A:$F,6,FALSE)</f>
        <v>1.64</v>
      </c>
      <c r="H2112" s="27" t="s">
        <v>235</v>
      </c>
      <c r="I2112" s="35"/>
      <c r="J2112" s="114"/>
      <c r="K2112" s="112">
        <f>VLOOKUP(H2112,行业总结!D:F,2,FALSE)</f>
        <v>2.2</v>
      </c>
      <c r="L2112" s="27" t="s">
        <v>9964</v>
      </c>
      <c r="M2112" s="27" t="s">
        <v>9965</v>
      </c>
    </row>
    <row r="2113" ht="33" spans="1:13">
      <c r="A2113" s="24" t="s">
        <v>9966</v>
      </c>
      <c r="B2113" s="24" t="s">
        <v>9967</v>
      </c>
      <c r="C2113" s="21">
        <f>VLOOKUP(A2113,[1]spot_prices!$A:$F,3,FALSE)</f>
        <v>23.4</v>
      </c>
      <c r="D2113" s="21">
        <f>VLOOKUP(A2113,[1]spot_prices!$A:$F,4,FALSE)</f>
        <v>32.9</v>
      </c>
      <c r="E2113" s="107">
        <f>C2113/D2113</f>
        <v>0.711246200607903</v>
      </c>
      <c r="F2113" s="20">
        <f>VLOOKUP(A2113,[1]spot_prices!$A:$F,5,FALSE)</f>
        <v>5.7</v>
      </c>
      <c r="G2113" s="103">
        <f>VLOOKUP(A2113,[1]spot_prices!$A:$F,6,FALSE)</f>
        <v>1.24</v>
      </c>
      <c r="H2113" s="27" t="s">
        <v>235</v>
      </c>
      <c r="I2113" s="35"/>
      <c r="J2113" s="114"/>
      <c r="K2113" s="112">
        <f>VLOOKUP(H2113,行业总结!D:F,2,FALSE)</f>
        <v>2.2</v>
      </c>
      <c r="L2113" s="27" t="s">
        <v>9968</v>
      </c>
      <c r="M2113" s="27" t="s">
        <v>9969</v>
      </c>
    </row>
    <row r="2114" ht="49.5" spans="1:13">
      <c r="A2114" s="24" t="s">
        <v>9970</v>
      </c>
      <c r="B2114" s="24" t="s">
        <v>9971</v>
      </c>
      <c r="C2114" s="21">
        <f>VLOOKUP(A2114,[1]spot_prices!$A:$F,3,FALSE)</f>
        <v>22.7</v>
      </c>
      <c r="D2114" s="21">
        <f>VLOOKUP(A2114,[1]spot_prices!$A:$F,4,FALSE)</f>
        <v>82.2</v>
      </c>
      <c r="E2114" s="107">
        <f>C2114/D2114</f>
        <v>0.276155717761557</v>
      </c>
      <c r="F2114" s="20">
        <f>VLOOKUP(A2114,[1]spot_prices!$A:$F,5,FALSE)</f>
        <v>20.5</v>
      </c>
      <c r="G2114" s="103">
        <f>VLOOKUP(A2114,[1]spot_prices!$A:$F,6,FALSE)</f>
        <v>0.34</v>
      </c>
      <c r="H2114" s="27" t="s">
        <v>235</v>
      </c>
      <c r="I2114" s="35"/>
      <c r="J2114" s="24" t="s">
        <v>2286</v>
      </c>
      <c r="K2114" s="112">
        <f>VLOOKUP(H2114,行业总结!D:F,2,FALSE)</f>
        <v>2.2</v>
      </c>
      <c r="L2114" s="27" t="s">
        <v>9972</v>
      </c>
      <c r="M2114" s="27" t="s">
        <v>9973</v>
      </c>
    </row>
    <row r="2115" spans="1:13">
      <c r="A2115" s="24" t="s">
        <v>9974</v>
      </c>
      <c r="B2115" s="24" t="s">
        <v>9975</v>
      </c>
      <c r="C2115" s="21">
        <f>VLOOKUP(A2115,[1]spot_prices!$A:$F,3,FALSE)</f>
        <v>20.6</v>
      </c>
      <c r="D2115" s="21">
        <f>VLOOKUP(A2115,[1]spot_prices!$A:$F,4,FALSE)</f>
        <v>56.4</v>
      </c>
      <c r="E2115" s="107">
        <f>C2115/D2115</f>
        <v>0.365248226950355</v>
      </c>
      <c r="F2115" s="20">
        <f>VLOOKUP(A2115,[1]spot_prices!$A:$F,5,FALSE)</f>
        <v>21.22</v>
      </c>
      <c r="G2115" s="103">
        <f>VLOOKUP(A2115,[1]spot_prices!$A:$F,6,FALSE)</f>
        <v>3.36</v>
      </c>
      <c r="H2115" s="27" t="s">
        <v>235</v>
      </c>
      <c r="I2115" s="35"/>
      <c r="J2115" s="24" t="s">
        <v>2286</v>
      </c>
      <c r="K2115" s="112">
        <f>VLOOKUP(H2115,行业总结!D:F,2,FALSE)</f>
        <v>2.2</v>
      </c>
      <c r="L2115" s="27" t="s">
        <v>9976</v>
      </c>
      <c r="M2115" s="27" t="s">
        <v>9977</v>
      </c>
    </row>
    <row r="2116" ht="33" spans="1:13">
      <c r="A2116" s="24" t="s">
        <v>9978</v>
      </c>
      <c r="B2116" s="24" t="s">
        <v>9979</v>
      </c>
      <c r="C2116" s="21">
        <f>VLOOKUP(A2116,[1]spot_prices!$A:$F,3,FALSE)</f>
        <v>13.9</v>
      </c>
      <c r="D2116" s="21">
        <f>VLOOKUP(A2116,[1]spot_prices!$A:$F,4,FALSE)</f>
        <v>31.1</v>
      </c>
      <c r="E2116" s="107">
        <f>C2116/D2116</f>
        <v>0.446945337620579</v>
      </c>
      <c r="F2116" s="20">
        <f>VLOOKUP(A2116,[1]spot_prices!$A:$F,5,FALSE)</f>
        <v>9.54</v>
      </c>
      <c r="G2116" s="103">
        <f>VLOOKUP(A2116,[1]spot_prices!$A:$F,6,FALSE)</f>
        <v>3.14</v>
      </c>
      <c r="H2116" s="27" t="s">
        <v>235</v>
      </c>
      <c r="I2116" s="35"/>
      <c r="J2116" s="114"/>
      <c r="K2116" s="112">
        <f>VLOOKUP(H2116,行业总结!D:F,2,FALSE)</f>
        <v>2.2</v>
      </c>
      <c r="L2116" s="27" t="s">
        <v>9980</v>
      </c>
      <c r="M2116" s="27" t="s">
        <v>9981</v>
      </c>
    </row>
    <row r="2117" spans="1:13">
      <c r="A2117" s="24" t="s">
        <v>9982</v>
      </c>
      <c r="B2117" s="24" t="s">
        <v>9983</v>
      </c>
      <c r="C2117" s="21">
        <f>VLOOKUP(A2117,[1]spot_prices!$A:$F,3,FALSE)</f>
        <v>12.3</v>
      </c>
      <c r="D2117" s="21">
        <f>VLOOKUP(A2117,[1]spot_prices!$A:$F,4,FALSE)</f>
        <v>32.6</v>
      </c>
      <c r="E2117" s="107">
        <f>C2117/D2117</f>
        <v>0.377300613496933</v>
      </c>
      <c r="F2117" s="20">
        <f>VLOOKUP(A2117,[1]spot_prices!$A:$F,5,FALSE)</f>
        <v>52.94</v>
      </c>
      <c r="G2117" s="103">
        <f>VLOOKUP(A2117,[1]spot_prices!$A:$F,6,FALSE)</f>
        <v>2.88</v>
      </c>
      <c r="H2117" s="27" t="s">
        <v>235</v>
      </c>
      <c r="I2117" s="35"/>
      <c r="J2117" s="114"/>
      <c r="K2117" s="112">
        <f>VLOOKUP(H2117,行业总结!D:F,2,FALSE)</f>
        <v>2.2</v>
      </c>
      <c r="L2117" s="27" t="s">
        <v>9984</v>
      </c>
      <c r="M2117" s="27" t="s">
        <v>9985</v>
      </c>
    </row>
    <row r="2118" ht="33" spans="1:13">
      <c r="A2118" s="24" t="s">
        <v>9986</v>
      </c>
      <c r="B2118" s="24" t="s">
        <v>9987</v>
      </c>
      <c r="C2118" s="21">
        <f>VLOOKUP(A2118,[1]spot_prices!$A:$F,3,FALSE)</f>
        <v>12.3</v>
      </c>
      <c r="D2118" s="21">
        <f>VLOOKUP(A2118,[1]spot_prices!$A:$F,4,FALSE)</f>
        <v>25.1</v>
      </c>
      <c r="E2118" s="107">
        <f>C2118/D2118</f>
        <v>0.49003984063745</v>
      </c>
      <c r="F2118" s="20">
        <f>VLOOKUP(A2118,[1]spot_prices!$A:$F,5,FALSE)</f>
        <v>23.84</v>
      </c>
      <c r="G2118" s="103">
        <f>VLOOKUP(A2118,[1]spot_prices!$A:$F,6,FALSE)</f>
        <v>7.39</v>
      </c>
      <c r="H2118" s="27" t="s">
        <v>235</v>
      </c>
      <c r="I2118" s="35"/>
      <c r="J2118" s="114"/>
      <c r="K2118" s="112">
        <f>VLOOKUP(H2118,行业总结!D:F,2,FALSE)</f>
        <v>2.2</v>
      </c>
      <c r="L2118" s="27" t="s">
        <v>9988</v>
      </c>
      <c r="M2118" s="27" t="s">
        <v>9989</v>
      </c>
    </row>
    <row r="2119" ht="33" spans="1:13">
      <c r="A2119" s="24" t="s">
        <v>9990</v>
      </c>
      <c r="B2119" s="24" t="s">
        <v>9991</v>
      </c>
      <c r="C2119" s="21">
        <f>VLOOKUP(A2119,[1]spot_prices!$A:$F,3,FALSE)</f>
        <v>11.7</v>
      </c>
      <c r="D2119" s="21">
        <f>VLOOKUP(A2119,[1]spot_prices!$A:$F,4,FALSE)</f>
        <v>31</v>
      </c>
      <c r="E2119" s="107">
        <f>C2119/D2119</f>
        <v>0.37741935483871</v>
      </c>
      <c r="F2119" s="20">
        <f>VLOOKUP(A2119,[1]spot_prices!$A:$F,5,FALSE)</f>
        <v>16.63</v>
      </c>
      <c r="G2119" s="103">
        <f>VLOOKUP(A2119,[1]spot_prices!$A:$F,6,FALSE)</f>
        <v>8.13</v>
      </c>
      <c r="H2119" s="27" t="s">
        <v>235</v>
      </c>
      <c r="I2119" s="35"/>
      <c r="J2119" s="114"/>
      <c r="K2119" s="112">
        <f>VLOOKUP(H2119,行业总结!D:F,2,FALSE)</f>
        <v>2.2</v>
      </c>
      <c r="L2119" s="27" t="s">
        <v>9992</v>
      </c>
      <c r="M2119" s="27" t="s">
        <v>9993</v>
      </c>
    </row>
    <row r="2120" ht="33" spans="1:13">
      <c r="A2120" s="24" t="s">
        <v>9994</v>
      </c>
      <c r="B2120" s="24" t="s">
        <v>9995</v>
      </c>
      <c r="C2120" s="21">
        <f>VLOOKUP(A2120,[1]spot_prices!$A:$F,3,FALSE)</f>
        <v>8.2</v>
      </c>
      <c r="D2120" s="21">
        <f>VLOOKUP(A2120,[1]spot_prices!$A:$F,4,FALSE)</f>
        <v>33</v>
      </c>
      <c r="E2120" s="107">
        <f>C2120/D2120</f>
        <v>0.248484848484848</v>
      </c>
      <c r="F2120" s="20">
        <f>VLOOKUP(A2120,[1]spot_prices!$A:$F,5,FALSE)</f>
        <v>18.07</v>
      </c>
      <c r="G2120" s="103">
        <f>VLOOKUP(A2120,[1]spot_prices!$A:$F,6,FALSE)</f>
        <v>2.73</v>
      </c>
      <c r="H2120" s="27" t="s">
        <v>235</v>
      </c>
      <c r="I2120" s="35"/>
      <c r="J2120" s="114"/>
      <c r="K2120" s="112">
        <f>VLOOKUP(H2120,行业总结!D:F,2,FALSE)</f>
        <v>2.2</v>
      </c>
      <c r="L2120" s="27" t="s">
        <v>9996</v>
      </c>
      <c r="M2120" s="27" t="s">
        <v>9997</v>
      </c>
    </row>
    <row r="2121" ht="33" spans="1:13">
      <c r="A2121" s="24" t="s">
        <v>9998</v>
      </c>
      <c r="B2121" s="24" t="s">
        <v>9999</v>
      </c>
      <c r="C2121" s="21">
        <f>VLOOKUP(A2121,[1]spot_prices!$A:$F,3,FALSE)</f>
        <v>5.4</v>
      </c>
      <c r="D2121" s="21">
        <f>VLOOKUP(A2121,[1]spot_prices!$A:$F,4,FALSE)</f>
        <v>21.6</v>
      </c>
      <c r="E2121" s="107">
        <f>C2121/D2121</f>
        <v>0.25</v>
      </c>
      <c r="F2121" s="20">
        <f>VLOOKUP(A2121,[1]spot_prices!$A:$F,5,FALSE)</f>
        <v>29.42</v>
      </c>
      <c r="G2121" s="103">
        <f>VLOOKUP(A2121,[1]spot_prices!$A:$F,6,FALSE)</f>
        <v>2.83</v>
      </c>
      <c r="H2121" s="27" t="s">
        <v>235</v>
      </c>
      <c r="I2121" s="35"/>
      <c r="J2121" s="114"/>
      <c r="K2121" s="112">
        <f>VLOOKUP(H2121,行业总结!D:F,2,FALSE)</f>
        <v>2.2</v>
      </c>
      <c r="L2121" s="27" t="s">
        <v>10000</v>
      </c>
      <c r="M2121" s="27" t="s">
        <v>10001</v>
      </c>
    </row>
    <row r="2122" spans="1:13">
      <c r="A2122" s="24" t="s">
        <v>10002</v>
      </c>
      <c r="B2122" s="24" t="s">
        <v>10003</v>
      </c>
      <c r="C2122" s="21">
        <f>VLOOKUP(A2122,[1]spot_prices!$A:$F,3,FALSE)</f>
        <v>2.5</v>
      </c>
      <c r="D2122" s="21">
        <f>VLOOKUP(A2122,[1]spot_prices!$A:$F,4,FALSE)</f>
        <v>12.2</v>
      </c>
      <c r="E2122" s="107">
        <f>C2122/D2122</f>
        <v>0.204918032786885</v>
      </c>
      <c r="F2122" s="20">
        <f>VLOOKUP(A2122,[1]spot_prices!$A:$F,5,FALSE)</f>
        <v>25.04</v>
      </c>
      <c r="G2122" s="103">
        <f>VLOOKUP(A2122,[1]spot_prices!$A:$F,6,FALSE)</f>
        <v>0.04</v>
      </c>
      <c r="H2122" s="27" t="s">
        <v>235</v>
      </c>
      <c r="I2122" s="35"/>
      <c r="J2122" s="114"/>
      <c r="K2122" s="112">
        <f>VLOOKUP(H2122,行业总结!D:F,2,FALSE)</f>
        <v>2.2</v>
      </c>
      <c r="L2122" s="27" t="s">
        <v>10004</v>
      </c>
      <c r="M2122" s="114"/>
    </row>
    <row r="2123" ht="66" spans="1:13">
      <c r="A2123" s="108" t="s">
        <v>10005</v>
      </c>
      <c r="B2123" s="108" t="s">
        <v>10006</v>
      </c>
      <c r="C2123" s="21">
        <f>VLOOKUP(A2123,[1]spot_prices!$A:$F,3,FALSE)</f>
        <v>211.3</v>
      </c>
      <c r="D2123" s="21">
        <f>VLOOKUP(A2123,[1]spot_prices!$A:$F,4,FALSE)</f>
        <v>217.5</v>
      </c>
      <c r="E2123" s="107">
        <f>C2123/D2123</f>
        <v>0.971494252873563</v>
      </c>
      <c r="F2123" s="20">
        <f>VLOOKUP(A2123,[1]spot_prices!$A:$F,5,FALSE)</f>
        <v>18.91</v>
      </c>
      <c r="G2123" s="103">
        <f>VLOOKUP(A2123,[1]spot_prices!$A:$F,6,FALSE)</f>
        <v>-2.12</v>
      </c>
      <c r="H2123" s="109" t="s">
        <v>438</v>
      </c>
      <c r="I2123" s="121"/>
      <c r="J2123" s="108" t="s">
        <v>2135</v>
      </c>
      <c r="K2123" s="112">
        <f>VLOOKUP(H2123,行业总结!D:F,2,FALSE)</f>
        <v>2.2</v>
      </c>
      <c r="L2123" s="109" t="s">
        <v>10007</v>
      </c>
      <c r="M2123" s="109" t="s">
        <v>10008</v>
      </c>
    </row>
    <row r="2124" spans="1:13">
      <c r="A2124" s="20" t="s">
        <v>10009</v>
      </c>
      <c r="B2124" s="20" t="s">
        <v>10010</v>
      </c>
      <c r="C2124" s="21">
        <f>VLOOKUP(A2124,[1]spot_prices!$A:$F,3,FALSE)</f>
        <v>91.9</v>
      </c>
      <c r="D2124" s="21">
        <f>VLOOKUP(A2124,[1]spot_prices!$A:$F,4,FALSE)</f>
        <v>140.9</v>
      </c>
      <c r="E2124" s="107">
        <f>C2124/D2124</f>
        <v>0.652235628105039</v>
      </c>
      <c r="F2124" s="20">
        <f>VLOOKUP(A2124,[1]spot_prices!$A:$F,5,FALSE)</f>
        <v>201.3</v>
      </c>
      <c r="G2124" s="103">
        <f>VLOOKUP(A2124,[1]spot_prices!$A:$F,6,FALSE)</f>
        <v>-0.69</v>
      </c>
      <c r="H2124" s="23" t="s">
        <v>438</v>
      </c>
      <c r="I2124" s="115"/>
      <c r="J2124" s="20" t="s">
        <v>2253</v>
      </c>
      <c r="K2124" s="112">
        <f>VLOOKUP(H2124,行业总结!D:F,2,FALSE)</f>
        <v>2.2</v>
      </c>
      <c r="L2124" s="23" t="s">
        <v>10011</v>
      </c>
      <c r="M2124" s="23" t="s">
        <v>10012</v>
      </c>
    </row>
    <row r="2125" ht="33" spans="1:13">
      <c r="A2125" s="20" t="s">
        <v>10013</v>
      </c>
      <c r="B2125" s="20" t="s">
        <v>10014</v>
      </c>
      <c r="C2125" s="21">
        <f>VLOOKUP(A2125,[1]spot_prices!$A:$F,3,FALSE)</f>
        <v>75.3</v>
      </c>
      <c r="D2125" s="21">
        <f>VLOOKUP(A2125,[1]spot_prices!$A:$F,4,FALSE)</f>
        <v>75.3</v>
      </c>
      <c r="E2125" s="107">
        <f>C2125/D2125</f>
        <v>1</v>
      </c>
      <c r="F2125" s="20">
        <f>VLOOKUP(A2125,[1]spot_prices!$A:$F,5,FALSE)</f>
        <v>7.36</v>
      </c>
      <c r="G2125" s="103">
        <f>VLOOKUP(A2125,[1]spot_prices!$A:$F,6,FALSE)</f>
        <v>1.52</v>
      </c>
      <c r="H2125" s="23" t="s">
        <v>438</v>
      </c>
      <c r="I2125" s="115"/>
      <c r="J2125" s="20" t="s">
        <v>2135</v>
      </c>
      <c r="K2125" s="112">
        <f>VLOOKUP(H2125,行业总结!D:F,2,FALSE)</f>
        <v>2.2</v>
      </c>
      <c r="L2125" s="23" t="s">
        <v>10015</v>
      </c>
      <c r="M2125" s="23" t="s">
        <v>10016</v>
      </c>
    </row>
    <row r="2126" ht="33" spans="1:13">
      <c r="A2126" s="20" t="s">
        <v>10017</v>
      </c>
      <c r="B2126" s="20" t="s">
        <v>10018</v>
      </c>
      <c r="C2126" s="21">
        <f>VLOOKUP(A2126,[1]spot_prices!$A:$F,3,FALSE)</f>
        <v>53.9</v>
      </c>
      <c r="D2126" s="21">
        <f>VLOOKUP(A2126,[1]spot_prices!$A:$F,4,FALSE)</f>
        <v>61.3</v>
      </c>
      <c r="E2126" s="107">
        <f>C2126/D2126</f>
        <v>0.879282218597064</v>
      </c>
      <c r="F2126" s="20">
        <f>VLOOKUP(A2126,[1]spot_prices!$A:$F,5,FALSE)</f>
        <v>5.44</v>
      </c>
      <c r="G2126" s="103">
        <f>VLOOKUP(A2126,[1]spot_prices!$A:$F,6,FALSE)</f>
        <v>1.87</v>
      </c>
      <c r="H2126" s="23" t="s">
        <v>438</v>
      </c>
      <c r="I2126" s="115"/>
      <c r="J2126" s="113"/>
      <c r="K2126" s="112">
        <f>VLOOKUP(H2126,行业总结!D:F,2,FALSE)</f>
        <v>2.2</v>
      </c>
      <c r="L2126" s="23" t="s">
        <v>10019</v>
      </c>
      <c r="M2126" s="23" t="s">
        <v>10020</v>
      </c>
    </row>
    <row r="2127" ht="33" spans="1:13">
      <c r="A2127" s="24" t="s">
        <v>10021</v>
      </c>
      <c r="B2127" s="24" t="s">
        <v>10022</v>
      </c>
      <c r="C2127" s="21">
        <f>VLOOKUP(A2127,[1]spot_prices!$A:$F,3,FALSE)</f>
        <v>26</v>
      </c>
      <c r="D2127" s="21">
        <f>VLOOKUP(A2127,[1]spot_prices!$A:$F,4,FALSE)</f>
        <v>40.2</v>
      </c>
      <c r="E2127" s="107">
        <f>C2127/D2127</f>
        <v>0.646766169154229</v>
      </c>
      <c r="F2127" s="20">
        <f>VLOOKUP(A2127,[1]spot_prices!$A:$F,5,FALSE)</f>
        <v>8.04</v>
      </c>
      <c r="G2127" s="103">
        <f>VLOOKUP(A2127,[1]spot_prices!$A:$F,6,FALSE)</f>
        <v>1.9</v>
      </c>
      <c r="H2127" s="27" t="s">
        <v>438</v>
      </c>
      <c r="I2127" s="35"/>
      <c r="J2127" s="114"/>
      <c r="K2127" s="112">
        <f>VLOOKUP(H2127,行业总结!D:F,2,FALSE)</f>
        <v>2.2</v>
      </c>
      <c r="L2127" s="27" t="s">
        <v>10023</v>
      </c>
      <c r="M2127" s="27" t="s">
        <v>10024</v>
      </c>
    </row>
    <row r="2128" ht="33" spans="1:13">
      <c r="A2128" s="24" t="s">
        <v>10025</v>
      </c>
      <c r="B2128" s="24" t="s">
        <v>10026</v>
      </c>
      <c r="C2128" s="21">
        <f>VLOOKUP(A2128,[1]spot_prices!$A:$F,3,FALSE)</f>
        <v>16.9</v>
      </c>
      <c r="D2128" s="21">
        <f>VLOOKUP(A2128,[1]spot_prices!$A:$F,4,FALSE)</f>
        <v>17.6</v>
      </c>
      <c r="E2128" s="107">
        <f>C2128/D2128</f>
        <v>0.960227272727273</v>
      </c>
      <c r="F2128" s="20">
        <f>VLOOKUP(A2128,[1]spot_prices!$A:$F,5,FALSE)</f>
        <v>10.54</v>
      </c>
      <c r="G2128" s="103">
        <f>VLOOKUP(A2128,[1]spot_prices!$A:$F,6,FALSE)</f>
        <v>2.13</v>
      </c>
      <c r="H2128" s="27" t="s">
        <v>438</v>
      </c>
      <c r="I2128" s="35"/>
      <c r="J2128" s="114"/>
      <c r="K2128" s="112">
        <f>VLOOKUP(H2128,行业总结!D:F,2,FALSE)</f>
        <v>2.2</v>
      </c>
      <c r="L2128" s="27" t="s">
        <v>10027</v>
      </c>
      <c r="M2128" s="27" t="s">
        <v>10028</v>
      </c>
    </row>
    <row r="2129" ht="33" spans="1:13">
      <c r="A2129" s="108" t="s">
        <v>10029</v>
      </c>
      <c r="B2129" s="108" t="s">
        <v>10030</v>
      </c>
      <c r="C2129" s="21">
        <f>VLOOKUP(A2129,[1]spot_prices!$A:$F,3,FALSE)</f>
        <v>227</v>
      </c>
      <c r="D2129" s="21">
        <f>VLOOKUP(A2129,[1]spot_prices!$A:$F,4,FALSE)</f>
        <v>230.3</v>
      </c>
      <c r="E2129" s="107">
        <f>C2129/D2129</f>
        <v>0.985670864090317</v>
      </c>
      <c r="F2129" s="20">
        <f>VLOOKUP(A2129,[1]spot_prices!$A:$F,5,FALSE)</f>
        <v>17.61</v>
      </c>
      <c r="G2129" s="103">
        <f>VLOOKUP(A2129,[1]spot_prices!$A:$F,6,FALSE)</f>
        <v>-0.17</v>
      </c>
      <c r="H2129" s="109" t="s">
        <v>2013</v>
      </c>
      <c r="I2129" s="121"/>
      <c r="J2129" s="108" t="s">
        <v>2226</v>
      </c>
      <c r="K2129" s="112">
        <f>VLOOKUP(H2129,行业总结!D:F,2,FALSE)</f>
        <v>2.2</v>
      </c>
      <c r="L2129" s="109" t="s">
        <v>10031</v>
      </c>
      <c r="M2129" s="109" t="s">
        <v>10032</v>
      </c>
    </row>
    <row r="2130" ht="49.5" spans="1:13">
      <c r="A2130" s="108" t="s">
        <v>10033</v>
      </c>
      <c r="B2130" s="108" t="s">
        <v>10034</v>
      </c>
      <c r="C2130" s="21">
        <f>VLOOKUP(A2130,[1]spot_prices!$A:$F,3,FALSE)</f>
        <v>207.7</v>
      </c>
      <c r="D2130" s="21">
        <f>VLOOKUP(A2130,[1]spot_prices!$A:$F,4,FALSE)</f>
        <v>209.1</v>
      </c>
      <c r="E2130" s="107">
        <f>C2130/D2130</f>
        <v>0.993304638928742</v>
      </c>
      <c r="F2130" s="20">
        <f>VLOOKUP(A2130,[1]spot_prices!$A:$F,5,FALSE)</f>
        <v>4.62</v>
      </c>
      <c r="G2130" s="103">
        <f>VLOOKUP(A2130,[1]spot_prices!$A:$F,6,FALSE)</f>
        <v>-5.71</v>
      </c>
      <c r="H2130" s="109" t="s">
        <v>2013</v>
      </c>
      <c r="I2130" s="121"/>
      <c r="J2130" s="108" t="s">
        <v>2421</v>
      </c>
      <c r="K2130" s="112">
        <f>VLOOKUP(H2130,行业总结!D:F,2,FALSE)</f>
        <v>2.2</v>
      </c>
      <c r="L2130" s="109" t="s">
        <v>10035</v>
      </c>
      <c r="M2130" s="109" t="s">
        <v>10036</v>
      </c>
    </row>
    <row r="2131" ht="66" spans="1:13">
      <c r="A2131" s="108" t="s">
        <v>10037</v>
      </c>
      <c r="B2131" s="108" t="s">
        <v>10038</v>
      </c>
      <c r="C2131" s="21">
        <f>VLOOKUP(A2131,[1]spot_prices!$A:$F,3,FALSE)</f>
        <v>144.4</v>
      </c>
      <c r="D2131" s="21">
        <f>VLOOKUP(A2131,[1]spot_prices!$A:$F,4,FALSE)</f>
        <v>144.5</v>
      </c>
      <c r="E2131" s="107">
        <f>C2131/D2131</f>
        <v>0.999307958477509</v>
      </c>
      <c r="F2131" s="20">
        <f>VLOOKUP(A2131,[1]spot_prices!$A:$F,5,FALSE)</f>
        <v>3.13</v>
      </c>
      <c r="G2131" s="103">
        <f>VLOOKUP(A2131,[1]spot_prices!$A:$F,6,FALSE)</f>
        <v>0.97</v>
      </c>
      <c r="H2131" s="109" t="s">
        <v>2013</v>
      </c>
      <c r="I2131" s="121"/>
      <c r="J2131" s="108" t="s">
        <v>2226</v>
      </c>
      <c r="K2131" s="112">
        <f>VLOOKUP(H2131,行业总结!D:F,2,FALSE)</f>
        <v>2.2</v>
      </c>
      <c r="L2131" s="109" t="s">
        <v>10039</v>
      </c>
      <c r="M2131" s="109" t="s">
        <v>10040</v>
      </c>
    </row>
    <row r="2132" ht="49.5" spans="1:13">
      <c r="A2132" s="20" t="s">
        <v>10041</v>
      </c>
      <c r="B2132" s="20" t="s">
        <v>10042</v>
      </c>
      <c r="C2132" s="21">
        <f>VLOOKUP(A2132,[1]spot_prices!$A:$F,3,FALSE)</f>
        <v>74.4</v>
      </c>
      <c r="D2132" s="21">
        <f>VLOOKUP(A2132,[1]spot_prices!$A:$F,4,FALSE)</f>
        <v>112.2</v>
      </c>
      <c r="E2132" s="107">
        <f>C2132/D2132</f>
        <v>0.663101604278075</v>
      </c>
      <c r="F2132" s="20">
        <f>VLOOKUP(A2132,[1]spot_prices!$A:$F,5,FALSE)</f>
        <v>4.66</v>
      </c>
      <c r="G2132" s="103">
        <f>VLOOKUP(A2132,[1]spot_prices!$A:$F,6,FALSE)</f>
        <v>0.22</v>
      </c>
      <c r="H2132" s="23" t="s">
        <v>2013</v>
      </c>
      <c r="I2132" s="115"/>
      <c r="J2132" s="20" t="s">
        <v>2135</v>
      </c>
      <c r="K2132" s="112">
        <f>VLOOKUP(H2132,行业总结!D:F,2,FALSE)</f>
        <v>2.2</v>
      </c>
      <c r="L2132" s="23" t="s">
        <v>10043</v>
      </c>
      <c r="M2132" s="23" t="s">
        <v>10044</v>
      </c>
    </row>
    <row r="2133" spans="1:13">
      <c r="A2133" s="108" t="s">
        <v>10045</v>
      </c>
      <c r="B2133" s="108" t="s">
        <v>10046</v>
      </c>
      <c r="C2133" s="21">
        <f>VLOOKUP(A2133,[1]spot_prices!$A:$F,3,FALSE)</f>
        <v>263.1</v>
      </c>
      <c r="D2133" s="21">
        <f>VLOOKUP(A2133,[1]spot_prices!$A:$F,4,FALSE)</f>
        <v>266.5</v>
      </c>
      <c r="E2133" s="107">
        <f>C2133/D2133</f>
        <v>0.987242026266417</v>
      </c>
      <c r="F2133" s="20">
        <f>VLOOKUP(A2133,[1]spot_prices!$A:$F,5,FALSE)</f>
        <v>28.08</v>
      </c>
      <c r="G2133" s="103">
        <f>VLOOKUP(A2133,[1]spot_prices!$A:$F,6,FALSE)</f>
        <v>3.77</v>
      </c>
      <c r="H2133" s="109" t="s">
        <v>2012</v>
      </c>
      <c r="I2133" s="121"/>
      <c r="J2133" s="108" t="s">
        <v>2211</v>
      </c>
      <c r="K2133" s="112">
        <f>VLOOKUP(H2133,行业总结!D:F,2,FALSE)</f>
        <v>2.2</v>
      </c>
      <c r="L2133" s="109" t="s">
        <v>10047</v>
      </c>
      <c r="M2133" s="109" t="s">
        <v>10048</v>
      </c>
    </row>
    <row r="2134" ht="33" spans="1:13">
      <c r="A2134" s="20" t="s">
        <v>10049</v>
      </c>
      <c r="B2134" s="20" t="s">
        <v>10050</v>
      </c>
      <c r="C2134" s="21">
        <f>VLOOKUP(A2134,[1]spot_prices!$A:$F,3,FALSE)</f>
        <v>56.3</v>
      </c>
      <c r="D2134" s="21">
        <f>VLOOKUP(A2134,[1]spot_prices!$A:$F,4,FALSE)</f>
        <v>66.3</v>
      </c>
      <c r="E2134" s="107">
        <f>C2134/D2134</f>
        <v>0.849170437405732</v>
      </c>
      <c r="F2134" s="20">
        <f>VLOOKUP(A2134,[1]spot_prices!$A:$F,5,FALSE)</f>
        <v>8.92</v>
      </c>
      <c r="G2134" s="103">
        <f>VLOOKUP(A2134,[1]spot_prices!$A:$F,6,FALSE)</f>
        <v>2.29</v>
      </c>
      <c r="H2134" s="23" t="s">
        <v>2012</v>
      </c>
      <c r="I2134" s="115"/>
      <c r="J2134" s="113"/>
      <c r="K2134" s="112">
        <f>VLOOKUP(H2134,行业总结!D:F,2,FALSE)</f>
        <v>2.2</v>
      </c>
      <c r="L2134" s="23" t="s">
        <v>10051</v>
      </c>
      <c r="M2134" s="23" t="s">
        <v>10052</v>
      </c>
    </row>
    <row r="2135" ht="33" spans="1:13">
      <c r="A2135" s="24" t="s">
        <v>10053</v>
      </c>
      <c r="B2135" s="24" t="s">
        <v>10054</v>
      </c>
      <c r="C2135" s="21">
        <f>VLOOKUP(A2135,[1]spot_prices!$A:$F,3,FALSE)</f>
        <v>56.2</v>
      </c>
      <c r="D2135" s="21">
        <f>VLOOKUP(A2135,[1]spot_prices!$A:$F,4,FALSE)</f>
        <v>63.2</v>
      </c>
      <c r="E2135" s="107">
        <f>C2135/D2135</f>
        <v>0.889240506329114</v>
      </c>
      <c r="F2135" s="20">
        <f>VLOOKUP(A2135,[1]spot_prices!$A:$F,5,FALSE)</f>
        <v>7.45</v>
      </c>
      <c r="G2135" s="103">
        <f>VLOOKUP(A2135,[1]spot_prices!$A:$F,6,FALSE)</f>
        <v>3.47</v>
      </c>
      <c r="H2135" s="27" t="s">
        <v>2012</v>
      </c>
      <c r="I2135" s="35"/>
      <c r="J2135" s="24" t="s">
        <v>2122</v>
      </c>
      <c r="K2135" s="112">
        <f>VLOOKUP(H2135,行业总结!D:F,2,FALSE)</f>
        <v>2.2</v>
      </c>
      <c r="L2135" s="27" t="s">
        <v>10055</v>
      </c>
      <c r="M2135" s="27" t="s">
        <v>10056</v>
      </c>
    </row>
    <row r="2136" ht="33" spans="1:13">
      <c r="A2136" s="20" t="s">
        <v>10057</v>
      </c>
      <c r="B2136" s="20" t="s">
        <v>10058</v>
      </c>
      <c r="C2136" s="21">
        <f>VLOOKUP(A2136,[1]spot_prices!$A:$F,3,FALSE)</f>
        <v>52.3</v>
      </c>
      <c r="D2136" s="21">
        <f>VLOOKUP(A2136,[1]spot_prices!$A:$F,4,FALSE)</f>
        <v>78.4</v>
      </c>
      <c r="E2136" s="107">
        <f>C2136/D2136</f>
        <v>0.667091836734694</v>
      </c>
      <c r="F2136" s="20">
        <f>VLOOKUP(A2136,[1]spot_prices!$A:$F,5,FALSE)</f>
        <v>12.14</v>
      </c>
      <c r="G2136" s="103">
        <f>VLOOKUP(A2136,[1]spot_prices!$A:$F,6,FALSE)</f>
        <v>2.62</v>
      </c>
      <c r="H2136" s="23" t="s">
        <v>2012</v>
      </c>
      <c r="I2136" s="115"/>
      <c r="J2136" s="20" t="s">
        <v>2135</v>
      </c>
      <c r="K2136" s="112">
        <f>VLOOKUP(H2136,行业总结!D:F,2,FALSE)</f>
        <v>2.2</v>
      </c>
      <c r="L2136" s="23" t="s">
        <v>10059</v>
      </c>
      <c r="M2136" s="23" t="s">
        <v>10060</v>
      </c>
    </row>
    <row r="2137" ht="33" spans="1:13">
      <c r="A2137" s="20" t="s">
        <v>10061</v>
      </c>
      <c r="B2137" s="20" t="s">
        <v>10062</v>
      </c>
      <c r="C2137" s="21">
        <f>VLOOKUP(A2137,[1]spot_prices!$A:$F,3,FALSE)</f>
        <v>49.3</v>
      </c>
      <c r="D2137" s="21">
        <f>VLOOKUP(A2137,[1]spot_prices!$A:$F,4,FALSE)</f>
        <v>50.2</v>
      </c>
      <c r="E2137" s="107">
        <f>C2137/D2137</f>
        <v>0.98207171314741</v>
      </c>
      <c r="F2137" s="20">
        <f>VLOOKUP(A2137,[1]spot_prices!$A:$F,5,FALSE)</f>
        <v>6.12</v>
      </c>
      <c r="G2137" s="103">
        <f>VLOOKUP(A2137,[1]spot_prices!$A:$F,6,FALSE)</f>
        <v>0.49</v>
      </c>
      <c r="H2137" s="23" t="s">
        <v>2012</v>
      </c>
      <c r="I2137" s="115"/>
      <c r="J2137" s="113"/>
      <c r="K2137" s="112">
        <f>VLOOKUP(H2137,行业总结!D:F,2,FALSE)</f>
        <v>2.2</v>
      </c>
      <c r="L2137" s="23" t="s">
        <v>10063</v>
      </c>
      <c r="M2137" s="23" t="s">
        <v>10064</v>
      </c>
    </row>
    <row r="2138" spans="1:13">
      <c r="A2138" s="24" t="s">
        <v>10065</v>
      </c>
      <c r="B2138" s="24" t="s">
        <v>10066</v>
      </c>
      <c r="C2138" s="21">
        <f>VLOOKUP(A2138,[1]spot_prices!$A:$F,3,FALSE)</f>
        <v>47.3</v>
      </c>
      <c r="D2138" s="21">
        <f>VLOOKUP(A2138,[1]spot_prices!$A:$F,4,FALSE)</f>
        <v>47.3</v>
      </c>
      <c r="E2138" s="107">
        <f>C2138/D2138</f>
        <v>1</v>
      </c>
      <c r="F2138" s="20">
        <f>VLOOKUP(A2138,[1]spot_prices!$A:$F,5,FALSE)</f>
        <v>11.77</v>
      </c>
      <c r="G2138" s="103">
        <f>VLOOKUP(A2138,[1]spot_prices!$A:$F,6,FALSE)</f>
        <v>4.53</v>
      </c>
      <c r="H2138" s="27" t="s">
        <v>2012</v>
      </c>
      <c r="I2138" s="35"/>
      <c r="J2138" s="114"/>
      <c r="K2138" s="112">
        <f>VLOOKUP(H2138,行业总结!D:F,2,FALSE)</f>
        <v>2.2</v>
      </c>
      <c r="L2138" s="27" t="s">
        <v>10067</v>
      </c>
      <c r="M2138" s="27" t="s">
        <v>10068</v>
      </c>
    </row>
    <row r="2139" spans="1:13">
      <c r="A2139" s="24" t="s">
        <v>10069</v>
      </c>
      <c r="B2139" s="24" t="s">
        <v>10070</v>
      </c>
      <c r="C2139" s="21">
        <f>VLOOKUP(A2139,[1]spot_prices!$A:$F,3,FALSE)</f>
        <v>38.8</v>
      </c>
      <c r="D2139" s="21">
        <f>VLOOKUP(A2139,[1]spot_prices!$A:$F,4,FALSE)</f>
        <v>123.8</v>
      </c>
      <c r="E2139" s="107">
        <f>C2139/D2139</f>
        <v>0.313408723747981</v>
      </c>
      <c r="F2139" s="20">
        <f>VLOOKUP(A2139,[1]spot_prices!$A:$F,5,FALSE)</f>
        <v>30.56</v>
      </c>
      <c r="G2139" s="103">
        <f>VLOOKUP(A2139,[1]spot_prices!$A:$F,6,FALSE)</f>
        <v>5.45</v>
      </c>
      <c r="H2139" s="27" t="s">
        <v>2012</v>
      </c>
      <c r="I2139" s="35"/>
      <c r="J2139" s="24" t="s">
        <v>2352</v>
      </c>
      <c r="K2139" s="112">
        <f>VLOOKUP(H2139,行业总结!D:F,2,FALSE)</f>
        <v>2.2</v>
      </c>
      <c r="L2139" s="27" t="s">
        <v>10071</v>
      </c>
      <c r="M2139" s="27" t="s">
        <v>1666</v>
      </c>
    </row>
    <row r="2140" ht="33" spans="1:13">
      <c r="A2140" s="24" t="s">
        <v>10072</v>
      </c>
      <c r="B2140" s="24" t="s">
        <v>10073</v>
      </c>
      <c r="C2140" s="21">
        <f>VLOOKUP(A2140,[1]spot_prices!$A:$F,3,FALSE)</f>
        <v>19.1</v>
      </c>
      <c r="D2140" s="21">
        <f>VLOOKUP(A2140,[1]spot_prices!$A:$F,4,FALSE)</f>
        <v>48.9</v>
      </c>
      <c r="E2140" s="107">
        <f>C2140/D2140</f>
        <v>0.390593047034765</v>
      </c>
      <c r="F2140" s="20">
        <f>VLOOKUP(A2140,[1]spot_prices!$A:$F,5,FALSE)</f>
        <v>45.53</v>
      </c>
      <c r="G2140" s="103">
        <f>VLOOKUP(A2140,[1]spot_prices!$A:$F,6,FALSE)</f>
        <v>2.57</v>
      </c>
      <c r="H2140" s="27" t="s">
        <v>2012</v>
      </c>
      <c r="I2140" s="35"/>
      <c r="J2140" s="114"/>
      <c r="K2140" s="112">
        <f>VLOOKUP(H2140,行业总结!D:F,2,FALSE)</f>
        <v>2.2</v>
      </c>
      <c r="L2140" s="27" t="s">
        <v>10074</v>
      </c>
      <c r="M2140" s="27" t="s">
        <v>9949</v>
      </c>
    </row>
    <row r="2141" s="98" customFormat="1" spans="1:13">
      <c r="A2141" s="24" t="s">
        <v>10075</v>
      </c>
      <c r="B2141" s="24" t="s">
        <v>10076</v>
      </c>
      <c r="C2141" s="21">
        <f>VLOOKUP(A2141,[1]spot_prices!$A:$F,3,FALSE)</f>
        <v>10.3</v>
      </c>
      <c r="D2141" s="21">
        <f>VLOOKUP(A2141,[1]spot_prices!$A:$F,4,FALSE)</f>
        <v>32.5</v>
      </c>
      <c r="E2141" s="107">
        <f>C2141/D2141</f>
        <v>0.316923076923077</v>
      </c>
      <c r="F2141" s="20">
        <f>VLOOKUP(A2141,[1]spot_prices!$A:$F,5,FALSE)</f>
        <v>17.63</v>
      </c>
      <c r="G2141" s="103">
        <f>VLOOKUP(A2141,[1]spot_prices!$A:$F,6,FALSE)</f>
        <v>4.32</v>
      </c>
      <c r="H2141" s="27" t="s">
        <v>2012</v>
      </c>
      <c r="I2141" s="35"/>
      <c r="J2141" s="114"/>
      <c r="K2141" s="112">
        <f>VLOOKUP(H2141,行业总结!D:F,2,FALSE)</f>
        <v>2.2</v>
      </c>
      <c r="L2141" s="27" t="s">
        <v>10077</v>
      </c>
      <c r="M2141" s="27" t="s">
        <v>10078</v>
      </c>
    </row>
    <row r="2142" s="98" customFormat="1" ht="66" spans="1:13">
      <c r="A2142" s="110" t="s">
        <v>1250</v>
      </c>
      <c r="B2142" s="110" t="s">
        <v>1251</v>
      </c>
      <c r="C2142" s="21">
        <f>VLOOKUP(A2142,[1]spot_prices!$A:$F,3,FALSE)</f>
        <v>856.1</v>
      </c>
      <c r="D2142" s="21">
        <f>VLOOKUP(A2142,[1]spot_prices!$A:$F,4,FALSE)</f>
        <v>871.5</v>
      </c>
      <c r="E2142" s="107">
        <f>C2142/D2142</f>
        <v>0.982329317269076</v>
      </c>
      <c r="F2142" s="20">
        <f>VLOOKUP(A2142,[1]spot_prices!$A:$F,5,FALSE)</f>
        <v>24.27</v>
      </c>
      <c r="G2142" s="103">
        <f>VLOOKUP(A2142,[1]spot_prices!$A:$F,6,FALSE)</f>
        <v>3.28</v>
      </c>
      <c r="H2142" s="111" t="s">
        <v>1252</v>
      </c>
      <c r="I2142" s="130" t="s">
        <v>7719</v>
      </c>
      <c r="J2142" s="110" t="s">
        <v>2309</v>
      </c>
      <c r="K2142" s="112">
        <f>VLOOKUP(H2142,行业总结!D:F,2,FALSE)</f>
        <v>2.2</v>
      </c>
      <c r="L2142" s="111" t="s">
        <v>1253</v>
      </c>
      <c r="M2142" s="111" t="s">
        <v>1254</v>
      </c>
    </row>
    <row r="2143" s="98" customFormat="1" ht="33" spans="1:13">
      <c r="A2143" s="108" t="s">
        <v>10079</v>
      </c>
      <c r="B2143" s="108" t="s">
        <v>10080</v>
      </c>
      <c r="C2143" s="21">
        <f>VLOOKUP(A2143,[1]spot_prices!$A:$F,3,FALSE)</f>
        <v>216.1</v>
      </c>
      <c r="D2143" s="21">
        <f>VLOOKUP(A2143,[1]spot_prices!$A:$F,4,FALSE)</f>
        <v>635.6</v>
      </c>
      <c r="E2143" s="107">
        <f>C2143/D2143</f>
        <v>0.339993706733795</v>
      </c>
      <c r="F2143" s="20">
        <f>VLOOKUP(A2143,[1]spot_prices!$A:$F,5,FALSE)</f>
        <v>266.03</v>
      </c>
      <c r="G2143" s="103">
        <f>VLOOKUP(A2143,[1]spot_prices!$A:$F,6,FALSE)</f>
        <v>-0.83</v>
      </c>
      <c r="H2143" s="109" t="s">
        <v>1252</v>
      </c>
      <c r="I2143" s="121"/>
      <c r="J2143" s="108" t="s">
        <v>2224</v>
      </c>
      <c r="K2143" s="112">
        <f>VLOOKUP(H2143,行业总结!D:F,2,FALSE)</f>
        <v>2.2</v>
      </c>
      <c r="L2143" s="109" t="s">
        <v>10081</v>
      </c>
      <c r="M2143" s="109" t="s">
        <v>10082</v>
      </c>
    </row>
    <row r="2144" s="98" customFormat="1" ht="33" spans="1:13">
      <c r="A2144" s="108" t="s">
        <v>10083</v>
      </c>
      <c r="B2144" s="108" t="s">
        <v>10084</v>
      </c>
      <c r="C2144" s="21">
        <f>VLOOKUP(A2144,[1]spot_prices!$A:$F,3,FALSE)</f>
        <v>114</v>
      </c>
      <c r="D2144" s="21">
        <f>VLOOKUP(A2144,[1]spot_prices!$A:$F,4,FALSE)</f>
        <v>131.7</v>
      </c>
      <c r="E2144" s="107">
        <f>C2144/D2144</f>
        <v>0.865603644646925</v>
      </c>
      <c r="F2144" s="20">
        <f>VLOOKUP(A2144,[1]spot_prices!$A:$F,5,FALSE)</f>
        <v>12.46</v>
      </c>
      <c r="G2144" s="103">
        <f>VLOOKUP(A2144,[1]spot_prices!$A:$F,6,FALSE)</f>
        <v>2.55</v>
      </c>
      <c r="H2144" s="109" t="s">
        <v>1252</v>
      </c>
      <c r="I2144" s="121"/>
      <c r="J2144" s="108" t="s">
        <v>2135</v>
      </c>
      <c r="K2144" s="112">
        <f>VLOOKUP(H2144,行业总结!D:F,2,FALSE)</f>
        <v>2.2</v>
      </c>
      <c r="L2144" s="109" t="s">
        <v>10085</v>
      </c>
      <c r="M2144" s="109" t="s">
        <v>10086</v>
      </c>
    </row>
    <row r="2145" s="98" customFormat="1" ht="33" spans="1:13">
      <c r="A2145" s="20" t="s">
        <v>10087</v>
      </c>
      <c r="B2145" s="20" t="s">
        <v>10088</v>
      </c>
      <c r="C2145" s="21">
        <f>VLOOKUP(A2145,[1]spot_prices!$A:$F,3,FALSE)</f>
        <v>75.6</v>
      </c>
      <c r="D2145" s="21">
        <f>VLOOKUP(A2145,[1]spot_prices!$A:$F,4,FALSE)</f>
        <v>94.9</v>
      </c>
      <c r="E2145" s="107">
        <f>C2145/D2145</f>
        <v>0.796628029504742</v>
      </c>
      <c r="F2145" s="20">
        <f>VLOOKUP(A2145,[1]spot_prices!$A:$F,5,FALSE)</f>
        <v>6.38</v>
      </c>
      <c r="G2145" s="103">
        <f>VLOOKUP(A2145,[1]spot_prices!$A:$F,6,FALSE)</f>
        <v>1.59</v>
      </c>
      <c r="H2145" s="23" t="s">
        <v>1252</v>
      </c>
      <c r="I2145" s="115"/>
      <c r="J2145" s="20" t="s">
        <v>2442</v>
      </c>
      <c r="K2145" s="112">
        <f>VLOOKUP(H2145,行业总结!D:F,2,FALSE)</f>
        <v>2.2</v>
      </c>
      <c r="L2145" s="23" t="s">
        <v>10089</v>
      </c>
      <c r="M2145" s="23" t="s">
        <v>10090</v>
      </c>
    </row>
    <row r="2146" s="98" customFormat="1" ht="33" spans="1:13">
      <c r="A2146" s="20" t="s">
        <v>10091</v>
      </c>
      <c r="B2146" s="20" t="s">
        <v>10092</v>
      </c>
      <c r="C2146" s="21">
        <f>VLOOKUP(A2146,[1]spot_prices!$A:$F,3,FALSE)</f>
        <v>51.1</v>
      </c>
      <c r="D2146" s="21">
        <f>VLOOKUP(A2146,[1]spot_prices!$A:$F,4,FALSE)</f>
        <v>70.2</v>
      </c>
      <c r="E2146" s="107">
        <f>C2146/D2146</f>
        <v>0.727920227920228</v>
      </c>
      <c r="F2146" s="20">
        <f>VLOOKUP(A2146,[1]spot_prices!$A:$F,5,FALSE)</f>
        <v>6.48</v>
      </c>
      <c r="G2146" s="103">
        <f>VLOOKUP(A2146,[1]spot_prices!$A:$F,6,FALSE)</f>
        <v>-0.46</v>
      </c>
      <c r="H2146" s="23" t="s">
        <v>1252</v>
      </c>
      <c r="I2146" s="115"/>
      <c r="J2146" s="113"/>
      <c r="K2146" s="112">
        <f>VLOOKUP(H2146,行业总结!D:F,2,FALSE)</f>
        <v>2.2</v>
      </c>
      <c r="L2146" s="23" t="s">
        <v>10093</v>
      </c>
      <c r="M2146" s="23" t="s">
        <v>10094</v>
      </c>
    </row>
    <row r="2147" s="98" customFormat="1" ht="33" spans="1:13">
      <c r="A2147" s="24" t="s">
        <v>10095</v>
      </c>
      <c r="B2147" s="24" t="s">
        <v>10096</v>
      </c>
      <c r="C2147" s="21">
        <f>VLOOKUP(A2147,[1]spot_prices!$A:$F,3,FALSE)</f>
        <v>43.3</v>
      </c>
      <c r="D2147" s="21">
        <f>VLOOKUP(A2147,[1]spot_prices!$A:$F,4,FALSE)</f>
        <v>55</v>
      </c>
      <c r="E2147" s="107">
        <f>C2147/D2147</f>
        <v>0.787272727272727</v>
      </c>
      <c r="F2147" s="20">
        <f>VLOOKUP(A2147,[1]spot_prices!$A:$F,5,FALSE)</f>
        <v>7.12</v>
      </c>
      <c r="G2147" s="103">
        <f>VLOOKUP(A2147,[1]spot_prices!$A:$F,6,FALSE)</f>
        <v>2.3</v>
      </c>
      <c r="H2147" s="27" t="s">
        <v>1252</v>
      </c>
      <c r="I2147" s="35"/>
      <c r="J2147" s="114"/>
      <c r="K2147" s="112">
        <f>VLOOKUP(H2147,行业总结!D:F,2,FALSE)</f>
        <v>2.2</v>
      </c>
      <c r="L2147" s="27" t="s">
        <v>10097</v>
      </c>
      <c r="M2147" s="27" t="s">
        <v>10098</v>
      </c>
    </row>
    <row r="2148" s="98" customFormat="1" ht="33" spans="1:13">
      <c r="A2148" s="24" t="s">
        <v>10099</v>
      </c>
      <c r="B2148" s="24" t="s">
        <v>10100</v>
      </c>
      <c r="C2148" s="21">
        <f>VLOOKUP(A2148,[1]spot_prices!$A:$F,3,FALSE)</f>
        <v>42.4</v>
      </c>
      <c r="D2148" s="21">
        <f>VLOOKUP(A2148,[1]spot_prices!$A:$F,4,FALSE)</f>
        <v>43.3</v>
      </c>
      <c r="E2148" s="107">
        <f>C2148/D2148</f>
        <v>0.979214780600462</v>
      </c>
      <c r="F2148" s="20">
        <f>VLOOKUP(A2148,[1]spot_prices!$A:$F,5,FALSE)</f>
        <v>10.19</v>
      </c>
      <c r="G2148" s="103">
        <f>VLOOKUP(A2148,[1]spot_prices!$A:$F,6,FALSE)</f>
        <v>1.6</v>
      </c>
      <c r="H2148" s="27" t="s">
        <v>1252</v>
      </c>
      <c r="I2148" s="35"/>
      <c r="J2148" s="114"/>
      <c r="K2148" s="112">
        <f>VLOOKUP(H2148,行业总结!D:F,2,FALSE)</f>
        <v>2.2</v>
      </c>
      <c r="L2148" s="27" t="s">
        <v>10101</v>
      </c>
      <c r="M2148" s="27" t="s">
        <v>10102</v>
      </c>
    </row>
    <row r="2149" s="98" customFormat="1" ht="33" spans="1:13">
      <c r="A2149" s="24" t="s">
        <v>10103</v>
      </c>
      <c r="B2149" s="24" t="s">
        <v>10104</v>
      </c>
      <c r="C2149" s="21">
        <f>VLOOKUP(A2149,[1]spot_prices!$A:$F,3,FALSE)</f>
        <v>40</v>
      </c>
      <c r="D2149" s="21">
        <f>VLOOKUP(A2149,[1]spot_prices!$A:$F,4,FALSE)</f>
        <v>40</v>
      </c>
      <c r="E2149" s="107">
        <f>C2149/D2149</f>
        <v>1</v>
      </c>
      <c r="F2149" s="20">
        <f>VLOOKUP(A2149,[1]spot_prices!$A:$F,5,FALSE)</f>
        <v>5.75</v>
      </c>
      <c r="G2149" s="103">
        <f>VLOOKUP(A2149,[1]spot_prices!$A:$F,6,FALSE)</f>
        <v>2.5</v>
      </c>
      <c r="H2149" s="27" t="s">
        <v>1252</v>
      </c>
      <c r="I2149" s="35"/>
      <c r="J2149" s="114"/>
      <c r="K2149" s="112">
        <f>VLOOKUP(H2149,行业总结!D:F,2,FALSE)</f>
        <v>2.2</v>
      </c>
      <c r="L2149" s="27" t="s">
        <v>10105</v>
      </c>
      <c r="M2149" s="27" t="s">
        <v>10106</v>
      </c>
    </row>
    <row r="2150" s="98" customFormat="1" ht="33" spans="1:13">
      <c r="A2150" s="24" t="s">
        <v>10107</v>
      </c>
      <c r="B2150" s="24" t="s">
        <v>10108</v>
      </c>
      <c r="C2150" s="21">
        <f>VLOOKUP(A2150,[1]spot_prices!$A:$F,3,FALSE)</f>
        <v>33.5</v>
      </c>
      <c r="D2150" s="21">
        <f>VLOOKUP(A2150,[1]spot_prices!$A:$F,4,FALSE)</f>
        <v>33.5</v>
      </c>
      <c r="E2150" s="107">
        <f>C2150/D2150</f>
        <v>1</v>
      </c>
      <c r="F2150" s="20">
        <f>VLOOKUP(A2150,[1]spot_prices!$A:$F,5,FALSE)</f>
        <v>2.95</v>
      </c>
      <c r="G2150" s="103">
        <f>VLOOKUP(A2150,[1]spot_prices!$A:$F,6,FALSE)</f>
        <v>1.37</v>
      </c>
      <c r="H2150" s="27" t="s">
        <v>1252</v>
      </c>
      <c r="I2150" s="35" t="s">
        <v>7719</v>
      </c>
      <c r="J2150" s="114"/>
      <c r="K2150" s="112">
        <f>VLOOKUP(H2150,行业总结!D:F,2,FALSE)</f>
        <v>2.2</v>
      </c>
      <c r="L2150" s="27" t="s">
        <v>10109</v>
      </c>
      <c r="M2150" s="27" t="s">
        <v>10110</v>
      </c>
    </row>
    <row r="2151" s="98" customFormat="1" ht="33" spans="1:13">
      <c r="A2151" s="24" t="s">
        <v>10111</v>
      </c>
      <c r="B2151" s="24" t="s">
        <v>10112</v>
      </c>
      <c r="C2151" s="21">
        <f>VLOOKUP(A2151,[1]spot_prices!$A:$F,3,FALSE)</f>
        <v>32.2</v>
      </c>
      <c r="D2151" s="21">
        <f>VLOOKUP(A2151,[1]spot_prices!$A:$F,4,FALSE)</f>
        <v>32.2</v>
      </c>
      <c r="E2151" s="107">
        <f>C2151/D2151</f>
        <v>1</v>
      </c>
      <c r="F2151" s="20">
        <f>VLOOKUP(A2151,[1]spot_prices!$A:$F,5,FALSE)</f>
        <v>12.09</v>
      </c>
      <c r="G2151" s="103">
        <f>VLOOKUP(A2151,[1]spot_prices!$A:$F,6,FALSE)</f>
        <v>3.16</v>
      </c>
      <c r="H2151" s="27" t="s">
        <v>1252</v>
      </c>
      <c r="I2151" s="35"/>
      <c r="J2151" s="24" t="s">
        <v>2286</v>
      </c>
      <c r="K2151" s="112">
        <f>VLOOKUP(H2151,行业总结!D:F,2,FALSE)</f>
        <v>2.2</v>
      </c>
      <c r="L2151" s="27" t="s">
        <v>10113</v>
      </c>
      <c r="M2151" s="27" t="s">
        <v>10114</v>
      </c>
    </row>
    <row r="2152" s="98" customFormat="1" ht="33" spans="1:13">
      <c r="A2152" s="24" t="s">
        <v>10115</v>
      </c>
      <c r="B2152" s="24" t="s">
        <v>10116</v>
      </c>
      <c r="C2152" s="21">
        <f>VLOOKUP(A2152,[1]spot_prices!$A:$F,3,FALSE)</f>
        <v>30.3</v>
      </c>
      <c r="D2152" s="21">
        <f>VLOOKUP(A2152,[1]spot_prices!$A:$F,4,FALSE)</f>
        <v>42.4</v>
      </c>
      <c r="E2152" s="107">
        <f>C2152/D2152</f>
        <v>0.714622641509434</v>
      </c>
      <c r="F2152" s="20">
        <f>VLOOKUP(A2152,[1]spot_prices!$A:$F,5,FALSE)</f>
        <v>13.83</v>
      </c>
      <c r="G2152" s="103">
        <f>VLOOKUP(A2152,[1]spot_prices!$A:$F,6,FALSE)</f>
        <v>2.29</v>
      </c>
      <c r="H2152" s="27" t="s">
        <v>1252</v>
      </c>
      <c r="I2152" s="35"/>
      <c r="J2152" s="114"/>
      <c r="K2152" s="112">
        <f>VLOOKUP(H2152,行业总结!D:F,2,FALSE)</f>
        <v>2.2</v>
      </c>
      <c r="L2152" s="27" t="s">
        <v>10117</v>
      </c>
      <c r="M2152" s="27" t="s">
        <v>10118</v>
      </c>
    </row>
    <row r="2153" s="98" customFormat="1" ht="33" spans="1:13">
      <c r="A2153" s="24" t="s">
        <v>10119</v>
      </c>
      <c r="B2153" s="24" t="s">
        <v>10120</v>
      </c>
      <c r="C2153" s="21">
        <f>VLOOKUP(A2153,[1]spot_prices!$A:$F,3,FALSE)</f>
        <v>29.6</v>
      </c>
      <c r="D2153" s="21">
        <f>VLOOKUP(A2153,[1]spot_prices!$A:$F,4,FALSE)</f>
        <v>29.6</v>
      </c>
      <c r="E2153" s="107">
        <f>C2153/D2153</f>
        <v>1</v>
      </c>
      <c r="F2153" s="20">
        <f>VLOOKUP(A2153,[1]spot_prices!$A:$F,5,FALSE)</f>
        <v>4.11</v>
      </c>
      <c r="G2153" s="103">
        <f>VLOOKUP(A2153,[1]spot_prices!$A:$F,6,FALSE)</f>
        <v>1.23</v>
      </c>
      <c r="H2153" s="27" t="s">
        <v>1252</v>
      </c>
      <c r="I2153" s="35"/>
      <c r="J2153" s="114"/>
      <c r="K2153" s="112">
        <f>VLOOKUP(H2153,行业总结!D:F,2,FALSE)</f>
        <v>2.2</v>
      </c>
      <c r="L2153" s="27" t="s">
        <v>10121</v>
      </c>
      <c r="M2153" s="27" t="s">
        <v>10122</v>
      </c>
    </row>
    <row r="2154" s="98" customFormat="1" spans="1:13">
      <c r="A2154" s="24" t="s">
        <v>10123</v>
      </c>
      <c r="B2154" s="24" t="s">
        <v>10124</v>
      </c>
      <c r="C2154" s="21">
        <f>VLOOKUP(A2154,[1]spot_prices!$A:$F,3,FALSE)</f>
        <v>27.6</v>
      </c>
      <c r="D2154" s="21">
        <f>VLOOKUP(A2154,[1]spot_prices!$A:$F,4,FALSE)</f>
        <v>31</v>
      </c>
      <c r="E2154" s="107">
        <f>C2154/D2154</f>
        <v>0.890322580645161</v>
      </c>
      <c r="F2154" s="20">
        <f>VLOOKUP(A2154,[1]spot_prices!$A:$F,5,FALSE)</f>
        <v>13.16</v>
      </c>
      <c r="G2154" s="103">
        <f>VLOOKUP(A2154,[1]spot_prices!$A:$F,6,FALSE)</f>
        <v>3.05</v>
      </c>
      <c r="H2154" s="27" t="s">
        <v>1252</v>
      </c>
      <c r="I2154" s="35"/>
      <c r="J2154" s="114"/>
      <c r="K2154" s="112">
        <f>VLOOKUP(H2154,行业总结!D:F,2,FALSE)</f>
        <v>2.2</v>
      </c>
      <c r="L2154" s="27" t="s">
        <v>10125</v>
      </c>
      <c r="M2154" s="27" t="s">
        <v>10126</v>
      </c>
    </row>
    <row r="2155" s="98" customFormat="1" ht="33" spans="1:13">
      <c r="A2155" s="24" t="s">
        <v>10127</v>
      </c>
      <c r="B2155" s="24" t="s">
        <v>10128</v>
      </c>
      <c r="C2155" s="21">
        <f>VLOOKUP(A2155,[1]spot_prices!$A:$F,3,FALSE)</f>
        <v>27.3</v>
      </c>
      <c r="D2155" s="21">
        <f>VLOOKUP(A2155,[1]spot_prices!$A:$F,4,FALSE)</f>
        <v>41.9</v>
      </c>
      <c r="E2155" s="107">
        <f>C2155/D2155</f>
        <v>0.651551312649165</v>
      </c>
      <c r="F2155" s="20">
        <f>VLOOKUP(A2155,[1]spot_prices!$A:$F,5,FALSE)</f>
        <v>6.95</v>
      </c>
      <c r="G2155" s="103">
        <f>VLOOKUP(A2155,[1]spot_prices!$A:$F,6,FALSE)</f>
        <v>2.81</v>
      </c>
      <c r="H2155" s="27" t="s">
        <v>1252</v>
      </c>
      <c r="I2155" s="35"/>
      <c r="J2155" s="114"/>
      <c r="K2155" s="112">
        <f>VLOOKUP(H2155,行业总结!D:F,2,FALSE)</f>
        <v>2.2</v>
      </c>
      <c r="L2155" s="27" t="s">
        <v>10129</v>
      </c>
      <c r="M2155" s="27" t="s">
        <v>10130</v>
      </c>
    </row>
    <row r="2156" s="98" customFormat="1" ht="33" spans="1:13">
      <c r="A2156" s="24" t="s">
        <v>10131</v>
      </c>
      <c r="B2156" s="24" t="s">
        <v>10132</v>
      </c>
      <c r="C2156" s="21">
        <f>VLOOKUP(A2156,[1]spot_prices!$A:$F,3,FALSE)</f>
        <v>27</v>
      </c>
      <c r="D2156" s="21">
        <f>VLOOKUP(A2156,[1]spot_prices!$A:$F,4,FALSE)</f>
        <v>27.7</v>
      </c>
      <c r="E2156" s="107">
        <f>C2156/D2156</f>
        <v>0.974729241877256</v>
      </c>
      <c r="F2156" s="20">
        <f>VLOOKUP(A2156,[1]spot_prices!$A:$F,5,FALSE)</f>
        <v>6.92</v>
      </c>
      <c r="G2156" s="103">
        <f>VLOOKUP(A2156,[1]spot_prices!$A:$F,6,FALSE)</f>
        <v>2.67</v>
      </c>
      <c r="H2156" s="27" t="s">
        <v>1252</v>
      </c>
      <c r="I2156" s="35"/>
      <c r="J2156" s="114"/>
      <c r="K2156" s="112">
        <f>VLOOKUP(H2156,行业总结!D:F,2,FALSE)</f>
        <v>2.2</v>
      </c>
      <c r="L2156" s="27" t="s">
        <v>10133</v>
      </c>
      <c r="M2156" s="27" t="s">
        <v>10134</v>
      </c>
    </row>
    <row r="2157" s="98" customFormat="1" spans="1:13">
      <c r="A2157" s="24" t="s">
        <v>10135</v>
      </c>
      <c r="B2157" s="24" t="s">
        <v>10136</v>
      </c>
      <c r="C2157" s="21">
        <f>VLOOKUP(A2157,[1]spot_prices!$A:$F,3,FALSE)</f>
        <v>25.1</v>
      </c>
      <c r="D2157" s="21">
        <f>VLOOKUP(A2157,[1]spot_prices!$A:$F,4,FALSE)</f>
        <v>25.4</v>
      </c>
      <c r="E2157" s="107">
        <f>C2157/D2157</f>
        <v>0.988188976377953</v>
      </c>
      <c r="F2157" s="20">
        <f>VLOOKUP(A2157,[1]spot_prices!$A:$F,5,FALSE)</f>
        <v>10.24</v>
      </c>
      <c r="G2157" s="103">
        <f>VLOOKUP(A2157,[1]spot_prices!$A:$F,6,FALSE)</f>
        <v>4.07</v>
      </c>
      <c r="H2157" s="27" t="s">
        <v>1252</v>
      </c>
      <c r="I2157" s="35"/>
      <c r="J2157" s="114"/>
      <c r="K2157" s="112">
        <f>VLOOKUP(H2157,行业总结!D:F,2,FALSE)</f>
        <v>2.2</v>
      </c>
      <c r="L2157" s="27" t="s">
        <v>10137</v>
      </c>
      <c r="M2157" s="27" t="s">
        <v>10138</v>
      </c>
    </row>
    <row r="2158" s="98" customFormat="1" ht="33" spans="1:13">
      <c r="A2158" s="24" t="s">
        <v>10139</v>
      </c>
      <c r="B2158" s="24" t="s">
        <v>10140</v>
      </c>
      <c r="C2158" s="21">
        <f>VLOOKUP(A2158,[1]spot_prices!$A:$F,3,FALSE)</f>
        <v>24.5</v>
      </c>
      <c r="D2158" s="21">
        <f>VLOOKUP(A2158,[1]spot_prices!$A:$F,4,FALSE)</f>
        <v>24.5</v>
      </c>
      <c r="E2158" s="107">
        <f>C2158/D2158</f>
        <v>1</v>
      </c>
      <c r="F2158" s="20">
        <f>VLOOKUP(A2158,[1]spot_prices!$A:$F,5,FALSE)</f>
        <v>13.2</v>
      </c>
      <c r="G2158" s="103">
        <f>VLOOKUP(A2158,[1]spot_prices!$A:$F,6,FALSE)</f>
        <v>2.01</v>
      </c>
      <c r="H2158" s="27" t="s">
        <v>1252</v>
      </c>
      <c r="I2158" s="35"/>
      <c r="J2158" s="24" t="s">
        <v>2286</v>
      </c>
      <c r="K2158" s="112">
        <f>VLOOKUP(H2158,行业总结!D:F,2,FALSE)</f>
        <v>2.2</v>
      </c>
      <c r="L2158" s="27" t="s">
        <v>10141</v>
      </c>
      <c r="M2158" s="27" t="s">
        <v>10142</v>
      </c>
    </row>
    <row r="2159" s="98" customFormat="1" ht="33" spans="1:13">
      <c r="A2159" s="24" t="s">
        <v>10143</v>
      </c>
      <c r="B2159" s="24" t="s">
        <v>10144</v>
      </c>
      <c r="C2159" s="21">
        <f>VLOOKUP(A2159,[1]spot_prices!$A:$F,3,FALSE)</f>
        <v>24</v>
      </c>
      <c r="D2159" s="21">
        <f>VLOOKUP(A2159,[1]spot_prices!$A:$F,4,FALSE)</f>
        <v>24</v>
      </c>
      <c r="E2159" s="107">
        <f>C2159/D2159</f>
        <v>1</v>
      </c>
      <c r="F2159" s="20">
        <f>VLOOKUP(A2159,[1]spot_prices!$A:$F,5,FALSE)</f>
        <v>12.5</v>
      </c>
      <c r="G2159" s="103">
        <f>VLOOKUP(A2159,[1]spot_prices!$A:$F,6,FALSE)</f>
        <v>1.46</v>
      </c>
      <c r="H2159" s="27" t="s">
        <v>1252</v>
      </c>
      <c r="I2159" s="35"/>
      <c r="J2159" s="114"/>
      <c r="K2159" s="112">
        <f>VLOOKUP(H2159,行业总结!D:F,2,FALSE)</f>
        <v>2.2</v>
      </c>
      <c r="L2159" s="27" t="s">
        <v>10145</v>
      </c>
      <c r="M2159" s="27" t="s">
        <v>10146</v>
      </c>
    </row>
    <row r="2160" s="98" customFormat="1" ht="33" spans="1:13">
      <c r="A2160" s="24" t="s">
        <v>10147</v>
      </c>
      <c r="B2160" s="24" t="s">
        <v>10148</v>
      </c>
      <c r="C2160" s="21">
        <f>VLOOKUP(A2160,[1]spot_prices!$A:$F,3,FALSE)</f>
        <v>22</v>
      </c>
      <c r="D2160" s="21">
        <f>VLOOKUP(A2160,[1]spot_prices!$A:$F,4,FALSE)</f>
        <v>22.5</v>
      </c>
      <c r="E2160" s="107">
        <f>C2160/D2160</f>
        <v>0.977777777777778</v>
      </c>
      <c r="F2160" s="20">
        <f>VLOOKUP(A2160,[1]spot_prices!$A:$F,5,FALSE)</f>
        <v>16.39</v>
      </c>
      <c r="G2160" s="103">
        <f>VLOOKUP(A2160,[1]spot_prices!$A:$F,6,FALSE)</f>
        <v>4.2</v>
      </c>
      <c r="H2160" s="27" t="s">
        <v>1252</v>
      </c>
      <c r="I2160" s="35"/>
      <c r="J2160" s="24" t="s">
        <v>2286</v>
      </c>
      <c r="K2160" s="112">
        <f>VLOOKUP(H2160,行业总结!D:F,2,FALSE)</f>
        <v>2.2</v>
      </c>
      <c r="L2160" s="27" t="s">
        <v>10149</v>
      </c>
      <c r="M2160" s="27" t="s">
        <v>10150</v>
      </c>
    </row>
    <row r="2161" s="98" customFormat="1" ht="33" spans="1:13">
      <c r="A2161" s="24" t="s">
        <v>10151</v>
      </c>
      <c r="B2161" s="24" t="s">
        <v>10152</v>
      </c>
      <c r="C2161" s="21">
        <f>VLOOKUP(A2161,[1]spot_prices!$A:$F,3,FALSE)</f>
        <v>19.3</v>
      </c>
      <c r="D2161" s="21">
        <f>VLOOKUP(A2161,[1]spot_prices!$A:$F,4,FALSE)</f>
        <v>37.8</v>
      </c>
      <c r="E2161" s="107">
        <f>C2161/D2161</f>
        <v>0.510582010582011</v>
      </c>
      <c r="F2161" s="20">
        <f>VLOOKUP(A2161,[1]spot_prices!$A:$F,5,FALSE)</f>
        <v>6.08</v>
      </c>
      <c r="G2161" s="103">
        <f>VLOOKUP(A2161,[1]spot_prices!$A:$F,6,FALSE)</f>
        <v>1.33</v>
      </c>
      <c r="H2161" s="27" t="s">
        <v>1252</v>
      </c>
      <c r="I2161" s="35"/>
      <c r="J2161" s="114"/>
      <c r="K2161" s="112">
        <f>VLOOKUP(H2161,行业总结!D:F,2,FALSE)</f>
        <v>2.2</v>
      </c>
      <c r="L2161" s="27" t="s">
        <v>10153</v>
      </c>
      <c r="M2161" s="27" t="s">
        <v>10154</v>
      </c>
    </row>
    <row r="2162" s="98" customFormat="1" spans="1:13">
      <c r="A2162" s="24" t="s">
        <v>10155</v>
      </c>
      <c r="B2162" s="24" t="s">
        <v>10156</v>
      </c>
      <c r="C2162" s="21">
        <f>VLOOKUP(A2162,[1]spot_prices!$A:$F,3,FALSE)</f>
        <v>17.5</v>
      </c>
      <c r="D2162" s="21">
        <f>VLOOKUP(A2162,[1]spot_prices!$A:$F,4,FALSE)</f>
        <v>48.4</v>
      </c>
      <c r="E2162" s="107">
        <f>C2162/D2162</f>
        <v>0.361570247933884</v>
      </c>
      <c r="F2162" s="20">
        <f>VLOOKUP(A2162,[1]spot_prices!$A:$F,5,FALSE)</f>
        <v>11.07</v>
      </c>
      <c r="G2162" s="103">
        <f>VLOOKUP(A2162,[1]spot_prices!$A:$F,6,FALSE)</f>
        <v>1.84</v>
      </c>
      <c r="H2162" s="27" t="s">
        <v>1252</v>
      </c>
      <c r="I2162" s="35"/>
      <c r="J2162" s="114"/>
      <c r="K2162" s="112">
        <f>VLOOKUP(H2162,行业总结!D:F,2,FALSE)</f>
        <v>2.2</v>
      </c>
      <c r="L2162" s="27" t="s">
        <v>10157</v>
      </c>
      <c r="M2162" s="27" t="s">
        <v>10158</v>
      </c>
    </row>
    <row r="2163" s="98" customFormat="1" spans="1:13">
      <c r="A2163" s="24" t="s">
        <v>10159</v>
      </c>
      <c r="B2163" s="24" t="s">
        <v>10160</v>
      </c>
      <c r="C2163" s="21">
        <f>VLOOKUP(A2163,[1]spot_prices!$A:$F,3,FALSE)</f>
        <v>11.7</v>
      </c>
      <c r="D2163" s="21">
        <f>VLOOKUP(A2163,[1]spot_prices!$A:$F,4,FALSE)</f>
        <v>24.2</v>
      </c>
      <c r="E2163" s="107">
        <f>C2163/D2163</f>
        <v>0.483471074380165</v>
      </c>
      <c r="F2163" s="20">
        <f>VLOOKUP(A2163,[1]spot_prices!$A:$F,5,FALSE)</f>
        <v>28.25</v>
      </c>
      <c r="G2163" s="103">
        <f>VLOOKUP(A2163,[1]spot_prices!$A:$F,6,FALSE)</f>
        <v>1.58</v>
      </c>
      <c r="H2163" s="27" t="s">
        <v>1252</v>
      </c>
      <c r="I2163" s="35"/>
      <c r="J2163" s="114"/>
      <c r="K2163" s="112">
        <f>VLOOKUP(H2163,行业总结!D:F,2,FALSE)</f>
        <v>2.2</v>
      </c>
      <c r="L2163" s="27" t="s">
        <v>10161</v>
      </c>
      <c r="M2163" s="27" t="s">
        <v>10162</v>
      </c>
    </row>
    <row r="2164" s="98" customFormat="1" ht="33" spans="1:13">
      <c r="A2164" s="24" t="s">
        <v>10163</v>
      </c>
      <c r="B2164" s="24" t="s">
        <v>10164</v>
      </c>
      <c r="C2164" s="21">
        <f>VLOOKUP(A2164,[1]spot_prices!$A:$F,3,FALSE)</f>
        <v>6.8</v>
      </c>
      <c r="D2164" s="21">
        <f>VLOOKUP(A2164,[1]spot_prices!$A:$F,4,FALSE)</f>
        <v>27.1</v>
      </c>
      <c r="E2164" s="107">
        <f>C2164/D2164</f>
        <v>0.250922509225092</v>
      </c>
      <c r="F2164" s="20">
        <f>VLOOKUP(A2164,[1]spot_prices!$A:$F,5,FALSE)</f>
        <v>25.07</v>
      </c>
      <c r="G2164" s="103">
        <f>VLOOKUP(A2164,[1]spot_prices!$A:$F,6,FALSE)</f>
        <v>0.68</v>
      </c>
      <c r="H2164" s="27" t="s">
        <v>1252</v>
      </c>
      <c r="I2164" s="35"/>
      <c r="J2164" s="114"/>
      <c r="K2164" s="112">
        <f>VLOOKUP(H2164,行业总结!D:F,2,FALSE)</f>
        <v>2.2</v>
      </c>
      <c r="L2164" s="27" t="s">
        <v>10165</v>
      </c>
      <c r="M2164" s="114"/>
    </row>
    <row r="2165" s="98" customFormat="1" spans="1:13">
      <c r="A2165" s="24" t="s">
        <v>10166</v>
      </c>
      <c r="B2165" s="24" t="s">
        <v>10167</v>
      </c>
      <c r="C2165" s="21">
        <f>VLOOKUP(A2165,[1]spot_prices!$A:$F,3,FALSE)</f>
        <v>6.6</v>
      </c>
      <c r="D2165" s="21">
        <f>VLOOKUP(A2165,[1]spot_prices!$A:$F,4,FALSE)</f>
        <v>21.3</v>
      </c>
      <c r="E2165" s="107">
        <f>C2165/D2165</f>
        <v>0.309859154929577</v>
      </c>
      <c r="F2165" s="20">
        <f>VLOOKUP(A2165,[1]spot_prices!$A:$F,5,FALSE)</f>
        <v>26.66</v>
      </c>
      <c r="G2165" s="103">
        <f>VLOOKUP(A2165,[1]spot_prices!$A:$F,6,FALSE)</f>
        <v>1.06</v>
      </c>
      <c r="H2165" s="27" t="s">
        <v>1252</v>
      </c>
      <c r="I2165" s="35"/>
      <c r="J2165" s="114"/>
      <c r="K2165" s="112">
        <f>VLOOKUP(H2165,行业总结!D:F,2,FALSE)</f>
        <v>2.2</v>
      </c>
      <c r="L2165" s="27" t="s">
        <v>10168</v>
      </c>
      <c r="M2165" s="27" t="s">
        <v>10169</v>
      </c>
    </row>
    <row r="2166" s="98" customFormat="1" ht="33" spans="1:13">
      <c r="A2166" s="24" t="s">
        <v>10170</v>
      </c>
      <c r="B2166" s="24" t="s">
        <v>10171</v>
      </c>
      <c r="C2166" s="21">
        <f>VLOOKUP(A2166,[1]spot_prices!$A:$F,3,FALSE)</f>
        <v>3.9</v>
      </c>
      <c r="D2166" s="21">
        <f>VLOOKUP(A2166,[1]spot_prices!$A:$F,4,FALSE)</f>
        <v>5.7</v>
      </c>
      <c r="E2166" s="107">
        <f>C2166/D2166</f>
        <v>0.684210526315789</v>
      </c>
      <c r="F2166" s="20">
        <f>VLOOKUP(A2166,[1]spot_prices!$A:$F,5,FALSE)</f>
        <v>5.13</v>
      </c>
      <c r="G2166" s="103">
        <f>VLOOKUP(A2166,[1]spot_prices!$A:$F,6,FALSE)</f>
        <v>1.18</v>
      </c>
      <c r="H2166" s="27" t="s">
        <v>1252</v>
      </c>
      <c r="I2166" s="35"/>
      <c r="J2166" s="114"/>
      <c r="K2166" s="112">
        <f>VLOOKUP(H2166,行业总结!D:F,2,FALSE)</f>
        <v>2.2</v>
      </c>
      <c r="L2166" s="27" t="s">
        <v>10172</v>
      </c>
      <c r="M2166" s="27" t="s">
        <v>10173</v>
      </c>
    </row>
    <row r="2167" s="98" customFormat="1" ht="33" spans="1:13">
      <c r="A2167" s="24" t="s">
        <v>10174</v>
      </c>
      <c r="B2167" s="24" t="s">
        <v>10175</v>
      </c>
      <c r="C2167" s="21">
        <f>VLOOKUP(A2167,[1]spot_prices!$A:$F,3,FALSE)</f>
        <v>1.1</v>
      </c>
      <c r="D2167" s="21">
        <f>VLOOKUP(A2167,[1]spot_prices!$A:$F,4,FALSE)</f>
        <v>4.8</v>
      </c>
      <c r="E2167" s="107">
        <f>C2167/D2167</f>
        <v>0.229166666666667</v>
      </c>
      <c r="F2167" s="20">
        <f>VLOOKUP(A2167,[1]spot_prices!$A:$F,5,FALSE)</f>
        <v>5.3</v>
      </c>
      <c r="G2167" s="103">
        <f>VLOOKUP(A2167,[1]spot_prices!$A:$F,6,FALSE)</f>
        <v>0.95</v>
      </c>
      <c r="H2167" s="27" t="s">
        <v>1252</v>
      </c>
      <c r="I2167" s="35"/>
      <c r="J2167" s="114"/>
      <c r="K2167" s="112">
        <f>VLOOKUP(H2167,行业总结!D:F,2,FALSE)</f>
        <v>2.2</v>
      </c>
      <c r="L2167" s="27" t="s">
        <v>10176</v>
      </c>
      <c r="M2167" s="114"/>
    </row>
    <row r="2168" s="98" customFormat="1" ht="45" spans="1:13">
      <c r="A2168" s="28" t="s">
        <v>1663</v>
      </c>
      <c r="B2168" s="28" t="s">
        <v>1664</v>
      </c>
      <c r="C2168" s="21">
        <f>VLOOKUP(A2168,[1]spot_prices!$A:$F,3,FALSE)</f>
        <v>3570.5</v>
      </c>
      <c r="D2168" s="21">
        <f>VLOOKUP(A2168,[1]spot_prices!$A:$F,4,FALSE)</f>
        <v>3645.3</v>
      </c>
      <c r="E2168" s="107">
        <f>C2168/D2168</f>
        <v>0.979480426851014</v>
      </c>
      <c r="F2168" s="20">
        <f>VLOOKUP(A2168,[1]spot_prices!$A:$F,5,FALSE)</f>
        <v>52.1</v>
      </c>
      <c r="G2168" s="103">
        <f>VLOOKUP(A2168,[1]spot_prices!$A:$F,6,FALSE)</f>
        <v>3.29</v>
      </c>
      <c r="H2168" s="30" t="s">
        <v>1665</v>
      </c>
      <c r="I2168" s="129"/>
      <c r="J2168" s="28" t="s">
        <v>2309</v>
      </c>
      <c r="K2168" s="112">
        <f>VLOOKUP(H2168,行业总结!D:F,2,FALSE)</f>
        <v>2.2</v>
      </c>
      <c r="L2168" s="30" t="s">
        <v>1667</v>
      </c>
      <c r="M2168" s="30" t="s">
        <v>10177</v>
      </c>
    </row>
    <row r="2169" s="98" customFormat="1" ht="30" spans="1:13">
      <c r="A2169" s="28" t="s">
        <v>1668</v>
      </c>
      <c r="B2169" s="28" t="s">
        <v>1669</v>
      </c>
      <c r="C2169" s="21">
        <f>VLOOKUP(A2169,[1]spot_prices!$A:$F,3,FALSE)</f>
        <v>2102</v>
      </c>
      <c r="D2169" s="21">
        <f>VLOOKUP(A2169,[1]spot_prices!$A:$F,4,FALSE)</f>
        <v>2118.5</v>
      </c>
      <c r="E2169" s="107">
        <f>C2169/D2169</f>
        <v>0.992211470379986</v>
      </c>
      <c r="F2169" s="20">
        <f>VLOOKUP(A2169,[1]spot_prices!$A:$F,5,FALSE)</f>
        <v>37.62</v>
      </c>
      <c r="G2169" s="103">
        <f>VLOOKUP(A2169,[1]spot_prices!$A:$F,6,FALSE)</f>
        <v>1.4</v>
      </c>
      <c r="H2169" s="30" t="s">
        <v>1665</v>
      </c>
      <c r="I2169" s="129"/>
      <c r="J2169" s="28" t="s">
        <v>2309</v>
      </c>
      <c r="K2169" s="112">
        <f>VLOOKUP(H2169,行业总结!D:F,2,FALSE)</f>
        <v>2.2</v>
      </c>
      <c r="L2169" s="30" t="s">
        <v>1670</v>
      </c>
      <c r="M2169" s="30" t="s">
        <v>10178</v>
      </c>
    </row>
    <row r="2170" s="98" customFormat="1" spans="1:13">
      <c r="A2170" s="108" t="s">
        <v>10179</v>
      </c>
      <c r="B2170" s="108" t="s">
        <v>10180</v>
      </c>
      <c r="C2170" s="21">
        <f>VLOOKUP(A2170,[1]spot_prices!$A:$F,3,FALSE)</f>
        <v>175.6</v>
      </c>
      <c r="D2170" s="21">
        <f>VLOOKUP(A2170,[1]spot_prices!$A:$F,4,FALSE)</f>
        <v>265.1</v>
      </c>
      <c r="E2170" s="107">
        <f>C2170/D2170</f>
        <v>0.662391550358355</v>
      </c>
      <c r="F2170" s="20">
        <f>VLOOKUP(A2170,[1]spot_prices!$A:$F,5,FALSE)</f>
        <v>19.45</v>
      </c>
      <c r="G2170" s="103">
        <f>VLOOKUP(A2170,[1]spot_prices!$A:$F,6,FALSE)</f>
        <v>2.69</v>
      </c>
      <c r="H2170" s="109" t="s">
        <v>1665</v>
      </c>
      <c r="I2170" s="121"/>
      <c r="J2170" s="108" t="s">
        <v>2135</v>
      </c>
      <c r="K2170" s="112">
        <f>VLOOKUP(H2170,行业总结!D:F,2,FALSE)</f>
        <v>2.2</v>
      </c>
      <c r="L2170" s="109" t="s">
        <v>10181</v>
      </c>
      <c r="M2170" s="109" t="s">
        <v>10182</v>
      </c>
    </row>
    <row r="2171" s="98" customFormat="1" spans="1:13">
      <c r="A2171" s="24" t="s">
        <v>10183</v>
      </c>
      <c r="B2171" s="24" t="s">
        <v>10184</v>
      </c>
      <c r="C2171" s="21">
        <f>VLOOKUP(A2171,[1]spot_prices!$A:$F,3,FALSE)</f>
        <v>24.7</v>
      </c>
      <c r="D2171" s="21">
        <f>VLOOKUP(A2171,[1]spot_prices!$A:$F,4,FALSE)</f>
        <v>24.7</v>
      </c>
      <c r="E2171" s="107">
        <f>C2171/D2171</f>
        <v>1</v>
      </c>
      <c r="F2171" s="20">
        <f>VLOOKUP(A2171,[1]spot_prices!$A:$F,5,FALSE)</f>
        <v>4.76</v>
      </c>
      <c r="G2171" s="103">
        <f>VLOOKUP(A2171,[1]spot_prices!$A:$F,6,FALSE)</f>
        <v>1.49</v>
      </c>
      <c r="H2171" s="27" t="s">
        <v>1665</v>
      </c>
      <c r="I2171" s="35"/>
      <c r="J2171" s="114"/>
      <c r="K2171" s="112">
        <f>VLOOKUP(H2171,行业总结!D:F,2,FALSE)</f>
        <v>2.2</v>
      </c>
      <c r="L2171" s="27" t="s">
        <v>10185</v>
      </c>
      <c r="M2171" s="27" t="s">
        <v>10186</v>
      </c>
    </row>
    <row r="2172" s="98" customFormat="1" ht="60" spans="1:13">
      <c r="A2172" s="28" t="s">
        <v>1671</v>
      </c>
      <c r="B2172" s="28" t="s">
        <v>1672</v>
      </c>
      <c r="C2172" s="21">
        <f>VLOOKUP(A2172,[1]spot_prices!$A:$F,3,FALSE)</f>
        <v>1503.3</v>
      </c>
      <c r="D2172" s="21">
        <f>VLOOKUP(A2172,[1]spot_prices!$A:$F,4,FALSE)</f>
        <v>2251.1</v>
      </c>
      <c r="E2172" s="107">
        <f>C2172/D2172</f>
        <v>0.667806849984452</v>
      </c>
      <c r="F2172" s="20">
        <f>VLOOKUP(A2172,[1]spot_prices!$A:$F,5,FALSE)</f>
        <v>23.83</v>
      </c>
      <c r="G2172" s="103">
        <f>VLOOKUP(A2172,[1]spot_prices!$A:$F,6,FALSE)</f>
        <v>3.25</v>
      </c>
      <c r="H2172" s="30" t="s">
        <v>1673</v>
      </c>
      <c r="I2172" s="129"/>
      <c r="J2172" s="28" t="s">
        <v>2207</v>
      </c>
      <c r="K2172" s="112">
        <f>VLOOKUP(H2172,行业总结!D:F,2,FALSE)</f>
        <v>2.2</v>
      </c>
      <c r="L2172" s="30" t="s">
        <v>1674</v>
      </c>
      <c r="M2172" s="30" t="s">
        <v>10187</v>
      </c>
    </row>
    <row r="2173" s="98" customFormat="1" ht="33" spans="1:13">
      <c r="A2173" s="20" t="s">
        <v>10188</v>
      </c>
      <c r="B2173" s="20" t="s">
        <v>10189</v>
      </c>
      <c r="C2173" s="21">
        <f>VLOOKUP(A2173,[1]spot_prices!$A:$F,3,FALSE)</f>
        <v>68</v>
      </c>
      <c r="D2173" s="21">
        <f>VLOOKUP(A2173,[1]spot_prices!$A:$F,4,FALSE)</f>
        <v>68</v>
      </c>
      <c r="E2173" s="107">
        <f>C2173/D2173</f>
        <v>1</v>
      </c>
      <c r="F2173" s="20">
        <f>VLOOKUP(A2173,[1]spot_prices!$A:$F,5,FALSE)</f>
        <v>6.27</v>
      </c>
      <c r="G2173" s="103">
        <f>VLOOKUP(A2173,[1]spot_prices!$A:$F,6,FALSE)</f>
        <v>3.98</v>
      </c>
      <c r="H2173" s="23" t="s">
        <v>1673</v>
      </c>
      <c r="I2173" s="115"/>
      <c r="J2173" s="113"/>
      <c r="K2173" s="112">
        <f>VLOOKUP(H2173,行业总结!D:F,2,FALSE)</f>
        <v>2.2</v>
      </c>
      <c r="L2173" s="23" t="s">
        <v>10190</v>
      </c>
      <c r="M2173" s="23" t="s">
        <v>10191</v>
      </c>
    </row>
    <row r="2174" s="98" customFormat="1" spans="1:13">
      <c r="A2174" s="20" t="s">
        <v>10192</v>
      </c>
      <c r="B2174" s="20" t="s">
        <v>10193</v>
      </c>
      <c r="C2174" s="21">
        <f>VLOOKUP(A2174,[1]spot_prices!$A:$F,3,FALSE)</f>
        <v>61.5</v>
      </c>
      <c r="D2174" s="21">
        <f>VLOOKUP(A2174,[1]spot_prices!$A:$F,4,FALSE)</f>
        <v>61.5</v>
      </c>
      <c r="E2174" s="107">
        <f>C2174/D2174</f>
        <v>1</v>
      </c>
      <c r="F2174" s="20">
        <f>VLOOKUP(A2174,[1]spot_prices!$A:$F,5,FALSE)</f>
        <v>8.03</v>
      </c>
      <c r="G2174" s="103">
        <f>VLOOKUP(A2174,[1]spot_prices!$A:$F,6,FALSE)</f>
        <v>2.95</v>
      </c>
      <c r="H2174" s="23" t="s">
        <v>1673</v>
      </c>
      <c r="I2174" s="115"/>
      <c r="J2174" s="113"/>
      <c r="K2174" s="112">
        <f>VLOOKUP(H2174,行业总结!D:F,2,FALSE)</f>
        <v>2.2</v>
      </c>
      <c r="L2174" s="23" t="s">
        <v>10194</v>
      </c>
      <c r="M2174" s="23" t="s">
        <v>10195</v>
      </c>
    </row>
    <row r="2175" s="98" customFormat="1" ht="49.5" spans="1:13">
      <c r="A2175" s="24" t="s">
        <v>10196</v>
      </c>
      <c r="B2175" s="24" t="s">
        <v>10197</v>
      </c>
      <c r="C2175" s="21">
        <f>VLOOKUP(A2175,[1]spot_prices!$A:$F,3,FALSE)</f>
        <v>47.1</v>
      </c>
      <c r="D2175" s="21">
        <f>VLOOKUP(A2175,[1]spot_prices!$A:$F,4,FALSE)</f>
        <v>47.1</v>
      </c>
      <c r="E2175" s="107">
        <f>C2175/D2175</f>
        <v>1</v>
      </c>
      <c r="F2175" s="20">
        <f>VLOOKUP(A2175,[1]spot_prices!$A:$F,5,FALSE)</f>
        <v>5.9</v>
      </c>
      <c r="G2175" s="103">
        <f>VLOOKUP(A2175,[1]spot_prices!$A:$F,6,FALSE)</f>
        <v>0.85</v>
      </c>
      <c r="H2175" s="27" t="s">
        <v>1673</v>
      </c>
      <c r="I2175" s="35"/>
      <c r="J2175" s="24" t="s">
        <v>2286</v>
      </c>
      <c r="K2175" s="112">
        <f>VLOOKUP(H2175,行业总结!D:F,2,FALSE)</f>
        <v>2.2</v>
      </c>
      <c r="L2175" s="27" t="s">
        <v>10198</v>
      </c>
      <c r="M2175" s="27" t="s">
        <v>10199</v>
      </c>
    </row>
    <row r="2176" s="98" customFormat="1" ht="49.5" spans="1:13">
      <c r="A2176" s="24" t="s">
        <v>10200</v>
      </c>
      <c r="B2176" s="24" t="s">
        <v>10201</v>
      </c>
      <c r="C2176" s="21">
        <f>VLOOKUP(A2176,[1]spot_prices!$A:$F,3,FALSE)</f>
        <v>43.2</v>
      </c>
      <c r="D2176" s="21">
        <f>VLOOKUP(A2176,[1]spot_prices!$A:$F,4,FALSE)</f>
        <v>50.8</v>
      </c>
      <c r="E2176" s="107">
        <f>C2176/D2176</f>
        <v>0.850393700787402</v>
      </c>
      <c r="F2176" s="20">
        <f>VLOOKUP(A2176,[1]spot_prices!$A:$F,5,FALSE)</f>
        <v>4.93</v>
      </c>
      <c r="G2176" s="103">
        <f>VLOOKUP(A2176,[1]spot_prices!$A:$F,6,FALSE)</f>
        <v>1.65</v>
      </c>
      <c r="H2176" s="27" t="s">
        <v>1673</v>
      </c>
      <c r="I2176" s="35"/>
      <c r="J2176" s="114"/>
      <c r="K2176" s="112">
        <f>VLOOKUP(H2176,行业总结!D:F,2,FALSE)</f>
        <v>2.2</v>
      </c>
      <c r="L2176" s="27" t="s">
        <v>10202</v>
      </c>
      <c r="M2176" s="27" t="s">
        <v>10203</v>
      </c>
    </row>
    <row r="2177" s="98" customFormat="1" ht="30" spans="1:13">
      <c r="A2177" s="28" t="s">
        <v>1635</v>
      </c>
      <c r="B2177" s="28" t="s">
        <v>1636</v>
      </c>
      <c r="C2177" s="21">
        <f>VLOOKUP(A2177,[1]spot_prices!$A:$F,3,FALSE)</f>
        <v>1565.1</v>
      </c>
      <c r="D2177" s="21">
        <f>VLOOKUP(A2177,[1]spot_prices!$A:$F,4,FALSE)</f>
        <v>1565.1</v>
      </c>
      <c r="E2177" s="107">
        <f>C2177/D2177</f>
        <v>1</v>
      </c>
      <c r="F2177" s="20">
        <f>VLOOKUP(A2177,[1]spot_prices!$A:$F,5,FALSE)</f>
        <v>339.3</v>
      </c>
      <c r="G2177" s="103">
        <f>VLOOKUP(A2177,[1]spot_prices!$A:$F,6,FALSE)</f>
        <v>-1.36</v>
      </c>
      <c r="H2177" s="30" t="s">
        <v>34</v>
      </c>
      <c r="I2177" s="129"/>
      <c r="J2177" s="28" t="s">
        <v>7316</v>
      </c>
      <c r="K2177" s="112">
        <f>VLOOKUP(H2177,行业总结!D:F,2,FALSE)</f>
        <v>3.21</v>
      </c>
      <c r="L2177" s="30" t="s">
        <v>1637</v>
      </c>
      <c r="M2177" s="30" t="s">
        <v>10204</v>
      </c>
    </row>
    <row r="2178" s="98" customFormat="1" ht="90" spans="1:13">
      <c r="A2178" s="28" t="s">
        <v>1645</v>
      </c>
      <c r="B2178" s="28" t="s">
        <v>1646</v>
      </c>
      <c r="C2178" s="21">
        <f>VLOOKUP(A2178,[1]spot_prices!$A:$F,3,FALSE)</f>
        <v>1081.5</v>
      </c>
      <c r="D2178" s="21">
        <f>VLOOKUP(A2178,[1]spot_prices!$A:$F,4,FALSE)</f>
        <v>1180.6</v>
      </c>
      <c r="E2178" s="107">
        <f>C2178/D2178</f>
        <v>0.916059630696256</v>
      </c>
      <c r="F2178" s="20">
        <f>VLOOKUP(A2178,[1]spot_prices!$A:$F,5,FALSE)</f>
        <v>50.82</v>
      </c>
      <c r="G2178" s="103">
        <f>VLOOKUP(A2178,[1]spot_prices!$A:$F,6,FALSE)</f>
        <v>-0.51</v>
      </c>
      <c r="H2178" s="30" t="s">
        <v>34</v>
      </c>
      <c r="I2178" s="129"/>
      <c r="J2178" s="28" t="s">
        <v>2309</v>
      </c>
      <c r="K2178" s="112">
        <f>VLOOKUP(H2178,行业总结!D:F,2,FALSE)</f>
        <v>3.21</v>
      </c>
      <c r="L2178" s="30" t="s">
        <v>1647</v>
      </c>
      <c r="M2178" s="30" t="s">
        <v>10205</v>
      </c>
    </row>
    <row r="2179" s="98" customFormat="1" ht="49.5" spans="1:13">
      <c r="A2179" s="110" t="s">
        <v>1180</v>
      </c>
      <c r="B2179" s="110" t="s">
        <v>1181</v>
      </c>
      <c r="C2179" s="21">
        <f>VLOOKUP(A2179,[1]spot_prices!$A:$F,3,FALSE)</f>
        <v>1005.4</v>
      </c>
      <c r="D2179" s="21">
        <f>VLOOKUP(A2179,[1]spot_prices!$A:$F,4,FALSE)</f>
        <v>1005.4</v>
      </c>
      <c r="E2179" s="107">
        <f>C2179/D2179</f>
        <v>1</v>
      </c>
      <c r="F2179" s="20">
        <f>VLOOKUP(A2179,[1]spot_prices!$A:$F,5,FALSE)</f>
        <v>14.07</v>
      </c>
      <c r="G2179" s="103">
        <f>VLOOKUP(A2179,[1]spot_prices!$A:$F,6,FALSE)</f>
        <v>1.81</v>
      </c>
      <c r="H2179" s="111" t="s">
        <v>34</v>
      </c>
      <c r="I2179" s="130"/>
      <c r="J2179" s="110" t="s">
        <v>2224</v>
      </c>
      <c r="K2179" s="112">
        <f>VLOOKUP(H2179,行业总结!D:F,2,FALSE)</f>
        <v>3.21</v>
      </c>
      <c r="L2179" s="111" t="s">
        <v>1182</v>
      </c>
      <c r="M2179" s="111" t="s">
        <v>1183</v>
      </c>
    </row>
    <row r="2180" s="98" customFormat="1" ht="49.5" spans="1:13">
      <c r="A2180" s="110" t="s">
        <v>1172</v>
      </c>
      <c r="B2180" s="110" t="s">
        <v>1173</v>
      </c>
      <c r="C2180" s="21">
        <f>VLOOKUP(A2180,[1]spot_prices!$A:$F,3,FALSE)</f>
        <v>864.5</v>
      </c>
      <c r="D2180" s="21">
        <f>VLOOKUP(A2180,[1]spot_prices!$A:$F,4,FALSE)</f>
        <v>868.7</v>
      </c>
      <c r="E2180" s="107">
        <f>C2180/D2180</f>
        <v>0.995165189363417</v>
      </c>
      <c r="F2180" s="20">
        <f>VLOOKUP(A2180,[1]spot_prices!$A:$F,5,FALSE)</f>
        <v>25.3</v>
      </c>
      <c r="G2180" s="103">
        <f>VLOOKUP(A2180,[1]spot_prices!$A:$F,6,FALSE)</f>
        <v>-0.39</v>
      </c>
      <c r="H2180" s="111" t="s">
        <v>34</v>
      </c>
      <c r="I2180" s="130"/>
      <c r="J2180" s="110" t="s">
        <v>2224</v>
      </c>
      <c r="K2180" s="112">
        <f>VLOOKUP(H2180,行业总结!D:F,2,FALSE)</f>
        <v>3.21</v>
      </c>
      <c r="L2180" s="111" t="s">
        <v>1174</v>
      </c>
      <c r="M2180" s="111" t="s">
        <v>1175</v>
      </c>
    </row>
    <row r="2181" s="98" customFormat="1" ht="33" spans="1:13">
      <c r="A2181" s="110" t="s">
        <v>1176</v>
      </c>
      <c r="B2181" s="110" t="s">
        <v>1177</v>
      </c>
      <c r="C2181" s="21">
        <f>VLOOKUP(A2181,[1]spot_prices!$A:$F,3,FALSE)</f>
        <v>861.1</v>
      </c>
      <c r="D2181" s="21">
        <f>VLOOKUP(A2181,[1]spot_prices!$A:$F,4,FALSE)</f>
        <v>861.1</v>
      </c>
      <c r="E2181" s="107">
        <f>C2181/D2181</f>
        <v>1</v>
      </c>
      <c r="F2181" s="20">
        <f>VLOOKUP(A2181,[1]spot_prices!$A:$F,5,FALSE)</f>
        <v>45.32</v>
      </c>
      <c r="G2181" s="103">
        <f>VLOOKUP(A2181,[1]spot_prices!$A:$F,6,FALSE)</f>
        <v>0.29</v>
      </c>
      <c r="H2181" s="111" t="s">
        <v>34</v>
      </c>
      <c r="I2181" s="130"/>
      <c r="J2181" s="110" t="s">
        <v>2224</v>
      </c>
      <c r="K2181" s="112">
        <f>VLOOKUP(H2181,行业总结!D:F,2,FALSE)</f>
        <v>3.21</v>
      </c>
      <c r="L2181" s="111" t="s">
        <v>1178</v>
      </c>
      <c r="M2181" s="111" t="s">
        <v>1179</v>
      </c>
    </row>
    <row r="2182" s="98" customFormat="1" ht="33" spans="1:13">
      <c r="A2182" s="110" t="s">
        <v>1196</v>
      </c>
      <c r="B2182" s="110" t="s">
        <v>1197</v>
      </c>
      <c r="C2182" s="21">
        <f>VLOOKUP(A2182,[1]spot_prices!$A:$F,3,FALSE)</f>
        <v>618.6</v>
      </c>
      <c r="D2182" s="21">
        <f>VLOOKUP(A2182,[1]spot_prices!$A:$F,4,FALSE)</f>
        <v>743.3</v>
      </c>
      <c r="E2182" s="107">
        <f>C2182/D2182</f>
        <v>0.832234629355577</v>
      </c>
      <c r="F2182" s="20">
        <f>VLOOKUP(A2182,[1]spot_prices!$A:$F,5,FALSE)</f>
        <v>62.39</v>
      </c>
      <c r="G2182" s="103">
        <f>VLOOKUP(A2182,[1]spot_prices!$A:$F,6,FALSE)</f>
        <v>-0.4</v>
      </c>
      <c r="H2182" s="111" t="s">
        <v>34</v>
      </c>
      <c r="I2182" s="130"/>
      <c r="J2182" s="110" t="s">
        <v>2309</v>
      </c>
      <c r="K2182" s="112">
        <f>VLOOKUP(H2182,行业总结!D:F,2,FALSE)</f>
        <v>3.21</v>
      </c>
      <c r="L2182" s="111" t="s">
        <v>1198</v>
      </c>
      <c r="M2182" s="111" t="s">
        <v>1199</v>
      </c>
    </row>
    <row r="2183" s="98" customFormat="1" ht="33" spans="1:13">
      <c r="A2183" s="110" t="s">
        <v>1192</v>
      </c>
      <c r="B2183" s="110" t="s">
        <v>1193</v>
      </c>
      <c r="C2183" s="21">
        <f>VLOOKUP(A2183,[1]spot_prices!$A:$F,3,FALSE)</f>
        <v>543.6</v>
      </c>
      <c r="D2183" s="21">
        <f>VLOOKUP(A2183,[1]spot_prices!$A:$F,4,FALSE)</f>
        <v>548.9</v>
      </c>
      <c r="E2183" s="107">
        <f>C2183/D2183</f>
        <v>0.990344325013664</v>
      </c>
      <c r="F2183" s="20">
        <f>VLOOKUP(A2183,[1]spot_prices!$A:$F,5,FALSE)</f>
        <v>98.86</v>
      </c>
      <c r="G2183" s="103">
        <f>VLOOKUP(A2183,[1]spot_prices!$A:$F,6,FALSE)</f>
        <v>2.68</v>
      </c>
      <c r="H2183" s="111" t="s">
        <v>34</v>
      </c>
      <c r="I2183" s="130" t="s">
        <v>1772</v>
      </c>
      <c r="J2183" s="110" t="s">
        <v>2309</v>
      </c>
      <c r="K2183" s="112">
        <f>VLOOKUP(H2183,行业总结!D:F,2,FALSE)</f>
        <v>3.21</v>
      </c>
      <c r="L2183" s="111" t="s">
        <v>1194</v>
      </c>
      <c r="M2183" s="111" t="s">
        <v>1195</v>
      </c>
    </row>
    <row r="2184" s="98" customFormat="1" ht="33" spans="1:13">
      <c r="A2184" s="108" t="s">
        <v>10206</v>
      </c>
      <c r="B2184" s="108" t="s">
        <v>10207</v>
      </c>
      <c r="C2184" s="21">
        <f>VLOOKUP(A2184,[1]spot_prices!$A:$F,3,FALSE)</f>
        <v>385.6</v>
      </c>
      <c r="D2184" s="21">
        <f>VLOOKUP(A2184,[1]spot_prices!$A:$F,4,FALSE)</f>
        <v>763.4</v>
      </c>
      <c r="E2184" s="107">
        <f>C2184/D2184</f>
        <v>0.505108724128897</v>
      </c>
      <c r="F2184" s="20">
        <f>VLOOKUP(A2184,[1]spot_prices!$A:$F,5,FALSE)</f>
        <v>142</v>
      </c>
      <c r="G2184" s="103">
        <f>VLOOKUP(A2184,[1]spot_prices!$A:$F,6,FALSE)</f>
        <v>1.14</v>
      </c>
      <c r="H2184" s="109" t="s">
        <v>34</v>
      </c>
      <c r="I2184" s="121"/>
      <c r="J2184" s="108" t="s">
        <v>3185</v>
      </c>
      <c r="K2184" s="112">
        <f>VLOOKUP(H2184,行业总结!D:F,2,FALSE)</f>
        <v>3.21</v>
      </c>
      <c r="L2184" s="109" t="s">
        <v>10208</v>
      </c>
      <c r="M2184" s="109" t="s">
        <v>10209</v>
      </c>
    </row>
    <row r="2185" s="98" customFormat="1" ht="33" spans="1:13">
      <c r="A2185" s="108" t="s">
        <v>10210</v>
      </c>
      <c r="B2185" s="108" t="s">
        <v>10211</v>
      </c>
      <c r="C2185" s="21">
        <f>VLOOKUP(A2185,[1]spot_prices!$A:$F,3,FALSE)</f>
        <v>376.5</v>
      </c>
      <c r="D2185" s="21">
        <f>VLOOKUP(A2185,[1]spot_prices!$A:$F,4,FALSE)</f>
        <v>574.5</v>
      </c>
      <c r="E2185" s="107">
        <f>C2185/D2185</f>
        <v>0.655352480417755</v>
      </c>
      <c r="F2185" s="20">
        <f>VLOOKUP(A2185,[1]spot_prices!$A:$F,5,FALSE)</f>
        <v>137.82</v>
      </c>
      <c r="G2185" s="103">
        <f>VLOOKUP(A2185,[1]spot_prices!$A:$F,6,FALSE)</f>
        <v>3.59</v>
      </c>
      <c r="H2185" s="109" t="s">
        <v>34</v>
      </c>
      <c r="I2185" s="121"/>
      <c r="J2185" s="108" t="s">
        <v>4567</v>
      </c>
      <c r="K2185" s="112">
        <f>VLOOKUP(H2185,行业总结!D:F,2,FALSE)</f>
        <v>3.21</v>
      </c>
      <c r="L2185" s="109" t="s">
        <v>10212</v>
      </c>
      <c r="M2185" s="109" t="s">
        <v>10213</v>
      </c>
    </row>
    <row r="2186" s="98" customFormat="1" ht="33" spans="1:13">
      <c r="A2186" s="108" t="s">
        <v>10214</v>
      </c>
      <c r="B2186" s="108" t="s">
        <v>10215</v>
      </c>
      <c r="C2186" s="21">
        <f>VLOOKUP(A2186,[1]spot_prices!$A:$F,3,FALSE)</f>
        <v>326.1</v>
      </c>
      <c r="D2186" s="21">
        <f>VLOOKUP(A2186,[1]spot_prices!$A:$F,4,FALSE)</f>
        <v>481.9</v>
      </c>
      <c r="E2186" s="107">
        <f>C2186/D2186</f>
        <v>0.676696410043578</v>
      </c>
      <c r="F2186" s="20">
        <f>VLOOKUP(A2186,[1]spot_prices!$A:$F,5,FALSE)</f>
        <v>70.34</v>
      </c>
      <c r="G2186" s="103">
        <f>VLOOKUP(A2186,[1]spot_prices!$A:$F,6,FALSE)</f>
        <v>1.81</v>
      </c>
      <c r="H2186" s="109" t="s">
        <v>34</v>
      </c>
      <c r="I2186" s="121"/>
      <c r="J2186" s="108" t="s">
        <v>8552</v>
      </c>
      <c r="K2186" s="112">
        <f>VLOOKUP(H2186,行业总结!D:F,2,FALSE)</f>
        <v>3.21</v>
      </c>
      <c r="L2186" s="109" t="s">
        <v>10216</v>
      </c>
      <c r="M2186" s="109" t="s">
        <v>10217</v>
      </c>
    </row>
    <row r="2187" s="98" customFormat="1" ht="66" spans="1:13">
      <c r="A2187" s="108" t="s">
        <v>10218</v>
      </c>
      <c r="B2187" s="108" t="s">
        <v>10219</v>
      </c>
      <c r="C2187" s="21">
        <f>VLOOKUP(A2187,[1]spot_prices!$A:$F,3,FALSE)</f>
        <v>312.3</v>
      </c>
      <c r="D2187" s="21">
        <f>VLOOKUP(A2187,[1]spot_prices!$A:$F,4,FALSE)</f>
        <v>323.2</v>
      </c>
      <c r="E2187" s="107">
        <f>C2187/D2187</f>
        <v>0.966274752475248</v>
      </c>
      <c r="F2187" s="20">
        <f>VLOOKUP(A2187,[1]spot_prices!$A:$F,5,FALSE)</f>
        <v>13.58</v>
      </c>
      <c r="G2187" s="103">
        <f>VLOOKUP(A2187,[1]spot_prices!$A:$F,6,FALSE)</f>
        <v>1.04</v>
      </c>
      <c r="H2187" s="109" t="s">
        <v>34</v>
      </c>
      <c r="I2187" s="121"/>
      <c r="J2187" s="108" t="s">
        <v>2317</v>
      </c>
      <c r="K2187" s="112">
        <f>VLOOKUP(H2187,行业总结!D:F,2,FALSE)</f>
        <v>3.21</v>
      </c>
      <c r="L2187" s="109" t="s">
        <v>10220</v>
      </c>
      <c r="M2187" s="109" t="s">
        <v>10221</v>
      </c>
    </row>
    <row r="2188" s="98" customFormat="1" ht="49.5" spans="1:13">
      <c r="A2188" s="108" t="s">
        <v>10222</v>
      </c>
      <c r="B2188" s="108" t="s">
        <v>10223</v>
      </c>
      <c r="C2188" s="21">
        <f>VLOOKUP(A2188,[1]spot_prices!$A:$F,3,FALSE)</f>
        <v>240</v>
      </c>
      <c r="D2188" s="21">
        <f>VLOOKUP(A2188,[1]spot_prices!$A:$F,4,FALSE)</f>
        <v>315.6</v>
      </c>
      <c r="E2188" s="107">
        <f>C2188/D2188</f>
        <v>0.760456273764259</v>
      </c>
      <c r="F2188" s="20">
        <f>VLOOKUP(A2188,[1]spot_prices!$A:$F,5,FALSE)</f>
        <v>33.13</v>
      </c>
      <c r="G2188" s="103">
        <f>VLOOKUP(A2188,[1]spot_prices!$A:$F,6,FALSE)</f>
        <v>0.73</v>
      </c>
      <c r="H2188" s="109" t="s">
        <v>34</v>
      </c>
      <c r="I2188" s="121"/>
      <c r="J2188" s="108" t="s">
        <v>2211</v>
      </c>
      <c r="K2188" s="112">
        <f>VLOOKUP(H2188,行业总结!D:F,2,FALSE)</f>
        <v>3.21</v>
      </c>
      <c r="L2188" s="109" t="s">
        <v>10224</v>
      </c>
      <c r="M2188" s="109" t="s">
        <v>10225</v>
      </c>
    </row>
    <row r="2189" s="98" customFormat="1" ht="33" spans="1:13">
      <c r="A2189" s="108" t="s">
        <v>10226</v>
      </c>
      <c r="B2189" s="108" t="s">
        <v>10227</v>
      </c>
      <c r="C2189" s="21">
        <f>VLOOKUP(A2189,[1]spot_prices!$A:$F,3,FALSE)</f>
        <v>210.5</v>
      </c>
      <c r="D2189" s="21">
        <f>VLOOKUP(A2189,[1]spot_prices!$A:$F,4,FALSE)</f>
        <v>210.5</v>
      </c>
      <c r="E2189" s="107">
        <f>C2189/D2189</f>
        <v>1</v>
      </c>
      <c r="F2189" s="20">
        <f>VLOOKUP(A2189,[1]spot_prices!$A:$F,5,FALSE)</f>
        <v>35.47</v>
      </c>
      <c r="G2189" s="103">
        <f>VLOOKUP(A2189,[1]spot_prices!$A:$F,6,FALSE)</f>
        <v>1.52</v>
      </c>
      <c r="H2189" s="109" t="s">
        <v>34</v>
      </c>
      <c r="I2189" s="121"/>
      <c r="J2189" s="108" t="s">
        <v>2216</v>
      </c>
      <c r="K2189" s="112">
        <f>VLOOKUP(H2189,行业总结!D:F,2,FALSE)</f>
        <v>3.21</v>
      </c>
      <c r="L2189" s="109" t="s">
        <v>10228</v>
      </c>
      <c r="M2189" s="109" t="s">
        <v>10229</v>
      </c>
    </row>
    <row r="2190" s="98" customFormat="1" ht="33" spans="1:13">
      <c r="A2190" s="108" t="s">
        <v>10230</v>
      </c>
      <c r="B2190" s="108" t="s">
        <v>10231</v>
      </c>
      <c r="C2190" s="21">
        <f>VLOOKUP(A2190,[1]spot_prices!$A:$F,3,FALSE)</f>
        <v>207.8</v>
      </c>
      <c r="D2190" s="21">
        <f>VLOOKUP(A2190,[1]spot_prices!$A:$F,4,FALSE)</f>
        <v>216</v>
      </c>
      <c r="E2190" s="107">
        <f>C2190/D2190</f>
        <v>0.962037037037037</v>
      </c>
      <c r="F2190" s="20">
        <f>VLOOKUP(A2190,[1]spot_prices!$A:$F,5,FALSE)</f>
        <v>53.07</v>
      </c>
      <c r="G2190" s="103">
        <f>VLOOKUP(A2190,[1]spot_prices!$A:$F,6,FALSE)</f>
        <v>7.43</v>
      </c>
      <c r="H2190" s="109" t="s">
        <v>34</v>
      </c>
      <c r="I2190" s="121"/>
      <c r="J2190" s="108" t="s">
        <v>2352</v>
      </c>
      <c r="K2190" s="112">
        <f>VLOOKUP(H2190,行业总结!D:F,2,FALSE)</f>
        <v>3.21</v>
      </c>
      <c r="L2190" s="109" t="s">
        <v>10232</v>
      </c>
      <c r="M2190" s="109" t="s">
        <v>10233</v>
      </c>
    </row>
    <row r="2191" s="98" customFormat="1" ht="33" spans="1:13">
      <c r="A2191" s="108" t="s">
        <v>10234</v>
      </c>
      <c r="B2191" s="108" t="s">
        <v>10235</v>
      </c>
      <c r="C2191" s="21">
        <f>VLOOKUP(A2191,[1]spot_prices!$A:$F,3,FALSE)</f>
        <v>200</v>
      </c>
      <c r="D2191" s="21">
        <f>VLOOKUP(A2191,[1]spot_prices!$A:$F,4,FALSE)</f>
        <v>341.4</v>
      </c>
      <c r="E2191" s="107">
        <f>C2191/D2191</f>
        <v>0.585823081429408</v>
      </c>
      <c r="F2191" s="20">
        <f>VLOOKUP(A2191,[1]spot_prices!$A:$F,5,FALSE)</f>
        <v>16.26</v>
      </c>
      <c r="G2191" s="103">
        <f>VLOOKUP(A2191,[1]spot_prices!$A:$F,6,FALSE)</f>
        <v>4.7</v>
      </c>
      <c r="H2191" s="109" t="s">
        <v>34</v>
      </c>
      <c r="I2191" s="121"/>
      <c r="J2191" s="108" t="s">
        <v>2211</v>
      </c>
      <c r="K2191" s="112">
        <f>VLOOKUP(H2191,行业总结!D:F,2,FALSE)</f>
        <v>3.21</v>
      </c>
      <c r="L2191" s="109" t="s">
        <v>10236</v>
      </c>
      <c r="M2191" s="109" t="s">
        <v>10237</v>
      </c>
    </row>
    <row r="2192" s="98" customFormat="1" ht="33" spans="1:13">
      <c r="A2192" s="108" t="s">
        <v>10238</v>
      </c>
      <c r="B2192" s="108" t="s">
        <v>10239</v>
      </c>
      <c r="C2192" s="21">
        <f>VLOOKUP(A2192,[1]spot_prices!$A:$F,3,FALSE)</f>
        <v>198.9</v>
      </c>
      <c r="D2192" s="21">
        <f>VLOOKUP(A2192,[1]spot_prices!$A:$F,4,FALSE)</f>
        <v>231.1</v>
      </c>
      <c r="E2192" s="107">
        <f>C2192/D2192</f>
        <v>0.860666378191259</v>
      </c>
      <c r="F2192" s="20">
        <f>VLOOKUP(A2192,[1]spot_prices!$A:$F,5,FALSE)</f>
        <v>10.76</v>
      </c>
      <c r="G2192" s="103">
        <f>VLOOKUP(A2192,[1]spot_prices!$A:$F,6,FALSE)</f>
        <v>0.56</v>
      </c>
      <c r="H2192" s="109" t="s">
        <v>34</v>
      </c>
      <c r="I2192" s="121"/>
      <c r="J2192" s="108" t="s">
        <v>2331</v>
      </c>
      <c r="K2192" s="112">
        <f>VLOOKUP(H2192,行业总结!D:F,2,FALSE)</f>
        <v>3.21</v>
      </c>
      <c r="L2192" s="109" t="s">
        <v>10240</v>
      </c>
      <c r="M2192" s="109" t="s">
        <v>10241</v>
      </c>
    </row>
    <row r="2193" s="98" customFormat="1" ht="82.5" spans="1:13">
      <c r="A2193" s="108" t="s">
        <v>10242</v>
      </c>
      <c r="B2193" s="108" t="s">
        <v>10243</v>
      </c>
      <c r="C2193" s="21">
        <f>VLOOKUP(A2193,[1]spot_prices!$A:$F,3,FALSE)</f>
        <v>194</v>
      </c>
      <c r="D2193" s="21">
        <f>VLOOKUP(A2193,[1]spot_prices!$A:$F,4,FALSE)</f>
        <v>194.3</v>
      </c>
      <c r="E2193" s="107">
        <f>C2193/D2193</f>
        <v>0.998455995882656</v>
      </c>
      <c r="F2193" s="20">
        <f>VLOOKUP(A2193,[1]spot_prices!$A:$F,5,FALSE)</f>
        <v>24.43</v>
      </c>
      <c r="G2193" s="103">
        <f>VLOOKUP(A2193,[1]spot_prices!$A:$F,6,FALSE)</f>
        <v>8.15</v>
      </c>
      <c r="H2193" s="109" t="s">
        <v>34</v>
      </c>
      <c r="I2193" s="121"/>
      <c r="J2193" s="108" t="s">
        <v>2352</v>
      </c>
      <c r="K2193" s="112">
        <f>VLOOKUP(H2193,行业总结!D:F,2,FALSE)</f>
        <v>3.21</v>
      </c>
      <c r="L2193" s="109" t="s">
        <v>10244</v>
      </c>
      <c r="M2193" s="109" t="s">
        <v>10245</v>
      </c>
    </row>
    <row r="2194" s="98" customFormat="1" ht="33" spans="1:13">
      <c r="A2194" s="108" t="s">
        <v>10246</v>
      </c>
      <c r="B2194" s="108" t="s">
        <v>10247</v>
      </c>
      <c r="C2194" s="21">
        <f>VLOOKUP(A2194,[1]spot_prices!$A:$F,3,FALSE)</f>
        <v>156.9</v>
      </c>
      <c r="D2194" s="21">
        <f>VLOOKUP(A2194,[1]spot_prices!$A:$F,4,FALSE)</f>
        <v>156.9</v>
      </c>
      <c r="E2194" s="107">
        <f>C2194/D2194</f>
        <v>1</v>
      </c>
      <c r="F2194" s="20">
        <f>VLOOKUP(A2194,[1]spot_prices!$A:$F,5,FALSE)</f>
        <v>199.06</v>
      </c>
      <c r="G2194" s="103">
        <f>VLOOKUP(A2194,[1]spot_prices!$A:$F,6,FALSE)</f>
        <v>1.98</v>
      </c>
      <c r="H2194" s="109" t="s">
        <v>34</v>
      </c>
      <c r="I2194" s="121"/>
      <c r="J2194" s="108" t="s">
        <v>2113</v>
      </c>
      <c r="K2194" s="112">
        <f>VLOOKUP(H2194,行业总结!D:F,2,FALSE)</f>
        <v>3.21</v>
      </c>
      <c r="L2194" s="109" t="s">
        <v>10248</v>
      </c>
      <c r="M2194" s="109" t="s">
        <v>10249</v>
      </c>
    </row>
    <row r="2195" s="98" customFormat="1" spans="1:13">
      <c r="A2195" s="108" t="s">
        <v>10250</v>
      </c>
      <c r="B2195" s="108" t="s">
        <v>10251</v>
      </c>
      <c r="C2195" s="21">
        <f>VLOOKUP(A2195,[1]spot_prices!$A:$F,3,FALSE)</f>
        <v>141.1</v>
      </c>
      <c r="D2195" s="21">
        <f>VLOOKUP(A2195,[1]spot_prices!$A:$F,4,FALSE)</f>
        <v>143.3</v>
      </c>
      <c r="E2195" s="107">
        <f>C2195/D2195</f>
        <v>0.984647592463363</v>
      </c>
      <c r="F2195" s="20">
        <f>VLOOKUP(A2195,[1]spot_prices!$A:$F,5,FALSE)</f>
        <v>7.04</v>
      </c>
      <c r="G2195" s="103">
        <f>VLOOKUP(A2195,[1]spot_prices!$A:$F,6,FALSE)</f>
        <v>5.55</v>
      </c>
      <c r="H2195" s="109" t="s">
        <v>34</v>
      </c>
      <c r="I2195" s="121"/>
      <c r="J2195" s="108" t="s">
        <v>2113</v>
      </c>
      <c r="K2195" s="112">
        <f>VLOOKUP(H2195,行业总结!D:F,2,FALSE)</f>
        <v>3.21</v>
      </c>
      <c r="L2195" s="109" t="s">
        <v>10252</v>
      </c>
      <c r="M2195" s="109" t="s">
        <v>10253</v>
      </c>
    </row>
    <row r="2196" s="98" customFormat="1" ht="49.5" spans="1:13">
      <c r="A2196" s="108" t="s">
        <v>10254</v>
      </c>
      <c r="B2196" s="108" t="s">
        <v>10255</v>
      </c>
      <c r="C2196" s="21">
        <f>VLOOKUP(A2196,[1]spot_prices!$A:$F,3,FALSE)</f>
        <v>140.4</v>
      </c>
      <c r="D2196" s="21">
        <f>VLOOKUP(A2196,[1]spot_prices!$A:$F,4,FALSE)</f>
        <v>152.4</v>
      </c>
      <c r="E2196" s="107">
        <f>C2196/D2196</f>
        <v>0.921259842519685</v>
      </c>
      <c r="F2196" s="20">
        <f>VLOOKUP(A2196,[1]spot_prices!$A:$F,5,FALSE)</f>
        <v>9.6</v>
      </c>
      <c r="G2196" s="103">
        <f>VLOOKUP(A2196,[1]spot_prices!$A:$F,6,FALSE)</f>
        <v>0.21</v>
      </c>
      <c r="H2196" s="109" t="s">
        <v>34</v>
      </c>
      <c r="I2196" s="121"/>
      <c r="J2196" s="108" t="s">
        <v>2135</v>
      </c>
      <c r="K2196" s="112">
        <f>VLOOKUP(H2196,行业总结!D:F,2,FALSE)</f>
        <v>3.21</v>
      </c>
      <c r="L2196" s="109" t="s">
        <v>10256</v>
      </c>
      <c r="M2196" s="109" t="s">
        <v>10257</v>
      </c>
    </row>
    <row r="2197" s="98" customFormat="1" ht="49.5" spans="1:13">
      <c r="A2197" s="108" t="s">
        <v>10258</v>
      </c>
      <c r="B2197" s="108" t="s">
        <v>10259</v>
      </c>
      <c r="C2197" s="21">
        <f>VLOOKUP(A2197,[1]spot_prices!$A:$F,3,FALSE)</f>
        <v>140</v>
      </c>
      <c r="D2197" s="21">
        <f>VLOOKUP(A2197,[1]spot_prices!$A:$F,4,FALSE)</f>
        <v>142.1</v>
      </c>
      <c r="E2197" s="107">
        <f>C2197/D2197</f>
        <v>0.985221674876847</v>
      </c>
      <c r="F2197" s="20">
        <f>VLOOKUP(A2197,[1]spot_prices!$A:$F,5,FALSE)</f>
        <v>11.99</v>
      </c>
      <c r="G2197" s="103">
        <f>VLOOKUP(A2197,[1]spot_prices!$A:$F,6,FALSE)</f>
        <v>2.57</v>
      </c>
      <c r="H2197" s="109" t="s">
        <v>34</v>
      </c>
      <c r="I2197" s="121"/>
      <c r="J2197" s="108" t="s">
        <v>2421</v>
      </c>
      <c r="K2197" s="112">
        <f>VLOOKUP(H2197,行业总结!D:F,2,FALSE)</f>
        <v>3.21</v>
      </c>
      <c r="L2197" s="109" t="s">
        <v>10260</v>
      </c>
      <c r="M2197" s="109" t="s">
        <v>10261</v>
      </c>
    </row>
    <row r="2198" s="98" customFormat="1" ht="33" spans="1:13">
      <c r="A2198" s="108" t="s">
        <v>10262</v>
      </c>
      <c r="B2198" s="108" t="s">
        <v>10263</v>
      </c>
      <c r="C2198" s="21">
        <f>VLOOKUP(A2198,[1]spot_prices!$A:$F,3,FALSE)</f>
        <v>134.6</v>
      </c>
      <c r="D2198" s="21">
        <f>VLOOKUP(A2198,[1]spot_prices!$A:$F,4,FALSE)</f>
        <v>153.7</v>
      </c>
      <c r="E2198" s="107">
        <f>C2198/D2198</f>
        <v>0.875731945348081</v>
      </c>
      <c r="F2198" s="20">
        <f>VLOOKUP(A2198,[1]spot_prices!$A:$F,5,FALSE)</f>
        <v>9.92</v>
      </c>
      <c r="G2198" s="103">
        <f>VLOOKUP(A2198,[1]spot_prices!$A:$F,6,FALSE)</f>
        <v>-2.17</v>
      </c>
      <c r="H2198" s="109" t="s">
        <v>34</v>
      </c>
      <c r="I2198" s="121"/>
      <c r="J2198" s="108" t="s">
        <v>2352</v>
      </c>
      <c r="K2198" s="112">
        <f>VLOOKUP(H2198,行业总结!D:F,2,FALSE)</f>
        <v>3.21</v>
      </c>
      <c r="L2198" s="109" t="s">
        <v>10264</v>
      </c>
      <c r="M2198" s="109" t="s">
        <v>10265</v>
      </c>
    </row>
    <row r="2199" s="98" customFormat="1" ht="33" spans="1:13">
      <c r="A2199" s="108" t="s">
        <v>10266</v>
      </c>
      <c r="B2199" s="108" t="s">
        <v>10267</v>
      </c>
      <c r="C2199" s="21">
        <f>VLOOKUP(A2199,[1]spot_prices!$A:$F,3,FALSE)</f>
        <v>128.4</v>
      </c>
      <c r="D2199" s="21">
        <f>VLOOKUP(A2199,[1]spot_prices!$A:$F,4,FALSE)</f>
        <v>163.4</v>
      </c>
      <c r="E2199" s="107">
        <f>C2199/D2199</f>
        <v>0.785801713586291</v>
      </c>
      <c r="F2199" s="20">
        <f>VLOOKUP(A2199,[1]spot_prices!$A:$F,5,FALSE)</f>
        <v>11.95</v>
      </c>
      <c r="G2199" s="103">
        <f>VLOOKUP(A2199,[1]spot_prices!$A:$F,6,FALSE)</f>
        <v>-0.25</v>
      </c>
      <c r="H2199" s="109" t="s">
        <v>34</v>
      </c>
      <c r="I2199" s="121"/>
      <c r="J2199" s="108" t="s">
        <v>2113</v>
      </c>
      <c r="K2199" s="112">
        <f>VLOOKUP(H2199,行业总结!D:F,2,FALSE)</f>
        <v>3.21</v>
      </c>
      <c r="L2199" s="109" t="s">
        <v>10268</v>
      </c>
      <c r="M2199" s="109" t="s">
        <v>10269</v>
      </c>
    </row>
    <row r="2200" s="98" customFormat="1" ht="66" spans="1:13">
      <c r="A2200" s="108" t="s">
        <v>10270</v>
      </c>
      <c r="B2200" s="108" t="s">
        <v>10271</v>
      </c>
      <c r="C2200" s="21">
        <f>VLOOKUP(A2200,[1]spot_prices!$A:$F,3,FALSE)</f>
        <v>123.6</v>
      </c>
      <c r="D2200" s="21">
        <f>VLOOKUP(A2200,[1]spot_prices!$A:$F,4,FALSE)</f>
        <v>139.1</v>
      </c>
      <c r="E2200" s="107">
        <f>C2200/D2200</f>
        <v>0.888569374550683</v>
      </c>
      <c r="F2200" s="20">
        <f>VLOOKUP(A2200,[1]spot_prices!$A:$F,5,FALSE)</f>
        <v>11.08</v>
      </c>
      <c r="G2200" s="103">
        <f>VLOOKUP(A2200,[1]spot_prices!$A:$F,6,FALSE)</f>
        <v>4.14</v>
      </c>
      <c r="H2200" s="109" t="s">
        <v>34</v>
      </c>
      <c r="I2200" s="121"/>
      <c r="J2200" s="108" t="s">
        <v>2135</v>
      </c>
      <c r="K2200" s="112">
        <f>VLOOKUP(H2200,行业总结!D:F,2,FALSE)</f>
        <v>3.21</v>
      </c>
      <c r="L2200" s="109" t="s">
        <v>10272</v>
      </c>
      <c r="M2200" s="109" t="s">
        <v>10273</v>
      </c>
    </row>
    <row r="2201" s="98" customFormat="1" ht="82.5" spans="1:13">
      <c r="A2201" s="108" t="s">
        <v>10274</v>
      </c>
      <c r="B2201" s="108" t="s">
        <v>10275</v>
      </c>
      <c r="C2201" s="21">
        <f>VLOOKUP(A2201,[1]spot_prices!$A:$F,3,FALSE)</f>
        <v>120.7</v>
      </c>
      <c r="D2201" s="21">
        <f>VLOOKUP(A2201,[1]spot_prices!$A:$F,4,FALSE)</f>
        <v>143.2</v>
      </c>
      <c r="E2201" s="107">
        <f>C2201/D2201</f>
        <v>0.842877094972067</v>
      </c>
      <c r="F2201" s="20">
        <f>VLOOKUP(A2201,[1]spot_prices!$A:$F,5,FALSE)</f>
        <v>16.66</v>
      </c>
      <c r="G2201" s="103">
        <f>VLOOKUP(A2201,[1]spot_prices!$A:$F,6,FALSE)</f>
        <v>1.34</v>
      </c>
      <c r="H2201" s="109" t="s">
        <v>34</v>
      </c>
      <c r="I2201" s="121"/>
      <c r="J2201" s="108" t="s">
        <v>2352</v>
      </c>
      <c r="K2201" s="112">
        <f>VLOOKUP(H2201,行业总结!D:F,2,FALSE)</f>
        <v>3.21</v>
      </c>
      <c r="L2201" s="109" t="s">
        <v>10276</v>
      </c>
      <c r="M2201" s="109" t="s">
        <v>10277</v>
      </c>
    </row>
    <row r="2202" s="98" customFormat="1" ht="33" spans="1:13">
      <c r="A2202" s="108" t="s">
        <v>10278</v>
      </c>
      <c r="B2202" s="108" t="s">
        <v>10279</v>
      </c>
      <c r="C2202" s="21">
        <f>VLOOKUP(A2202,[1]spot_prices!$A:$F,3,FALSE)</f>
        <v>110</v>
      </c>
      <c r="D2202" s="21">
        <f>VLOOKUP(A2202,[1]spot_prices!$A:$F,4,FALSE)</f>
        <v>136.5</v>
      </c>
      <c r="E2202" s="107">
        <f>C2202/D2202</f>
        <v>0.805860805860806</v>
      </c>
      <c r="F2202" s="20">
        <f>VLOOKUP(A2202,[1]spot_prices!$A:$F,5,FALSE)</f>
        <v>22.3</v>
      </c>
      <c r="G2202" s="103">
        <f>VLOOKUP(A2202,[1]spot_prices!$A:$F,6,FALSE)</f>
        <v>3.34</v>
      </c>
      <c r="H2202" s="109" t="s">
        <v>34</v>
      </c>
      <c r="I2202" s="121"/>
      <c r="J2202" s="108" t="s">
        <v>2352</v>
      </c>
      <c r="K2202" s="112">
        <f>VLOOKUP(H2202,行业总结!D:F,2,FALSE)</f>
        <v>3.21</v>
      </c>
      <c r="L2202" s="109" t="s">
        <v>10280</v>
      </c>
      <c r="M2202" s="109" t="s">
        <v>10281</v>
      </c>
    </row>
    <row r="2203" s="98" customFormat="1" spans="1:13">
      <c r="A2203" s="20" t="s">
        <v>10282</v>
      </c>
      <c r="B2203" s="20" t="s">
        <v>10283</v>
      </c>
      <c r="C2203" s="21">
        <f>VLOOKUP(A2203,[1]spot_prices!$A:$F,3,FALSE)</f>
        <v>107.6</v>
      </c>
      <c r="D2203" s="21">
        <f>VLOOKUP(A2203,[1]spot_prices!$A:$F,4,FALSE)</f>
        <v>189.8</v>
      </c>
      <c r="E2203" s="107">
        <f>C2203/D2203</f>
        <v>0.566912539515279</v>
      </c>
      <c r="F2203" s="20">
        <f>VLOOKUP(A2203,[1]spot_prices!$A:$F,5,FALSE)</f>
        <v>219</v>
      </c>
      <c r="G2203" s="103">
        <f>VLOOKUP(A2203,[1]spot_prices!$A:$F,6,FALSE)</f>
        <v>-0.09</v>
      </c>
      <c r="H2203" s="23" t="s">
        <v>34</v>
      </c>
      <c r="I2203" s="115"/>
      <c r="J2203" s="20" t="s">
        <v>2253</v>
      </c>
      <c r="K2203" s="112">
        <f>VLOOKUP(H2203,行业总结!D:F,2,FALSE)</f>
        <v>3.21</v>
      </c>
      <c r="L2203" s="23" t="s">
        <v>10284</v>
      </c>
      <c r="M2203" s="23" t="s">
        <v>10285</v>
      </c>
    </row>
    <row r="2204" s="98" customFormat="1" ht="49.5" spans="1:13">
      <c r="A2204" s="108" t="s">
        <v>10286</v>
      </c>
      <c r="B2204" s="108" t="s">
        <v>10287</v>
      </c>
      <c r="C2204" s="21">
        <f>VLOOKUP(A2204,[1]spot_prices!$A:$F,3,FALSE)</f>
        <v>104</v>
      </c>
      <c r="D2204" s="21">
        <f>VLOOKUP(A2204,[1]spot_prices!$A:$F,4,FALSE)</f>
        <v>110.6</v>
      </c>
      <c r="E2204" s="107">
        <f>C2204/D2204</f>
        <v>0.940325497287523</v>
      </c>
      <c r="F2204" s="20">
        <f>VLOOKUP(A2204,[1]spot_prices!$A:$F,5,FALSE)</f>
        <v>24</v>
      </c>
      <c r="G2204" s="103">
        <f>VLOOKUP(A2204,[1]spot_prices!$A:$F,6,FALSE)</f>
        <v>1.61</v>
      </c>
      <c r="H2204" s="109" t="s">
        <v>34</v>
      </c>
      <c r="I2204" s="121"/>
      <c r="J2204" s="108" t="s">
        <v>2352</v>
      </c>
      <c r="K2204" s="112">
        <f>VLOOKUP(H2204,行业总结!D:F,2,FALSE)</f>
        <v>3.21</v>
      </c>
      <c r="L2204" s="109" t="s">
        <v>10288</v>
      </c>
      <c r="M2204" s="109" t="s">
        <v>10289</v>
      </c>
    </row>
    <row r="2205" s="98" customFormat="1" ht="66" spans="1:13">
      <c r="A2205" s="20" t="s">
        <v>10290</v>
      </c>
      <c r="B2205" s="20" t="s">
        <v>10291</v>
      </c>
      <c r="C2205" s="21">
        <f>VLOOKUP(A2205,[1]spot_prices!$A:$F,3,FALSE)</f>
        <v>97.4</v>
      </c>
      <c r="D2205" s="21">
        <f>VLOOKUP(A2205,[1]spot_prices!$A:$F,4,FALSE)</f>
        <v>119.3</v>
      </c>
      <c r="E2205" s="107">
        <f>C2205/D2205</f>
        <v>0.816429170159262</v>
      </c>
      <c r="F2205" s="20">
        <f>VLOOKUP(A2205,[1]spot_prices!$A:$F,5,FALSE)</f>
        <v>23.46</v>
      </c>
      <c r="G2205" s="103">
        <f>VLOOKUP(A2205,[1]spot_prices!$A:$F,6,FALSE)</f>
        <v>2.58</v>
      </c>
      <c r="H2205" s="23" t="s">
        <v>34</v>
      </c>
      <c r="I2205" s="115"/>
      <c r="J2205" s="20" t="s">
        <v>2352</v>
      </c>
      <c r="K2205" s="112">
        <f>VLOOKUP(H2205,行业总结!D:F,2,FALSE)</f>
        <v>3.21</v>
      </c>
      <c r="L2205" s="23" t="s">
        <v>10292</v>
      </c>
      <c r="M2205" s="23" t="s">
        <v>10293</v>
      </c>
    </row>
    <row r="2206" s="98" customFormat="1" ht="33" spans="1:13">
      <c r="A2206" s="20" t="s">
        <v>10294</v>
      </c>
      <c r="B2206" s="20" t="s">
        <v>10295</v>
      </c>
      <c r="C2206" s="21">
        <f>VLOOKUP(A2206,[1]spot_prices!$A:$F,3,FALSE)</f>
        <v>95.8</v>
      </c>
      <c r="D2206" s="21">
        <f>VLOOKUP(A2206,[1]spot_prices!$A:$F,4,FALSE)</f>
        <v>104.1</v>
      </c>
      <c r="E2206" s="107">
        <f>C2206/D2206</f>
        <v>0.920268972142171</v>
      </c>
      <c r="F2206" s="20">
        <f>VLOOKUP(A2206,[1]spot_prices!$A:$F,5,FALSE)</f>
        <v>13.04</v>
      </c>
      <c r="G2206" s="103">
        <f>VLOOKUP(A2206,[1]spot_prices!$A:$F,6,FALSE)</f>
        <v>1.88</v>
      </c>
      <c r="H2206" s="23" t="s">
        <v>34</v>
      </c>
      <c r="I2206" s="115"/>
      <c r="J2206" s="20" t="s">
        <v>2352</v>
      </c>
      <c r="K2206" s="112">
        <f>VLOOKUP(H2206,行业总结!D:F,2,FALSE)</f>
        <v>3.21</v>
      </c>
      <c r="L2206" s="23" t="s">
        <v>10296</v>
      </c>
      <c r="M2206" s="23" t="s">
        <v>10297</v>
      </c>
    </row>
    <row r="2207" s="98" customFormat="1" ht="33" spans="1:13">
      <c r="A2207" s="20" t="s">
        <v>10298</v>
      </c>
      <c r="B2207" s="20" t="s">
        <v>10299</v>
      </c>
      <c r="C2207" s="21">
        <f>VLOOKUP(A2207,[1]spot_prices!$A:$F,3,FALSE)</f>
        <v>95</v>
      </c>
      <c r="D2207" s="21">
        <f>VLOOKUP(A2207,[1]spot_prices!$A:$F,4,FALSE)</f>
        <v>95.8</v>
      </c>
      <c r="E2207" s="107">
        <f>C2207/D2207</f>
        <v>0.991649269311065</v>
      </c>
      <c r="F2207" s="20">
        <f>VLOOKUP(A2207,[1]spot_prices!$A:$F,5,FALSE)</f>
        <v>10.57</v>
      </c>
      <c r="G2207" s="103">
        <f>VLOOKUP(A2207,[1]spot_prices!$A:$F,6,FALSE)</f>
        <v>-0.19</v>
      </c>
      <c r="H2207" s="23" t="s">
        <v>34</v>
      </c>
      <c r="I2207" s="115"/>
      <c r="J2207" s="20" t="s">
        <v>2135</v>
      </c>
      <c r="K2207" s="112">
        <f>VLOOKUP(H2207,行业总结!D:F,2,FALSE)</f>
        <v>3.21</v>
      </c>
      <c r="L2207" s="23" t="s">
        <v>10300</v>
      </c>
      <c r="M2207" s="23" t="s">
        <v>10301</v>
      </c>
    </row>
    <row r="2208" s="98" customFormat="1" ht="49.5" spans="1:13">
      <c r="A2208" s="20" t="s">
        <v>10302</v>
      </c>
      <c r="B2208" s="20" t="s">
        <v>10303</v>
      </c>
      <c r="C2208" s="21">
        <f>VLOOKUP(A2208,[1]spot_prices!$A:$F,3,FALSE)</f>
        <v>93.7</v>
      </c>
      <c r="D2208" s="21">
        <f>VLOOKUP(A2208,[1]spot_prices!$A:$F,4,FALSE)</f>
        <v>106.8</v>
      </c>
      <c r="E2208" s="107">
        <f>C2208/D2208</f>
        <v>0.877340823970038</v>
      </c>
      <c r="F2208" s="20">
        <f>VLOOKUP(A2208,[1]spot_prices!$A:$F,5,FALSE)</f>
        <v>21.81</v>
      </c>
      <c r="G2208" s="103">
        <f>VLOOKUP(A2208,[1]spot_prices!$A:$F,6,FALSE)</f>
        <v>1.39</v>
      </c>
      <c r="H2208" s="23" t="s">
        <v>34</v>
      </c>
      <c r="I2208" s="115"/>
      <c r="J2208" s="20" t="s">
        <v>2352</v>
      </c>
      <c r="K2208" s="112">
        <f>VLOOKUP(H2208,行业总结!D:F,2,FALSE)</f>
        <v>3.21</v>
      </c>
      <c r="L2208" s="23" t="s">
        <v>10304</v>
      </c>
      <c r="M2208" s="23" t="s">
        <v>10305</v>
      </c>
    </row>
    <row r="2209" s="98" customFormat="1" ht="33" spans="1:13">
      <c r="A2209" s="20" t="s">
        <v>10306</v>
      </c>
      <c r="B2209" s="20" t="s">
        <v>10307</v>
      </c>
      <c r="C2209" s="21">
        <f>VLOOKUP(A2209,[1]spot_prices!$A:$F,3,FALSE)</f>
        <v>92.1</v>
      </c>
      <c r="D2209" s="21">
        <f>VLOOKUP(A2209,[1]spot_prices!$A:$F,4,FALSE)</f>
        <v>95.8</v>
      </c>
      <c r="E2209" s="107">
        <f>C2209/D2209</f>
        <v>0.961377870563674</v>
      </c>
      <c r="F2209" s="20">
        <f>VLOOKUP(A2209,[1]spot_prices!$A:$F,5,FALSE)</f>
        <v>35.72</v>
      </c>
      <c r="G2209" s="103">
        <f>VLOOKUP(A2209,[1]spot_prices!$A:$F,6,FALSE)</f>
        <v>4.81</v>
      </c>
      <c r="H2209" s="23" t="s">
        <v>34</v>
      </c>
      <c r="I2209" s="115"/>
      <c r="J2209" s="20" t="s">
        <v>2135</v>
      </c>
      <c r="K2209" s="112">
        <f>VLOOKUP(H2209,行业总结!D:F,2,FALSE)</f>
        <v>3.21</v>
      </c>
      <c r="L2209" s="23" t="s">
        <v>10308</v>
      </c>
      <c r="M2209" s="23" t="s">
        <v>10309</v>
      </c>
    </row>
    <row r="2210" s="98" customFormat="1" spans="1:13">
      <c r="A2210" s="20" t="s">
        <v>10310</v>
      </c>
      <c r="B2210" s="20" t="s">
        <v>10311</v>
      </c>
      <c r="C2210" s="21">
        <f>VLOOKUP(A2210,[1]spot_prices!$A:$F,3,FALSE)</f>
        <v>89.2</v>
      </c>
      <c r="D2210" s="21">
        <f>VLOOKUP(A2210,[1]spot_prices!$A:$F,4,FALSE)</f>
        <v>136.1</v>
      </c>
      <c r="E2210" s="107">
        <f>C2210/D2210</f>
        <v>0.655400440852315</v>
      </c>
      <c r="F2210" s="20">
        <f>VLOOKUP(A2210,[1]spot_prices!$A:$F,5,FALSE)</f>
        <v>133.35</v>
      </c>
      <c r="G2210" s="103">
        <f>VLOOKUP(A2210,[1]spot_prices!$A:$F,6,FALSE)</f>
        <v>-0.89</v>
      </c>
      <c r="H2210" s="23" t="s">
        <v>34</v>
      </c>
      <c r="I2210" s="115"/>
      <c r="J2210" s="20" t="s">
        <v>2352</v>
      </c>
      <c r="K2210" s="112">
        <f>VLOOKUP(H2210,行业总结!D:F,2,FALSE)</f>
        <v>3.21</v>
      </c>
      <c r="L2210" s="23" t="s">
        <v>10312</v>
      </c>
      <c r="M2210" s="23" t="s">
        <v>10313</v>
      </c>
    </row>
    <row r="2211" s="98" customFormat="1" ht="49.5" spans="1:13">
      <c r="A2211" s="20" t="s">
        <v>10314</v>
      </c>
      <c r="B2211" s="20" t="s">
        <v>10315</v>
      </c>
      <c r="C2211" s="21">
        <f>VLOOKUP(A2211,[1]spot_prices!$A:$F,3,FALSE)</f>
        <v>88.1</v>
      </c>
      <c r="D2211" s="21">
        <f>VLOOKUP(A2211,[1]spot_prices!$A:$F,4,FALSE)</f>
        <v>90.9</v>
      </c>
      <c r="E2211" s="107">
        <f>C2211/D2211</f>
        <v>0.969196919691969</v>
      </c>
      <c r="F2211" s="20">
        <f>VLOOKUP(A2211,[1]spot_prices!$A:$F,5,FALSE)</f>
        <v>33.66</v>
      </c>
      <c r="G2211" s="103">
        <f>VLOOKUP(A2211,[1]spot_prices!$A:$F,6,FALSE)</f>
        <v>-0.12</v>
      </c>
      <c r="H2211" s="23" t="s">
        <v>34</v>
      </c>
      <c r="I2211" s="115"/>
      <c r="J2211" s="20" t="s">
        <v>2352</v>
      </c>
      <c r="K2211" s="112">
        <f>VLOOKUP(H2211,行业总结!D:F,2,FALSE)</f>
        <v>3.21</v>
      </c>
      <c r="L2211" s="23" t="s">
        <v>10316</v>
      </c>
      <c r="M2211" s="23" t="s">
        <v>10317</v>
      </c>
    </row>
    <row r="2212" s="98" customFormat="1" ht="33" spans="1:13">
      <c r="A2212" s="20" t="s">
        <v>10318</v>
      </c>
      <c r="B2212" s="20" t="s">
        <v>10319</v>
      </c>
      <c r="C2212" s="21">
        <f>VLOOKUP(A2212,[1]spot_prices!$A:$F,3,FALSE)</f>
        <v>85.2</v>
      </c>
      <c r="D2212" s="21">
        <f>VLOOKUP(A2212,[1]spot_prices!$A:$F,4,FALSE)</f>
        <v>85.3</v>
      </c>
      <c r="E2212" s="107">
        <f>C2212/D2212</f>
        <v>0.998827667057444</v>
      </c>
      <c r="F2212" s="20">
        <f>VLOOKUP(A2212,[1]spot_prices!$A:$F,5,FALSE)</f>
        <v>53.25</v>
      </c>
      <c r="G2212" s="103">
        <f>VLOOKUP(A2212,[1]spot_prices!$A:$F,6,FALSE)</f>
        <v>1.56</v>
      </c>
      <c r="H2212" s="23" t="s">
        <v>34</v>
      </c>
      <c r="I2212" s="115"/>
      <c r="J2212" s="20" t="s">
        <v>2352</v>
      </c>
      <c r="K2212" s="112">
        <f>VLOOKUP(H2212,行业总结!D:F,2,FALSE)</f>
        <v>3.21</v>
      </c>
      <c r="L2212" s="23" t="s">
        <v>10320</v>
      </c>
      <c r="M2212" s="23" t="s">
        <v>10321</v>
      </c>
    </row>
    <row r="2213" s="98" customFormat="1" ht="33" spans="1:13">
      <c r="A2213" s="20" t="s">
        <v>10322</v>
      </c>
      <c r="B2213" s="20" t="s">
        <v>10323</v>
      </c>
      <c r="C2213" s="21">
        <f>VLOOKUP(A2213,[1]spot_prices!$A:$F,3,FALSE)</f>
        <v>84.1</v>
      </c>
      <c r="D2213" s="21">
        <f>VLOOKUP(A2213,[1]spot_prices!$A:$F,4,FALSE)</f>
        <v>85.3</v>
      </c>
      <c r="E2213" s="107">
        <f>C2213/D2213</f>
        <v>0.985932004689332</v>
      </c>
      <c r="F2213" s="20">
        <f>VLOOKUP(A2213,[1]spot_prices!$A:$F,5,FALSE)</f>
        <v>49.82</v>
      </c>
      <c r="G2213" s="103">
        <f>VLOOKUP(A2213,[1]spot_prices!$A:$F,6,FALSE)</f>
        <v>1.2</v>
      </c>
      <c r="H2213" s="23" t="s">
        <v>34</v>
      </c>
      <c r="I2213" s="115"/>
      <c r="J2213" s="20" t="s">
        <v>2286</v>
      </c>
      <c r="K2213" s="112">
        <f>VLOOKUP(H2213,行业总结!D:F,2,FALSE)</f>
        <v>3.21</v>
      </c>
      <c r="L2213" s="23" t="s">
        <v>10324</v>
      </c>
      <c r="M2213" s="23" t="s">
        <v>10325</v>
      </c>
    </row>
    <row r="2214" s="98" customFormat="1" ht="49.5" spans="1:13">
      <c r="A2214" s="20" t="s">
        <v>10326</v>
      </c>
      <c r="B2214" s="20" t="s">
        <v>10327</v>
      </c>
      <c r="C2214" s="21">
        <f>VLOOKUP(A2214,[1]spot_prices!$A:$F,3,FALSE)</f>
        <v>77.7</v>
      </c>
      <c r="D2214" s="21">
        <f>VLOOKUP(A2214,[1]spot_prices!$A:$F,4,FALSE)</f>
        <v>89.7</v>
      </c>
      <c r="E2214" s="107">
        <f>C2214/D2214</f>
        <v>0.866220735785953</v>
      </c>
      <c r="F2214" s="20">
        <f>VLOOKUP(A2214,[1]spot_prices!$A:$F,5,FALSE)</f>
        <v>69.06</v>
      </c>
      <c r="G2214" s="103">
        <f>VLOOKUP(A2214,[1]spot_prices!$A:$F,6,FALSE)</f>
        <v>-4.61</v>
      </c>
      <c r="H2214" s="23" t="s">
        <v>34</v>
      </c>
      <c r="I2214" s="115"/>
      <c r="J2214" s="113"/>
      <c r="K2214" s="112">
        <f>VLOOKUP(H2214,行业总结!D:F,2,FALSE)</f>
        <v>3.21</v>
      </c>
      <c r="L2214" s="23" t="s">
        <v>10328</v>
      </c>
      <c r="M2214" s="23" t="s">
        <v>10329</v>
      </c>
    </row>
    <row r="2215" s="98" customFormat="1" ht="99" spans="1:13">
      <c r="A2215" s="20" t="s">
        <v>10330</v>
      </c>
      <c r="B2215" s="20" t="s">
        <v>10331</v>
      </c>
      <c r="C2215" s="21">
        <f>VLOOKUP(A2215,[1]spot_prices!$A:$F,3,FALSE)</f>
        <v>74.8</v>
      </c>
      <c r="D2215" s="21">
        <f>VLOOKUP(A2215,[1]spot_prices!$A:$F,4,FALSE)</f>
        <v>88.2</v>
      </c>
      <c r="E2215" s="107">
        <f>C2215/D2215</f>
        <v>0.848072562358277</v>
      </c>
      <c r="F2215" s="20">
        <f>VLOOKUP(A2215,[1]spot_prices!$A:$F,5,FALSE)</f>
        <v>22.37</v>
      </c>
      <c r="G2215" s="103">
        <f>VLOOKUP(A2215,[1]spot_prices!$A:$F,6,FALSE)</f>
        <v>0.77</v>
      </c>
      <c r="H2215" s="23" t="s">
        <v>34</v>
      </c>
      <c r="I2215" s="115"/>
      <c r="J2215" s="113"/>
      <c r="K2215" s="112">
        <f>VLOOKUP(H2215,行业总结!D:F,2,FALSE)</f>
        <v>3.21</v>
      </c>
      <c r="L2215" s="23" t="s">
        <v>10332</v>
      </c>
      <c r="M2215" s="23" t="s">
        <v>10333</v>
      </c>
    </row>
    <row r="2216" s="98" customFormat="1" ht="33" spans="1:13">
      <c r="A2216" s="20" t="s">
        <v>10334</v>
      </c>
      <c r="B2216" s="20" t="s">
        <v>10335</v>
      </c>
      <c r="C2216" s="21">
        <f>VLOOKUP(A2216,[1]spot_prices!$A:$F,3,FALSE)</f>
        <v>74.2</v>
      </c>
      <c r="D2216" s="21">
        <f>VLOOKUP(A2216,[1]spot_prices!$A:$F,4,FALSE)</f>
        <v>88.9</v>
      </c>
      <c r="E2216" s="107">
        <f>C2216/D2216</f>
        <v>0.834645669291339</v>
      </c>
      <c r="F2216" s="20">
        <f>VLOOKUP(A2216,[1]spot_prices!$A:$F,5,FALSE)</f>
        <v>12.15</v>
      </c>
      <c r="G2216" s="103">
        <f>VLOOKUP(A2216,[1]spot_prices!$A:$F,6,FALSE)</f>
        <v>2.27</v>
      </c>
      <c r="H2216" s="23" t="s">
        <v>34</v>
      </c>
      <c r="I2216" s="115"/>
      <c r="J2216" s="20" t="s">
        <v>2352</v>
      </c>
      <c r="K2216" s="112">
        <f>VLOOKUP(H2216,行业总结!D:F,2,FALSE)</f>
        <v>3.21</v>
      </c>
      <c r="L2216" s="23" t="s">
        <v>10336</v>
      </c>
      <c r="M2216" s="23" t="s">
        <v>10337</v>
      </c>
    </row>
    <row r="2217" s="98" customFormat="1" spans="1:13">
      <c r="A2217" s="20" t="s">
        <v>10338</v>
      </c>
      <c r="B2217" s="20" t="s">
        <v>10339</v>
      </c>
      <c r="C2217" s="21">
        <f>VLOOKUP(A2217,[1]spot_prices!$A:$F,3,FALSE)</f>
        <v>72.1</v>
      </c>
      <c r="D2217" s="21">
        <f>VLOOKUP(A2217,[1]spot_prices!$A:$F,4,FALSE)</f>
        <v>72.1</v>
      </c>
      <c r="E2217" s="107">
        <f>C2217/D2217</f>
        <v>1</v>
      </c>
      <c r="F2217" s="20">
        <f>VLOOKUP(A2217,[1]spot_prices!$A:$F,5,FALSE)</f>
        <v>93.25</v>
      </c>
      <c r="G2217" s="103">
        <f>VLOOKUP(A2217,[1]spot_prices!$A:$F,6,FALSE)</f>
        <v>-1.98</v>
      </c>
      <c r="H2217" s="23" t="s">
        <v>34</v>
      </c>
      <c r="I2217" s="115"/>
      <c r="J2217" s="113"/>
      <c r="K2217" s="112">
        <f>VLOOKUP(H2217,行业总结!D:F,2,FALSE)</f>
        <v>3.21</v>
      </c>
      <c r="L2217" s="23" t="s">
        <v>10340</v>
      </c>
      <c r="M2217" s="23" t="s">
        <v>10341</v>
      </c>
    </row>
    <row r="2218" s="98" customFormat="1" ht="33" spans="1:13">
      <c r="A2218" s="20" t="s">
        <v>10342</v>
      </c>
      <c r="B2218" s="20" t="s">
        <v>10343</v>
      </c>
      <c r="C2218" s="21">
        <f>VLOOKUP(A2218,[1]spot_prices!$A:$F,3,FALSE)</f>
        <v>70.4</v>
      </c>
      <c r="D2218" s="21">
        <f>VLOOKUP(A2218,[1]spot_prices!$A:$F,4,FALSE)</f>
        <v>117.6</v>
      </c>
      <c r="E2218" s="107">
        <f>C2218/D2218</f>
        <v>0.598639455782313</v>
      </c>
      <c r="F2218" s="20">
        <f>VLOOKUP(A2218,[1]spot_prices!$A:$F,5,FALSE)</f>
        <v>18.27</v>
      </c>
      <c r="G2218" s="103">
        <f>VLOOKUP(A2218,[1]spot_prices!$A:$F,6,FALSE)</f>
        <v>2.18</v>
      </c>
      <c r="H2218" s="23" t="s">
        <v>34</v>
      </c>
      <c r="I2218" s="115"/>
      <c r="J2218" s="20" t="s">
        <v>2352</v>
      </c>
      <c r="K2218" s="112">
        <f>VLOOKUP(H2218,行业总结!D:F,2,FALSE)</f>
        <v>3.21</v>
      </c>
      <c r="L2218" s="23" t="s">
        <v>10344</v>
      </c>
      <c r="M2218" s="23" t="s">
        <v>10345</v>
      </c>
    </row>
    <row r="2219" s="98" customFormat="1" ht="33" spans="1:13">
      <c r="A2219" s="20" t="s">
        <v>10346</v>
      </c>
      <c r="B2219" s="20" t="s">
        <v>10347</v>
      </c>
      <c r="C2219" s="21">
        <f>VLOOKUP(A2219,[1]spot_prices!$A:$F,3,FALSE)</f>
        <v>66</v>
      </c>
      <c r="D2219" s="21">
        <f>VLOOKUP(A2219,[1]spot_prices!$A:$F,4,FALSE)</f>
        <v>78.7</v>
      </c>
      <c r="E2219" s="107">
        <f>C2219/D2219</f>
        <v>0.838627700127065</v>
      </c>
      <c r="F2219" s="20">
        <f>VLOOKUP(A2219,[1]spot_prices!$A:$F,5,FALSE)</f>
        <v>9.54</v>
      </c>
      <c r="G2219" s="103">
        <f>VLOOKUP(A2219,[1]spot_prices!$A:$F,6,FALSE)</f>
        <v>1.92</v>
      </c>
      <c r="H2219" s="23" t="s">
        <v>34</v>
      </c>
      <c r="I2219" s="115"/>
      <c r="J2219" s="20" t="s">
        <v>2352</v>
      </c>
      <c r="K2219" s="112">
        <f>VLOOKUP(H2219,行业总结!D:F,2,FALSE)</f>
        <v>3.21</v>
      </c>
      <c r="L2219" s="23" t="s">
        <v>10348</v>
      </c>
      <c r="M2219" s="23" t="s">
        <v>10349</v>
      </c>
    </row>
    <row r="2220" s="98" customFormat="1" ht="49.5" spans="1:13">
      <c r="A2220" s="20" t="s">
        <v>10350</v>
      </c>
      <c r="B2220" s="20" t="s">
        <v>10351</v>
      </c>
      <c r="C2220" s="21">
        <f>VLOOKUP(A2220,[1]spot_prices!$A:$F,3,FALSE)</f>
        <v>66</v>
      </c>
      <c r="D2220" s="21">
        <f>VLOOKUP(A2220,[1]spot_prices!$A:$F,4,FALSE)</f>
        <v>72.6</v>
      </c>
      <c r="E2220" s="107">
        <f>C2220/D2220</f>
        <v>0.909090909090909</v>
      </c>
      <c r="F2220" s="20">
        <f>VLOOKUP(A2220,[1]spot_prices!$A:$F,5,FALSE)</f>
        <v>8.38</v>
      </c>
      <c r="G2220" s="103">
        <f>VLOOKUP(A2220,[1]spot_prices!$A:$F,6,FALSE)</f>
        <v>1.21</v>
      </c>
      <c r="H2220" s="23" t="s">
        <v>34</v>
      </c>
      <c r="I2220" s="115"/>
      <c r="J2220" s="113"/>
      <c r="K2220" s="112">
        <f>VLOOKUP(H2220,行业总结!D:F,2,FALSE)</f>
        <v>3.21</v>
      </c>
      <c r="L2220" s="23" t="s">
        <v>10352</v>
      </c>
      <c r="M2220" s="23" t="s">
        <v>10353</v>
      </c>
    </row>
    <row r="2221" s="98" customFormat="1" ht="33" spans="1:13">
      <c r="A2221" s="20" t="s">
        <v>10354</v>
      </c>
      <c r="B2221" s="20" t="s">
        <v>10355</v>
      </c>
      <c r="C2221" s="21">
        <f>VLOOKUP(A2221,[1]spot_prices!$A:$F,3,FALSE)</f>
        <v>66</v>
      </c>
      <c r="D2221" s="21">
        <f>VLOOKUP(A2221,[1]spot_prices!$A:$F,4,FALSE)</f>
        <v>74.1</v>
      </c>
      <c r="E2221" s="107">
        <f>C2221/D2221</f>
        <v>0.890688259109312</v>
      </c>
      <c r="F2221" s="20">
        <f>VLOOKUP(A2221,[1]spot_prices!$A:$F,5,FALSE)</f>
        <v>9.87</v>
      </c>
      <c r="G2221" s="103">
        <f>VLOOKUP(A2221,[1]spot_prices!$A:$F,6,FALSE)</f>
        <v>3.79</v>
      </c>
      <c r="H2221" s="23" t="s">
        <v>34</v>
      </c>
      <c r="I2221" s="115"/>
      <c r="J2221" s="20" t="s">
        <v>2352</v>
      </c>
      <c r="K2221" s="112">
        <f>VLOOKUP(H2221,行业总结!D:F,2,FALSE)</f>
        <v>3.21</v>
      </c>
      <c r="L2221" s="23" t="s">
        <v>10356</v>
      </c>
      <c r="M2221" s="23" t="s">
        <v>10357</v>
      </c>
    </row>
    <row r="2222" s="98" customFormat="1" ht="82.5" spans="1:13">
      <c r="A2222" s="20" t="s">
        <v>10358</v>
      </c>
      <c r="B2222" s="20" t="s">
        <v>10359</v>
      </c>
      <c r="C2222" s="21">
        <f>VLOOKUP(A2222,[1]spot_prices!$A:$F,3,FALSE)</f>
        <v>64.9</v>
      </c>
      <c r="D2222" s="21">
        <f>VLOOKUP(A2222,[1]spot_prices!$A:$F,4,FALSE)</f>
        <v>76.7</v>
      </c>
      <c r="E2222" s="107">
        <f>C2222/D2222</f>
        <v>0.846153846153846</v>
      </c>
      <c r="F2222" s="20">
        <f>VLOOKUP(A2222,[1]spot_prices!$A:$F,5,FALSE)</f>
        <v>31.39</v>
      </c>
      <c r="G2222" s="103">
        <f>VLOOKUP(A2222,[1]spot_prices!$A:$F,6,FALSE)</f>
        <v>0.13</v>
      </c>
      <c r="H2222" s="23" t="s">
        <v>34</v>
      </c>
      <c r="I2222" s="115"/>
      <c r="J2222" s="113"/>
      <c r="K2222" s="112">
        <f>VLOOKUP(H2222,行业总结!D:F,2,FALSE)</f>
        <v>3.21</v>
      </c>
      <c r="L2222" s="23" t="s">
        <v>10360</v>
      </c>
      <c r="M2222" s="23" t="s">
        <v>10361</v>
      </c>
    </row>
    <row r="2223" s="98" customFormat="1" ht="49.5" spans="1:13">
      <c r="A2223" s="20" t="s">
        <v>10362</v>
      </c>
      <c r="B2223" s="20" t="s">
        <v>10363</v>
      </c>
      <c r="C2223" s="21">
        <f>VLOOKUP(A2223,[1]spot_prices!$A:$F,3,FALSE)</f>
        <v>64.6</v>
      </c>
      <c r="D2223" s="21">
        <f>VLOOKUP(A2223,[1]spot_prices!$A:$F,4,FALSE)</f>
        <v>77.9</v>
      </c>
      <c r="E2223" s="107">
        <f>C2223/D2223</f>
        <v>0.829268292682927</v>
      </c>
      <c r="F2223" s="20">
        <f>VLOOKUP(A2223,[1]spot_prices!$A:$F,5,FALSE)</f>
        <v>5.37</v>
      </c>
      <c r="G2223" s="103">
        <f>VLOOKUP(A2223,[1]spot_prices!$A:$F,6,FALSE)</f>
        <v>1.7</v>
      </c>
      <c r="H2223" s="23" t="s">
        <v>34</v>
      </c>
      <c r="I2223" s="115"/>
      <c r="J2223" s="20" t="s">
        <v>2352</v>
      </c>
      <c r="K2223" s="112">
        <f>VLOOKUP(H2223,行业总结!D:F,2,FALSE)</f>
        <v>3.21</v>
      </c>
      <c r="L2223" s="23" t="s">
        <v>10364</v>
      </c>
      <c r="M2223" s="23" t="s">
        <v>10365</v>
      </c>
    </row>
    <row r="2224" s="98" customFormat="1" ht="33" spans="1:13">
      <c r="A2224" s="20" t="s">
        <v>10366</v>
      </c>
      <c r="B2224" s="20" t="s">
        <v>10367</v>
      </c>
      <c r="C2224" s="21">
        <f>VLOOKUP(A2224,[1]spot_prices!$A:$F,3,FALSE)</f>
        <v>64.4</v>
      </c>
      <c r="D2224" s="21">
        <f>VLOOKUP(A2224,[1]spot_prices!$A:$F,4,FALSE)</f>
        <v>64.6</v>
      </c>
      <c r="E2224" s="107">
        <f>C2224/D2224</f>
        <v>0.996904024767802</v>
      </c>
      <c r="F2224" s="20">
        <f>VLOOKUP(A2224,[1]spot_prices!$A:$F,5,FALSE)</f>
        <v>12.17</v>
      </c>
      <c r="G2224" s="103">
        <f>VLOOKUP(A2224,[1]spot_prices!$A:$F,6,FALSE)</f>
        <v>4.02</v>
      </c>
      <c r="H2224" s="23" t="s">
        <v>34</v>
      </c>
      <c r="I2224" s="115"/>
      <c r="J2224" s="20" t="s">
        <v>2122</v>
      </c>
      <c r="K2224" s="112">
        <f>VLOOKUP(H2224,行业总结!D:F,2,FALSE)</f>
        <v>3.21</v>
      </c>
      <c r="L2224" s="23" t="s">
        <v>10368</v>
      </c>
      <c r="M2224" s="23" t="s">
        <v>10369</v>
      </c>
    </row>
    <row r="2225" s="98" customFormat="1" ht="33" spans="1:13">
      <c r="A2225" s="20" t="s">
        <v>10370</v>
      </c>
      <c r="B2225" s="20" t="s">
        <v>10371</v>
      </c>
      <c r="C2225" s="21">
        <f>VLOOKUP(A2225,[1]spot_prices!$A:$F,3,FALSE)</f>
        <v>61</v>
      </c>
      <c r="D2225" s="21">
        <f>VLOOKUP(A2225,[1]spot_prices!$A:$F,4,FALSE)</f>
        <v>81.8</v>
      </c>
      <c r="E2225" s="107">
        <f>C2225/D2225</f>
        <v>0.745721271393643</v>
      </c>
      <c r="F2225" s="20">
        <f>VLOOKUP(A2225,[1]spot_prices!$A:$F,5,FALSE)</f>
        <v>11.58</v>
      </c>
      <c r="G2225" s="103">
        <f>VLOOKUP(A2225,[1]spot_prices!$A:$F,6,FALSE)</f>
        <v>2.93</v>
      </c>
      <c r="H2225" s="23" t="s">
        <v>34</v>
      </c>
      <c r="I2225" s="115"/>
      <c r="J2225" s="20" t="s">
        <v>2352</v>
      </c>
      <c r="K2225" s="112">
        <f>VLOOKUP(H2225,行业总结!D:F,2,FALSE)</f>
        <v>3.21</v>
      </c>
      <c r="L2225" s="23" t="s">
        <v>10372</v>
      </c>
      <c r="M2225" s="23" t="s">
        <v>10373</v>
      </c>
    </row>
    <row r="2226" s="98" customFormat="1" ht="33" spans="1:13">
      <c r="A2226" s="20" t="s">
        <v>10374</v>
      </c>
      <c r="B2226" s="20" t="s">
        <v>10375</v>
      </c>
      <c r="C2226" s="21">
        <f>VLOOKUP(A2226,[1]spot_prices!$A:$F,3,FALSE)</f>
        <v>60.9</v>
      </c>
      <c r="D2226" s="21">
        <f>VLOOKUP(A2226,[1]spot_prices!$A:$F,4,FALSE)</f>
        <v>74.7</v>
      </c>
      <c r="E2226" s="107">
        <f>C2226/D2226</f>
        <v>0.815261044176707</v>
      </c>
      <c r="F2226" s="20">
        <f>VLOOKUP(A2226,[1]spot_prices!$A:$F,5,FALSE)</f>
        <v>12.29</v>
      </c>
      <c r="G2226" s="103">
        <f>VLOOKUP(A2226,[1]spot_prices!$A:$F,6,FALSE)</f>
        <v>-6.89</v>
      </c>
      <c r="H2226" s="23" t="s">
        <v>34</v>
      </c>
      <c r="I2226" s="115"/>
      <c r="J2226" s="20" t="s">
        <v>2135</v>
      </c>
      <c r="K2226" s="112">
        <f>VLOOKUP(H2226,行业总结!D:F,2,FALSE)</f>
        <v>3.21</v>
      </c>
      <c r="L2226" s="23" t="s">
        <v>10376</v>
      </c>
      <c r="M2226" s="23" t="s">
        <v>10377</v>
      </c>
    </row>
    <row r="2227" s="98" customFormat="1" ht="66" spans="1:13">
      <c r="A2227" s="20" t="s">
        <v>10378</v>
      </c>
      <c r="B2227" s="20" t="s">
        <v>10379</v>
      </c>
      <c r="C2227" s="21">
        <f>VLOOKUP(A2227,[1]spot_prices!$A:$F,3,FALSE)</f>
        <v>59.4</v>
      </c>
      <c r="D2227" s="21">
        <f>VLOOKUP(A2227,[1]spot_prices!$A:$F,4,FALSE)</f>
        <v>71.2</v>
      </c>
      <c r="E2227" s="107">
        <f>C2227/D2227</f>
        <v>0.834269662921348</v>
      </c>
      <c r="F2227" s="20">
        <f>VLOOKUP(A2227,[1]spot_prices!$A:$F,5,FALSE)</f>
        <v>15.41</v>
      </c>
      <c r="G2227" s="103">
        <f>VLOOKUP(A2227,[1]spot_prices!$A:$F,6,FALSE)</f>
        <v>-1.78</v>
      </c>
      <c r="H2227" s="23" t="s">
        <v>34</v>
      </c>
      <c r="I2227" s="115"/>
      <c r="J2227" s="20" t="s">
        <v>2352</v>
      </c>
      <c r="K2227" s="112">
        <f>VLOOKUP(H2227,行业总结!D:F,2,FALSE)</f>
        <v>3.21</v>
      </c>
      <c r="L2227" s="23" t="s">
        <v>10380</v>
      </c>
      <c r="M2227" s="23" t="s">
        <v>10381</v>
      </c>
    </row>
    <row r="2228" s="98" customFormat="1" ht="33" spans="1:13">
      <c r="A2228" s="24" t="s">
        <v>10382</v>
      </c>
      <c r="B2228" s="24" t="s">
        <v>10383</v>
      </c>
      <c r="C2228" s="21">
        <f>VLOOKUP(A2228,[1]spot_prices!$A:$F,3,FALSE)</f>
        <v>58.4</v>
      </c>
      <c r="D2228" s="21">
        <f>VLOOKUP(A2228,[1]spot_prices!$A:$F,4,FALSE)</f>
        <v>58.5</v>
      </c>
      <c r="E2228" s="107">
        <f>C2228/D2228</f>
        <v>0.998290598290598</v>
      </c>
      <c r="F2228" s="20">
        <f>VLOOKUP(A2228,[1]spot_prices!$A:$F,5,FALSE)</f>
        <v>21.91</v>
      </c>
      <c r="G2228" s="103">
        <f>VLOOKUP(A2228,[1]spot_prices!$A:$F,6,FALSE)</f>
        <v>1.91</v>
      </c>
      <c r="H2228" s="27" t="s">
        <v>34</v>
      </c>
      <c r="I2228" s="35"/>
      <c r="J2228" s="114"/>
      <c r="K2228" s="112">
        <f>VLOOKUP(H2228,行业总结!D:F,2,FALSE)</f>
        <v>3.21</v>
      </c>
      <c r="L2228" s="27" t="s">
        <v>10384</v>
      </c>
      <c r="M2228" s="27" t="s">
        <v>10385</v>
      </c>
    </row>
    <row r="2229" s="98" customFormat="1" ht="33" spans="1:13">
      <c r="A2229" s="20" t="s">
        <v>10386</v>
      </c>
      <c r="B2229" s="20" t="s">
        <v>10387</v>
      </c>
      <c r="C2229" s="21">
        <f>VLOOKUP(A2229,[1]spot_prices!$A:$F,3,FALSE)</f>
        <v>57.5</v>
      </c>
      <c r="D2229" s="21">
        <f>VLOOKUP(A2229,[1]spot_prices!$A:$F,4,FALSE)</f>
        <v>195.4</v>
      </c>
      <c r="E2229" s="107">
        <f>C2229/D2229</f>
        <v>0.294268167860798</v>
      </c>
      <c r="F2229" s="20">
        <f>VLOOKUP(A2229,[1]spot_prices!$A:$F,5,FALSE)</f>
        <v>59.2</v>
      </c>
      <c r="G2229" s="103">
        <f>VLOOKUP(A2229,[1]spot_prices!$A:$F,6,FALSE)</f>
        <v>2.02</v>
      </c>
      <c r="H2229" s="23" t="s">
        <v>34</v>
      </c>
      <c r="I2229" s="115"/>
      <c r="J2229" s="113"/>
      <c r="K2229" s="112">
        <f>VLOOKUP(H2229,行业总结!D:F,2,FALSE)</f>
        <v>3.21</v>
      </c>
      <c r="L2229" s="23" t="s">
        <v>10388</v>
      </c>
      <c r="M2229" s="23" t="s">
        <v>10389</v>
      </c>
    </row>
    <row r="2230" s="98" customFormat="1" ht="49.5" spans="1:13">
      <c r="A2230" s="20" t="s">
        <v>10390</v>
      </c>
      <c r="B2230" s="20" t="s">
        <v>10391</v>
      </c>
      <c r="C2230" s="21">
        <f>VLOOKUP(A2230,[1]spot_prices!$A:$F,3,FALSE)</f>
        <v>57.2</v>
      </c>
      <c r="D2230" s="21">
        <f>VLOOKUP(A2230,[1]spot_prices!$A:$F,4,FALSE)</f>
        <v>65.3</v>
      </c>
      <c r="E2230" s="107">
        <f>C2230/D2230</f>
        <v>0.875957120980092</v>
      </c>
      <c r="F2230" s="20">
        <f>VLOOKUP(A2230,[1]spot_prices!$A:$F,5,FALSE)</f>
        <v>3.76</v>
      </c>
      <c r="G2230" s="103">
        <f>VLOOKUP(A2230,[1]spot_prices!$A:$F,6,FALSE)</f>
        <v>2.73</v>
      </c>
      <c r="H2230" s="23" t="s">
        <v>34</v>
      </c>
      <c r="I2230" s="115"/>
      <c r="J2230" s="113"/>
      <c r="K2230" s="112">
        <f>VLOOKUP(H2230,行业总结!D:F,2,FALSE)</f>
        <v>3.21</v>
      </c>
      <c r="L2230" s="23" t="s">
        <v>10392</v>
      </c>
      <c r="M2230" s="23" t="s">
        <v>10393</v>
      </c>
    </row>
    <row r="2231" s="98" customFormat="1" ht="33" spans="1:13">
      <c r="A2231" s="20" t="s">
        <v>10394</v>
      </c>
      <c r="B2231" s="20" t="s">
        <v>10395</v>
      </c>
      <c r="C2231" s="21">
        <f>VLOOKUP(A2231,[1]spot_prices!$A:$F,3,FALSE)</f>
        <v>56.2</v>
      </c>
      <c r="D2231" s="21">
        <f>VLOOKUP(A2231,[1]spot_prices!$A:$F,4,FALSE)</f>
        <v>65.6</v>
      </c>
      <c r="E2231" s="107">
        <f>C2231/D2231</f>
        <v>0.856707317073171</v>
      </c>
      <c r="F2231" s="20">
        <f>VLOOKUP(A2231,[1]spot_prices!$A:$F,5,FALSE)</f>
        <v>16.4</v>
      </c>
      <c r="G2231" s="103">
        <f>VLOOKUP(A2231,[1]spot_prices!$A:$F,6,FALSE)</f>
        <v>-0.43</v>
      </c>
      <c r="H2231" s="23" t="s">
        <v>34</v>
      </c>
      <c r="I2231" s="115"/>
      <c r="J2231" s="113"/>
      <c r="K2231" s="112">
        <f>VLOOKUP(H2231,行业总结!D:F,2,FALSE)</f>
        <v>3.21</v>
      </c>
      <c r="L2231" s="23" t="s">
        <v>10396</v>
      </c>
      <c r="M2231" s="23" t="s">
        <v>10397</v>
      </c>
    </row>
    <row r="2232" s="98" customFormat="1" ht="66" spans="1:13">
      <c r="A2232" s="20" t="s">
        <v>10398</v>
      </c>
      <c r="B2232" s="20" t="s">
        <v>10399</v>
      </c>
      <c r="C2232" s="21">
        <f>VLOOKUP(A2232,[1]spot_prices!$A:$F,3,FALSE)</f>
        <v>55.1</v>
      </c>
      <c r="D2232" s="21">
        <f>VLOOKUP(A2232,[1]spot_prices!$A:$F,4,FALSE)</f>
        <v>58.5</v>
      </c>
      <c r="E2232" s="107">
        <f>C2232/D2232</f>
        <v>0.941880341880342</v>
      </c>
      <c r="F2232" s="20">
        <f>VLOOKUP(A2232,[1]spot_prices!$A:$F,5,FALSE)</f>
        <v>23.76</v>
      </c>
      <c r="G2232" s="103">
        <f>VLOOKUP(A2232,[1]spot_prices!$A:$F,6,FALSE)</f>
        <v>3.3</v>
      </c>
      <c r="H2232" s="23" t="s">
        <v>34</v>
      </c>
      <c r="I2232" s="115"/>
      <c r="J2232" s="113"/>
      <c r="K2232" s="112">
        <f>VLOOKUP(H2232,行业总结!D:F,2,FALSE)</f>
        <v>3.21</v>
      </c>
      <c r="L2232" s="23" t="s">
        <v>10400</v>
      </c>
      <c r="M2232" s="23" t="s">
        <v>10401</v>
      </c>
    </row>
    <row r="2233" s="98" customFormat="1" ht="49.5" spans="1:13">
      <c r="A2233" s="20" t="s">
        <v>10402</v>
      </c>
      <c r="B2233" s="20" t="s">
        <v>10403</v>
      </c>
      <c r="C2233" s="21">
        <f>VLOOKUP(A2233,[1]spot_prices!$A:$F,3,FALSE)</f>
        <v>50.1</v>
      </c>
      <c r="D2233" s="21">
        <f>VLOOKUP(A2233,[1]spot_prices!$A:$F,4,FALSE)</f>
        <v>50.1</v>
      </c>
      <c r="E2233" s="107">
        <f>C2233/D2233</f>
        <v>1</v>
      </c>
      <c r="F2233" s="20">
        <f>VLOOKUP(A2233,[1]spot_prices!$A:$F,5,FALSE)</f>
        <v>8.02</v>
      </c>
      <c r="G2233" s="103">
        <f>VLOOKUP(A2233,[1]spot_prices!$A:$F,6,FALSE)</f>
        <v>2.82</v>
      </c>
      <c r="H2233" s="23" t="s">
        <v>34</v>
      </c>
      <c r="I2233" s="115"/>
      <c r="J2233" s="113"/>
      <c r="K2233" s="112">
        <f>VLOOKUP(H2233,行业总结!D:F,2,FALSE)</f>
        <v>3.21</v>
      </c>
      <c r="L2233" s="23" t="s">
        <v>10404</v>
      </c>
      <c r="M2233" s="23" t="s">
        <v>10405</v>
      </c>
    </row>
    <row r="2234" s="98" customFormat="1" ht="33" spans="1:13">
      <c r="A2234" s="24" t="s">
        <v>10406</v>
      </c>
      <c r="B2234" s="24" t="s">
        <v>10407</v>
      </c>
      <c r="C2234" s="21">
        <f>VLOOKUP(A2234,[1]spot_prices!$A:$F,3,FALSE)</f>
        <v>49.2</v>
      </c>
      <c r="D2234" s="21">
        <f>VLOOKUP(A2234,[1]spot_prices!$A:$F,4,FALSE)</f>
        <v>49.4</v>
      </c>
      <c r="E2234" s="107">
        <f>C2234/D2234</f>
        <v>0.995951417004049</v>
      </c>
      <c r="F2234" s="20">
        <f>VLOOKUP(A2234,[1]spot_prices!$A:$F,5,FALSE)</f>
        <v>7.7</v>
      </c>
      <c r="G2234" s="103">
        <f>VLOOKUP(A2234,[1]spot_prices!$A:$F,6,FALSE)</f>
        <v>-2.41</v>
      </c>
      <c r="H2234" s="27" t="s">
        <v>34</v>
      </c>
      <c r="I2234" s="35"/>
      <c r="J2234" s="114"/>
      <c r="K2234" s="112">
        <f>VLOOKUP(H2234,行业总结!D:F,2,FALSE)</f>
        <v>3.21</v>
      </c>
      <c r="L2234" s="27" t="s">
        <v>10408</v>
      </c>
      <c r="M2234" s="27" t="s">
        <v>10409</v>
      </c>
    </row>
    <row r="2235" s="98" customFormat="1" ht="33" spans="1:13">
      <c r="A2235" s="24" t="s">
        <v>10410</v>
      </c>
      <c r="B2235" s="24" t="s">
        <v>10411</v>
      </c>
      <c r="C2235" s="21">
        <f>VLOOKUP(A2235,[1]spot_prices!$A:$F,3,FALSE)</f>
        <v>49.2</v>
      </c>
      <c r="D2235" s="21">
        <f>VLOOKUP(A2235,[1]spot_prices!$A:$F,4,FALSE)</f>
        <v>49.2</v>
      </c>
      <c r="E2235" s="107">
        <f>C2235/D2235</f>
        <v>1</v>
      </c>
      <c r="F2235" s="20">
        <f>VLOOKUP(A2235,[1]spot_prices!$A:$F,5,FALSE)</f>
        <v>18.26</v>
      </c>
      <c r="G2235" s="103">
        <f>VLOOKUP(A2235,[1]spot_prices!$A:$F,6,FALSE)</f>
        <v>1.9</v>
      </c>
      <c r="H2235" s="27" t="s">
        <v>34</v>
      </c>
      <c r="I2235" s="35"/>
      <c r="J2235" s="114"/>
      <c r="K2235" s="112">
        <f>VLOOKUP(H2235,行业总结!D:F,2,FALSE)</f>
        <v>3.21</v>
      </c>
      <c r="L2235" s="27" t="s">
        <v>10412</v>
      </c>
      <c r="M2235" s="27" t="s">
        <v>10413</v>
      </c>
    </row>
    <row r="2236" s="98" customFormat="1" ht="49.5" spans="1:13">
      <c r="A2236" s="24" t="s">
        <v>10414</v>
      </c>
      <c r="B2236" s="24" t="s">
        <v>10415</v>
      </c>
      <c r="C2236" s="21">
        <f>VLOOKUP(A2236,[1]spot_prices!$A:$F,3,FALSE)</f>
        <v>47.5</v>
      </c>
      <c r="D2236" s="21">
        <f>VLOOKUP(A2236,[1]spot_prices!$A:$F,4,FALSE)</f>
        <v>47.5</v>
      </c>
      <c r="E2236" s="107">
        <f>C2236/D2236</f>
        <v>1</v>
      </c>
      <c r="F2236" s="20">
        <f>VLOOKUP(A2236,[1]spot_prices!$A:$F,5,FALSE)</f>
        <v>10.64</v>
      </c>
      <c r="G2236" s="103">
        <f>VLOOKUP(A2236,[1]spot_prices!$A:$F,6,FALSE)</f>
        <v>2.9</v>
      </c>
      <c r="H2236" s="27" t="s">
        <v>34</v>
      </c>
      <c r="I2236" s="35"/>
      <c r="J2236" s="114"/>
      <c r="K2236" s="112">
        <f>VLOOKUP(H2236,行业总结!D:F,2,FALSE)</f>
        <v>3.21</v>
      </c>
      <c r="L2236" s="27" t="s">
        <v>10416</v>
      </c>
      <c r="M2236" s="27" t="s">
        <v>10417</v>
      </c>
    </row>
    <row r="2237" s="98" customFormat="1" spans="1:13">
      <c r="A2237" s="24" t="s">
        <v>10418</v>
      </c>
      <c r="B2237" s="24" t="s">
        <v>10419</v>
      </c>
      <c r="C2237" s="21">
        <f>VLOOKUP(A2237,[1]spot_prices!$A:$F,3,FALSE)</f>
        <v>47.1</v>
      </c>
      <c r="D2237" s="21">
        <f>VLOOKUP(A2237,[1]spot_prices!$A:$F,4,FALSE)</f>
        <v>74.3</v>
      </c>
      <c r="E2237" s="107">
        <f>C2237/D2237</f>
        <v>0.633916554508748</v>
      </c>
      <c r="F2237" s="20">
        <f>VLOOKUP(A2237,[1]spot_prices!$A:$F,5,FALSE)</f>
        <v>18.57</v>
      </c>
      <c r="G2237" s="103">
        <f>VLOOKUP(A2237,[1]spot_prices!$A:$F,6,FALSE)</f>
        <v>2.94</v>
      </c>
      <c r="H2237" s="27" t="s">
        <v>34</v>
      </c>
      <c r="I2237" s="35"/>
      <c r="J2237" s="114"/>
      <c r="K2237" s="112">
        <f>VLOOKUP(H2237,行业总结!D:F,2,FALSE)</f>
        <v>3.21</v>
      </c>
      <c r="L2237" s="27" t="s">
        <v>10420</v>
      </c>
      <c r="M2237" s="27" t="s">
        <v>10421</v>
      </c>
    </row>
    <row r="2238" s="98" customFormat="1" ht="33" spans="1:13">
      <c r="A2238" s="24" t="s">
        <v>10422</v>
      </c>
      <c r="B2238" s="24" t="s">
        <v>10423</v>
      </c>
      <c r="C2238" s="21">
        <f>VLOOKUP(A2238,[1]spot_prices!$A:$F,3,FALSE)</f>
        <v>46.2</v>
      </c>
      <c r="D2238" s="21">
        <f>VLOOKUP(A2238,[1]spot_prices!$A:$F,4,FALSE)</f>
        <v>77.1</v>
      </c>
      <c r="E2238" s="107">
        <f>C2238/D2238</f>
        <v>0.599221789883269</v>
      </c>
      <c r="F2238" s="20">
        <f>VLOOKUP(A2238,[1]spot_prices!$A:$F,5,FALSE)</f>
        <v>54.28</v>
      </c>
      <c r="G2238" s="103">
        <f>VLOOKUP(A2238,[1]spot_prices!$A:$F,6,FALSE)</f>
        <v>-1.27</v>
      </c>
      <c r="H2238" s="27" t="s">
        <v>34</v>
      </c>
      <c r="I2238" s="35"/>
      <c r="J2238" s="114"/>
      <c r="K2238" s="112">
        <f>VLOOKUP(H2238,行业总结!D:F,2,FALSE)</f>
        <v>3.21</v>
      </c>
      <c r="L2238" s="27" t="s">
        <v>10424</v>
      </c>
      <c r="M2238" s="27" t="s">
        <v>10425</v>
      </c>
    </row>
    <row r="2239" s="98" customFormat="1" spans="1:13">
      <c r="A2239" s="24" t="s">
        <v>10426</v>
      </c>
      <c r="B2239" s="24" t="s">
        <v>10427</v>
      </c>
      <c r="C2239" s="21">
        <f>VLOOKUP(A2239,[1]spot_prices!$A:$F,3,FALSE)</f>
        <v>45.8</v>
      </c>
      <c r="D2239" s="21">
        <f>VLOOKUP(A2239,[1]spot_prices!$A:$F,4,FALSE)</f>
        <v>63.1</v>
      </c>
      <c r="E2239" s="107">
        <f>C2239/D2239</f>
        <v>0.725832012678288</v>
      </c>
      <c r="F2239" s="20">
        <f>VLOOKUP(A2239,[1]spot_prices!$A:$F,5,FALSE)</f>
        <v>45.76</v>
      </c>
      <c r="G2239" s="103">
        <f>VLOOKUP(A2239,[1]spot_prices!$A:$F,6,FALSE)</f>
        <v>5.68</v>
      </c>
      <c r="H2239" s="27" t="s">
        <v>34</v>
      </c>
      <c r="I2239" s="35"/>
      <c r="J2239" s="114"/>
      <c r="K2239" s="112">
        <f>VLOOKUP(H2239,行业总结!D:F,2,FALSE)</f>
        <v>3.21</v>
      </c>
      <c r="L2239" s="27" t="s">
        <v>10428</v>
      </c>
      <c r="M2239" s="27" t="s">
        <v>10429</v>
      </c>
    </row>
    <row r="2240" s="98" customFormat="1" spans="1:13">
      <c r="A2240" s="24" t="s">
        <v>10430</v>
      </c>
      <c r="B2240" s="24" t="s">
        <v>10431</v>
      </c>
      <c r="C2240" s="21">
        <f>VLOOKUP(A2240,[1]spot_prices!$A:$F,3,FALSE)</f>
        <v>45.8</v>
      </c>
      <c r="D2240" s="21">
        <f>VLOOKUP(A2240,[1]spot_prices!$A:$F,4,FALSE)</f>
        <v>45.8</v>
      </c>
      <c r="E2240" s="107">
        <f>C2240/D2240</f>
        <v>1</v>
      </c>
      <c r="F2240" s="20">
        <f>VLOOKUP(A2240,[1]spot_prices!$A:$F,5,FALSE)</f>
        <v>25.43</v>
      </c>
      <c r="G2240" s="103">
        <f>VLOOKUP(A2240,[1]spot_prices!$A:$F,6,FALSE)</f>
        <v>2.46</v>
      </c>
      <c r="H2240" s="27" t="s">
        <v>34</v>
      </c>
      <c r="I2240" s="35"/>
      <c r="J2240" s="114"/>
      <c r="K2240" s="112">
        <f>VLOOKUP(H2240,行业总结!D:F,2,FALSE)</f>
        <v>3.21</v>
      </c>
      <c r="L2240" s="27" t="s">
        <v>10432</v>
      </c>
      <c r="M2240" s="27" t="s">
        <v>10433</v>
      </c>
    </row>
    <row r="2241" s="98" customFormat="1" ht="49.5" spans="1:13">
      <c r="A2241" s="24" t="s">
        <v>10434</v>
      </c>
      <c r="B2241" s="24" t="s">
        <v>10435</v>
      </c>
      <c r="C2241" s="21">
        <f>VLOOKUP(A2241,[1]spot_prices!$A:$F,3,FALSE)</f>
        <v>45.6</v>
      </c>
      <c r="D2241" s="21">
        <f>VLOOKUP(A2241,[1]spot_prices!$A:$F,4,FALSE)</f>
        <v>110.2</v>
      </c>
      <c r="E2241" s="107">
        <f>C2241/D2241</f>
        <v>0.413793103448276</v>
      </c>
      <c r="F2241" s="20">
        <f>VLOOKUP(A2241,[1]spot_prices!$A:$F,5,FALSE)</f>
        <v>35</v>
      </c>
      <c r="G2241" s="103">
        <f>VLOOKUP(A2241,[1]spot_prices!$A:$F,6,FALSE)</f>
        <v>7.2</v>
      </c>
      <c r="H2241" s="27" t="s">
        <v>34</v>
      </c>
      <c r="I2241" s="35"/>
      <c r="J2241" s="24" t="s">
        <v>2135</v>
      </c>
      <c r="K2241" s="112">
        <f>VLOOKUP(H2241,行业总结!D:F,2,FALSE)</f>
        <v>3.21</v>
      </c>
      <c r="L2241" s="27" t="s">
        <v>10436</v>
      </c>
      <c r="M2241" s="27" t="s">
        <v>10437</v>
      </c>
    </row>
    <row r="2242" s="98" customFormat="1" spans="1:13">
      <c r="A2242" s="24" t="s">
        <v>10438</v>
      </c>
      <c r="B2242" s="24" t="s">
        <v>10439</v>
      </c>
      <c r="C2242" s="21">
        <f>VLOOKUP(A2242,[1]spot_prices!$A:$F,3,FALSE)</f>
        <v>45.3</v>
      </c>
      <c r="D2242" s="21">
        <f>VLOOKUP(A2242,[1]spot_prices!$A:$F,4,FALSE)</f>
        <v>75.2</v>
      </c>
      <c r="E2242" s="107">
        <f>C2242/D2242</f>
        <v>0.602393617021277</v>
      </c>
      <c r="F2242" s="20">
        <f>VLOOKUP(A2242,[1]spot_prices!$A:$F,5,FALSE)</f>
        <v>113.65</v>
      </c>
      <c r="G2242" s="103">
        <f>VLOOKUP(A2242,[1]spot_prices!$A:$F,6,FALSE)</f>
        <v>1.02</v>
      </c>
      <c r="H2242" s="27" t="s">
        <v>34</v>
      </c>
      <c r="I2242" s="35"/>
      <c r="J2242" s="114"/>
      <c r="K2242" s="112">
        <f>VLOOKUP(H2242,行业总结!D:F,2,FALSE)</f>
        <v>3.21</v>
      </c>
      <c r="L2242" s="27" t="s">
        <v>10440</v>
      </c>
      <c r="M2242" s="27" t="s">
        <v>10441</v>
      </c>
    </row>
    <row r="2243" s="98" customFormat="1" ht="33" spans="1:13">
      <c r="A2243" s="24" t="s">
        <v>10442</v>
      </c>
      <c r="B2243" s="24" t="s">
        <v>10443</v>
      </c>
      <c r="C2243" s="21">
        <f>VLOOKUP(A2243,[1]spot_prices!$A:$F,3,FALSE)</f>
        <v>44.9</v>
      </c>
      <c r="D2243" s="21">
        <f>VLOOKUP(A2243,[1]spot_prices!$A:$F,4,FALSE)</f>
        <v>73.7</v>
      </c>
      <c r="E2243" s="107">
        <f>C2243/D2243</f>
        <v>0.609226594301221</v>
      </c>
      <c r="F2243" s="20">
        <f>VLOOKUP(A2243,[1]spot_prices!$A:$F,5,FALSE)</f>
        <v>39.55</v>
      </c>
      <c r="G2243" s="103">
        <f>VLOOKUP(A2243,[1]spot_prices!$A:$F,6,FALSE)</f>
        <v>2.46</v>
      </c>
      <c r="H2243" s="27" t="s">
        <v>34</v>
      </c>
      <c r="I2243" s="35"/>
      <c r="J2243" s="114"/>
      <c r="K2243" s="112">
        <f>VLOOKUP(H2243,行业总结!D:F,2,FALSE)</f>
        <v>3.21</v>
      </c>
      <c r="L2243" s="27" t="s">
        <v>10444</v>
      </c>
      <c r="M2243" s="27" t="s">
        <v>10445</v>
      </c>
    </row>
    <row r="2244" s="98" customFormat="1" ht="66" spans="1:13">
      <c r="A2244" s="24" t="s">
        <v>10446</v>
      </c>
      <c r="B2244" s="24" t="s">
        <v>10447</v>
      </c>
      <c r="C2244" s="21">
        <f>VLOOKUP(A2244,[1]spot_prices!$A:$F,3,FALSE)</f>
        <v>44.2</v>
      </c>
      <c r="D2244" s="21">
        <f>VLOOKUP(A2244,[1]spot_prices!$A:$F,4,FALSE)</f>
        <v>53.5</v>
      </c>
      <c r="E2244" s="107">
        <f>C2244/D2244</f>
        <v>0.826168224299065</v>
      </c>
      <c r="F2244" s="20">
        <f>VLOOKUP(A2244,[1]spot_prices!$A:$F,5,FALSE)</f>
        <v>7.23</v>
      </c>
      <c r="G2244" s="103">
        <f>VLOOKUP(A2244,[1]spot_prices!$A:$F,6,FALSE)</f>
        <v>1.69</v>
      </c>
      <c r="H2244" s="27" t="s">
        <v>34</v>
      </c>
      <c r="I2244" s="35"/>
      <c r="J2244" s="24" t="s">
        <v>2122</v>
      </c>
      <c r="K2244" s="112">
        <f>VLOOKUP(H2244,行业总结!D:F,2,FALSE)</f>
        <v>3.21</v>
      </c>
      <c r="L2244" s="27" t="s">
        <v>10448</v>
      </c>
      <c r="M2244" s="27" t="s">
        <v>10449</v>
      </c>
    </row>
    <row r="2245" s="98" customFormat="1" ht="82.5" spans="1:13">
      <c r="A2245" s="24" t="s">
        <v>10450</v>
      </c>
      <c r="B2245" s="24" t="s">
        <v>10451</v>
      </c>
      <c r="C2245" s="21">
        <f>VLOOKUP(A2245,[1]spot_prices!$A:$F,3,FALSE)</f>
        <v>42.6</v>
      </c>
      <c r="D2245" s="21">
        <f>VLOOKUP(A2245,[1]spot_prices!$A:$F,4,FALSE)</f>
        <v>50.8</v>
      </c>
      <c r="E2245" s="107">
        <f>C2245/D2245</f>
        <v>0.838582677165354</v>
      </c>
      <c r="F2245" s="20">
        <f>VLOOKUP(A2245,[1]spot_prices!$A:$F,5,FALSE)</f>
        <v>7.96</v>
      </c>
      <c r="G2245" s="103">
        <f>VLOOKUP(A2245,[1]spot_prices!$A:$F,6,FALSE)</f>
        <v>2.31</v>
      </c>
      <c r="H2245" s="27" t="s">
        <v>34</v>
      </c>
      <c r="I2245" s="35"/>
      <c r="J2245" s="114"/>
      <c r="K2245" s="112">
        <f>VLOOKUP(H2245,行业总结!D:F,2,FALSE)</f>
        <v>3.21</v>
      </c>
      <c r="L2245" s="27" t="s">
        <v>10452</v>
      </c>
      <c r="M2245" s="27" t="s">
        <v>10453</v>
      </c>
    </row>
    <row r="2246" s="98" customFormat="1" ht="33" spans="1:13">
      <c r="A2246" s="24" t="s">
        <v>10454</v>
      </c>
      <c r="B2246" s="24" t="s">
        <v>10455</v>
      </c>
      <c r="C2246" s="21">
        <f>VLOOKUP(A2246,[1]spot_prices!$A:$F,3,FALSE)</f>
        <v>42.4</v>
      </c>
      <c r="D2246" s="21">
        <f>VLOOKUP(A2246,[1]spot_prices!$A:$F,4,FALSE)</f>
        <v>42.6</v>
      </c>
      <c r="E2246" s="107">
        <f>C2246/D2246</f>
        <v>0.995305164319249</v>
      </c>
      <c r="F2246" s="20">
        <f>VLOOKUP(A2246,[1]spot_prices!$A:$F,5,FALSE)</f>
        <v>16.21</v>
      </c>
      <c r="G2246" s="103">
        <f>VLOOKUP(A2246,[1]spot_prices!$A:$F,6,FALSE)</f>
        <v>1.19</v>
      </c>
      <c r="H2246" s="27" t="s">
        <v>34</v>
      </c>
      <c r="I2246" s="35"/>
      <c r="J2246" s="114"/>
      <c r="K2246" s="112">
        <f>VLOOKUP(H2246,行业总结!D:F,2,FALSE)</f>
        <v>3.21</v>
      </c>
      <c r="L2246" s="27" t="s">
        <v>10456</v>
      </c>
      <c r="M2246" s="27" t="s">
        <v>10457</v>
      </c>
    </row>
    <row r="2247" s="98" customFormat="1" ht="33" spans="1:13">
      <c r="A2247" s="24" t="s">
        <v>10458</v>
      </c>
      <c r="B2247" s="24" t="s">
        <v>10459</v>
      </c>
      <c r="C2247" s="21">
        <f>VLOOKUP(A2247,[1]spot_prices!$A:$F,3,FALSE)</f>
        <v>41.3</v>
      </c>
      <c r="D2247" s="21">
        <f>VLOOKUP(A2247,[1]spot_prices!$A:$F,4,FALSE)</f>
        <v>43.5</v>
      </c>
      <c r="E2247" s="107">
        <f>C2247/D2247</f>
        <v>0.949425287356322</v>
      </c>
      <c r="F2247" s="20">
        <f>VLOOKUP(A2247,[1]spot_prices!$A:$F,5,FALSE)</f>
        <v>11.47</v>
      </c>
      <c r="G2247" s="103">
        <f>VLOOKUP(A2247,[1]spot_prices!$A:$F,6,FALSE)</f>
        <v>2.23</v>
      </c>
      <c r="H2247" s="27" t="s">
        <v>34</v>
      </c>
      <c r="I2247" s="35"/>
      <c r="J2247" s="24"/>
      <c r="K2247" s="112">
        <f>VLOOKUP(H2247,行业总结!D:F,2,FALSE)</f>
        <v>3.21</v>
      </c>
      <c r="L2247" s="27" t="s">
        <v>10460</v>
      </c>
      <c r="M2247" s="27" t="s">
        <v>10461</v>
      </c>
    </row>
    <row r="2248" s="98" customFormat="1" ht="33" spans="1:13">
      <c r="A2248" s="24" t="s">
        <v>10462</v>
      </c>
      <c r="B2248" s="24" t="s">
        <v>10463</v>
      </c>
      <c r="C2248" s="21">
        <f>VLOOKUP(A2248,[1]spot_prices!$A:$F,3,FALSE)</f>
        <v>40.7</v>
      </c>
      <c r="D2248" s="21">
        <f>VLOOKUP(A2248,[1]spot_prices!$A:$F,4,FALSE)</f>
        <v>51.2</v>
      </c>
      <c r="E2248" s="107">
        <f>C2248/D2248</f>
        <v>0.794921875</v>
      </c>
      <c r="F2248" s="20">
        <f>VLOOKUP(A2248,[1]spot_prices!$A:$F,5,FALSE)</f>
        <v>7.6</v>
      </c>
      <c r="G2248" s="103">
        <f>VLOOKUP(A2248,[1]spot_prices!$A:$F,6,FALSE)</f>
        <v>2.43</v>
      </c>
      <c r="H2248" s="27" t="s">
        <v>34</v>
      </c>
      <c r="I2248" s="35"/>
      <c r="J2248" s="114"/>
      <c r="K2248" s="112">
        <f>VLOOKUP(H2248,行业总结!D:F,2,FALSE)</f>
        <v>3.21</v>
      </c>
      <c r="L2248" s="27" t="s">
        <v>10464</v>
      </c>
      <c r="M2248" s="27" t="s">
        <v>10465</v>
      </c>
    </row>
    <row r="2249" s="98" customFormat="1" ht="33" spans="1:13">
      <c r="A2249" s="24" t="s">
        <v>10466</v>
      </c>
      <c r="B2249" s="24" t="s">
        <v>10467</v>
      </c>
      <c r="C2249" s="21">
        <f>VLOOKUP(A2249,[1]spot_prices!$A:$F,3,FALSE)</f>
        <v>40.7</v>
      </c>
      <c r="D2249" s="21">
        <f>VLOOKUP(A2249,[1]spot_prices!$A:$F,4,FALSE)</f>
        <v>44.7</v>
      </c>
      <c r="E2249" s="107">
        <f>C2249/D2249</f>
        <v>0.910514541387025</v>
      </c>
      <c r="F2249" s="20">
        <f>VLOOKUP(A2249,[1]spot_prices!$A:$F,5,FALSE)</f>
        <v>18.96</v>
      </c>
      <c r="G2249" s="103">
        <f>VLOOKUP(A2249,[1]spot_prices!$A:$F,6,FALSE)</f>
        <v>1.94</v>
      </c>
      <c r="H2249" s="27" t="s">
        <v>34</v>
      </c>
      <c r="I2249" s="35"/>
      <c r="J2249" s="114"/>
      <c r="K2249" s="112">
        <f>VLOOKUP(H2249,行业总结!D:F,2,FALSE)</f>
        <v>3.21</v>
      </c>
      <c r="L2249" s="27" t="s">
        <v>10468</v>
      </c>
      <c r="M2249" s="27" t="s">
        <v>10469</v>
      </c>
    </row>
    <row r="2250" s="98" customFormat="1" ht="33" spans="1:13">
      <c r="A2250" s="24" t="s">
        <v>10470</v>
      </c>
      <c r="B2250" s="24" t="s">
        <v>10471</v>
      </c>
      <c r="C2250" s="21">
        <f>VLOOKUP(A2250,[1]spot_prices!$A:$F,3,FALSE)</f>
        <v>40.5</v>
      </c>
      <c r="D2250" s="21">
        <f>VLOOKUP(A2250,[1]spot_prices!$A:$F,4,FALSE)</f>
        <v>57.6</v>
      </c>
      <c r="E2250" s="107">
        <f>C2250/D2250</f>
        <v>0.703125</v>
      </c>
      <c r="F2250" s="20">
        <f>VLOOKUP(A2250,[1]spot_prices!$A:$F,5,FALSE)</f>
        <v>14.39</v>
      </c>
      <c r="G2250" s="103">
        <f>VLOOKUP(A2250,[1]spot_prices!$A:$F,6,FALSE)</f>
        <v>1.2</v>
      </c>
      <c r="H2250" s="27" t="s">
        <v>34</v>
      </c>
      <c r="I2250" s="35"/>
      <c r="J2250" s="114"/>
      <c r="K2250" s="112">
        <f>VLOOKUP(H2250,行业总结!D:F,2,FALSE)</f>
        <v>3.21</v>
      </c>
      <c r="L2250" s="27" t="s">
        <v>10472</v>
      </c>
      <c r="M2250" s="27" t="s">
        <v>10473</v>
      </c>
    </row>
    <row r="2251" s="98" customFormat="1" ht="33" spans="1:13">
      <c r="A2251" s="24" t="s">
        <v>10474</v>
      </c>
      <c r="B2251" s="24" t="s">
        <v>10475</v>
      </c>
      <c r="C2251" s="21">
        <f>VLOOKUP(A2251,[1]spot_prices!$A:$F,3,FALSE)</f>
        <v>40.2</v>
      </c>
      <c r="D2251" s="21">
        <f>VLOOKUP(A2251,[1]spot_prices!$A:$F,4,FALSE)</f>
        <v>40.2</v>
      </c>
      <c r="E2251" s="107">
        <f>C2251/D2251</f>
        <v>1</v>
      </c>
      <c r="F2251" s="20">
        <f>VLOOKUP(A2251,[1]spot_prices!$A:$F,5,FALSE)</f>
        <v>17.26</v>
      </c>
      <c r="G2251" s="103">
        <f>VLOOKUP(A2251,[1]spot_prices!$A:$F,6,FALSE)</f>
        <v>3.98</v>
      </c>
      <c r="H2251" s="27" t="s">
        <v>34</v>
      </c>
      <c r="I2251" s="35"/>
      <c r="J2251" s="114"/>
      <c r="K2251" s="112">
        <f>VLOOKUP(H2251,行业总结!D:F,2,FALSE)</f>
        <v>3.21</v>
      </c>
      <c r="L2251" s="27" t="s">
        <v>10476</v>
      </c>
      <c r="M2251" s="27" t="s">
        <v>10477</v>
      </c>
    </row>
    <row r="2252" s="98" customFormat="1" ht="49.5" spans="1:13">
      <c r="A2252" s="24" t="s">
        <v>10478</v>
      </c>
      <c r="B2252" s="24" t="s">
        <v>10479</v>
      </c>
      <c r="C2252" s="21">
        <f>VLOOKUP(A2252,[1]spot_prices!$A:$F,3,FALSE)</f>
        <v>38.8</v>
      </c>
      <c r="D2252" s="21">
        <f>VLOOKUP(A2252,[1]spot_prices!$A:$F,4,FALSE)</f>
        <v>42.2</v>
      </c>
      <c r="E2252" s="107">
        <f>C2252/D2252</f>
        <v>0.919431279620853</v>
      </c>
      <c r="F2252" s="20">
        <f>VLOOKUP(A2252,[1]spot_prices!$A:$F,5,FALSE)</f>
        <v>18.71</v>
      </c>
      <c r="G2252" s="103">
        <f>VLOOKUP(A2252,[1]spot_prices!$A:$F,6,FALSE)</f>
        <v>9.99</v>
      </c>
      <c r="H2252" s="27" t="s">
        <v>34</v>
      </c>
      <c r="I2252" s="35"/>
      <c r="J2252" s="114"/>
      <c r="K2252" s="112">
        <f>VLOOKUP(H2252,行业总结!D:F,2,FALSE)</f>
        <v>3.21</v>
      </c>
      <c r="L2252" s="27" t="s">
        <v>10480</v>
      </c>
      <c r="M2252" s="27" t="s">
        <v>10481</v>
      </c>
    </row>
    <row r="2253" s="98" customFormat="1" ht="33" spans="1:13">
      <c r="A2253" s="24" t="s">
        <v>10482</v>
      </c>
      <c r="B2253" s="24" t="s">
        <v>10483</v>
      </c>
      <c r="C2253" s="21">
        <f>VLOOKUP(A2253,[1]spot_prices!$A:$F,3,FALSE)</f>
        <v>38.7</v>
      </c>
      <c r="D2253" s="21">
        <f>VLOOKUP(A2253,[1]spot_prices!$A:$F,4,FALSE)</f>
        <v>51.3</v>
      </c>
      <c r="E2253" s="107">
        <f>C2253/D2253</f>
        <v>0.754385964912281</v>
      </c>
      <c r="F2253" s="20">
        <f>VLOOKUP(A2253,[1]spot_prices!$A:$F,5,FALSE)</f>
        <v>12.83</v>
      </c>
      <c r="G2253" s="103">
        <f>VLOOKUP(A2253,[1]spot_prices!$A:$F,6,FALSE)</f>
        <v>6.65</v>
      </c>
      <c r="H2253" s="27" t="s">
        <v>34</v>
      </c>
      <c r="I2253" s="35"/>
      <c r="J2253" s="114"/>
      <c r="K2253" s="112">
        <f>VLOOKUP(H2253,行业总结!D:F,2,FALSE)</f>
        <v>3.21</v>
      </c>
      <c r="L2253" s="27" t="s">
        <v>10484</v>
      </c>
      <c r="M2253" s="27" t="s">
        <v>10485</v>
      </c>
    </row>
    <row r="2254" s="98" customFormat="1" spans="1:13">
      <c r="A2254" s="24" t="s">
        <v>10486</v>
      </c>
      <c r="B2254" s="122" t="s">
        <v>10487</v>
      </c>
      <c r="C2254" s="21">
        <f>VLOOKUP(A2254,[1]spot_prices!$A:$F,3,FALSE)</f>
        <v>37.6</v>
      </c>
      <c r="D2254" s="21">
        <f>VLOOKUP(A2254,[1]spot_prices!$A:$F,4,FALSE)</f>
        <v>121.7</v>
      </c>
      <c r="E2254" s="107">
        <f>C2254/D2254</f>
        <v>0.308956450287592</v>
      </c>
      <c r="F2254" s="20">
        <f>VLOOKUP(A2254,[1]spot_prices!$A:$F,5,FALSE)</f>
        <v>130.4</v>
      </c>
      <c r="G2254" s="103">
        <f>VLOOKUP(A2254,[1]spot_prices!$A:$F,6,FALSE)</f>
        <v>4.98</v>
      </c>
      <c r="H2254" s="27" t="s">
        <v>34</v>
      </c>
      <c r="I2254" s="35"/>
      <c r="J2254" s="24" t="s">
        <v>2253</v>
      </c>
      <c r="K2254" s="112">
        <f>VLOOKUP(H2254,行业总结!D:F,2,FALSE)</f>
        <v>3.21</v>
      </c>
      <c r="L2254" s="128" t="s">
        <v>10488</v>
      </c>
      <c r="M2254" s="27" t="s">
        <v>10489</v>
      </c>
    </row>
    <row r="2255" s="98" customFormat="1" ht="33" spans="1:13">
      <c r="A2255" s="24" t="s">
        <v>10490</v>
      </c>
      <c r="B2255" s="24" t="s">
        <v>10491</v>
      </c>
      <c r="C2255" s="21">
        <f>VLOOKUP(A2255,[1]spot_prices!$A:$F,3,FALSE)</f>
        <v>37</v>
      </c>
      <c r="D2255" s="21">
        <f>VLOOKUP(A2255,[1]spot_prices!$A:$F,4,FALSE)</f>
        <v>83</v>
      </c>
      <c r="E2255" s="107">
        <f>C2255/D2255</f>
        <v>0.44578313253012</v>
      </c>
      <c r="F2255" s="20">
        <f>VLOOKUP(A2255,[1]spot_prices!$A:$F,5,FALSE)</f>
        <v>60.2</v>
      </c>
      <c r="G2255" s="103">
        <f>VLOOKUP(A2255,[1]spot_prices!$A:$F,6,FALSE)</f>
        <v>1.4</v>
      </c>
      <c r="H2255" s="27" t="s">
        <v>34</v>
      </c>
      <c r="I2255" s="35"/>
      <c r="J2255" s="114"/>
      <c r="K2255" s="112">
        <f>VLOOKUP(H2255,行业总结!D:F,2,FALSE)</f>
        <v>3.21</v>
      </c>
      <c r="L2255" s="27" t="s">
        <v>10492</v>
      </c>
      <c r="M2255" s="27" t="s">
        <v>10493</v>
      </c>
    </row>
    <row r="2256" s="98" customFormat="1" ht="49.5" spans="1:13">
      <c r="A2256" s="24" t="s">
        <v>10494</v>
      </c>
      <c r="B2256" s="24" t="s">
        <v>10495</v>
      </c>
      <c r="C2256" s="21">
        <f>VLOOKUP(A2256,[1]spot_prices!$A:$F,3,FALSE)</f>
        <v>35.3</v>
      </c>
      <c r="D2256" s="21">
        <f>VLOOKUP(A2256,[1]spot_prices!$A:$F,4,FALSE)</f>
        <v>48.7</v>
      </c>
      <c r="E2256" s="107">
        <f>C2256/D2256</f>
        <v>0.724845995893224</v>
      </c>
      <c r="F2256" s="20">
        <f>VLOOKUP(A2256,[1]spot_prices!$A:$F,5,FALSE)</f>
        <v>8.12</v>
      </c>
      <c r="G2256" s="103">
        <f>VLOOKUP(A2256,[1]spot_prices!$A:$F,6,FALSE)</f>
        <v>3.05</v>
      </c>
      <c r="H2256" s="27" t="s">
        <v>34</v>
      </c>
      <c r="I2256" s="35"/>
      <c r="J2256" s="114"/>
      <c r="K2256" s="112">
        <f>VLOOKUP(H2256,行业总结!D:F,2,FALSE)</f>
        <v>3.21</v>
      </c>
      <c r="L2256" s="27" t="s">
        <v>10496</v>
      </c>
      <c r="M2256" s="27" t="s">
        <v>10497</v>
      </c>
    </row>
    <row r="2257" s="98" customFormat="1" ht="33" spans="1:13">
      <c r="A2257" s="24" t="s">
        <v>10498</v>
      </c>
      <c r="B2257" s="24" t="s">
        <v>10499</v>
      </c>
      <c r="C2257" s="21">
        <f>VLOOKUP(A2257,[1]spot_prices!$A:$F,3,FALSE)</f>
        <v>34.2</v>
      </c>
      <c r="D2257" s="21">
        <f>VLOOKUP(A2257,[1]spot_prices!$A:$F,4,FALSE)</f>
        <v>42.4</v>
      </c>
      <c r="E2257" s="107">
        <f>C2257/D2257</f>
        <v>0.806603773584906</v>
      </c>
      <c r="F2257" s="20">
        <f>VLOOKUP(A2257,[1]spot_prices!$A:$F,5,FALSE)</f>
        <v>14.12</v>
      </c>
      <c r="G2257" s="103">
        <f>VLOOKUP(A2257,[1]spot_prices!$A:$F,6,FALSE)</f>
        <v>2.62</v>
      </c>
      <c r="H2257" s="27" t="s">
        <v>34</v>
      </c>
      <c r="I2257" s="35"/>
      <c r="J2257" s="114"/>
      <c r="K2257" s="112">
        <f>VLOOKUP(H2257,行业总结!D:F,2,FALSE)</f>
        <v>3.21</v>
      </c>
      <c r="L2257" s="27" t="s">
        <v>10500</v>
      </c>
      <c r="M2257" s="27" t="s">
        <v>10501</v>
      </c>
    </row>
    <row r="2258" s="98" customFormat="1" ht="33" spans="1:13">
      <c r="A2258" s="24" t="s">
        <v>10502</v>
      </c>
      <c r="B2258" s="24" t="s">
        <v>10503</v>
      </c>
      <c r="C2258" s="21">
        <f>VLOOKUP(A2258,[1]spot_prices!$A:$F,3,FALSE)</f>
        <v>33.3</v>
      </c>
      <c r="D2258" s="21">
        <f>VLOOKUP(A2258,[1]spot_prices!$A:$F,4,FALSE)</f>
        <v>36.3</v>
      </c>
      <c r="E2258" s="107">
        <f>C2258/D2258</f>
        <v>0.917355371900826</v>
      </c>
      <c r="F2258" s="20">
        <f>VLOOKUP(A2258,[1]spot_prices!$A:$F,5,FALSE)</f>
        <v>17.69</v>
      </c>
      <c r="G2258" s="103">
        <f>VLOOKUP(A2258,[1]spot_prices!$A:$F,6,FALSE)</f>
        <v>9.74</v>
      </c>
      <c r="H2258" s="27" t="s">
        <v>34</v>
      </c>
      <c r="I2258" s="35"/>
      <c r="J2258" s="114"/>
      <c r="K2258" s="112">
        <f>VLOOKUP(H2258,行业总结!D:F,2,FALSE)</f>
        <v>3.21</v>
      </c>
      <c r="L2258" s="27" t="s">
        <v>10504</v>
      </c>
      <c r="M2258" s="27" t="s">
        <v>10505</v>
      </c>
    </row>
    <row r="2259" s="98" customFormat="1" ht="33" spans="1:13">
      <c r="A2259" s="24" t="s">
        <v>10506</v>
      </c>
      <c r="B2259" s="24" t="s">
        <v>10507</v>
      </c>
      <c r="C2259" s="21">
        <f>VLOOKUP(A2259,[1]spot_prices!$A:$F,3,FALSE)</f>
        <v>32.9</v>
      </c>
      <c r="D2259" s="21">
        <f>VLOOKUP(A2259,[1]spot_prices!$A:$F,4,FALSE)</f>
        <v>34.8</v>
      </c>
      <c r="E2259" s="107">
        <f>C2259/D2259</f>
        <v>0.945402298850575</v>
      </c>
      <c r="F2259" s="20">
        <f>VLOOKUP(A2259,[1]spot_prices!$A:$F,5,FALSE)</f>
        <v>45.76</v>
      </c>
      <c r="G2259" s="103">
        <f>VLOOKUP(A2259,[1]spot_prices!$A:$F,6,FALSE)</f>
        <v>1.4</v>
      </c>
      <c r="H2259" s="27" t="s">
        <v>34</v>
      </c>
      <c r="I2259" s="35"/>
      <c r="J2259" s="114"/>
      <c r="K2259" s="112">
        <f>VLOOKUP(H2259,行业总结!D:F,2,FALSE)</f>
        <v>3.21</v>
      </c>
      <c r="L2259" s="27" t="s">
        <v>10508</v>
      </c>
      <c r="M2259" s="27" t="s">
        <v>10509</v>
      </c>
    </row>
    <row r="2260" s="98" customFormat="1" ht="33" spans="1:13">
      <c r="A2260" s="24" t="s">
        <v>10510</v>
      </c>
      <c r="B2260" s="24" t="s">
        <v>10511</v>
      </c>
      <c r="C2260" s="21">
        <f>VLOOKUP(A2260,[1]spot_prices!$A:$F,3,FALSE)</f>
        <v>32.9</v>
      </c>
      <c r="D2260" s="21">
        <f>VLOOKUP(A2260,[1]spot_prices!$A:$F,4,FALSE)</f>
        <v>33</v>
      </c>
      <c r="E2260" s="107">
        <f>C2260/D2260</f>
        <v>0.996969696969697</v>
      </c>
      <c r="F2260" s="20">
        <f>VLOOKUP(A2260,[1]spot_prices!$A:$F,5,FALSE)</f>
        <v>4.63</v>
      </c>
      <c r="G2260" s="103">
        <f>VLOOKUP(A2260,[1]spot_prices!$A:$F,6,FALSE)</f>
        <v>2.43</v>
      </c>
      <c r="H2260" s="27" t="s">
        <v>34</v>
      </c>
      <c r="I2260" s="35"/>
      <c r="J2260" s="114"/>
      <c r="K2260" s="112">
        <f>VLOOKUP(H2260,行业总结!D:F,2,FALSE)</f>
        <v>3.21</v>
      </c>
      <c r="L2260" s="27" t="s">
        <v>10512</v>
      </c>
      <c r="M2260" s="27" t="s">
        <v>10513</v>
      </c>
    </row>
    <row r="2261" s="98" customFormat="1" spans="1:13">
      <c r="A2261" s="24" t="s">
        <v>10514</v>
      </c>
      <c r="B2261" s="24" t="s">
        <v>10515</v>
      </c>
      <c r="C2261" s="21">
        <f>VLOOKUP(A2261,[1]spot_prices!$A:$F,3,FALSE)</f>
        <v>32.4</v>
      </c>
      <c r="D2261" s="21">
        <f>VLOOKUP(A2261,[1]spot_prices!$A:$F,4,FALSE)</f>
        <v>157.4</v>
      </c>
      <c r="E2261" s="107">
        <f>C2261/D2261</f>
        <v>0.20584498094028</v>
      </c>
      <c r="F2261" s="20">
        <f>VLOOKUP(A2261,[1]spot_prices!$A:$F,5,FALSE)</f>
        <v>131.16</v>
      </c>
      <c r="G2261" s="103">
        <f>VLOOKUP(A2261,[1]spot_prices!$A:$F,6,FALSE)</f>
        <v>2.38</v>
      </c>
      <c r="H2261" s="27" t="s">
        <v>34</v>
      </c>
      <c r="I2261" s="35" t="s">
        <v>1772</v>
      </c>
      <c r="J2261" s="114"/>
      <c r="K2261" s="112">
        <f>VLOOKUP(H2261,行业总结!D:F,2,FALSE)</f>
        <v>3.21</v>
      </c>
      <c r="L2261" s="27" t="s">
        <v>10516</v>
      </c>
      <c r="M2261" s="27" t="s">
        <v>10517</v>
      </c>
    </row>
    <row r="2262" s="98" customFormat="1" ht="33" spans="1:13">
      <c r="A2262" s="24" t="s">
        <v>10518</v>
      </c>
      <c r="B2262" s="24" t="s">
        <v>10519</v>
      </c>
      <c r="C2262" s="21">
        <f>VLOOKUP(A2262,[1]spot_prices!$A:$F,3,FALSE)</f>
        <v>31.9</v>
      </c>
      <c r="D2262" s="21">
        <f>VLOOKUP(A2262,[1]spot_prices!$A:$F,4,FALSE)</f>
        <v>31.9</v>
      </c>
      <c r="E2262" s="107">
        <f>C2262/D2262</f>
        <v>1</v>
      </c>
      <c r="F2262" s="20">
        <f>VLOOKUP(A2262,[1]spot_prices!$A:$F,5,FALSE)</f>
        <v>44.66</v>
      </c>
      <c r="G2262" s="103">
        <f>VLOOKUP(A2262,[1]spot_prices!$A:$F,6,FALSE)</f>
        <v>1.57</v>
      </c>
      <c r="H2262" s="27" t="s">
        <v>34</v>
      </c>
      <c r="I2262" s="35"/>
      <c r="J2262" s="114"/>
      <c r="K2262" s="112">
        <f>VLOOKUP(H2262,行业总结!D:F,2,FALSE)</f>
        <v>3.21</v>
      </c>
      <c r="L2262" s="27" t="s">
        <v>10520</v>
      </c>
      <c r="M2262" s="27" t="s">
        <v>1790</v>
      </c>
    </row>
    <row r="2263" s="98" customFormat="1" spans="1:13">
      <c r="A2263" s="24" t="s">
        <v>10521</v>
      </c>
      <c r="B2263" s="24" t="s">
        <v>10522</v>
      </c>
      <c r="C2263" s="21">
        <f>VLOOKUP(A2263,[1]spot_prices!$A:$F,3,FALSE)</f>
        <v>31.2</v>
      </c>
      <c r="D2263" s="21">
        <f>VLOOKUP(A2263,[1]spot_prices!$A:$F,4,FALSE)</f>
        <v>31.2</v>
      </c>
      <c r="E2263" s="107">
        <f>C2263/D2263</f>
        <v>1</v>
      </c>
      <c r="F2263" s="20">
        <f>VLOOKUP(A2263,[1]spot_prices!$A:$F,5,FALSE)</f>
        <v>55.76</v>
      </c>
      <c r="G2263" s="103">
        <f>VLOOKUP(A2263,[1]spot_prices!$A:$F,6,FALSE)</f>
        <v>8.02</v>
      </c>
      <c r="H2263" s="27" t="s">
        <v>34</v>
      </c>
      <c r="I2263" s="35"/>
      <c r="J2263" s="114"/>
      <c r="K2263" s="112">
        <f>VLOOKUP(H2263,行业总结!D:F,2,FALSE)</f>
        <v>3.21</v>
      </c>
      <c r="L2263" s="27" t="s">
        <v>10523</v>
      </c>
      <c r="M2263" s="27" t="s">
        <v>10524</v>
      </c>
    </row>
    <row r="2264" s="98" customFormat="1" ht="33" spans="1:13">
      <c r="A2264" s="24" t="s">
        <v>10525</v>
      </c>
      <c r="B2264" s="24" t="s">
        <v>10526</v>
      </c>
      <c r="C2264" s="21">
        <f>VLOOKUP(A2264,[1]spot_prices!$A:$F,3,FALSE)</f>
        <v>31</v>
      </c>
      <c r="D2264" s="21">
        <f>VLOOKUP(A2264,[1]spot_prices!$A:$F,4,FALSE)</f>
        <v>58</v>
      </c>
      <c r="E2264" s="107">
        <f>C2264/D2264</f>
        <v>0.53448275862069</v>
      </c>
      <c r="F2264" s="20">
        <f>VLOOKUP(A2264,[1]spot_prices!$A:$F,5,FALSE)</f>
        <v>15.48</v>
      </c>
      <c r="G2264" s="103">
        <f>VLOOKUP(A2264,[1]spot_prices!$A:$F,6,FALSE)</f>
        <v>1.31</v>
      </c>
      <c r="H2264" s="27" t="s">
        <v>34</v>
      </c>
      <c r="I2264" s="35"/>
      <c r="J2264" s="114"/>
      <c r="K2264" s="112">
        <f>VLOOKUP(H2264,行业总结!D:F,2,FALSE)</f>
        <v>3.21</v>
      </c>
      <c r="L2264" s="27" t="s">
        <v>10527</v>
      </c>
      <c r="M2264" s="27" t="s">
        <v>10528</v>
      </c>
    </row>
    <row r="2265" s="98" customFormat="1" ht="49.5" spans="1:13">
      <c r="A2265" s="24" t="s">
        <v>10529</v>
      </c>
      <c r="B2265" s="24" t="s">
        <v>10530</v>
      </c>
      <c r="C2265" s="21">
        <f>VLOOKUP(A2265,[1]spot_prices!$A:$F,3,FALSE)</f>
        <v>29.4</v>
      </c>
      <c r="D2265" s="21">
        <f>VLOOKUP(A2265,[1]spot_prices!$A:$F,4,FALSE)</f>
        <v>128.1</v>
      </c>
      <c r="E2265" s="107">
        <f>C2265/D2265</f>
        <v>0.229508196721311</v>
      </c>
      <c r="F2265" s="20">
        <f>VLOOKUP(A2265,[1]spot_prices!$A:$F,5,FALSE)</f>
        <v>118.59</v>
      </c>
      <c r="G2265" s="103">
        <f>VLOOKUP(A2265,[1]spot_prices!$A:$F,6,FALSE)</f>
        <v>4.89</v>
      </c>
      <c r="H2265" s="27" t="s">
        <v>34</v>
      </c>
      <c r="I2265" s="35"/>
      <c r="J2265" s="114"/>
      <c r="K2265" s="112">
        <f>VLOOKUP(H2265,行业总结!D:F,2,FALSE)</f>
        <v>3.21</v>
      </c>
      <c r="L2265" s="27" t="s">
        <v>10531</v>
      </c>
      <c r="M2265" s="27" t="s">
        <v>10532</v>
      </c>
    </row>
    <row r="2266" s="98" customFormat="1" spans="1:13">
      <c r="A2266" s="24" t="s">
        <v>10533</v>
      </c>
      <c r="B2266" s="24" t="s">
        <v>10534</v>
      </c>
      <c r="C2266" s="21">
        <f>VLOOKUP(A2266,[1]spot_prices!$A:$F,3,FALSE)</f>
        <v>27.7</v>
      </c>
      <c r="D2266" s="21">
        <f>VLOOKUP(A2266,[1]spot_prices!$A:$F,4,FALSE)</f>
        <v>100.9</v>
      </c>
      <c r="E2266" s="107">
        <f>C2266/D2266</f>
        <v>0.274529236868186</v>
      </c>
      <c r="F2266" s="20">
        <f>VLOOKUP(A2266,[1]spot_prices!$A:$F,5,FALSE)</f>
        <v>25.22</v>
      </c>
      <c r="G2266" s="103">
        <f>VLOOKUP(A2266,[1]spot_prices!$A:$F,6,FALSE)</f>
        <v>1.37</v>
      </c>
      <c r="H2266" s="27" t="s">
        <v>34</v>
      </c>
      <c r="I2266" s="35"/>
      <c r="J2266" s="114"/>
      <c r="K2266" s="112">
        <f>VLOOKUP(H2266,行业总结!D:F,2,FALSE)</f>
        <v>3.21</v>
      </c>
      <c r="L2266" s="27" t="s">
        <v>10535</v>
      </c>
      <c r="M2266" s="27" t="s">
        <v>10536</v>
      </c>
    </row>
    <row r="2267" s="98" customFormat="1" spans="1:13">
      <c r="A2267" s="24" t="s">
        <v>10537</v>
      </c>
      <c r="B2267" s="24" t="s">
        <v>10538</v>
      </c>
      <c r="C2267" s="21">
        <f>VLOOKUP(A2267,[1]spot_prices!$A:$F,3,FALSE)</f>
        <v>27.4</v>
      </c>
      <c r="D2267" s="21">
        <f>VLOOKUP(A2267,[1]spot_prices!$A:$F,4,FALSE)</f>
        <v>125</v>
      </c>
      <c r="E2267" s="107">
        <f>C2267/D2267</f>
        <v>0.2192</v>
      </c>
      <c r="F2267" s="20">
        <f>VLOOKUP(A2267,[1]spot_prices!$A:$F,5,FALSE)</f>
        <v>103.42</v>
      </c>
      <c r="G2267" s="103">
        <f>VLOOKUP(A2267,[1]spot_prices!$A:$F,6,FALSE)</f>
        <v>-2.85</v>
      </c>
      <c r="H2267" s="27" t="s">
        <v>34</v>
      </c>
      <c r="I2267" s="35"/>
      <c r="J2267" s="114"/>
      <c r="K2267" s="112">
        <f>VLOOKUP(H2267,行业总结!D:F,2,FALSE)</f>
        <v>3.21</v>
      </c>
      <c r="L2267" s="27" t="s">
        <v>10539</v>
      </c>
      <c r="M2267" s="27" t="s">
        <v>10540</v>
      </c>
    </row>
    <row r="2268" s="98" customFormat="1" ht="33" spans="1:13">
      <c r="A2268" s="24" t="s">
        <v>10541</v>
      </c>
      <c r="B2268" s="24" t="s">
        <v>10542</v>
      </c>
      <c r="C2268" s="21">
        <f>VLOOKUP(A2268,[1]spot_prices!$A:$F,3,FALSE)</f>
        <v>25.1</v>
      </c>
      <c r="D2268" s="21">
        <f>VLOOKUP(A2268,[1]spot_prices!$A:$F,4,FALSE)</f>
        <v>31.6</v>
      </c>
      <c r="E2268" s="107">
        <f>C2268/D2268</f>
        <v>0.794303797468354</v>
      </c>
      <c r="F2268" s="20">
        <f>VLOOKUP(A2268,[1]spot_prices!$A:$F,5,FALSE)</f>
        <v>26.23</v>
      </c>
      <c r="G2268" s="103">
        <f>VLOOKUP(A2268,[1]spot_prices!$A:$F,6,FALSE)</f>
        <v>7.54</v>
      </c>
      <c r="H2268" s="27" t="s">
        <v>34</v>
      </c>
      <c r="I2268" s="35"/>
      <c r="J2268" s="114"/>
      <c r="K2268" s="112">
        <f>VLOOKUP(H2268,行业总结!D:F,2,FALSE)</f>
        <v>3.21</v>
      </c>
      <c r="L2268" s="27" t="s">
        <v>10543</v>
      </c>
      <c r="M2268" s="27" t="s">
        <v>10544</v>
      </c>
    </row>
    <row r="2269" s="98" customFormat="1" ht="66" spans="1:13">
      <c r="A2269" s="24" t="s">
        <v>10545</v>
      </c>
      <c r="B2269" s="24" t="s">
        <v>10546</v>
      </c>
      <c r="C2269" s="21">
        <f>VLOOKUP(A2269,[1]spot_prices!$A:$F,3,FALSE)</f>
        <v>25</v>
      </c>
      <c r="D2269" s="21">
        <f>VLOOKUP(A2269,[1]spot_prices!$A:$F,4,FALSE)</f>
        <v>34.2</v>
      </c>
      <c r="E2269" s="107">
        <f>C2269/D2269</f>
        <v>0.730994152046784</v>
      </c>
      <c r="F2269" s="20">
        <f>VLOOKUP(A2269,[1]spot_prices!$A:$F,5,FALSE)</f>
        <v>14.22</v>
      </c>
      <c r="G2269" s="103">
        <f>VLOOKUP(A2269,[1]spot_prices!$A:$F,6,FALSE)</f>
        <v>4.87</v>
      </c>
      <c r="H2269" s="27" t="s">
        <v>34</v>
      </c>
      <c r="I2269" s="35"/>
      <c r="J2269" s="114"/>
      <c r="K2269" s="112">
        <f>VLOOKUP(H2269,行业总结!D:F,2,FALSE)</f>
        <v>3.21</v>
      </c>
      <c r="L2269" s="27" t="s">
        <v>10547</v>
      </c>
      <c r="M2269" s="27" t="s">
        <v>10548</v>
      </c>
    </row>
    <row r="2270" s="98" customFormat="1" ht="33" spans="1:13">
      <c r="A2270" s="24" t="s">
        <v>10549</v>
      </c>
      <c r="B2270" s="24" t="s">
        <v>10550</v>
      </c>
      <c r="C2270" s="21">
        <f>VLOOKUP(A2270,[1]spot_prices!$A:$F,3,FALSE)</f>
        <v>24.8</v>
      </c>
      <c r="D2270" s="21">
        <f>VLOOKUP(A2270,[1]spot_prices!$A:$F,4,FALSE)</f>
        <v>115.6</v>
      </c>
      <c r="E2270" s="107">
        <f>C2270/D2270</f>
        <v>0.214532871972318</v>
      </c>
      <c r="F2270" s="20">
        <f>VLOOKUP(A2270,[1]spot_prices!$A:$F,5,FALSE)</f>
        <v>218.8</v>
      </c>
      <c r="G2270" s="103">
        <f>VLOOKUP(A2270,[1]spot_prices!$A:$F,6,FALSE)</f>
        <v>0.14</v>
      </c>
      <c r="H2270" s="27" t="s">
        <v>34</v>
      </c>
      <c r="I2270" s="35"/>
      <c r="J2270" s="114"/>
      <c r="K2270" s="112">
        <f>VLOOKUP(H2270,行业总结!D:F,2,FALSE)</f>
        <v>3.21</v>
      </c>
      <c r="L2270" s="27" t="s">
        <v>10551</v>
      </c>
      <c r="M2270" s="27" t="s">
        <v>10552</v>
      </c>
    </row>
    <row r="2271" s="98" customFormat="1" ht="33" spans="1:13">
      <c r="A2271" s="24" t="s">
        <v>10553</v>
      </c>
      <c r="B2271" s="24" t="s">
        <v>10554</v>
      </c>
      <c r="C2271" s="21">
        <f>VLOOKUP(A2271,[1]spot_prices!$A:$F,3,FALSE)</f>
        <v>24</v>
      </c>
      <c r="D2271" s="21">
        <f>VLOOKUP(A2271,[1]spot_prices!$A:$F,4,FALSE)</f>
        <v>26.8</v>
      </c>
      <c r="E2271" s="107">
        <f>C2271/D2271</f>
        <v>0.895522388059702</v>
      </c>
      <c r="F2271" s="20">
        <f>VLOOKUP(A2271,[1]spot_prices!$A:$F,5,FALSE)</f>
        <v>19.19</v>
      </c>
      <c r="G2271" s="103">
        <f>VLOOKUP(A2271,[1]spot_prices!$A:$F,6,FALSE)</f>
        <v>0.68</v>
      </c>
      <c r="H2271" s="27" t="s">
        <v>34</v>
      </c>
      <c r="I2271" s="35"/>
      <c r="J2271" s="114"/>
      <c r="K2271" s="112">
        <f>VLOOKUP(H2271,行业总结!D:F,2,FALSE)</f>
        <v>3.21</v>
      </c>
      <c r="L2271" s="27" t="s">
        <v>10555</v>
      </c>
      <c r="M2271" s="27" t="s">
        <v>10556</v>
      </c>
    </row>
    <row r="2272" s="98" customFormat="1" ht="33" spans="1:13">
      <c r="A2272" s="24" t="s">
        <v>10557</v>
      </c>
      <c r="B2272" s="24" t="s">
        <v>10558</v>
      </c>
      <c r="C2272" s="21">
        <f>VLOOKUP(A2272,[1]spot_prices!$A:$F,3,FALSE)</f>
        <v>23.4</v>
      </c>
      <c r="D2272" s="21">
        <f>VLOOKUP(A2272,[1]spot_prices!$A:$F,4,FALSE)</f>
        <v>41.9</v>
      </c>
      <c r="E2272" s="107">
        <f>C2272/D2272</f>
        <v>0.558472553699284</v>
      </c>
      <c r="F2272" s="20">
        <f>VLOOKUP(A2272,[1]spot_prices!$A:$F,5,FALSE)</f>
        <v>9.75</v>
      </c>
      <c r="G2272" s="103">
        <f>VLOOKUP(A2272,[1]spot_prices!$A:$F,6,FALSE)</f>
        <v>3.72</v>
      </c>
      <c r="H2272" s="27" t="s">
        <v>34</v>
      </c>
      <c r="I2272" s="35"/>
      <c r="J2272" s="114"/>
      <c r="K2272" s="112">
        <f>VLOOKUP(H2272,行业总结!D:F,2,FALSE)</f>
        <v>3.21</v>
      </c>
      <c r="L2272" s="27" t="s">
        <v>10559</v>
      </c>
      <c r="M2272" s="27" t="s">
        <v>10560</v>
      </c>
    </row>
    <row r="2273" s="98" customFormat="1" ht="33" spans="1:13">
      <c r="A2273" s="24" t="s">
        <v>10561</v>
      </c>
      <c r="B2273" s="24" t="s">
        <v>10562</v>
      </c>
      <c r="C2273" s="21">
        <f>VLOOKUP(A2273,[1]spot_prices!$A:$F,3,FALSE)</f>
        <v>23.2</v>
      </c>
      <c r="D2273" s="21">
        <f>VLOOKUP(A2273,[1]spot_prices!$A:$F,4,FALSE)</f>
        <v>41.9</v>
      </c>
      <c r="E2273" s="107">
        <f>C2273/D2273</f>
        <v>0.553699284009546</v>
      </c>
      <c r="F2273" s="20">
        <f>VLOOKUP(A2273,[1]spot_prices!$A:$F,5,FALSE)</f>
        <v>12.78</v>
      </c>
      <c r="G2273" s="103">
        <f>VLOOKUP(A2273,[1]spot_prices!$A:$F,6,FALSE)</f>
        <v>2.24</v>
      </c>
      <c r="H2273" s="27" t="s">
        <v>34</v>
      </c>
      <c r="I2273" s="35"/>
      <c r="J2273" s="114"/>
      <c r="K2273" s="112">
        <f>VLOOKUP(H2273,行业总结!D:F,2,FALSE)</f>
        <v>3.21</v>
      </c>
      <c r="L2273" s="27" t="s">
        <v>10563</v>
      </c>
      <c r="M2273" s="27" t="s">
        <v>10564</v>
      </c>
    </row>
    <row r="2274" s="98" customFormat="1" spans="1:13">
      <c r="A2274" s="24" t="s">
        <v>10565</v>
      </c>
      <c r="B2274" s="24" t="s">
        <v>10566</v>
      </c>
      <c r="C2274" s="21">
        <f>VLOOKUP(A2274,[1]spot_prices!$A:$F,3,FALSE)</f>
        <v>23</v>
      </c>
      <c r="D2274" s="21">
        <f>VLOOKUP(A2274,[1]spot_prices!$A:$F,4,FALSE)</f>
        <v>23</v>
      </c>
      <c r="E2274" s="107">
        <f>C2274/D2274</f>
        <v>1</v>
      </c>
      <c r="F2274" s="20">
        <f>VLOOKUP(A2274,[1]spot_prices!$A:$F,5,FALSE)</f>
        <v>24.06</v>
      </c>
      <c r="G2274" s="103">
        <f>VLOOKUP(A2274,[1]spot_prices!$A:$F,6,FALSE)</f>
        <v>4.16</v>
      </c>
      <c r="H2274" s="27" t="s">
        <v>34</v>
      </c>
      <c r="I2274" s="35"/>
      <c r="J2274" s="114"/>
      <c r="K2274" s="112">
        <f>VLOOKUP(H2274,行业总结!D:F,2,FALSE)</f>
        <v>3.21</v>
      </c>
      <c r="L2274" s="27" t="s">
        <v>10567</v>
      </c>
      <c r="M2274" s="27" t="s">
        <v>10568</v>
      </c>
    </row>
    <row r="2275" s="98" customFormat="1" ht="33" spans="1:13">
      <c r="A2275" s="24" t="s">
        <v>10569</v>
      </c>
      <c r="B2275" s="24" t="s">
        <v>10570</v>
      </c>
      <c r="C2275" s="21">
        <f>VLOOKUP(A2275,[1]spot_prices!$A:$F,3,FALSE)</f>
        <v>22.8</v>
      </c>
      <c r="D2275" s="21">
        <f>VLOOKUP(A2275,[1]spot_prices!$A:$F,4,FALSE)</f>
        <v>22.8</v>
      </c>
      <c r="E2275" s="107">
        <f>C2275/D2275</f>
        <v>1</v>
      </c>
      <c r="F2275" s="20">
        <f>VLOOKUP(A2275,[1]spot_prices!$A:$F,5,FALSE)</f>
        <v>4.3</v>
      </c>
      <c r="G2275" s="103">
        <f>VLOOKUP(A2275,[1]spot_prices!$A:$F,6,FALSE)</f>
        <v>2.38</v>
      </c>
      <c r="H2275" s="27" t="s">
        <v>34</v>
      </c>
      <c r="I2275" s="35"/>
      <c r="J2275" s="114"/>
      <c r="K2275" s="112">
        <f>VLOOKUP(H2275,行业总结!D:F,2,FALSE)</f>
        <v>3.21</v>
      </c>
      <c r="L2275" s="27" t="s">
        <v>10571</v>
      </c>
      <c r="M2275" s="27" t="s">
        <v>10572</v>
      </c>
    </row>
    <row r="2276" s="98" customFormat="1" spans="1:13">
      <c r="A2276" s="24" t="s">
        <v>10573</v>
      </c>
      <c r="B2276" s="24" t="s">
        <v>10574</v>
      </c>
      <c r="C2276" s="21">
        <f>VLOOKUP(A2276,[1]spot_prices!$A:$F,3,FALSE)</f>
        <v>22.5</v>
      </c>
      <c r="D2276" s="21">
        <f>VLOOKUP(A2276,[1]spot_prices!$A:$F,4,FALSE)</f>
        <v>28.1</v>
      </c>
      <c r="E2276" s="107">
        <f>C2276/D2276</f>
        <v>0.800711743772242</v>
      </c>
      <c r="F2276" s="20">
        <f>VLOOKUP(A2276,[1]spot_prices!$A:$F,5,FALSE)</f>
        <v>16.77</v>
      </c>
      <c r="G2276" s="103">
        <f>VLOOKUP(A2276,[1]spot_prices!$A:$F,6,FALSE)</f>
        <v>6.82</v>
      </c>
      <c r="H2276" s="27" t="s">
        <v>34</v>
      </c>
      <c r="I2276" s="35"/>
      <c r="J2276" s="114"/>
      <c r="K2276" s="112">
        <f>VLOOKUP(H2276,行业总结!D:F,2,FALSE)</f>
        <v>3.21</v>
      </c>
      <c r="L2276" s="27" t="s">
        <v>10575</v>
      </c>
      <c r="M2276" s="27" t="s">
        <v>10576</v>
      </c>
    </row>
    <row r="2277" s="98" customFormat="1" ht="66" spans="1:13">
      <c r="A2277" s="24" t="s">
        <v>10577</v>
      </c>
      <c r="B2277" s="24" t="s">
        <v>10578</v>
      </c>
      <c r="C2277" s="21">
        <f>VLOOKUP(A2277,[1]spot_prices!$A:$F,3,FALSE)</f>
        <v>21.7</v>
      </c>
      <c r="D2277" s="21">
        <f>VLOOKUP(A2277,[1]spot_prices!$A:$F,4,FALSE)</f>
        <v>36.3</v>
      </c>
      <c r="E2277" s="107">
        <f>C2277/D2277</f>
        <v>0.597796143250689</v>
      </c>
      <c r="F2277" s="20">
        <f>VLOOKUP(A2277,[1]spot_prices!$A:$F,5,FALSE)</f>
        <v>11.1</v>
      </c>
      <c r="G2277" s="103">
        <f>VLOOKUP(A2277,[1]spot_prices!$A:$F,6,FALSE)</f>
        <v>2.78</v>
      </c>
      <c r="H2277" s="27" t="s">
        <v>34</v>
      </c>
      <c r="I2277" s="35"/>
      <c r="J2277" s="114"/>
      <c r="K2277" s="112">
        <f>VLOOKUP(H2277,行业总结!D:F,2,FALSE)</f>
        <v>3.21</v>
      </c>
      <c r="L2277" s="27" t="s">
        <v>10579</v>
      </c>
      <c r="M2277" s="27" t="s">
        <v>10580</v>
      </c>
    </row>
    <row r="2278" s="98" customFormat="1" ht="33" spans="1:13">
      <c r="A2278" s="24" t="s">
        <v>10581</v>
      </c>
      <c r="B2278" s="24" t="s">
        <v>10582</v>
      </c>
      <c r="C2278" s="21">
        <f>VLOOKUP(A2278,[1]spot_prices!$A:$F,3,FALSE)</f>
        <v>21.6</v>
      </c>
      <c r="D2278" s="21">
        <f>VLOOKUP(A2278,[1]spot_prices!$A:$F,4,FALSE)</f>
        <v>32</v>
      </c>
      <c r="E2278" s="107">
        <f>C2278/D2278</f>
        <v>0.675</v>
      </c>
      <c r="F2278" s="20">
        <f>VLOOKUP(A2278,[1]spot_prices!$A:$F,5,FALSE)</f>
        <v>13.41</v>
      </c>
      <c r="G2278" s="103">
        <f>VLOOKUP(A2278,[1]spot_prices!$A:$F,6,FALSE)</f>
        <v>3.79</v>
      </c>
      <c r="H2278" s="27" t="s">
        <v>34</v>
      </c>
      <c r="I2278" s="35"/>
      <c r="J2278" s="114"/>
      <c r="K2278" s="112">
        <f>VLOOKUP(H2278,行业总结!D:F,2,FALSE)</f>
        <v>3.21</v>
      </c>
      <c r="L2278" s="27" t="s">
        <v>10583</v>
      </c>
      <c r="M2278" s="27" t="s">
        <v>10584</v>
      </c>
    </row>
    <row r="2279" s="98" customFormat="1" ht="33" spans="1:13">
      <c r="A2279" s="24" t="s">
        <v>10585</v>
      </c>
      <c r="B2279" s="24" t="s">
        <v>10586</v>
      </c>
      <c r="C2279" s="21">
        <f>VLOOKUP(A2279,[1]spot_prices!$A:$F,3,FALSE)</f>
        <v>21.5</v>
      </c>
      <c r="D2279" s="21">
        <f>VLOOKUP(A2279,[1]spot_prices!$A:$F,4,FALSE)</f>
        <v>31.1</v>
      </c>
      <c r="E2279" s="107">
        <f>C2279/D2279</f>
        <v>0.691318327974277</v>
      </c>
      <c r="F2279" s="20">
        <f>VLOOKUP(A2279,[1]spot_prices!$A:$F,5,FALSE)</f>
        <v>20.27</v>
      </c>
      <c r="G2279" s="103">
        <f>VLOOKUP(A2279,[1]spot_prices!$A:$F,6,FALSE)</f>
        <v>4.11</v>
      </c>
      <c r="H2279" s="27" t="s">
        <v>34</v>
      </c>
      <c r="I2279" s="35"/>
      <c r="J2279" s="114"/>
      <c r="K2279" s="112">
        <f>VLOOKUP(H2279,行业总结!D:F,2,FALSE)</f>
        <v>3.21</v>
      </c>
      <c r="L2279" s="27" t="s">
        <v>10587</v>
      </c>
      <c r="M2279" s="27" t="s">
        <v>10588</v>
      </c>
    </row>
    <row r="2280" s="98" customFormat="1" ht="33" spans="1:13">
      <c r="A2280" s="24" t="s">
        <v>10589</v>
      </c>
      <c r="B2280" s="24" t="s">
        <v>10590</v>
      </c>
      <c r="C2280" s="21">
        <f>VLOOKUP(A2280,[1]spot_prices!$A:$F,3,FALSE)</f>
        <v>19.6</v>
      </c>
      <c r="D2280" s="21">
        <f>VLOOKUP(A2280,[1]spot_prices!$A:$F,4,FALSE)</f>
        <v>28.6</v>
      </c>
      <c r="E2280" s="107">
        <f>C2280/D2280</f>
        <v>0.685314685314685</v>
      </c>
      <c r="F2280" s="20">
        <f>VLOOKUP(A2280,[1]spot_prices!$A:$F,5,FALSE)</f>
        <v>17.36</v>
      </c>
      <c r="G2280" s="103">
        <f>VLOOKUP(A2280,[1]spot_prices!$A:$F,6,FALSE)</f>
        <v>-0.63</v>
      </c>
      <c r="H2280" s="27" t="s">
        <v>34</v>
      </c>
      <c r="I2280" s="35"/>
      <c r="J2280" s="114"/>
      <c r="K2280" s="112">
        <f>VLOOKUP(H2280,行业总结!D:F,2,FALSE)</f>
        <v>3.21</v>
      </c>
      <c r="L2280" s="27" t="s">
        <v>10591</v>
      </c>
      <c r="M2280" s="27" t="s">
        <v>10592</v>
      </c>
    </row>
    <row r="2281" s="98" customFormat="1" ht="33" spans="1:13">
      <c r="A2281" s="24" t="s">
        <v>10593</v>
      </c>
      <c r="B2281" s="24" t="s">
        <v>10594</v>
      </c>
      <c r="C2281" s="21">
        <f>VLOOKUP(A2281,[1]spot_prices!$A:$F,3,FALSE)</f>
        <v>19.3</v>
      </c>
      <c r="D2281" s="21">
        <f>VLOOKUP(A2281,[1]spot_prices!$A:$F,4,FALSE)</f>
        <v>91.3</v>
      </c>
      <c r="E2281" s="107">
        <f>C2281/D2281</f>
        <v>0.211391018619934</v>
      </c>
      <c r="F2281" s="20">
        <f>VLOOKUP(A2281,[1]spot_prices!$A:$F,5,FALSE)</f>
        <v>109.3</v>
      </c>
      <c r="G2281" s="103">
        <f>VLOOKUP(A2281,[1]spot_prices!$A:$F,6,FALSE)</f>
        <v>0.08</v>
      </c>
      <c r="H2281" s="27" t="s">
        <v>34</v>
      </c>
      <c r="I2281" s="35"/>
      <c r="J2281" s="114"/>
      <c r="K2281" s="112">
        <f>VLOOKUP(H2281,行业总结!D:F,2,FALSE)</f>
        <v>3.21</v>
      </c>
      <c r="L2281" s="27" t="s">
        <v>10595</v>
      </c>
      <c r="M2281" s="27" t="s">
        <v>10596</v>
      </c>
    </row>
    <row r="2282" s="98" customFormat="1" spans="1:13">
      <c r="A2282" s="24" t="s">
        <v>10597</v>
      </c>
      <c r="B2282" s="24" t="s">
        <v>10598</v>
      </c>
      <c r="C2282" s="21">
        <f>VLOOKUP(A2282,[1]spot_prices!$A:$F,3,FALSE)</f>
        <v>17.9</v>
      </c>
      <c r="D2282" s="21">
        <f>VLOOKUP(A2282,[1]spot_prices!$A:$F,4,FALSE)</f>
        <v>73.2</v>
      </c>
      <c r="E2282" s="107">
        <f>C2282/D2282</f>
        <v>0.244535519125683</v>
      </c>
      <c r="F2282" s="20">
        <f>VLOOKUP(A2282,[1]spot_prices!$A:$F,5,FALSE)</f>
        <v>83.5</v>
      </c>
      <c r="G2282" s="103">
        <f>VLOOKUP(A2282,[1]spot_prices!$A:$F,6,FALSE)</f>
        <v>1.43</v>
      </c>
      <c r="H2282" s="27" t="s">
        <v>34</v>
      </c>
      <c r="I2282" s="35"/>
      <c r="J2282" s="114"/>
      <c r="K2282" s="112">
        <f>VLOOKUP(H2282,行业总结!D:F,2,FALSE)</f>
        <v>3.21</v>
      </c>
      <c r="L2282" s="27" t="s">
        <v>10599</v>
      </c>
      <c r="M2282" s="27" t="s">
        <v>10600</v>
      </c>
    </row>
    <row r="2283" s="98" customFormat="1" ht="33" spans="1:13">
      <c r="A2283" s="24" t="s">
        <v>10601</v>
      </c>
      <c r="B2283" s="24" t="s">
        <v>10602</v>
      </c>
      <c r="C2283" s="21">
        <f>VLOOKUP(A2283,[1]spot_prices!$A:$F,3,FALSE)</f>
        <v>17.1</v>
      </c>
      <c r="D2283" s="21">
        <f>VLOOKUP(A2283,[1]spot_prices!$A:$F,4,FALSE)</f>
        <v>31.3</v>
      </c>
      <c r="E2283" s="107">
        <f>C2283/D2283</f>
        <v>0.546325878594249</v>
      </c>
      <c r="F2283" s="20">
        <f>VLOOKUP(A2283,[1]spot_prices!$A:$F,5,FALSE)</f>
        <v>29.13</v>
      </c>
      <c r="G2283" s="103">
        <f>VLOOKUP(A2283,[1]spot_prices!$A:$F,6,FALSE)</f>
        <v>7.73</v>
      </c>
      <c r="H2283" s="27" t="s">
        <v>34</v>
      </c>
      <c r="I2283" s="35"/>
      <c r="J2283" s="114"/>
      <c r="K2283" s="112">
        <f>VLOOKUP(H2283,行业总结!D:F,2,FALSE)</f>
        <v>3.21</v>
      </c>
      <c r="L2283" s="27" t="s">
        <v>10603</v>
      </c>
      <c r="M2283" s="27" t="s">
        <v>10604</v>
      </c>
    </row>
    <row r="2284" s="98" customFormat="1" ht="33" spans="1:13">
      <c r="A2284" s="24" t="s">
        <v>10605</v>
      </c>
      <c r="B2284" s="24" t="s">
        <v>10606</v>
      </c>
      <c r="C2284" s="21">
        <f>VLOOKUP(A2284,[1]spot_prices!$A:$F,3,FALSE)</f>
        <v>16.1</v>
      </c>
      <c r="D2284" s="21">
        <f>VLOOKUP(A2284,[1]spot_prices!$A:$F,4,FALSE)</f>
        <v>64.4</v>
      </c>
      <c r="E2284" s="107">
        <f>C2284/D2284</f>
        <v>0.25</v>
      </c>
      <c r="F2284" s="20">
        <f>VLOOKUP(A2284,[1]spot_prices!$A:$F,5,FALSE)</f>
        <v>90.8</v>
      </c>
      <c r="G2284" s="103">
        <f>VLOOKUP(A2284,[1]spot_prices!$A:$F,6,FALSE)</f>
        <v>1.89</v>
      </c>
      <c r="H2284" s="27" t="s">
        <v>34</v>
      </c>
      <c r="I2284" s="35"/>
      <c r="J2284" s="114"/>
      <c r="K2284" s="112">
        <f>VLOOKUP(H2284,行业总结!D:F,2,FALSE)</f>
        <v>3.21</v>
      </c>
      <c r="L2284" s="27" t="s">
        <v>10607</v>
      </c>
      <c r="M2284" s="27" t="s">
        <v>10608</v>
      </c>
    </row>
    <row r="2285" s="98" customFormat="1" ht="33" spans="1:13">
      <c r="A2285" s="24" t="s">
        <v>10609</v>
      </c>
      <c r="B2285" s="24" t="s">
        <v>10610</v>
      </c>
      <c r="C2285" s="21">
        <f>VLOOKUP(A2285,[1]spot_prices!$A:$F,3,FALSE)</f>
        <v>13.1</v>
      </c>
      <c r="D2285" s="21">
        <f>VLOOKUP(A2285,[1]spot_prices!$A:$F,4,FALSE)</f>
        <v>26.2</v>
      </c>
      <c r="E2285" s="107">
        <f>C2285/D2285</f>
        <v>0.5</v>
      </c>
      <c r="F2285" s="20">
        <f>VLOOKUP(A2285,[1]spot_prices!$A:$F,5,FALSE)</f>
        <v>33.06</v>
      </c>
      <c r="G2285" s="103">
        <f>VLOOKUP(A2285,[1]spot_prices!$A:$F,6,FALSE)</f>
        <v>2.07</v>
      </c>
      <c r="H2285" s="27" t="s">
        <v>34</v>
      </c>
      <c r="I2285" s="35"/>
      <c r="J2285" s="114"/>
      <c r="K2285" s="112">
        <f>VLOOKUP(H2285,行业总结!D:F,2,FALSE)</f>
        <v>3.21</v>
      </c>
      <c r="L2285" s="27" t="s">
        <v>10611</v>
      </c>
      <c r="M2285" s="27" t="s">
        <v>10612</v>
      </c>
    </row>
    <row r="2286" s="98" customFormat="1" spans="1:13">
      <c r="A2286" s="24" t="s">
        <v>10613</v>
      </c>
      <c r="B2286" s="24" t="s">
        <v>10614</v>
      </c>
      <c r="C2286" s="21">
        <f>VLOOKUP(A2286,[1]spot_prices!$A:$F,3,FALSE)</f>
        <v>12.9</v>
      </c>
      <c r="D2286" s="21">
        <f>VLOOKUP(A2286,[1]spot_prices!$A:$F,4,FALSE)</f>
        <v>18.8</v>
      </c>
      <c r="E2286" s="107">
        <f>C2286/D2286</f>
        <v>0.686170212765957</v>
      </c>
      <c r="F2286" s="20">
        <f>VLOOKUP(A2286,[1]spot_prices!$A:$F,5,FALSE)</f>
        <v>16.15</v>
      </c>
      <c r="G2286" s="103">
        <f>VLOOKUP(A2286,[1]spot_prices!$A:$F,6,FALSE)</f>
        <v>1.06</v>
      </c>
      <c r="H2286" s="27" t="s">
        <v>34</v>
      </c>
      <c r="I2286" s="35"/>
      <c r="J2286" s="114"/>
      <c r="K2286" s="112">
        <f>VLOOKUP(H2286,行业总结!D:F,2,FALSE)</f>
        <v>3.21</v>
      </c>
      <c r="L2286" s="27" t="s">
        <v>10615</v>
      </c>
      <c r="M2286" s="27" t="s">
        <v>10616</v>
      </c>
    </row>
    <row r="2287" s="98" customFormat="1" ht="33" spans="1:13">
      <c r="A2287" s="24" t="s">
        <v>10617</v>
      </c>
      <c r="B2287" s="24" t="s">
        <v>10618</v>
      </c>
      <c r="C2287" s="21">
        <f>VLOOKUP(A2287,[1]spot_prices!$A:$F,3,FALSE)</f>
        <v>11.6</v>
      </c>
      <c r="D2287" s="21">
        <f>VLOOKUP(A2287,[1]spot_prices!$A:$F,4,FALSE)</f>
        <v>29.2</v>
      </c>
      <c r="E2287" s="107">
        <f>C2287/D2287</f>
        <v>0.397260273972603</v>
      </c>
      <c r="F2287" s="20">
        <f>VLOOKUP(A2287,[1]spot_prices!$A:$F,5,FALSE)</f>
        <v>37.7</v>
      </c>
      <c r="G2287" s="103">
        <f>VLOOKUP(A2287,[1]spot_prices!$A:$F,6,FALSE)</f>
        <v>-1.31</v>
      </c>
      <c r="H2287" s="27" t="s">
        <v>34</v>
      </c>
      <c r="I2287" s="35"/>
      <c r="J2287" s="114"/>
      <c r="K2287" s="112">
        <f>VLOOKUP(H2287,行业总结!D:F,2,FALSE)</f>
        <v>3.21</v>
      </c>
      <c r="L2287" s="27" t="s">
        <v>10619</v>
      </c>
      <c r="M2287" s="27" t="s">
        <v>10620</v>
      </c>
    </row>
    <row r="2288" s="98" customFormat="1" ht="49.5" spans="1:13">
      <c r="A2288" s="24" t="s">
        <v>10621</v>
      </c>
      <c r="B2288" s="24" t="s">
        <v>10622</v>
      </c>
      <c r="C2288" s="21">
        <f>VLOOKUP(A2288,[1]spot_prices!$A:$F,3,FALSE)</f>
        <v>10.3</v>
      </c>
      <c r="D2288" s="21">
        <f>VLOOKUP(A2288,[1]spot_prices!$A:$F,4,FALSE)</f>
        <v>29.1</v>
      </c>
      <c r="E2288" s="107">
        <f>C2288/D2288</f>
        <v>0.353951890034364</v>
      </c>
      <c r="F2288" s="20">
        <f>VLOOKUP(A2288,[1]spot_prices!$A:$F,5,FALSE)</f>
        <v>28</v>
      </c>
      <c r="G2288" s="103">
        <f>VLOOKUP(A2288,[1]spot_prices!$A:$F,6,FALSE)</f>
        <v>1.89</v>
      </c>
      <c r="H2288" s="27" t="s">
        <v>34</v>
      </c>
      <c r="I2288" s="35"/>
      <c r="J2288" s="114"/>
      <c r="K2288" s="112">
        <f>VLOOKUP(H2288,行业总结!D:F,2,FALSE)</f>
        <v>3.21</v>
      </c>
      <c r="L2288" s="27" t="s">
        <v>10623</v>
      </c>
      <c r="M2288" s="27" t="s">
        <v>10624</v>
      </c>
    </row>
    <row r="2289" s="98" customFormat="1" ht="33" spans="1:13">
      <c r="A2289" s="24" t="s">
        <v>10625</v>
      </c>
      <c r="B2289" s="24" t="s">
        <v>10626</v>
      </c>
      <c r="C2289" s="21">
        <f>VLOOKUP(A2289,[1]spot_prices!$A:$F,3,FALSE)</f>
        <v>9.2</v>
      </c>
      <c r="D2289" s="21">
        <f>VLOOKUP(A2289,[1]spot_prices!$A:$F,4,FALSE)</f>
        <v>19.3</v>
      </c>
      <c r="E2289" s="107">
        <f>C2289/D2289</f>
        <v>0.476683937823834</v>
      </c>
      <c r="F2289" s="20">
        <f>VLOOKUP(A2289,[1]spot_prices!$A:$F,5,FALSE)</f>
        <v>35.49</v>
      </c>
      <c r="G2289" s="103">
        <f>VLOOKUP(A2289,[1]spot_prices!$A:$F,6,FALSE)</f>
        <v>4.63</v>
      </c>
      <c r="H2289" s="27" t="s">
        <v>34</v>
      </c>
      <c r="I2289" s="35"/>
      <c r="J2289" s="114"/>
      <c r="K2289" s="112">
        <f>VLOOKUP(H2289,行业总结!D:F,2,FALSE)</f>
        <v>3.21</v>
      </c>
      <c r="L2289" s="27" t="s">
        <v>10627</v>
      </c>
      <c r="M2289" s="27" t="s">
        <v>1790</v>
      </c>
    </row>
    <row r="2290" s="98" customFormat="1" spans="1:13">
      <c r="A2290" s="24" t="s">
        <v>10628</v>
      </c>
      <c r="B2290" s="24" t="s">
        <v>10629</v>
      </c>
      <c r="C2290" s="21">
        <f>VLOOKUP(A2290,[1]spot_prices!$A:$F,3,FALSE)</f>
        <v>8.2</v>
      </c>
      <c r="D2290" s="21">
        <f>VLOOKUP(A2290,[1]spot_prices!$A:$F,4,FALSE)</f>
        <v>41</v>
      </c>
      <c r="E2290" s="107">
        <f>C2290/D2290</f>
        <v>0.2</v>
      </c>
      <c r="F2290" s="20">
        <f>VLOOKUP(A2290,[1]spot_prices!$A:$F,5,FALSE)</f>
        <v>41.02</v>
      </c>
      <c r="G2290" s="103">
        <f>VLOOKUP(A2290,[1]spot_prices!$A:$F,6,FALSE)</f>
        <v>-0.89</v>
      </c>
      <c r="H2290" s="27" t="s">
        <v>34</v>
      </c>
      <c r="I2290" s="35"/>
      <c r="J2290" s="114"/>
      <c r="K2290" s="112">
        <f>VLOOKUP(H2290,行业总结!D:F,2,FALSE)</f>
        <v>3.21</v>
      </c>
      <c r="L2290" s="27" t="s">
        <v>10630</v>
      </c>
      <c r="M2290" s="27" t="s">
        <v>10631</v>
      </c>
    </row>
    <row r="2291" s="98" customFormat="1" spans="1:13">
      <c r="A2291" s="24" t="s">
        <v>10632</v>
      </c>
      <c r="B2291" s="24" t="s">
        <v>10633</v>
      </c>
      <c r="C2291" s="21">
        <f>VLOOKUP(A2291,[1]spot_prices!$A:$F,3,FALSE)</f>
        <v>8</v>
      </c>
      <c r="D2291" s="21">
        <f>VLOOKUP(A2291,[1]spot_prices!$A:$F,4,FALSE)</f>
        <v>19.9</v>
      </c>
      <c r="E2291" s="107">
        <f>C2291/D2291</f>
        <v>0.402010050251256</v>
      </c>
      <c r="F2291" s="20">
        <f>VLOOKUP(A2291,[1]spot_prices!$A:$F,5,FALSE)</f>
        <v>23.78</v>
      </c>
      <c r="G2291" s="103">
        <f>VLOOKUP(A2291,[1]spot_prices!$A:$F,6,FALSE)</f>
        <v>1.62</v>
      </c>
      <c r="H2291" s="27" t="s">
        <v>34</v>
      </c>
      <c r="I2291" s="35"/>
      <c r="J2291" s="114"/>
      <c r="K2291" s="112">
        <f>VLOOKUP(H2291,行业总结!D:F,2,FALSE)</f>
        <v>3.21</v>
      </c>
      <c r="L2291" s="27" t="s">
        <v>10634</v>
      </c>
      <c r="M2291" s="27" t="s">
        <v>10635</v>
      </c>
    </row>
    <row r="2292" s="98" customFormat="1" spans="1:13">
      <c r="A2292" s="24" t="s">
        <v>10636</v>
      </c>
      <c r="B2292" s="24" t="s">
        <v>10637</v>
      </c>
      <c r="C2292" s="21">
        <f>VLOOKUP(A2292,[1]spot_prices!$A:$F,3,FALSE)</f>
        <v>7.7</v>
      </c>
      <c r="D2292" s="21">
        <f>VLOOKUP(A2292,[1]spot_prices!$A:$F,4,FALSE)</f>
        <v>13.9</v>
      </c>
      <c r="E2292" s="107">
        <f>C2292/D2292</f>
        <v>0.553956834532374</v>
      </c>
      <c r="F2292" s="20">
        <f>VLOOKUP(A2292,[1]spot_prices!$A:$F,5,FALSE)</f>
        <v>6.59</v>
      </c>
      <c r="G2292" s="103">
        <f>VLOOKUP(A2292,[1]spot_prices!$A:$F,6,FALSE)</f>
        <v>1.07</v>
      </c>
      <c r="H2292" s="27" t="s">
        <v>34</v>
      </c>
      <c r="I2292" s="35"/>
      <c r="J2292" s="114"/>
      <c r="K2292" s="112">
        <f>VLOOKUP(H2292,行业总结!D:F,2,FALSE)</f>
        <v>3.21</v>
      </c>
      <c r="L2292" s="27" t="s">
        <v>10638</v>
      </c>
      <c r="M2292" s="27" t="s">
        <v>10639</v>
      </c>
    </row>
    <row r="2293" s="98" customFormat="1" spans="1:13">
      <c r="A2293" s="24" t="s">
        <v>10640</v>
      </c>
      <c r="B2293" s="24" t="s">
        <v>10641</v>
      </c>
      <c r="C2293" s="21">
        <f>VLOOKUP(A2293,[1]spot_prices!$A:$F,3,FALSE)</f>
        <v>6.9</v>
      </c>
      <c r="D2293" s="21">
        <f>VLOOKUP(A2293,[1]spot_prices!$A:$F,4,FALSE)</f>
        <v>34.1</v>
      </c>
      <c r="E2293" s="107">
        <f>C2293/D2293</f>
        <v>0.202346041055718</v>
      </c>
      <c r="F2293" s="20">
        <f>VLOOKUP(A2293,[1]spot_prices!$A:$F,5,FALSE)</f>
        <v>72.9</v>
      </c>
      <c r="G2293" s="103">
        <f>VLOOKUP(A2293,[1]spot_prices!$A:$F,6,FALSE)</f>
        <v>2.89</v>
      </c>
      <c r="H2293" s="27" t="s">
        <v>34</v>
      </c>
      <c r="I2293" s="35"/>
      <c r="J2293" s="114"/>
      <c r="K2293" s="112">
        <f>VLOOKUP(H2293,行业总结!D:F,2,FALSE)</f>
        <v>3.21</v>
      </c>
      <c r="L2293" s="27" t="s">
        <v>10642</v>
      </c>
      <c r="M2293" s="27" t="s">
        <v>10643</v>
      </c>
    </row>
    <row r="2294" s="98" customFormat="1" ht="33" spans="1:13">
      <c r="A2294" s="24" t="s">
        <v>10644</v>
      </c>
      <c r="B2294" s="24" t="s">
        <v>10645</v>
      </c>
      <c r="C2294" s="21">
        <f>VLOOKUP(A2294,[1]spot_prices!$A:$F,3,FALSE)</f>
        <v>6.6</v>
      </c>
      <c r="D2294" s="21">
        <f>VLOOKUP(A2294,[1]spot_prices!$A:$F,4,FALSE)</f>
        <v>28.8</v>
      </c>
      <c r="E2294" s="107">
        <f>C2294/D2294</f>
        <v>0.229166666666667</v>
      </c>
      <c r="F2294" s="20">
        <f>VLOOKUP(A2294,[1]spot_prices!$A:$F,5,FALSE)</f>
        <v>28.1</v>
      </c>
      <c r="G2294" s="103">
        <f>VLOOKUP(A2294,[1]spot_prices!$A:$F,6,FALSE)</f>
        <v>1.33</v>
      </c>
      <c r="H2294" s="27" t="s">
        <v>34</v>
      </c>
      <c r="I2294" s="35"/>
      <c r="J2294" s="114"/>
      <c r="K2294" s="112">
        <f>VLOOKUP(H2294,行业总结!D:F,2,FALSE)</f>
        <v>3.21</v>
      </c>
      <c r="L2294" s="27" t="s">
        <v>10646</v>
      </c>
      <c r="M2294" s="27" t="s">
        <v>10647</v>
      </c>
    </row>
    <row r="2295" s="98" customFormat="1" ht="33" spans="1:13">
      <c r="A2295" s="24" t="s">
        <v>10648</v>
      </c>
      <c r="B2295" s="24" t="s">
        <v>10649</v>
      </c>
      <c r="C2295" s="21">
        <f>VLOOKUP(A2295,[1]spot_prices!$A:$F,3,FALSE)</f>
        <v>5.5</v>
      </c>
      <c r="D2295" s="21">
        <f>VLOOKUP(A2295,[1]spot_prices!$A:$F,4,FALSE)</f>
        <v>9</v>
      </c>
      <c r="E2295" s="107">
        <f>C2295/D2295</f>
        <v>0.611111111111111</v>
      </c>
      <c r="F2295" s="20">
        <f>VLOOKUP(A2295,[1]spot_prices!$A:$F,5,FALSE)</f>
        <v>13.45</v>
      </c>
      <c r="G2295" s="103">
        <f>VLOOKUP(A2295,[1]spot_prices!$A:$F,6,FALSE)</f>
        <v>0.52</v>
      </c>
      <c r="H2295" s="27" t="s">
        <v>34</v>
      </c>
      <c r="I2295" s="35"/>
      <c r="J2295" s="114"/>
      <c r="K2295" s="112">
        <f>VLOOKUP(H2295,行业总结!D:F,2,FALSE)</f>
        <v>3.21</v>
      </c>
      <c r="L2295" s="27" t="s">
        <v>10650</v>
      </c>
      <c r="M2295" s="27" t="s">
        <v>10651</v>
      </c>
    </row>
    <row r="2296" s="98" customFormat="1" spans="1:13">
      <c r="A2296" s="24" t="s">
        <v>10652</v>
      </c>
      <c r="B2296" s="24" t="s">
        <v>10653</v>
      </c>
      <c r="C2296" s="21">
        <f>VLOOKUP(A2296,[1]spot_prices!$A:$F,3,FALSE)</f>
        <v>3.2</v>
      </c>
      <c r="D2296" s="21">
        <f>VLOOKUP(A2296,[1]spot_prices!$A:$F,4,FALSE)</f>
        <v>5.4</v>
      </c>
      <c r="E2296" s="107">
        <f>C2296/D2296</f>
        <v>0.592592592592593</v>
      </c>
      <c r="F2296" s="20">
        <f>VLOOKUP(A2296,[1]spot_prices!$A:$F,5,FALSE)</f>
        <v>3.86</v>
      </c>
      <c r="G2296" s="103">
        <f>VLOOKUP(A2296,[1]spot_prices!$A:$F,6,FALSE)</f>
        <v>1.05</v>
      </c>
      <c r="H2296" s="27" t="s">
        <v>34</v>
      </c>
      <c r="I2296" s="35"/>
      <c r="J2296" s="114"/>
      <c r="K2296" s="112">
        <f>VLOOKUP(H2296,行业总结!D:F,2,FALSE)</f>
        <v>3.21</v>
      </c>
      <c r="L2296" s="27" t="s">
        <v>10654</v>
      </c>
      <c r="M2296" s="27" t="s">
        <v>10655</v>
      </c>
    </row>
    <row r="2297" s="98" customFormat="1" ht="33" spans="1:13">
      <c r="A2297" s="24" t="s">
        <v>10656</v>
      </c>
      <c r="B2297" s="24" t="s">
        <v>10657</v>
      </c>
      <c r="C2297" s="21">
        <f>VLOOKUP(A2297,[1]spot_prices!$A:$F,3,FALSE)</f>
        <v>2.1</v>
      </c>
      <c r="D2297" s="21">
        <f>VLOOKUP(A2297,[1]spot_prices!$A:$F,4,FALSE)</f>
        <v>6</v>
      </c>
      <c r="E2297" s="107">
        <f>C2297/D2297</f>
        <v>0.35</v>
      </c>
      <c r="F2297" s="20">
        <f>VLOOKUP(A2297,[1]spot_prices!$A:$F,5,FALSE)</f>
        <v>6.49</v>
      </c>
      <c r="G2297" s="103">
        <f>VLOOKUP(A2297,[1]spot_prices!$A:$F,6,FALSE)</f>
        <v>2.37</v>
      </c>
      <c r="H2297" s="27" t="s">
        <v>34</v>
      </c>
      <c r="I2297" s="35"/>
      <c r="J2297" s="114"/>
      <c r="K2297" s="112">
        <f>VLOOKUP(H2297,行业总结!D:F,2,FALSE)</f>
        <v>3.21</v>
      </c>
      <c r="L2297" s="27" t="s">
        <v>10658</v>
      </c>
      <c r="M2297" s="27" t="s">
        <v>10659</v>
      </c>
    </row>
    <row r="2298" s="98" customFormat="1" spans="1:13">
      <c r="A2298" s="24" t="s">
        <v>10660</v>
      </c>
      <c r="B2298" s="24" t="s">
        <v>10661</v>
      </c>
      <c r="C2298" s="21">
        <f>VLOOKUP(A2298,[1]spot_prices!$A:$F,3,FALSE)</f>
        <v>1.8</v>
      </c>
      <c r="D2298" s="21">
        <f>VLOOKUP(A2298,[1]spot_prices!$A:$F,4,FALSE)</f>
        <v>6.9</v>
      </c>
      <c r="E2298" s="107">
        <f>C2298/D2298</f>
        <v>0.260869565217391</v>
      </c>
      <c r="F2298" s="20">
        <f>VLOOKUP(A2298,[1]spot_prices!$A:$F,5,FALSE)</f>
        <v>14.35</v>
      </c>
      <c r="G2298" s="103">
        <f>VLOOKUP(A2298,[1]spot_prices!$A:$F,6,FALSE)</f>
        <v>-0.49</v>
      </c>
      <c r="H2298" s="27" t="s">
        <v>34</v>
      </c>
      <c r="I2298" s="35"/>
      <c r="J2298" s="114"/>
      <c r="K2298" s="112">
        <f>VLOOKUP(H2298,行业总结!D:F,2,FALSE)</f>
        <v>3.21</v>
      </c>
      <c r="L2298" s="27" t="s">
        <v>10662</v>
      </c>
      <c r="M2298" s="27" t="s">
        <v>10663</v>
      </c>
    </row>
    <row r="2299" s="98" customFormat="1" ht="66" spans="1:13">
      <c r="A2299" s="110" t="s">
        <v>1188</v>
      </c>
      <c r="B2299" s="110" t="s">
        <v>1189</v>
      </c>
      <c r="C2299" s="21">
        <f>VLOOKUP(A2299,[1]spot_prices!$A:$F,3,FALSE)</f>
        <v>799.4</v>
      </c>
      <c r="D2299" s="21">
        <f>VLOOKUP(A2299,[1]spot_prices!$A:$F,4,FALSE)</f>
        <v>799.4</v>
      </c>
      <c r="E2299" s="107">
        <f>C2299/D2299</f>
        <v>1</v>
      </c>
      <c r="F2299" s="20">
        <f>VLOOKUP(A2299,[1]spot_prices!$A:$F,5,FALSE)</f>
        <v>27.95</v>
      </c>
      <c r="G2299" s="103">
        <f>VLOOKUP(A2299,[1]spot_prices!$A:$F,6,FALSE)</f>
        <v>-0.36</v>
      </c>
      <c r="H2299" s="111" t="s">
        <v>382</v>
      </c>
      <c r="I2299" s="130"/>
      <c r="J2299" s="110" t="s">
        <v>2309</v>
      </c>
      <c r="K2299" s="112">
        <f>VLOOKUP(H2299,行业总结!D:F,2,FALSE)</f>
        <v>3.21</v>
      </c>
      <c r="L2299" s="111" t="s">
        <v>1190</v>
      </c>
      <c r="M2299" s="111" t="s">
        <v>1191</v>
      </c>
    </row>
    <row r="2300" s="98" customFormat="1" ht="33" spans="1:13">
      <c r="A2300" s="110" t="s">
        <v>1184</v>
      </c>
      <c r="B2300" s="110" t="s">
        <v>1185</v>
      </c>
      <c r="C2300" s="21">
        <f>VLOOKUP(A2300,[1]spot_prices!$A:$F,3,FALSE)</f>
        <v>756.8</v>
      </c>
      <c r="D2300" s="21">
        <f>VLOOKUP(A2300,[1]spot_prices!$A:$F,4,FALSE)</f>
        <v>1054.1</v>
      </c>
      <c r="E2300" s="107">
        <f>C2300/D2300</f>
        <v>0.717958447965089</v>
      </c>
      <c r="F2300" s="20">
        <f>VLOOKUP(A2300,[1]spot_prices!$A:$F,5,FALSE)</f>
        <v>52.65</v>
      </c>
      <c r="G2300" s="103">
        <f>VLOOKUP(A2300,[1]spot_prices!$A:$F,6,FALSE)</f>
        <v>-1.86</v>
      </c>
      <c r="H2300" s="111" t="s">
        <v>382</v>
      </c>
      <c r="I2300" s="130"/>
      <c r="J2300" s="110" t="s">
        <v>2765</v>
      </c>
      <c r="K2300" s="112">
        <f>VLOOKUP(H2300,行业总结!D:F,2,FALSE)</f>
        <v>3.21</v>
      </c>
      <c r="L2300" s="111" t="s">
        <v>1186</v>
      </c>
      <c r="M2300" s="111" t="s">
        <v>1187</v>
      </c>
    </row>
    <row r="2301" s="98" customFormat="1" ht="49.5" spans="1:13">
      <c r="A2301" s="110" t="s">
        <v>1213</v>
      </c>
      <c r="B2301" s="110" t="s">
        <v>1214</v>
      </c>
      <c r="C2301" s="21">
        <f>VLOOKUP(A2301,[1]spot_prices!$A:$F,3,FALSE)</f>
        <v>431.4</v>
      </c>
      <c r="D2301" s="21">
        <f>VLOOKUP(A2301,[1]spot_prices!$A:$F,4,FALSE)</f>
        <v>444.1</v>
      </c>
      <c r="E2301" s="107">
        <f>C2301/D2301</f>
        <v>0.971402837198829</v>
      </c>
      <c r="F2301" s="20">
        <f>VLOOKUP(A2301,[1]spot_prices!$A:$F,5,FALSE)</f>
        <v>67.1</v>
      </c>
      <c r="G2301" s="103">
        <f>VLOOKUP(A2301,[1]spot_prices!$A:$F,6,FALSE)</f>
        <v>0.77</v>
      </c>
      <c r="H2301" s="111" t="s">
        <v>382</v>
      </c>
      <c r="I2301" s="130"/>
      <c r="J2301" s="110" t="s">
        <v>2216</v>
      </c>
      <c r="K2301" s="112">
        <f>VLOOKUP(H2301,行业总结!D:F,2,FALSE)</f>
        <v>3.21</v>
      </c>
      <c r="L2301" s="111" t="s">
        <v>1215</v>
      </c>
      <c r="M2301" s="111" t="s">
        <v>1216</v>
      </c>
    </row>
    <row r="2302" s="98" customFormat="1" ht="49.5" spans="1:13">
      <c r="A2302" s="108" t="s">
        <v>10664</v>
      </c>
      <c r="B2302" s="108" t="s">
        <v>10665</v>
      </c>
      <c r="C2302" s="21">
        <f>VLOOKUP(A2302,[1]spot_prices!$A:$F,3,FALSE)</f>
        <v>343.8</v>
      </c>
      <c r="D2302" s="21">
        <f>VLOOKUP(A2302,[1]spot_prices!$A:$F,4,FALSE)</f>
        <v>470.1</v>
      </c>
      <c r="E2302" s="107">
        <f>C2302/D2302</f>
        <v>0.731333758774729</v>
      </c>
      <c r="F2302" s="20">
        <f>VLOOKUP(A2302,[1]spot_prices!$A:$F,5,FALSE)</f>
        <v>102.75</v>
      </c>
      <c r="G2302" s="103">
        <f>VLOOKUP(A2302,[1]spot_prices!$A:$F,6,FALSE)</f>
        <v>-0.53</v>
      </c>
      <c r="H2302" s="109" t="s">
        <v>382</v>
      </c>
      <c r="I2302" s="121"/>
      <c r="J2302" s="108" t="s">
        <v>3335</v>
      </c>
      <c r="K2302" s="112">
        <f>VLOOKUP(H2302,行业总结!D:F,2,FALSE)</f>
        <v>3.21</v>
      </c>
      <c r="L2302" s="109" t="s">
        <v>10666</v>
      </c>
      <c r="M2302" s="109" t="s">
        <v>10667</v>
      </c>
    </row>
    <row r="2303" s="98" customFormat="1" ht="33" spans="1:13">
      <c r="A2303" s="108" t="s">
        <v>10668</v>
      </c>
      <c r="B2303" s="108" t="s">
        <v>10669</v>
      </c>
      <c r="C2303" s="21">
        <f>VLOOKUP(A2303,[1]spot_prices!$A:$F,3,FALSE)</f>
        <v>291.1</v>
      </c>
      <c r="D2303" s="21">
        <f>VLOOKUP(A2303,[1]spot_prices!$A:$F,4,FALSE)</f>
        <v>300.9</v>
      </c>
      <c r="E2303" s="107">
        <f>C2303/D2303</f>
        <v>0.967431040212695</v>
      </c>
      <c r="F2303" s="20">
        <f>VLOOKUP(A2303,[1]spot_prices!$A:$F,5,FALSE)</f>
        <v>28.36</v>
      </c>
      <c r="G2303" s="103">
        <f>VLOOKUP(A2303,[1]spot_prices!$A:$F,6,FALSE)</f>
        <v>0.71</v>
      </c>
      <c r="H2303" s="109" t="s">
        <v>382</v>
      </c>
      <c r="I2303" s="121"/>
      <c r="J2303" s="108" t="s">
        <v>3509</v>
      </c>
      <c r="K2303" s="112">
        <f>VLOOKUP(H2303,行业总结!D:F,2,FALSE)</f>
        <v>3.21</v>
      </c>
      <c r="L2303" s="109" t="s">
        <v>10670</v>
      </c>
      <c r="M2303" s="109" t="s">
        <v>10671</v>
      </c>
    </row>
    <row r="2304" s="98" customFormat="1" ht="66" spans="1:13">
      <c r="A2304" s="108" t="s">
        <v>10672</v>
      </c>
      <c r="B2304" s="108" t="s">
        <v>10673</v>
      </c>
      <c r="C2304" s="21">
        <f>VLOOKUP(A2304,[1]spot_prices!$A:$F,3,FALSE)</f>
        <v>258.3</v>
      </c>
      <c r="D2304" s="21">
        <f>VLOOKUP(A2304,[1]spot_prices!$A:$F,4,FALSE)</f>
        <v>260.1</v>
      </c>
      <c r="E2304" s="107">
        <f>C2304/D2304</f>
        <v>0.993079584775087</v>
      </c>
      <c r="F2304" s="20">
        <f>VLOOKUP(A2304,[1]spot_prices!$A:$F,5,FALSE)</f>
        <v>43.95</v>
      </c>
      <c r="G2304" s="103">
        <f>VLOOKUP(A2304,[1]spot_prices!$A:$F,6,FALSE)</f>
        <v>-3.81</v>
      </c>
      <c r="H2304" s="109" t="s">
        <v>382</v>
      </c>
      <c r="I2304" s="121"/>
      <c r="J2304" s="108" t="s">
        <v>2421</v>
      </c>
      <c r="K2304" s="112">
        <f>VLOOKUP(H2304,行业总结!D:F,2,FALSE)</f>
        <v>3.21</v>
      </c>
      <c r="L2304" s="109" t="s">
        <v>10674</v>
      </c>
      <c r="M2304" s="109" t="s">
        <v>10675</v>
      </c>
    </row>
    <row r="2305" s="98" customFormat="1" ht="66" spans="1:13">
      <c r="A2305" s="108" t="s">
        <v>10676</v>
      </c>
      <c r="B2305" s="108" t="s">
        <v>10677</v>
      </c>
      <c r="C2305" s="21">
        <f>VLOOKUP(A2305,[1]spot_prices!$A:$F,3,FALSE)</f>
        <v>247.4</v>
      </c>
      <c r="D2305" s="21">
        <f>VLOOKUP(A2305,[1]spot_prices!$A:$F,4,FALSE)</f>
        <v>247.4</v>
      </c>
      <c r="E2305" s="107">
        <f>C2305/D2305</f>
        <v>1</v>
      </c>
      <c r="F2305" s="20">
        <f>VLOOKUP(A2305,[1]spot_prices!$A:$F,5,FALSE)</f>
        <v>13.35</v>
      </c>
      <c r="G2305" s="103">
        <f>VLOOKUP(A2305,[1]spot_prices!$A:$F,6,FALSE)</f>
        <v>1.52</v>
      </c>
      <c r="H2305" s="109" t="s">
        <v>382</v>
      </c>
      <c r="I2305" s="121"/>
      <c r="J2305" s="108" t="s">
        <v>2226</v>
      </c>
      <c r="K2305" s="112">
        <f>VLOOKUP(H2305,行业总结!D:F,2,FALSE)</f>
        <v>3.21</v>
      </c>
      <c r="L2305" s="109" t="s">
        <v>10678</v>
      </c>
      <c r="M2305" s="109" t="s">
        <v>10679</v>
      </c>
    </row>
    <row r="2306" s="98" customFormat="1" ht="33" spans="1:13">
      <c r="A2306" s="108" t="s">
        <v>10680</v>
      </c>
      <c r="B2306" s="108" t="s">
        <v>10681</v>
      </c>
      <c r="C2306" s="21">
        <f>VLOOKUP(A2306,[1]spot_prices!$A:$F,3,FALSE)</f>
        <v>243.9</v>
      </c>
      <c r="D2306" s="21">
        <f>VLOOKUP(A2306,[1]spot_prices!$A:$F,4,FALSE)</f>
        <v>245.6</v>
      </c>
      <c r="E2306" s="107">
        <f>C2306/D2306</f>
        <v>0.993078175895766</v>
      </c>
      <c r="F2306" s="20">
        <f>VLOOKUP(A2306,[1]spot_prices!$A:$F,5,FALSE)</f>
        <v>20.42</v>
      </c>
      <c r="G2306" s="103">
        <f>VLOOKUP(A2306,[1]spot_prices!$A:$F,6,FALSE)</f>
        <v>2.51</v>
      </c>
      <c r="H2306" s="109" t="s">
        <v>382</v>
      </c>
      <c r="I2306" s="121"/>
      <c r="J2306" s="108" t="s">
        <v>2216</v>
      </c>
      <c r="K2306" s="112">
        <f>VLOOKUP(H2306,行业总结!D:F,2,FALSE)</f>
        <v>3.21</v>
      </c>
      <c r="L2306" s="109" t="s">
        <v>10682</v>
      </c>
      <c r="M2306" s="109" t="s">
        <v>10683</v>
      </c>
    </row>
    <row r="2307" s="98" customFormat="1" ht="33" spans="1:13">
      <c r="A2307" s="108" t="s">
        <v>10684</v>
      </c>
      <c r="B2307" s="108" t="s">
        <v>10685</v>
      </c>
      <c r="C2307" s="21">
        <f>VLOOKUP(A2307,[1]spot_prices!$A:$F,3,FALSE)</f>
        <v>231.5</v>
      </c>
      <c r="D2307" s="21">
        <f>VLOOKUP(A2307,[1]spot_prices!$A:$F,4,FALSE)</f>
        <v>231.6</v>
      </c>
      <c r="E2307" s="107">
        <f>C2307/D2307</f>
        <v>0.999568221070812</v>
      </c>
      <c r="F2307" s="20">
        <f>VLOOKUP(A2307,[1]spot_prices!$A:$F,5,FALSE)</f>
        <v>6.79</v>
      </c>
      <c r="G2307" s="103">
        <f>VLOOKUP(A2307,[1]spot_prices!$A:$F,6,FALSE)</f>
        <v>-0.88</v>
      </c>
      <c r="H2307" s="109" t="s">
        <v>382</v>
      </c>
      <c r="I2307" s="121"/>
      <c r="J2307" s="116"/>
      <c r="K2307" s="112">
        <f>VLOOKUP(H2307,行业总结!D:F,2,FALSE)</f>
        <v>3.21</v>
      </c>
      <c r="L2307" s="109" t="s">
        <v>10686</v>
      </c>
      <c r="M2307" s="109" t="s">
        <v>10687</v>
      </c>
    </row>
    <row r="2308" s="98" customFormat="1" ht="66" spans="1:13">
      <c r="A2308" s="108" t="s">
        <v>10688</v>
      </c>
      <c r="B2308" s="108" t="s">
        <v>10689</v>
      </c>
      <c r="C2308" s="21">
        <f>VLOOKUP(A2308,[1]spot_prices!$A:$F,3,FALSE)</f>
        <v>200.7</v>
      </c>
      <c r="D2308" s="21">
        <f>VLOOKUP(A2308,[1]spot_prices!$A:$F,4,FALSE)</f>
        <v>221.5</v>
      </c>
      <c r="E2308" s="107">
        <f>C2308/D2308</f>
        <v>0.906094808126411</v>
      </c>
      <c r="F2308" s="20">
        <f>VLOOKUP(A2308,[1]spot_prices!$A:$F,5,FALSE)</f>
        <v>6.91</v>
      </c>
      <c r="G2308" s="103">
        <f>VLOOKUP(A2308,[1]spot_prices!$A:$F,6,FALSE)</f>
        <v>2.67</v>
      </c>
      <c r="H2308" s="109" t="s">
        <v>382</v>
      </c>
      <c r="I2308" s="121"/>
      <c r="J2308" s="108" t="s">
        <v>2211</v>
      </c>
      <c r="K2308" s="112">
        <f>VLOOKUP(H2308,行业总结!D:F,2,FALSE)</f>
        <v>3.21</v>
      </c>
      <c r="L2308" s="109" t="s">
        <v>10690</v>
      </c>
      <c r="M2308" s="109" t="s">
        <v>10691</v>
      </c>
    </row>
    <row r="2309" s="98" customFormat="1" ht="82.5" spans="1:13">
      <c r="A2309" s="108" t="s">
        <v>10692</v>
      </c>
      <c r="B2309" s="108" t="s">
        <v>10693</v>
      </c>
      <c r="C2309" s="21">
        <f>VLOOKUP(A2309,[1]spot_prices!$A:$F,3,FALSE)</f>
        <v>191.9</v>
      </c>
      <c r="D2309" s="21">
        <f>VLOOKUP(A2309,[1]spot_prices!$A:$F,4,FALSE)</f>
        <v>199.4</v>
      </c>
      <c r="E2309" s="107">
        <f>C2309/D2309</f>
        <v>0.962387161484453</v>
      </c>
      <c r="F2309" s="20">
        <f>VLOOKUP(A2309,[1]spot_prices!$A:$F,5,FALSE)</f>
        <v>29.95</v>
      </c>
      <c r="G2309" s="103">
        <f>VLOOKUP(A2309,[1]spot_prices!$A:$F,6,FALSE)</f>
        <v>-2.12</v>
      </c>
      <c r="H2309" s="109" t="s">
        <v>382</v>
      </c>
      <c r="I2309" s="121"/>
      <c r="J2309" s="108" t="s">
        <v>2839</v>
      </c>
      <c r="K2309" s="112">
        <f>VLOOKUP(H2309,行业总结!D:F,2,FALSE)</f>
        <v>3.21</v>
      </c>
      <c r="L2309" s="109" t="s">
        <v>10694</v>
      </c>
      <c r="M2309" s="109" t="s">
        <v>10695</v>
      </c>
    </row>
    <row r="2310" s="98" customFormat="1" ht="33" spans="1:13">
      <c r="A2310" s="108" t="s">
        <v>10696</v>
      </c>
      <c r="B2310" s="108" t="s">
        <v>10697</v>
      </c>
      <c r="C2310" s="21">
        <f>VLOOKUP(A2310,[1]spot_prices!$A:$F,3,FALSE)</f>
        <v>188.4</v>
      </c>
      <c r="D2310" s="21">
        <f>VLOOKUP(A2310,[1]spot_prices!$A:$F,4,FALSE)</f>
        <v>190.2</v>
      </c>
      <c r="E2310" s="107">
        <f>C2310/D2310</f>
        <v>0.990536277602524</v>
      </c>
      <c r="F2310" s="20">
        <f>VLOOKUP(A2310,[1]spot_prices!$A:$F,5,FALSE)</f>
        <v>10.58</v>
      </c>
      <c r="G2310" s="103">
        <f>VLOOKUP(A2310,[1]spot_prices!$A:$F,6,FALSE)</f>
        <v>1.24</v>
      </c>
      <c r="H2310" s="109" t="s">
        <v>382</v>
      </c>
      <c r="I2310" s="121"/>
      <c r="J2310" s="108" t="s">
        <v>3509</v>
      </c>
      <c r="K2310" s="112">
        <f>VLOOKUP(H2310,行业总结!D:F,2,FALSE)</f>
        <v>3.21</v>
      </c>
      <c r="L2310" s="109" t="s">
        <v>10698</v>
      </c>
      <c r="M2310" s="109" t="s">
        <v>10699</v>
      </c>
    </row>
    <row r="2311" s="98" customFormat="1" ht="66" spans="1:13">
      <c r="A2311" s="108" t="s">
        <v>10700</v>
      </c>
      <c r="B2311" s="108" t="s">
        <v>10701</v>
      </c>
      <c r="C2311" s="21">
        <f>VLOOKUP(A2311,[1]spot_prices!$A:$F,3,FALSE)</f>
        <v>186.1</v>
      </c>
      <c r="D2311" s="21">
        <f>VLOOKUP(A2311,[1]spot_prices!$A:$F,4,FALSE)</f>
        <v>192.1</v>
      </c>
      <c r="E2311" s="107">
        <f>C2311/D2311</f>
        <v>0.968766267568974</v>
      </c>
      <c r="F2311" s="20">
        <f>VLOOKUP(A2311,[1]spot_prices!$A:$F,5,FALSE)</f>
        <v>24.12</v>
      </c>
      <c r="G2311" s="103">
        <f>VLOOKUP(A2311,[1]spot_prices!$A:$F,6,FALSE)</f>
        <v>3.97</v>
      </c>
      <c r="H2311" s="109" t="s">
        <v>382</v>
      </c>
      <c r="I2311" s="121"/>
      <c r="J2311" s="108" t="s">
        <v>2352</v>
      </c>
      <c r="K2311" s="112">
        <f>VLOOKUP(H2311,行业总结!D:F,2,FALSE)</f>
        <v>3.21</v>
      </c>
      <c r="L2311" s="109" t="s">
        <v>10702</v>
      </c>
      <c r="M2311" s="109" t="s">
        <v>10703</v>
      </c>
    </row>
    <row r="2312" s="98" customFormat="1" ht="33" spans="1:13">
      <c r="A2312" s="108" t="s">
        <v>10704</v>
      </c>
      <c r="B2312" s="108" t="s">
        <v>10705</v>
      </c>
      <c r="C2312" s="21">
        <f>VLOOKUP(A2312,[1]spot_prices!$A:$F,3,FALSE)</f>
        <v>185.5</v>
      </c>
      <c r="D2312" s="21">
        <f>VLOOKUP(A2312,[1]spot_prices!$A:$F,4,FALSE)</f>
        <v>187.8</v>
      </c>
      <c r="E2312" s="107">
        <f>C2312/D2312</f>
        <v>0.987752928647497</v>
      </c>
      <c r="F2312" s="20">
        <f>VLOOKUP(A2312,[1]spot_prices!$A:$F,5,FALSE)</f>
        <v>3.28</v>
      </c>
      <c r="G2312" s="103">
        <f>VLOOKUP(A2312,[1]spot_prices!$A:$F,6,FALSE)</f>
        <v>10.07</v>
      </c>
      <c r="H2312" s="109" t="s">
        <v>382</v>
      </c>
      <c r="I2312" s="121"/>
      <c r="J2312" s="108" t="s">
        <v>2421</v>
      </c>
      <c r="K2312" s="112">
        <f>VLOOKUP(H2312,行业总结!D:F,2,FALSE)</f>
        <v>3.21</v>
      </c>
      <c r="L2312" s="109" t="s">
        <v>10706</v>
      </c>
      <c r="M2312" s="109" t="s">
        <v>10707</v>
      </c>
    </row>
    <row r="2313" s="98" customFormat="1" ht="49.5" spans="1:13">
      <c r="A2313" s="108" t="s">
        <v>10708</v>
      </c>
      <c r="B2313" s="108" t="s">
        <v>10709</v>
      </c>
      <c r="C2313" s="21">
        <f>VLOOKUP(A2313,[1]spot_prices!$A:$F,3,FALSE)</f>
        <v>170</v>
      </c>
      <c r="D2313" s="21">
        <f>VLOOKUP(A2313,[1]spot_prices!$A:$F,4,FALSE)</f>
        <v>195.6</v>
      </c>
      <c r="E2313" s="107">
        <f>C2313/D2313</f>
        <v>0.869120654396728</v>
      </c>
      <c r="F2313" s="20">
        <f>VLOOKUP(A2313,[1]spot_prices!$A:$F,5,FALSE)</f>
        <v>12.38</v>
      </c>
      <c r="G2313" s="103">
        <f>VLOOKUP(A2313,[1]spot_prices!$A:$F,6,FALSE)</f>
        <v>2.57</v>
      </c>
      <c r="H2313" s="109" t="s">
        <v>382</v>
      </c>
      <c r="I2313" s="121"/>
      <c r="J2313" s="108" t="s">
        <v>2421</v>
      </c>
      <c r="K2313" s="112">
        <f>VLOOKUP(H2313,行业总结!D:F,2,FALSE)</f>
        <v>3.21</v>
      </c>
      <c r="L2313" s="109" t="s">
        <v>10710</v>
      </c>
      <c r="M2313" s="109" t="s">
        <v>10711</v>
      </c>
    </row>
    <row r="2314" s="98" customFormat="1" ht="33" spans="1:13">
      <c r="A2314" s="108" t="s">
        <v>10712</v>
      </c>
      <c r="B2314" s="108" t="s">
        <v>10713</v>
      </c>
      <c r="C2314" s="21">
        <f>VLOOKUP(A2314,[1]spot_prices!$A:$F,3,FALSE)</f>
        <v>155.9</v>
      </c>
      <c r="D2314" s="21">
        <f>VLOOKUP(A2314,[1]spot_prices!$A:$F,4,FALSE)</f>
        <v>167.4</v>
      </c>
      <c r="E2314" s="107">
        <f>C2314/D2314</f>
        <v>0.931302270011947</v>
      </c>
      <c r="F2314" s="20">
        <f>VLOOKUP(A2314,[1]spot_prices!$A:$F,5,FALSE)</f>
        <v>6.87</v>
      </c>
      <c r="G2314" s="103">
        <f>VLOOKUP(A2314,[1]spot_prices!$A:$F,6,FALSE)</f>
        <v>4.73</v>
      </c>
      <c r="H2314" s="109" t="s">
        <v>382</v>
      </c>
      <c r="I2314" s="121"/>
      <c r="J2314" s="108" t="s">
        <v>2839</v>
      </c>
      <c r="K2314" s="112">
        <f>VLOOKUP(H2314,行业总结!D:F,2,FALSE)</f>
        <v>3.21</v>
      </c>
      <c r="L2314" s="109" t="s">
        <v>10714</v>
      </c>
      <c r="M2314" s="109" t="s">
        <v>10715</v>
      </c>
    </row>
    <row r="2315" s="98" customFormat="1" ht="33" spans="1:13">
      <c r="A2315" s="108" t="s">
        <v>10716</v>
      </c>
      <c r="B2315" s="108" t="s">
        <v>10717</v>
      </c>
      <c r="C2315" s="21">
        <f>VLOOKUP(A2315,[1]spot_prices!$A:$F,3,FALSE)</f>
        <v>153.6</v>
      </c>
      <c r="D2315" s="21">
        <f>VLOOKUP(A2315,[1]spot_prices!$A:$F,4,FALSE)</f>
        <v>187.3</v>
      </c>
      <c r="E2315" s="107">
        <f>C2315/D2315</f>
        <v>0.820074746396156</v>
      </c>
      <c r="F2315" s="20">
        <f>VLOOKUP(A2315,[1]spot_prices!$A:$F,5,FALSE)</f>
        <v>28</v>
      </c>
      <c r="G2315" s="103">
        <f>VLOOKUP(A2315,[1]spot_prices!$A:$F,6,FALSE)</f>
        <v>0.61</v>
      </c>
      <c r="H2315" s="109" t="s">
        <v>382</v>
      </c>
      <c r="I2315" s="121"/>
      <c r="J2315" s="108" t="s">
        <v>2135</v>
      </c>
      <c r="K2315" s="112">
        <f>VLOOKUP(H2315,行业总结!D:F,2,FALSE)</f>
        <v>3.21</v>
      </c>
      <c r="L2315" s="109" t="s">
        <v>10718</v>
      </c>
      <c r="M2315" s="109" t="s">
        <v>10719</v>
      </c>
    </row>
    <row r="2316" s="98" customFormat="1" ht="33" spans="1:13">
      <c r="A2316" s="108" t="s">
        <v>10720</v>
      </c>
      <c r="B2316" s="108" t="s">
        <v>10721</v>
      </c>
      <c r="C2316" s="21">
        <f>VLOOKUP(A2316,[1]spot_prices!$A:$F,3,FALSE)</f>
        <v>152.2</v>
      </c>
      <c r="D2316" s="21">
        <f>VLOOKUP(A2316,[1]spot_prices!$A:$F,4,FALSE)</f>
        <v>152.2</v>
      </c>
      <c r="E2316" s="107">
        <f>C2316/D2316</f>
        <v>1</v>
      </c>
      <c r="F2316" s="20">
        <f>VLOOKUP(A2316,[1]spot_prices!$A:$F,5,FALSE)</f>
        <v>37.5</v>
      </c>
      <c r="G2316" s="103">
        <f>VLOOKUP(A2316,[1]spot_prices!$A:$F,6,FALSE)</f>
        <v>10.62</v>
      </c>
      <c r="H2316" s="109" t="s">
        <v>382</v>
      </c>
      <c r="I2316" s="121"/>
      <c r="J2316" s="108" t="s">
        <v>2216</v>
      </c>
      <c r="K2316" s="112">
        <f>VLOOKUP(H2316,行业总结!D:F,2,FALSE)</f>
        <v>3.21</v>
      </c>
      <c r="L2316" s="109" t="s">
        <v>10722</v>
      </c>
      <c r="M2316" s="109" t="s">
        <v>10723</v>
      </c>
    </row>
    <row r="2317" s="98" customFormat="1" ht="49.5" spans="1:13">
      <c r="A2317" s="108" t="s">
        <v>10724</v>
      </c>
      <c r="B2317" s="108" t="s">
        <v>10725</v>
      </c>
      <c r="C2317" s="21">
        <f>VLOOKUP(A2317,[1]spot_prices!$A:$F,3,FALSE)</f>
        <v>147.7</v>
      </c>
      <c r="D2317" s="21">
        <f>VLOOKUP(A2317,[1]spot_prices!$A:$F,4,FALSE)</f>
        <v>182.3</v>
      </c>
      <c r="E2317" s="107">
        <f>C2317/D2317</f>
        <v>0.810202962150302</v>
      </c>
      <c r="F2317" s="20">
        <f>VLOOKUP(A2317,[1]spot_prices!$A:$F,5,FALSE)</f>
        <v>26.61</v>
      </c>
      <c r="G2317" s="103">
        <f>VLOOKUP(A2317,[1]spot_prices!$A:$F,6,FALSE)</f>
        <v>0.72</v>
      </c>
      <c r="H2317" s="109" t="s">
        <v>382</v>
      </c>
      <c r="I2317" s="121"/>
      <c r="J2317" s="108" t="s">
        <v>2253</v>
      </c>
      <c r="K2317" s="112">
        <f>VLOOKUP(H2317,行业总结!D:F,2,FALSE)</f>
        <v>3.21</v>
      </c>
      <c r="L2317" s="109" t="s">
        <v>10726</v>
      </c>
      <c r="M2317" s="109" t="s">
        <v>10727</v>
      </c>
    </row>
    <row r="2318" s="98" customFormat="1" ht="66" spans="1:13">
      <c r="A2318" s="108" t="s">
        <v>10728</v>
      </c>
      <c r="B2318" s="108" t="s">
        <v>10729</v>
      </c>
      <c r="C2318" s="21">
        <f>VLOOKUP(A2318,[1]spot_prices!$A:$F,3,FALSE)</f>
        <v>136.6</v>
      </c>
      <c r="D2318" s="21">
        <f>VLOOKUP(A2318,[1]spot_prices!$A:$F,4,FALSE)</f>
        <v>138.9</v>
      </c>
      <c r="E2318" s="107">
        <f>C2318/D2318</f>
        <v>0.983441324694024</v>
      </c>
      <c r="F2318" s="20">
        <f>VLOOKUP(A2318,[1]spot_prices!$A:$F,5,FALSE)</f>
        <v>11.35</v>
      </c>
      <c r="G2318" s="103">
        <f>VLOOKUP(A2318,[1]spot_prices!$A:$F,6,FALSE)</f>
        <v>1.79</v>
      </c>
      <c r="H2318" s="109" t="s">
        <v>382</v>
      </c>
      <c r="I2318" s="121"/>
      <c r="J2318" s="108" t="s">
        <v>2226</v>
      </c>
      <c r="K2318" s="112">
        <f>VLOOKUP(H2318,行业总结!D:F,2,FALSE)</f>
        <v>3.21</v>
      </c>
      <c r="L2318" s="109" t="s">
        <v>10730</v>
      </c>
      <c r="M2318" s="109" t="s">
        <v>10731</v>
      </c>
    </row>
    <row r="2319" s="98" customFormat="1" ht="49.5" spans="1:13">
      <c r="A2319" s="108" t="s">
        <v>10732</v>
      </c>
      <c r="B2319" s="108" t="s">
        <v>10733</v>
      </c>
      <c r="C2319" s="21">
        <f>VLOOKUP(A2319,[1]spot_prices!$A:$F,3,FALSE)</f>
        <v>129.2</v>
      </c>
      <c r="D2319" s="21">
        <f>VLOOKUP(A2319,[1]spot_prices!$A:$F,4,FALSE)</f>
        <v>129.6</v>
      </c>
      <c r="E2319" s="107">
        <f>C2319/D2319</f>
        <v>0.996913580246914</v>
      </c>
      <c r="F2319" s="20">
        <f>VLOOKUP(A2319,[1]spot_prices!$A:$F,5,FALSE)</f>
        <v>13.18</v>
      </c>
      <c r="G2319" s="103">
        <f>VLOOKUP(A2319,[1]spot_prices!$A:$F,6,FALSE)</f>
        <v>3.29</v>
      </c>
      <c r="H2319" s="109" t="s">
        <v>382</v>
      </c>
      <c r="I2319" s="121"/>
      <c r="J2319" s="108" t="s">
        <v>2135</v>
      </c>
      <c r="K2319" s="112">
        <f>VLOOKUP(H2319,行业总结!D:F,2,FALSE)</f>
        <v>3.21</v>
      </c>
      <c r="L2319" s="109" t="s">
        <v>10734</v>
      </c>
      <c r="M2319" s="109" t="s">
        <v>10735</v>
      </c>
    </row>
    <row r="2320" s="98" customFormat="1" ht="33" spans="1:13">
      <c r="A2320" s="108" t="s">
        <v>10736</v>
      </c>
      <c r="B2320" s="108" t="s">
        <v>10737</v>
      </c>
      <c r="C2320" s="21">
        <f>VLOOKUP(A2320,[1]spot_prices!$A:$F,3,FALSE)</f>
        <v>129.1</v>
      </c>
      <c r="D2320" s="21">
        <f>VLOOKUP(A2320,[1]spot_prices!$A:$F,4,FALSE)</f>
        <v>130.5</v>
      </c>
      <c r="E2320" s="107">
        <f>C2320/D2320</f>
        <v>0.989272030651341</v>
      </c>
      <c r="F2320" s="20">
        <f>VLOOKUP(A2320,[1]spot_prices!$A:$F,5,FALSE)</f>
        <v>18.36</v>
      </c>
      <c r="G2320" s="103">
        <f>VLOOKUP(A2320,[1]spot_prices!$A:$F,6,FALSE)</f>
        <v>2</v>
      </c>
      <c r="H2320" s="109" t="s">
        <v>382</v>
      </c>
      <c r="I2320" s="121"/>
      <c r="J2320" s="108" t="s">
        <v>2352</v>
      </c>
      <c r="K2320" s="112">
        <f>VLOOKUP(H2320,行业总结!D:F,2,FALSE)</f>
        <v>3.21</v>
      </c>
      <c r="L2320" s="109" t="s">
        <v>10738</v>
      </c>
      <c r="M2320" s="109" t="s">
        <v>10739</v>
      </c>
    </row>
    <row r="2321" s="98" customFormat="1" ht="33" spans="1:13">
      <c r="A2321" s="108" t="s">
        <v>10740</v>
      </c>
      <c r="B2321" s="108" t="s">
        <v>10741</v>
      </c>
      <c r="C2321" s="21">
        <f>VLOOKUP(A2321,[1]spot_prices!$A:$F,3,FALSE)</f>
        <v>128.4</v>
      </c>
      <c r="D2321" s="21">
        <f>VLOOKUP(A2321,[1]spot_prices!$A:$F,4,FALSE)</f>
        <v>128.4</v>
      </c>
      <c r="E2321" s="107">
        <f>C2321/D2321</f>
        <v>1</v>
      </c>
      <c r="F2321" s="20">
        <f>VLOOKUP(A2321,[1]spot_prices!$A:$F,5,FALSE)</f>
        <v>13.65</v>
      </c>
      <c r="G2321" s="103">
        <f>VLOOKUP(A2321,[1]spot_prices!$A:$F,6,FALSE)</f>
        <v>5.24</v>
      </c>
      <c r="H2321" s="109" t="s">
        <v>382</v>
      </c>
      <c r="I2321" s="121"/>
      <c r="J2321" s="108" t="s">
        <v>2253</v>
      </c>
      <c r="K2321" s="112">
        <f>VLOOKUP(H2321,行业总结!D:F,2,FALSE)</f>
        <v>3.21</v>
      </c>
      <c r="L2321" s="109" t="s">
        <v>10742</v>
      </c>
      <c r="M2321" s="109" t="s">
        <v>10743</v>
      </c>
    </row>
    <row r="2322" s="98" customFormat="1" ht="33" spans="1:13">
      <c r="A2322" s="20" t="s">
        <v>10744</v>
      </c>
      <c r="B2322" s="20" t="s">
        <v>10745</v>
      </c>
      <c r="C2322" s="21">
        <f>VLOOKUP(A2322,[1]spot_prices!$A:$F,3,FALSE)</f>
        <v>124.9</v>
      </c>
      <c r="D2322" s="21">
        <f>VLOOKUP(A2322,[1]spot_prices!$A:$F,4,FALSE)</f>
        <v>132.1</v>
      </c>
      <c r="E2322" s="107">
        <f>C2322/D2322</f>
        <v>0.94549583648751</v>
      </c>
      <c r="F2322" s="20">
        <f>VLOOKUP(A2322,[1]spot_prices!$A:$F,5,FALSE)</f>
        <v>29.75</v>
      </c>
      <c r="G2322" s="103">
        <f>VLOOKUP(A2322,[1]spot_prices!$A:$F,6,FALSE)</f>
        <v>5.05</v>
      </c>
      <c r="H2322" s="23" t="s">
        <v>382</v>
      </c>
      <c r="I2322" s="115"/>
      <c r="J2322" s="20" t="s">
        <v>2352</v>
      </c>
      <c r="K2322" s="112">
        <f>VLOOKUP(H2322,行业总结!D:F,2,FALSE)</f>
        <v>3.21</v>
      </c>
      <c r="L2322" s="23" t="s">
        <v>10746</v>
      </c>
      <c r="M2322" s="23" t="s">
        <v>10747</v>
      </c>
    </row>
    <row r="2323" s="98" customFormat="1" ht="33" spans="1:13">
      <c r="A2323" s="108" t="s">
        <v>10748</v>
      </c>
      <c r="B2323" s="108" t="s">
        <v>10749</v>
      </c>
      <c r="C2323" s="21">
        <f>VLOOKUP(A2323,[1]spot_prices!$A:$F,3,FALSE)</f>
        <v>121.4</v>
      </c>
      <c r="D2323" s="21">
        <f>VLOOKUP(A2323,[1]spot_prices!$A:$F,4,FALSE)</f>
        <v>155</v>
      </c>
      <c r="E2323" s="107">
        <f>C2323/D2323</f>
        <v>0.783225806451613</v>
      </c>
      <c r="F2323" s="20">
        <f>VLOOKUP(A2323,[1]spot_prices!$A:$F,5,FALSE)</f>
        <v>38.38</v>
      </c>
      <c r="G2323" s="103">
        <f>VLOOKUP(A2323,[1]spot_prices!$A:$F,6,FALSE)</f>
        <v>1.32</v>
      </c>
      <c r="H2323" s="109" t="s">
        <v>382</v>
      </c>
      <c r="I2323" s="121"/>
      <c r="J2323" s="108" t="s">
        <v>2352</v>
      </c>
      <c r="K2323" s="112">
        <f>VLOOKUP(H2323,行业总结!D:F,2,FALSE)</f>
        <v>3.21</v>
      </c>
      <c r="L2323" s="109" t="s">
        <v>10750</v>
      </c>
      <c r="M2323" s="109" t="s">
        <v>10751</v>
      </c>
    </row>
    <row r="2324" s="98" customFormat="1" ht="33" spans="1:13">
      <c r="A2324" s="20" t="s">
        <v>10752</v>
      </c>
      <c r="B2324" s="20" t="s">
        <v>10753</v>
      </c>
      <c r="C2324" s="21">
        <f>VLOOKUP(A2324,[1]spot_prices!$A:$F,3,FALSE)</f>
        <v>120.7</v>
      </c>
      <c r="D2324" s="21">
        <f>VLOOKUP(A2324,[1]spot_prices!$A:$F,4,FALSE)</f>
        <v>126.6</v>
      </c>
      <c r="E2324" s="107">
        <f>C2324/D2324</f>
        <v>0.953396524486572</v>
      </c>
      <c r="F2324" s="20">
        <f>VLOOKUP(A2324,[1]spot_prices!$A:$F,5,FALSE)</f>
        <v>14.59</v>
      </c>
      <c r="G2324" s="103">
        <f>VLOOKUP(A2324,[1]spot_prices!$A:$F,6,FALSE)</f>
        <v>3.7</v>
      </c>
      <c r="H2324" s="23" t="s">
        <v>382</v>
      </c>
      <c r="I2324" s="115"/>
      <c r="J2324" s="20" t="s">
        <v>2352</v>
      </c>
      <c r="K2324" s="112">
        <f>VLOOKUP(H2324,行业总结!D:F,2,FALSE)</f>
        <v>3.21</v>
      </c>
      <c r="L2324" s="23" t="s">
        <v>10754</v>
      </c>
      <c r="M2324" s="23" t="s">
        <v>10755</v>
      </c>
    </row>
    <row r="2325" s="98" customFormat="1" ht="49.5" spans="1:13">
      <c r="A2325" s="108" t="s">
        <v>10756</v>
      </c>
      <c r="B2325" s="108" t="s">
        <v>10757</v>
      </c>
      <c r="C2325" s="21">
        <f>VLOOKUP(A2325,[1]spot_prices!$A:$F,3,FALSE)</f>
        <v>120.6</v>
      </c>
      <c r="D2325" s="21">
        <f>VLOOKUP(A2325,[1]spot_prices!$A:$F,4,FALSE)</f>
        <v>147.1</v>
      </c>
      <c r="E2325" s="107">
        <f>C2325/D2325</f>
        <v>0.819850441876275</v>
      </c>
      <c r="F2325" s="20">
        <f>VLOOKUP(A2325,[1]spot_prices!$A:$F,5,FALSE)</f>
        <v>10.19</v>
      </c>
      <c r="G2325" s="103">
        <f>VLOOKUP(A2325,[1]spot_prices!$A:$F,6,FALSE)</f>
        <v>-0.2</v>
      </c>
      <c r="H2325" s="109" t="s">
        <v>382</v>
      </c>
      <c r="I2325" s="121"/>
      <c r="J2325" s="108" t="s">
        <v>2839</v>
      </c>
      <c r="K2325" s="112">
        <f>VLOOKUP(H2325,行业总结!D:F,2,FALSE)</f>
        <v>3.21</v>
      </c>
      <c r="L2325" s="109" t="s">
        <v>10758</v>
      </c>
      <c r="M2325" s="109" t="s">
        <v>10759</v>
      </c>
    </row>
    <row r="2326" s="98" customFormat="1" ht="49.5" spans="1:13">
      <c r="A2326" s="108" t="s">
        <v>10760</v>
      </c>
      <c r="B2326" s="108" t="s">
        <v>10761</v>
      </c>
      <c r="C2326" s="21">
        <f>VLOOKUP(A2326,[1]spot_prices!$A:$F,3,FALSE)</f>
        <v>112.1</v>
      </c>
      <c r="D2326" s="21">
        <f>VLOOKUP(A2326,[1]spot_prices!$A:$F,4,FALSE)</f>
        <v>139</v>
      </c>
      <c r="E2326" s="107">
        <f>C2326/D2326</f>
        <v>0.806474820143885</v>
      </c>
      <c r="F2326" s="20">
        <f>VLOOKUP(A2326,[1]spot_prices!$A:$F,5,FALSE)</f>
        <v>6.45</v>
      </c>
      <c r="G2326" s="103">
        <f>VLOOKUP(A2326,[1]spot_prices!$A:$F,6,FALSE)</f>
        <v>0.94</v>
      </c>
      <c r="H2326" s="109" t="s">
        <v>382</v>
      </c>
      <c r="I2326" s="121"/>
      <c r="J2326" s="108" t="s">
        <v>2216</v>
      </c>
      <c r="K2326" s="112">
        <f>VLOOKUP(H2326,行业总结!D:F,2,FALSE)</f>
        <v>3.21</v>
      </c>
      <c r="L2326" s="109" t="s">
        <v>10762</v>
      </c>
      <c r="M2326" s="109" t="s">
        <v>10763</v>
      </c>
    </row>
    <row r="2327" s="98" customFormat="1" ht="66" spans="1:13">
      <c r="A2327" s="108" t="s">
        <v>10764</v>
      </c>
      <c r="B2327" s="108" t="s">
        <v>10765</v>
      </c>
      <c r="C2327" s="21">
        <f>VLOOKUP(A2327,[1]spot_prices!$A:$F,3,FALSE)</f>
        <v>112.1</v>
      </c>
      <c r="D2327" s="21">
        <f>VLOOKUP(A2327,[1]spot_prices!$A:$F,4,FALSE)</f>
        <v>113.3</v>
      </c>
      <c r="E2327" s="107">
        <f>C2327/D2327</f>
        <v>0.989408649602824</v>
      </c>
      <c r="F2327" s="20">
        <f>VLOOKUP(A2327,[1]spot_prices!$A:$F,5,FALSE)</f>
        <v>7.09</v>
      </c>
      <c r="G2327" s="103">
        <f>VLOOKUP(A2327,[1]spot_prices!$A:$F,6,FALSE)</f>
        <v>2.16</v>
      </c>
      <c r="H2327" s="109" t="s">
        <v>382</v>
      </c>
      <c r="I2327" s="121"/>
      <c r="J2327" s="108" t="s">
        <v>2122</v>
      </c>
      <c r="K2327" s="112">
        <f>VLOOKUP(H2327,行业总结!D:F,2,FALSE)</f>
        <v>3.21</v>
      </c>
      <c r="L2327" s="109" t="s">
        <v>10766</v>
      </c>
      <c r="M2327" s="109" t="s">
        <v>10767</v>
      </c>
    </row>
    <row r="2328" s="98" customFormat="1" ht="33" spans="1:13">
      <c r="A2328" s="108" t="s">
        <v>10768</v>
      </c>
      <c r="B2328" s="108" t="s">
        <v>10769</v>
      </c>
      <c r="C2328" s="21">
        <f>VLOOKUP(A2328,[1]spot_prices!$A:$F,3,FALSE)</f>
        <v>111.4</v>
      </c>
      <c r="D2328" s="21">
        <f>VLOOKUP(A2328,[1]spot_prices!$A:$F,4,FALSE)</f>
        <v>111.4</v>
      </c>
      <c r="E2328" s="107">
        <f>C2328/D2328</f>
        <v>1</v>
      </c>
      <c r="F2328" s="20">
        <f>VLOOKUP(A2328,[1]spot_prices!$A:$F,5,FALSE)</f>
        <v>33.87</v>
      </c>
      <c r="G2328" s="103">
        <f>VLOOKUP(A2328,[1]spot_prices!$A:$F,6,FALSE)</f>
        <v>-0.09</v>
      </c>
      <c r="H2328" s="109" t="s">
        <v>382</v>
      </c>
      <c r="I2328" s="121"/>
      <c r="J2328" s="108" t="s">
        <v>2253</v>
      </c>
      <c r="K2328" s="112">
        <f>VLOOKUP(H2328,行业总结!D:F,2,FALSE)</f>
        <v>3.21</v>
      </c>
      <c r="L2328" s="109" t="s">
        <v>10770</v>
      </c>
      <c r="M2328" s="109" t="s">
        <v>10771</v>
      </c>
    </row>
    <row r="2329" s="98" customFormat="1" spans="1:13">
      <c r="A2329" s="20" t="s">
        <v>10772</v>
      </c>
      <c r="B2329" s="20" t="s">
        <v>10773</v>
      </c>
      <c r="C2329" s="21">
        <f>VLOOKUP(A2329,[1]spot_prices!$A:$F,3,FALSE)</f>
        <v>98.9</v>
      </c>
      <c r="D2329" s="21">
        <f>VLOOKUP(A2329,[1]spot_prices!$A:$F,4,FALSE)</f>
        <v>183.9</v>
      </c>
      <c r="E2329" s="107">
        <f>C2329/D2329</f>
        <v>0.537792278412181</v>
      </c>
      <c r="F2329" s="20">
        <f>VLOOKUP(A2329,[1]spot_prices!$A:$F,5,FALSE)</f>
        <v>75</v>
      </c>
      <c r="G2329" s="103">
        <f>VLOOKUP(A2329,[1]spot_prices!$A:$F,6,FALSE)</f>
        <v>1.47</v>
      </c>
      <c r="H2329" s="23" t="s">
        <v>382</v>
      </c>
      <c r="I2329" s="115"/>
      <c r="J2329" s="20" t="s">
        <v>2253</v>
      </c>
      <c r="K2329" s="112">
        <f>VLOOKUP(H2329,行业总结!D:F,2,FALSE)</f>
        <v>3.21</v>
      </c>
      <c r="L2329" s="23" t="s">
        <v>10774</v>
      </c>
      <c r="M2329" s="23" t="s">
        <v>10775</v>
      </c>
    </row>
    <row r="2330" s="98" customFormat="1" ht="82.5" spans="1:13">
      <c r="A2330" s="20" t="s">
        <v>10776</v>
      </c>
      <c r="B2330" s="20" t="s">
        <v>10777</v>
      </c>
      <c r="C2330" s="21">
        <f>VLOOKUP(A2330,[1]spot_prices!$A:$F,3,FALSE)</f>
        <v>94.7</v>
      </c>
      <c r="D2330" s="21">
        <f>VLOOKUP(A2330,[1]spot_prices!$A:$F,4,FALSE)</f>
        <v>118.7</v>
      </c>
      <c r="E2330" s="107">
        <f>C2330/D2330</f>
        <v>0.797809604043808</v>
      </c>
      <c r="F2330" s="20">
        <f>VLOOKUP(A2330,[1]spot_prices!$A:$F,5,FALSE)</f>
        <v>10.3</v>
      </c>
      <c r="G2330" s="103">
        <f>VLOOKUP(A2330,[1]spot_prices!$A:$F,6,FALSE)</f>
        <v>3.73</v>
      </c>
      <c r="H2330" s="23" t="s">
        <v>382</v>
      </c>
      <c r="I2330" s="115"/>
      <c r="J2330" s="20" t="s">
        <v>2352</v>
      </c>
      <c r="K2330" s="112">
        <f>VLOOKUP(H2330,行业总结!D:F,2,FALSE)</f>
        <v>3.21</v>
      </c>
      <c r="L2330" s="23" t="s">
        <v>10778</v>
      </c>
      <c r="M2330" s="23" t="s">
        <v>10779</v>
      </c>
    </row>
    <row r="2331" s="98" customFormat="1" ht="49.5" spans="1:13">
      <c r="A2331" s="20" t="s">
        <v>10780</v>
      </c>
      <c r="B2331" s="20" t="s">
        <v>10781</v>
      </c>
      <c r="C2331" s="21">
        <f>VLOOKUP(A2331,[1]spot_prices!$A:$F,3,FALSE)</f>
        <v>94.2</v>
      </c>
      <c r="D2331" s="21">
        <f>VLOOKUP(A2331,[1]spot_prices!$A:$F,4,FALSE)</f>
        <v>94.2</v>
      </c>
      <c r="E2331" s="107">
        <f>C2331/D2331</f>
        <v>1</v>
      </c>
      <c r="F2331" s="20">
        <f>VLOOKUP(A2331,[1]spot_prices!$A:$F,5,FALSE)</f>
        <v>15.95</v>
      </c>
      <c r="G2331" s="103">
        <f>VLOOKUP(A2331,[1]spot_prices!$A:$F,6,FALSE)</f>
        <v>1.4</v>
      </c>
      <c r="H2331" s="23" t="s">
        <v>382</v>
      </c>
      <c r="I2331" s="115"/>
      <c r="J2331" s="20" t="s">
        <v>2826</v>
      </c>
      <c r="K2331" s="112">
        <f>VLOOKUP(H2331,行业总结!D:F,2,FALSE)</f>
        <v>3.21</v>
      </c>
      <c r="L2331" s="23" t="s">
        <v>10782</v>
      </c>
      <c r="M2331" s="23" t="s">
        <v>10783</v>
      </c>
    </row>
    <row r="2332" s="98" customFormat="1" ht="82.5" spans="1:13">
      <c r="A2332" s="20" t="s">
        <v>10784</v>
      </c>
      <c r="B2332" s="20" t="s">
        <v>10785</v>
      </c>
      <c r="C2332" s="21">
        <f>VLOOKUP(A2332,[1]spot_prices!$A:$F,3,FALSE)</f>
        <v>91.3</v>
      </c>
      <c r="D2332" s="21">
        <f>VLOOKUP(A2332,[1]spot_prices!$A:$F,4,FALSE)</f>
        <v>93.5</v>
      </c>
      <c r="E2332" s="107">
        <f>C2332/D2332</f>
        <v>0.976470588235294</v>
      </c>
      <c r="F2332" s="20">
        <f>VLOOKUP(A2332,[1]spot_prices!$A:$F,5,FALSE)</f>
        <v>22.9</v>
      </c>
      <c r="G2332" s="103">
        <f>VLOOKUP(A2332,[1]spot_prices!$A:$F,6,FALSE)</f>
        <v>6.02</v>
      </c>
      <c r="H2332" s="23" t="s">
        <v>382</v>
      </c>
      <c r="I2332" s="115"/>
      <c r="J2332" s="20" t="s">
        <v>2135</v>
      </c>
      <c r="K2332" s="112">
        <f>VLOOKUP(H2332,行业总结!D:F,2,FALSE)</f>
        <v>3.21</v>
      </c>
      <c r="L2332" s="23" t="s">
        <v>10786</v>
      </c>
      <c r="M2332" s="23" t="s">
        <v>10787</v>
      </c>
    </row>
    <row r="2333" s="98" customFormat="1" spans="1:13">
      <c r="A2333" s="20" t="s">
        <v>10788</v>
      </c>
      <c r="B2333" s="20" t="s">
        <v>10789</v>
      </c>
      <c r="C2333" s="21">
        <f>VLOOKUP(A2333,[1]spot_prices!$A:$F,3,FALSE)</f>
        <v>90.3</v>
      </c>
      <c r="D2333" s="21">
        <f>VLOOKUP(A2333,[1]spot_prices!$A:$F,4,FALSE)</f>
        <v>91.1</v>
      </c>
      <c r="E2333" s="107">
        <f>C2333/D2333</f>
        <v>0.991218441273326</v>
      </c>
      <c r="F2333" s="20">
        <f>VLOOKUP(A2333,[1]spot_prices!$A:$F,5,FALSE)</f>
        <v>13.19</v>
      </c>
      <c r="G2333" s="103">
        <f>VLOOKUP(A2333,[1]spot_prices!$A:$F,6,FALSE)</f>
        <v>-1.64</v>
      </c>
      <c r="H2333" s="23" t="s">
        <v>382</v>
      </c>
      <c r="I2333" s="115"/>
      <c r="J2333" s="20" t="s">
        <v>2352</v>
      </c>
      <c r="K2333" s="112">
        <f>VLOOKUP(H2333,行业总结!D:F,2,FALSE)</f>
        <v>3.21</v>
      </c>
      <c r="L2333" s="23" t="s">
        <v>10790</v>
      </c>
      <c r="M2333" s="23" t="s">
        <v>10791</v>
      </c>
    </row>
    <row r="2334" s="98" customFormat="1" ht="33" spans="1:13">
      <c r="A2334" s="20" t="s">
        <v>10792</v>
      </c>
      <c r="B2334" s="20" t="s">
        <v>10793</v>
      </c>
      <c r="C2334" s="21">
        <f>VLOOKUP(A2334,[1]spot_prices!$A:$F,3,FALSE)</f>
        <v>84.4</v>
      </c>
      <c r="D2334" s="21">
        <f>VLOOKUP(A2334,[1]spot_prices!$A:$F,4,FALSE)</f>
        <v>95.3</v>
      </c>
      <c r="E2334" s="107">
        <f>C2334/D2334</f>
        <v>0.885624344176286</v>
      </c>
      <c r="F2334" s="20">
        <f>VLOOKUP(A2334,[1]spot_prices!$A:$F,5,FALSE)</f>
        <v>16.1</v>
      </c>
      <c r="G2334" s="103">
        <f>VLOOKUP(A2334,[1]spot_prices!$A:$F,6,FALSE)</f>
        <v>0.81</v>
      </c>
      <c r="H2334" s="23" t="s">
        <v>382</v>
      </c>
      <c r="I2334" s="115"/>
      <c r="J2334" s="20" t="s">
        <v>2135</v>
      </c>
      <c r="K2334" s="112">
        <f>VLOOKUP(H2334,行业总结!D:F,2,FALSE)</f>
        <v>3.21</v>
      </c>
      <c r="L2334" s="23" t="s">
        <v>10794</v>
      </c>
      <c r="M2334" s="23" t="s">
        <v>10795</v>
      </c>
    </row>
    <row r="2335" s="98" customFormat="1" ht="66" spans="1:13">
      <c r="A2335" s="20" t="s">
        <v>10796</v>
      </c>
      <c r="B2335" s="20" t="s">
        <v>10797</v>
      </c>
      <c r="C2335" s="21">
        <f>VLOOKUP(A2335,[1]spot_prices!$A:$F,3,FALSE)</f>
        <v>84.4</v>
      </c>
      <c r="D2335" s="21">
        <f>VLOOKUP(A2335,[1]spot_prices!$A:$F,4,FALSE)</f>
        <v>95.2</v>
      </c>
      <c r="E2335" s="107">
        <f>C2335/D2335</f>
        <v>0.88655462184874</v>
      </c>
      <c r="F2335" s="20">
        <f>VLOOKUP(A2335,[1]spot_prices!$A:$F,5,FALSE)</f>
        <v>6.66</v>
      </c>
      <c r="G2335" s="103">
        <f>VLOOKUP(A2335,[1]spot_prices!$A:$F,6,FALSE)</f>
        <v>2.94</v>
      </c>
      <c r="H2335" s="23" t="s">
        <v>382</v>
      </c>
      <c r="I2335" s="115"/>
      <c r="J2335" s="20" t="s">
        <v>2352</v>
      </c>
      <c r="K2335" s="112">
        <f>VLOOKUP(H2335,行业总结!D:F,2,FALSE)</f>
        <v>3.21</v>
      </c>
      <c r="L2335" s="23" t="s">
        <v>10798</v>
      </c>
      <c r="M2335" s="23" t="s">
        <v>10799</v>
      </c>
    </row>
    <row r="2336" s="98" customFormat="1" ht="33" spans="1:13">
      <c r="A2336" s="20" t="s">
        <v>10800</v>
      </c>
      <c r="B2336" s="20" t="s">
        <v>10801</v>
      </c>
      <c r="C2336" s="21">
        <f>VLOOKUP(A2336,[1]spot_prices!$A:$F,3,FALSE)</f>
        <v>79.1</v>
      </c>
      <c r="D2336" s="21">
        <f>VLOOKUP(A2336,[1]spot_prices!$A:$F,4,FALSE)</f>
        <v>100.9</v>
      </c>
      <c r="E2336" s="107">
        <f>C2336/D2336</f>
        <v>0.78394449950446</v>
      </c>
      <c r="F2336" s="20">
        <f>VLOOKUP(A2336,[1]spot_prices!$A:$F,5,FALSE)</f>
        <v>22.27</v>
      </c>
      <c r="G2336" s="103">
        <f>VLOOKUP(A2336,[1]spot_prices!$A:$F,6,FALSE)</f>
        <v>10.8</v>
      </c>
      <c r="H2336" s="23" t="s">
        <v>382</v>
      </c>
      <c r="I2336" s="115"/>
      <c r="J2336" s="20" t="s">
        <v>2826</v>
      </c>
      <c r="K2336" s="112">
        <f>VLOOKUP(H2336,行业总结!D:F,2,FALSE)</f>
        <v>3.21</v>
      </c>
      <c r="L2336" s="23" t="s">
        <v>10802</v>
      </c>
      <c r="M2336" s="23" t="s">
        <v>10803</v>
      </c>
    </row>
    <row r="2337" s="98" customFormat="1" ht="66" spans="1:13">
      <c r="A2337" s="20" t="s">
        <v>10804</v>
      </c>
      <c r="B2337" s="20" t="s">
        <v>10805</v>
      </c>
      <c r="C2337" s="21">
        <f>VLOOKUP(A2337,[1]spot_prices!$A:$F,3,FALSE)</f>
        <v>78.1</v>
      </c>
      <c r="D2337" s="21">
        <f>VLOOKUP(A2337,[1]spot_prices!$A:$F,4,FALSE)</f>
        <v>78.1</v>
      </c>
      <c r="E2337" s="107">
        <f>C2337/D2337</f>
        <v>1</v>
      </c>
      <c r="F2337" s="20">
        <f>VLOOKUP(A2337,[1]spot_prices!$A:$F,5,FALSE)</f>
        <v>7.6</v>
      </c>
      <c r="G2337" s="103">
        <f>VLOOKUP(A2337,[1]spot_prices!$A:$F,6,FALSE)</f>
        <v>0.4</v>
      </c>
      <c r="H2337" s="23" t="s">
        <v>382</v>
      </c>
      <c r="I2337" s="115"/>
      <c r="J2337" s="20" t="s">
        <v>2113</v>
      </c>
      <c r="K2337" s="112">
        <f>VLOOKUP(H2337,行业总结!D:F,2,FALSE)</f>
        <v>3.21</v>
      </c>
      <c r="L2337" s="23" t="s">
        <v>10806</v>
      </c>
      <c r="M2337" s="23" t="s">
        <v>10807</v>
      </c>
    </row>
    <row r="2338" s="98" customFormat="1" ht="33" spans="1:13">
      <c r="A2338" s="20" t="s">
        <v>10808</v>
      </c>
      <c r="B2338" s="20" t="s">
        <v>10809</v>
      </c>
      <c r="C2338" s="21">
        <f>VLOOKUP(A2338,[1]spot_prices!$A:$F,3,FALSE)</f>
        <v>76.3</v>
      </c>
      <c r="D2338" s="21">
        <f>VLOOKUP(A2338,[1]spot_prices!$A:$F,4,FALSE)</f>
        <v>76.3</v>
      </c>
      <c r="E2338" s="107">
        <f>C2338/D2338</f>
        <v>1</v>
      </c>
      <c r="F2338" s="20">
        <f>VLOOKUP(A2338,[1]spot_prices!$A:$F,5,FALSE)</f>
        <v>45.79</v>
      </c>
      <c r="G2338" s="103">
        <f>VLOOKUP(A2338,[1]spot_prices!$A:$F,6,FALSE)</f>
        <v>-1.84</v>
      </c>
      <c r="H2338" s="23" t="s">
        <v>382</v>
      </c>
      <c r="I2338" s="115"/>
      <c r="J2338" s="20" t="s">
        <v>2286</v>
      </c>
      <c r="K2338" s="112">
        <f>VLOOKUP(H2338,行业总结!D:F,2,FALSE)</f>
        <v>3.21</v>
      </c>
      <c r="L2338" s="23" t="s">
        <v>10810</v>
      </c>
      <c r="M2338" s="23" t="s">
        <v>10811</v>
      </c>
    </row>
    <row r="2339" s="98" customFormat="1" ht="66" spans="1:13">
      <c r="A2339" s="20" t="s">
        <v>10812</v>
      </c>
      <c r="B2339" s="20" t="s">
        <v>10813</v>
      </c>
      <c r="C2339" s="21">
        <f>VLOOKUP(A2339,[1]spot_prices!$A:$F,3,FALSE)</f>
        <v>71.6</v>
      </c>
      <c r="D2339" s="21">
        <f>VLOOKUP(A2339,[1]spot_prices!$A:$F,4,FALSE)</f>
        <v>85.2</v>
      </c>
      <c r="E2339" s="107">
        <f>C2339/D2339</f>
        <v>0.84037558685446</v>
      </c>
      <c r="F2339" s="20">
        <f>VLOOKUP(A2339,[1]spot_prices!$A:$F,5,FALSE)</f>
        <v>4.02</v>
      </c>
      <c r="G2339" s="103">
        <f>VLOOKUP(A2339,[1]spot_prices!$A:$F,6,FALSE)</f>
        <v>0.5</v>
      </c>
      <c r="H2339" s="23" t="s">
        <v>382</v>
      </c>
      <c r="I2339" s="115"/>
      <c r="J2339" s="20" t="s">
        <v>2135</v>
      </c>
      <c r="K2339" s="112">
        <f>VLOOKUP(H2339,行业总结!D:F,2,FALSE)</f>
        <v>3.21</v>
      </c>
      <c r="L2339" s="23" t="s">
        <v>10814</v>
      </c>
      <c r="M2339" s="23" t="s">
        <v>10815</v>
      </c>
    </row>
    <row r="2340" s="98" customFormat="1" ht="66" spans="1:13">
      <c r="A2340" s="20" t="s">
        <v>10816</v>
      </c>
      <c r="B2340" s="20" t="s">
        <v>10817</v>
      </c>
      <c r="C2340" s="21">
        <f>VLOOKUP(A2340,[1]spot_prices!$A:$F,3,FALSE)</f>
        <v>69.8</v>
      </c>
      <c r="D2340" s="21">
        <f>VLOOKUP(A2340,[1]spot_prices!$A:$F,4,FALSE)</f>
        <v>69.8</v>
      </c>
      <c r="E2340" s="107">
        <f>C2340/D2340</f>
        <v>1</v>
      </c>
      <c r="F2340" s="20">
        <f>VLOOKUP(A2340,[1]spot_prices!$A:$F,5,FALSE)</f>
        <v>6.37</v>
      </c>
      <c r="G2340" s="103">
        <f>VLOOKUP(A2340,[1]spot_prices!$A:$F,6,FALSE)</f>
        <v>2.08</v>
      </c>
      <c r="H2340" s="23" t="s">
        <v>382</v>
      </c>
      <c r="I2340" s="115"/>
      <c r="J2340" s="113"/>
      <c r="K2340" s="112">
        <f>VLOOKUP(H2340,行业总结!D:F,2,FALSE)</f>
        <v>3.21</v>
      </c>
      <c r="L2340" s="23" t="s">
        <v>10818</v>
      </c>
      <c r="M2340" s="23" t="s">
        <v>10819</v>
      </c>
    </row>
    <row r="2341" s="98" customFormat="1" ht="66" spans="1:13">
      <c r="A2341" s="20" t="s">
        <v>10820</v>
      </c>
      <c r="B2341" s="20" t="s">
        <v>10821</v>
      </c>
      <c r="C2341" s="21">
        <f>VLOOKUP(A2341,[1]spot_prices!$A:$F,3,FALSE)</f>
        <v>64.6</v>
      </c>
      <c r="D2341" s="21">
        <f>VLOOKUP(A2341,[1]spot_prices!$A:$F,4,FALSE)</f>
        <v>64.6</v>
      </c>
      <c r="E2341" s="107">
        <f>C2341/D2341</f>
        <v>1</v>
      </c>
      <c r="F2341" s="20">
        <f>VLOOKUP(A2341,[1]spot_prices!$A:$F,5,FALSE)</f>
        <v>15.82</v>
      </c>
      <c r="G2341" s="103">
        <f>VLOOKUP(A2341,[1]spot_prices!$A:$F,6,FALSE)</f>
        <v>1.28</v>
      </c>
      <c r="H2341" s="23" t="s">
        <v>382</v>
      </c>
      <c r="I2341" s="115"/>
      <c r="J2341" s="20" t="s">
        <v>2113</v>
      </c>
      <c r="K2341" s="112">
        <f>VLOOKUP(H2341,行业总结!D:F,2,FALSE)</f>
        <v>3.21</v>
      </c>
      <c r="L2341" s="23" t="s">
        <v>10822</v>
      </c>
      <c r="M2341" s="23" t="s">
        <v>10823</v>
      </c>
    </row>
    <row r="2342" s="98" customFormat="1" ht="33" spans="1:13">
      <c r="A2342" s="20" t="s">
        <v>10824</v>
      </c>
      <c r="B2342" s="20" t="s">
        <v>10825</v>
      </c>
      <c r="C2342" s="21">
        <f>VLOOKUP(A2342,[1]spot_prices!$A:$F,3,FALSE)</f>
        <v>62.5</v>
      </c>
      <c r="D2342" s="21">
        <f>VLOOKUP(A2342,[1]spot_prices!$A:$F,4,FALSE)</f>
        <v>63.3</v>
      </c>
      <c r="E2342" s="107">
        <f>C2342/D2342</f>
        <v>0.987361769352291</v>
      </c>
      <c r="F2342" s="20">
        <f>VLOOKUP(A2342,[1]spot_prices!$A:$F,5,FALSE)</f>
        <v>22.35</v>
      </c>
      <c r="G2342" s="103">
        <f>VLOOKUP(A2342,[1]spot_prices!$A:$F,6,FALSE)</f>
        <v>-1.41</v>
      </c>
      <c r="H2342" s="23" t="s">
        <v>382</v>
      </c>
      <c r="I2342" s="115"/>
      <c r="J2342" s="113"/>
      <c r="K2342" s="112">
        <f>VLOOKUP(H2342,行业总结!D:F,2,FALSE)</f>
        <v>3.21</v>
      </c>
      <c r="L2342" s="23" t="s">
        <v>10826</v>
      </c>
      <c r="M2342" s="23" t="s">
        <v>10827</v>
      </c>
    </row>
    <row r="2343" s="98" customFormat="1" ht="66" spans="1:13">
      <c r="A2343" s="20" t="s">
        <v>10828</v>
      </c>
      <c r="B2343" s="20" t="s">
        <v>10829</v>
      </c>
      <c r="C2343" s="21">
        <f>VLOOKUP(A2343,[1]spot_prices!$A:$F,3,FALSE)</f>
        <v>61.2</v>
      </c>
      <c r="D2343" s="21">
        <f>VLOOKUP(A2343,[1]spot_prices!$A:$F,4,FALSE)</f>
        <v>61.9</v>
      </c>
      <c r="E2343" s="107">
        <f>C2343/D2343</f>
        <v>0.988691437802908</v>
      </c>
      <c r="F2343" s="20">
        <f>VLOOKUP(A2343,[1]spot_prices!$A:$F,5,FALSE)</f>
        <v>16.64</v>
      </c>
      <c r="G2343" s="103">
        <f>VLOOKUP(A2343,[1]spot_prices!$A:$F,6,FALSE)</f>
        <v>-1.65</v>
      </c>
      <c r="H2343" s="23" t="s">
        <v>382</v>
      </c>
      <c r="I2343" s="115"/>
      <c r="J2343" s="113"/>
      <c r="K2343" s="112">
        <f>VLOOKUP(H2343,行业总结!D:F,2,FALSE)</f>
        <v>3.21</v>
      </c>
      <c r="L2343" s="23" t="s">
        <v>10830</v>
      </c>
      <c r="M2343" s="23" t="s">
        <v>10831</v>
      </c>
    </row>
    <row r="2344" s="98" customFormat="1" ht="33" spans="1:13">
      <c r="A2344" s="24" t="s">
        <v>10832</v>
      </c>
      <c r="B2344" s="24" t="s">
        <v>10833</v>
      </c>
      <c r="C2344" s="21">
        <f>VLOOKUP(A2344,[1]spot_prices!$A:$F,3,FALSE)</f>
        <v>58</v>
      </c>
      <c r="D2344" s="21">
        <f>VLOOKUP(A2344,[1]spot_prices!$A:$F,4,FALSE)</f>
        <v>58</v>
      </c>
      <c r="E2344" s="107">
        <f>C2344/D2344</f>
        <v>1</v>
      </c>
      <c r="F2344" s="20">
        <f>VLOOKUP(A2344,[1]spot_prices!$A:$F,5,FALSE)</f>
        <v>72.16</v>
      </c>
      <c r="G2344" s="103">
        <f>VLOOKUP(A2344,[1]spot_prices!$A:$F,6,FALSE)</f>
        <v>5.54</v>
      </c>
      <c r="H2344" s="27" t="s">
        <v>382</v>
      </c>
      <c r="I2344" s="35"/>
      <c r="J2344" s="114"/>
      <c r="K2344" s="112">
        <f>VLOOKUP(H2344,行业总结!D:F,2,FALSE)</f>
        <v>3.21</v>
      </c>
      <c r="L2344" s="27" t="s">
        <v>10834</v>
      </c>
      <c r="M2344" s="27" t="s">
        <v>10835</v>
      </c>
    </row>
    <row r="2345" s="98" customFormat="1" ht="33" spans="1:13">
      <c r="A2345" s="20" t="s">
        <v>10836</v>
      </c>
      <c r="B2345" s="20" t="s">
        <v>10837</v>
      </c>
      <c r="C2345" s="21">
        <f>VLOOKUP(A2345,[1]spot_prices!$A:$F,3,FALSE)</f>
        <v>57.7</v>
      </c>
      <c r="D2345" s="21">
        <f>VLOOKUP(A2345,[1]spot_prices!$A:$F,4,FALSE)</f>
        <v>57.9</v>
      </c>
      <c r="E2345" s="107">
        <f>C2345/D2345</f>
        <v>0.996545768566494</v>
      </c>
      <c r="F2345" s="20">
        <f>VLOOKUP(A2345,[1]spot_prices!$A:$F,5,FALSE)</f>
        <v>24.9</v>
      </c>
      <c r="G2345" s="103">
        <f>VLOOKUP(A2345,[1]spot_prices!$A:$F,6,FALSE)</f>
        <v>2.09</v>
      </c>
      <c r="H2345" s="23" t="s">
        <v>382</v>
      </c>
      <c r="I2345" s="115"/>
      <c r="J2345" s="113"/>
      <c r="K2345" s="112">
        <f>VLOOKUP(H2345,行业总结!D:F,2,FALSE)</f>
        <v>3.21</v>
      </c>
      <c r="L2345" s="23" t="s">
        <v>10838</v>
      </c>
      <c r="M2345" s="23" t="s">
        <v>10839</v>
      </c>
    </row>
    <row r="2346" s="98" customFormat="1" ht="33" spans="1:13">
      <c r="A2346" s="20" t="s">
        <v>10840</v>
      </c>
      <c r="B2346" s="20" t="s">
        <v>10841</v>
      </c>
      <c r="C2346" s="21">
        <f>VLOOKUP(A2346,[1]spot_prices!$A:$F,3,FALSE)</f>
        <v>56.2</v>
      </c>
      <c r="D2346" s="21">
        <f>VLOOKUP(A2346,[1]spot_prices!$A:$F,4,FALSE)</f>
        <v>56.2</v>
      </c>
      <c r="E2346" s="107">
        <f>C2346/D2346</f>
        <v>1</v>
      </c>
      <c r="F2346" s="20">
        <f>VLOOKUP(A2346,[1]spot_prices!$A:$F,5,FALSE)</f>
        <v>21.05</v>
      </c>
      <c r="G2346" s="103">
        <f>VLOOKUP(A2346,[1]spot_prices!$A:$F,6,FALSE)</f>
        <v>3.39</v>
      </c>
      <c r="H2346" s="23" t="s">
        <v>382</v>
      </c>
      <c r="I2346" s="115"/>
      <c r="J2346" s="113"/>
      <c r="K2346" s="112">
        <f>VLOOKUP(H2346,行业总结!D:F,2,FALSE)</f>
        <v>3.21</v>
      </c>
      <c r="L2346" s="23" t="s">
        <v>10842</v>
      </c>
      <c r="M2346" s="23" t="s">
        <v>10843</v>
      </c>
    </row>
    <row r="2347" s="98" customFormat="1" ht="33" spans="1:13">
      <c r="A2347" s="20" t="s">
        <v>10844</v>
      </c>
      <c r="B2347" s="20" t="s">
        <v>10845</v>
      </c>
      <c r="C2347" s="21">
        <f>VLOOKUP(A2347,[1]spot_prices!$A:$F,3,FALSE)</f>
        <v>55.2</v>
      </c>
      <c r="D2347" s="21">
        <f>VLOOKUP(A2347,[1]spot_prices!$A:$F,4,FALSE)</f>
        <v>55.2</v>
      </c>
      <c r="E2347" s="107">
        <f>C2347/D2347</f>
        <v>1</v>
      </c>
      <c r="F2347" s="20">
        <f>VLOOKUP(A2347,[1]spot_prices!$A:$F,5,FALSE)</f>
        <v>17.04</v>
      </c>
      <c r="G2347" s="103">
        <f>VLOOKUP(A2347,[1]spot_prices!$A:$F,6,FALSE)</f>
        <v>0.71</v>
      </c>
      <c r="H2347" s="23" t="s">
        <v>382</v>
      </c>
      <c r="I2347" s="115"/>
      <c r="J2347" s="113"/>
      <c r="K2347" s="112">
        <f>VLOOKUP(H2347,行业总结!D:F,2,FALSE)</f>
        <v>3.21</v>
      </c>
      <c r="L2347" s="23" t="s">
        <v>10846</v>
      </c>
      <c r="M2347" s="23" t="s">
        <v>10847</v>
      </c>
    </row>
    <row r="2348" s="98" customFormat="1" ht="33" spans="1:13">
      <c r="A2348" s="20" t="s">
        <v>10848</v>
      </c>
      <c r="B2348" s="20" t="s">
        <v>10849</v>
      </c>
      <c r="C2348" s="21">
        <f>VLOOKUP(A2348,[1]spot_prices!$A:$F,3,FALSE)</f>
        <v>55.1</v>
      </c>
      <c r="D2348" s="21">
        <f>VLOOKUP(A2348,[1]spot_prices!$A:$F,4,FALSE)</f>
        <v>65.1</v>
      </c>
      <c r="E2348" s="107">
        <f>C2348/D2348</f>
        <v>0.846390168970814</v>
      </c>
      <c r="F2348" s="20">
        <f>VLOOKUP(A2348,[1]spot_prices!$A:$F,5,FALSE)</f>
        <v>8.35</v>
      </c>
      <c r="G2348" s="103">
        <f>VLOOKUP(A2348,[1]spot_prices!$A:$F,6,FALSE)</f>
        <v>5.03</v>
      </c>
      <c r="H2348" s="23" t="s">
        <v>382</v>
      </c>
      <c r="I2348" s="115"/>
      <c r="J2348" s="20" t="s">
        <v>2122</v>
      </c>
      <c r="K2348" s="112">
        <f>VLOOKUP(H2348,行业总结!D:F,2,FALSE)</f>
        <v>3.21</v>
      </c>
      <c r="L2348" s="23" t="s">
        <v>10850</v>
      </c>
      <c r="M2348" s="23" t="s">
        <v>10851</v>
      </c>
    </row>
    <row r="2349" s="98" customFormat="1" ht="66" spans="1:13">
      <c r="A2349" s="20" t="s">
        <v>10852</v>
      </c>
      <c r="B2349" s="20" t="s">
        <v>10853</v>
      </c>
      <c r="C2349" s="21">
        <f>VLOOKUP(A2349,[1]spot_prices!$A:$F,3,FALSE)</f>
        <v>54.5</v>
      </c>
      <c r="D2349" s="21">
        <f>VLOOKUP(A2349,[1]spot_prices!$A:$F,4,FALSE)</f>
        <v>60.9</v>
      </c>
      <c r="E2349" s="107">
        <f>C2349/D2349</f>
        <v>0.894909688013136</v>
      </c>
      <c r="F2349" s="20">
        <f>VLOOKUP(A2349,[1]spot_prices!$A:$F,5,FALSE)</f>
        <v>4.24</v>
      </c>
      <c r="G2349" s="103">
        <f>VLOOKUP(A2349,[1]spot_prices!$A:$F,6,FALSE)</f>
        <v>1.19</v>
      </c>
      <c r="H2349" s="23" t="s">
        <v>382</v>
      </c>
      <c r="I2349" s="115"/>
      <c r="J2349" s="20" t="s">
        <v>2135</v>
      </c>
      <c r="K2349" s="112">
        <f>VLOOKUP(H2349,行业总结!D:F,2,FALSE)</f>
        <v>3.21</v>
      </c>
      <c r="L2349" s="23" t="s">
        <v>10854</v>
      </c>
      <c r="M2349" s="23" t="s">
        <v>10855</v>
      </c>
    </row>
    <row r="2350" s="98" customFormat="1" ht="33" spans="1:13">
      <c r="A2350" s="20" t="s">
        <v>10856</v>
      </c>
      <c r="B2350" s="20" t="s">
        <v>10857</v>
      </c>
      <c r="C2350" s="21">
        <f>VLOOKUP(A2350,[1]spot_prices!$A:$F,3,FALSE)</f>
        <v>53.9</v>
      </c>
      <c r="D2350" s="21">
        <f>VLOOKUP(A2350,[1]spot_prices!$A:$F,4,FALSE)</f>
        <v>53.9</v>
      </c>
      <c r="E2350" s="107">
        <f>C2350/D2350</f>
        <v>1</v>
      </c>
      <c r="F2350" s="20">
        <f>VLOOKUP(A2350,[1]spot_prices!$A:$F,5,FALSE)</f>
        <v>2.84</v>
      </c>
      <c r="G2350" s="103">
        <f>VLOOKUP(A2350,[1]spot_prices!$A:$F,6,FALSE)</f>
        <v>0</v>
      </c>
      <c r="H2350" s="23" t="s">
        <v>382</v>
      </c>
      <c r="I2350" s="115"/>
      <c r="J2350" s="113"/>
      <c r="K2350" s="112">
        <f>VLOOKUP(H2350,行业总结!D:F,2,FALSE)</f>
        <v>3.21</v>
      </c>
      <c r="L2350" s="23" t="s">
        <v>10858</v>
      </c>
      <c r="M2350" s="23" t="s">
        <v>10859</v>
      </c>
    </row>
    <row r="2351" s="98" customFormat="1" ht="66" spans="1:13">
      <c r="A2351" s="20" t="s">
        <v>10860</v>
      </c>
      <c r="B2351" s="20" t="s">
        <v>10861</v>
      </c>
      <c r="C2351" s="21">
        <f>VLOOKUP(A2351,[1]spot_prices!$A:$F,3,FALSE)</f>
        <v>53.6</v>
      </c>
      <c r="D2351" s="21">
        <f>VLOOKUP(A2351,[1]spot_prices!$A:$F,4,FALSE)</f>
        <v>60.9</v>
      </c>
      <c r="E2351" s="107">
        <f>C2351/D2351</f>
        <v>0.880131362889984</v>
      </c>
      <c r="F2351" s="20">
        <f>VLOOKUP(A2351,[1]spot_prices!$A:$F,5,FALSE)</f>
        <v>18.04</v>
      </c>
      <c r="G2351" s="103">
        <f>VLOOKUP(A2351,[1]spot_prices!$A:$F,6,FALSE)</f>
        <v>1.92</v>
      </c>
      <c r="H2351" s="23" t="s">
        <v>382</v>
      </c>
      <c r="I2351" s="115"/>
      <c r="J2351" s="113"/>
      <c r="K2351" s="112">
        <f>VLOOKUP(H2351,行业总结!D:F,2,FALSE)</f>
        <v>3.21</v>
      </c>
      <c r="L2351" s="23" t="s">
        <v>10862</v>
      </c>
      <c r="M2351" s="23" t="s">
        <v>10863</v>
      </c>
    </row>
    <row r="2352" s="98" customFormat="1" ht="33" spans="1:13">
      <c r="A2352" s="20" t="s">
        <v>10864</v>
      </c>
      <c r="B2352" s="20" t="s">
        <v>10865</v>
      </c>
      <c r="C2352" s="21">
        <f>VLOOKUP(A2352,[1]spot_prices!$A:$F,3,FALSE)</f>
        <v>52.5</v>
      </c>
      <c r="D2352" s="21">
        <f>VLOOKUP(A2352,[1]spot_prices!$A:$F,4,FALSE)</f>
        <v>78.5</v>
      </c>
      <c r="E2352" s="107">
        <f>C2352/D2352</f>
        <v>0.668789808917197</v>
      </c>
      <c r="F2352" s="20">
        <f>VLOOKUP(A2352,[1]spot_prices!$A:$F,5,FALSE)</f>
        <v>183.3</v>
      </c>
      <c r="G2352" s="103">
        <f>VLOOKUP(A2352,[1]spot_prices!$A:$F,6,FALSE)</f>
        <v>-4.42</v>
      </c>
      <c r="H2352" s="23" t="s">
        <v>382</v>
      </c>
      <c r="I2352" s="115"/>
      <c r="J2352" s="113"/>
      <c r="K2352" s="112">
        <f>VLOOKUP(H2352,行业总结!D:F,2,FALSE)</f>
        <v>3.21</v>
      </c>
      <c r="L2352" s="23" t="s">
        <v>10866</v>
      </c>
      <c r="M2352" s="23" t="s">
        <v>10867</v>
      </c>
    </row>
    <row r="2353" s="98" customFormat="1" ht="82.5" spans="1:13">
      <c r="A2353" s="20" t="s">
        <v>10868</v>
      </c>
      <c r="B2353" s="20" t="s">
        <v>10869</v>
      </c>
      <c r="C2353" s="21">
        <f>VLOOKUP(A2353,[1]spot_prices!$A:$F,3,FALSE)</f>
        <v>51.8</v>
      </c>
      <c r="D2353" s="21">
        <f>VLOOKUP(A2353,[1]spot_prices!$A:$F,4,FALSE)</f>
        <v>56.9</v>
      </c>
      <c r="E2353" s="107">
        <f>C2353/D2353</f>
        <v>0.910369068541301</v>
      </c>
      <c r="F2353" s="20">
        <f>VLOOKUP(A2353,[1]spot_prices!$A:$F,5,FALSE)</f>
        <v>8.57</v>
      </c>
      <c r="G2353" s="103">
        <f>VLOOKUP(A2353,[1]spot_prices!$A:$F,6,FALSE)</f>
        <v>1.54</v>
      </c>
      <c r="H2353" s="23" t="s">
        <v>382</v>
      </c>
      <c r="I2353" s="115"/>
      <c r="J2353" s="113"/>
      <c r="K2353" s="112">
        <f>VLOOKUP(H2353,行业总结!D:F,2,FALSE)</f>
        <v>3.21</v>
      </c>
      <c r="L2353" s="23" t="s">
        <v>10870</v>
      </c>
      <c r="M2353" s="23" t="s">
        <v>10871</v>
      </c>
    </row>
    <row r="2354" s="98" customFormat="1" ht="49.5" spans="1:13">
      <c r="A2354" s="24" t="s">
        <v>10872</v>
      </c>
      <c r="B2354" s="24" t="s">
        <v>10873</v>
      </c>
      <c r="C2354" s="21">
        <f>VLOOKUP(A2354,[1]spot_prices!$A:$F,3,FALSE)</f>
        <v>51</v>
      </c>
      <c r="D2354" s="21">
        <f>VLOOKUP(A2354,[1]spot_prices!$A:$F,4,FALSE)</f>
        <v>53.3</v>
      </c>
      <c r="E2354" s="107">
        <f>C2354/D2354</f>
        <v>0.956848030018762</v>
      </c>
      <c r="F2354" s="20">
        <f>VLOOKUP(A2354,[1]spot_prices!$A:$F,5,FALSE)</f>
        <v>8.13</v>
      </c>
      <c r="G2354" s="103">
        <f>VLOOKUP(A2354,[1]spot_prices!$A:$F,6,FALSE)</f>
        <v>4.23</v>
      </c>
      <c r="H2354" s="27" t="s">
        <v>382</v>
      </c>
      <c r="I2354" s="35"/>
      <c r="J2354" s="114"/>
      <c r="K2354" s="112">
        <f>VLOOKUP(H2354,行业总结!D:F,2,FALSE)</f>
        <v>3.21</v>
      </c>
      <c r="L2354" s="27" t="s">
        <v>10874</v>
      </c>
      <c r="M2354" s="27" t="s">
        <v>10875</v>
      </c>
    </row>
    <row r="2355" s="98" customFormat="1" spans="1:13">
      <c r="A2355" s="24" t="s">
        <v>10876</v>
      </c>
      <c r="B2355" s="24" t="s">
        <v>10877</v>
      </c>
      <c r="C2355" s="21">
        <f>VLOOKUP(A2355,[1]spot_prices!$A:$F,3,FALSE)</f>
        <v>49.9</v>
      </c>
      <c r="D2355" s="21">
        <f>VLOOKUP(A2355,[1]spot_prices!$A:$F,4,FALSE)</f>
        <v>49.9</v>
      </c>
      <c r="E2355" s="107">
        <f>C2355/D2355</f>
        <v>1</v>
      </c>
      <c r="F2355" s="20">
        <f>VLOOKUP(A2355,[1]spot_prices!$A:$F,5,FALSE)</f>
        <v>9.9</v>
      </c>
      <c r="G2355" s="103">
        <f>VLOOKUP(A2355,[1]spot_prices!$A:$F,6,FALSE)</f>
        <v>1.96</v>
      </c>
      <c r="H2355" s="27" t="s">
        <v>382</v>
      </c>
      <c r="I2355" s="35"/>
      <c r="J2355" s="114"/>
      <c r="K2355" s="112">
        <f>VLOOKUP(H2355,行业总结!D:F,2,FALSE)</f>
        <v>3.21</v>
      </c>
      <c r="L2355" s="27" t="s">
        <v>10878</v>
      </c>
      <c r="M2355" s="27" t="s">
        <v>10879</v>
      </c>
    </row>
    <row r="2356" s="98" customFormat="1" ht="33" spans="1:13">
      <c r="A2356" s="24" t="s">
        <v>10880</v>
      </c>
      <c r="B2356" s="24" t="s">
        <v>10881</v>
      </c>
      <c r="C2356" s="21">
        <f>VLOOKUP(A2356,[1]spot_prices!$A:$F,3,FALSE)</f>
        <v>49.5</v>
      </c>
      <c r="D2356" s="21">
        <f>VLOOKUP(A2356,[1]spot_prices!$A:$F,4,FALSE)</f>
        <v>73</v>
      </c>
      <c r="E2356" s="107">
        <f>C2356/D2356</f>
        <v>0.678082191780822</v>
      </c>
      <c r="F2356" s="20">
        <f>VLOOKUP(A2356,[1]spot_prices!$A:$F,5,FALSE)</f>
        <v>39.45</v>
      </c>
      <c r="G2356" s="103">
        <f>VLOOKUP(A2356,[1]spot_prices!$A:$F,6,FALSE)</f>
        <v>4.5</v>
      </c>
      <c r="H2356" s="27" t="s">
        <v>382</v>
      </c>
      <c r="I2356" s="35"/>
      <c r="J2356" s="114"/>
      <c r="K2356" s="112">
        <f>VLOOKUP(H2356,行业总结!D:F,2,FALSE)</f>
        <v>3.21</v>
      </c>
      <c r="L2356" s="27" t="s">
        <v>10882</v>
      </c>
      <c r="M2356" s="27" t="s">
        <v>10883</v>
      </c>
    </row>
    <row r="2357" s="98" customFormat="1" ht="49.5" spans="1:13">
      <c r="A2357" s="24" t="s">
        <v>10884</v>
      </c>
      <c r="B2357" s="24" t="s">
        <v>10885</v>
      </c>
      <c r="C2357" s="21">
        <f>VLOOKUP(A2357,[1]spot_prices!$A:$F,3,FALSE)</f>
        <v>48.6</v>
      </c>
      <c r="D2357" s="21">
        <f>VLOOKUP(A2357,[1]spot_prices!$A:$F,4,FALSE)</f>
        <v>52.4</v>
      </c>
      <c r="E2357" s="107">
        <f>C2357/D2357</f>
        <v>0.927480916030534</v>
      </c>
      <c r="F2357" s="20">
        <f>VLOOKUP(A2357,[1]spot_prices!$A:$F,5,FALSE)</f>
        <v>10.91</v>
      </c>
      <c r="G2357" s="103">
        <f>VLOOKUP(A2357,[1]spot_prices!$A:$F,6,FALSE)</f>
        <v>0.93</v>
      </c>
      <c r="H2357" s="27" t="s">
        <v>382</v>
      </c>
      <c r="I2357" s="35"/>
      <c r="J2357" s="114"/>
      <c r="K2357" s="112">
        <f>VLOOKUP(H2357,行业总结!D:F,2,FALSE)</f>
        <v>3.21</v>
      </c>
      <c r="L2357" s="27" t="s">
        <v>10886</v>
      </c>
      <c r="M2357" s="27" t="s">
        <v>10887</v>
      </c>
    </row>
    <row r="2358" s="98" customFormat="1" ht="33" spans="1:13">
      <c r="A2358" s="24" t="s">
        <v>10888</v>
      </c>
      <c r="B2358" s="24" t="s">
        <v>10889</v>
      </c>
      <c r="C2358" s="21">
        <f>VLOOKUP(A2358,[1]spot_prices!$A:$F,3,FALSE)</f>
        <v>46.6</v>
      </c>
      <c r="D2358" s="21">
        <f>VLOOKUP(A2358,[1]spot_prices!$A:$F,4,FALSE)</f>
        <v>66.4</v>
      </c>
      <c r="E2358" s="107">
        <f>C2358/D2358</f>
        <v>0.701807228915663</v>
      </c>
      <c r="F2358" s="20">
        <f>VLOOKUP(A2358,[1]spot_prices!$A:$F,5,FALSE)</f>
        <v>10.22</v>
      </c>
      <c r="G2358" s="103">
        <f>VLOOKUP(A2358,[1]spot_prices!$A:$F,6,FALSE)</f>
        <v>-3.04</v>
      </c>
      <c r="H2358" s="27" t="s">
        <v>382</v>
      </c>
      <c r="I2358" s="35"/>
      <c r="J2358" s="24" t="s">
        <v>2122</v>
      </c>
      <c r="K2358" s="112">
        <f>VLOOKUP(H2358,行业总结!D:F,2,FALSE)</f>
        <v>3.21</v>
      </c>
      <c r="L2358" s="27" t="s">
        <v>10890</v>
      </c>
      <c r="M2358" s="27" t="s">
        <v>10891</v>
      </c>
    </row>
    <row r="2359" s="98" customFormat="1" ht="66" spans="1:13">
      <c r="A2359" s="24" t="s">
        <v>10892</v>
      </c>
      <c r="B2359" s="24" t="s">
        <v>10893</v>
      </c>
      <c r="C2359" s="21">
        <f>VLOOKUP(A2359,[1]spot_prices!$A:$F,3,FALSE)</f>
        <v>44.3</v>
      </c>
      <c r="D2359" s="21">
        <f>VLOOKUP(A2359,[1]spot_prices!$A:$F,4,FALSE)</f>
        <v>52.7</v>
      </c>
      <c r="E2359" s="107">
        <f>C2359/D2359</f>
        <v>0.840607210626186</v>
      </c>
      <c r="F2359" s="20">
        <f>VLOOKUP(A2359,[1]spot_prices!$A:$F,5,FALSE)</f>
        <v>10.95</v>
      </c>
      <c r="G2359" s="103">
        <f>VLOOKUP(A2359,[1]spot_prices!$A:$F,6,FALSE)</f>
        <v>4.39</v>
      </c>
      <c r="H2359" s="27" t="s">
        <v>382</v>
      </c>
      <c r="I2359" s="35"/>
      <c r="J2359" s="114"/>
      <c r="K2359" s="112">
        <f>VLOOKUP(H2359,行业总结!D:F,2,FALSE)</f>
        <v>3.21</v>
      </c>
      <c r="L2359" s="27" t="s">
        <v>10894</v>
      </c>
      <c r="M2359" s="27" t="s">
        <v>10895</v>
      </c>
    </row>
    <row r="2360" s="98" customFormat="1" ht="66" spans="1:13">
      <c r="A2360" s="24" t="s">
        <v>10896</v>
      </c>
      <c r="B2360" s="24" t="s">
        <v>10897</v>
      </c>
      <c r="C2360" s="21">
        <f>VLOOKUP(A2360,[1]spot_prices!$A:$F,3,FALSE)</f>
        <v>43.4</v>
      </c>
      <c r="D2360" s="21">
        <f>VLOOKUP(A2360,[1]spot_prices!$A:$F,4,FALSE)</f>
        <v>54.3</v>
      </c>
      <c r="E2360" s="107">
        <f>C2360/D2360</f>
        <v>0.79926335174954</v>
      </c>
      <c r="F2360" s="20">
        <f>VLOOKUP(A2360,[1]spot_prices!$A:$F,5,FALSE)</f>
        <v>8.72</v>
      </c>
      <c r="G2360" s="103">
        <f>VLOOKUP(A2360,[1]spot_prices!$A:$F,6,FALSE)</f>
        <v>1.63</v>
      </c>
      <c r="H2360" s="27" t="s">
        <v>382</v>
      </c>
      <c r="I2360" s="35"/>
      <c r="J2360" s="114"/>
      <c r="K2360" s="112">
        <f>VLOOKUP(H2360,行业总结!D:F,2,FALSE)</f>
        <v>3.21</v>
      </c>
      <c r="L2360" s="27" t="s">
        <v>10898</v>
      </c>
      <c r="M2360" s="27" t="s">
        <v>10899</v>
      </c>
    </row>
    <row r="2361" s="98" customFormat="1" ht="33" spans="1:13">
      <c r="A2361" s="24" t="s">
        <v>10900</v>
      </c>
      <c r="B2361" s="24" t="s">
        <v>10901</v>
      </c>
      <c r="C2361" s="21">
        <f>VLOOKUP(A2361,[1]spot_prices!$A:$F,3,FALSE)</f>
        <v>43.3</v>
      </c>
      <c r="D2361" s="21">
        <f>VLOOKUP(A2361,[1]spot_prices!$A:$F,4,FALSE)</f>
        <v>43.3</v>
      </c>
      <c r="E2361" s="107">
        <f>C2361/D2361</f>
        <v>1</v>
      </c>
      <c r="F2361" s="20">
        <f>VLOOKUP(A2361,[1]spot_prices!$A:$F,5,FALSE)</f>
        <v>49.75</v>
      </c>
      <c r="G2361" s="103">
        <f>VLOOKUP(A2361,[1]spot_prices!$A:$F,6,FALSE)</f>
        <v>1.41</v>
      </c>
      <c r="H2361" s="27" t="s">
        <v>382</v>
      </c>
      <c r="I2361" s="35"/>
      <c r="J2361" s="114"/>
      <c r="K2361" s="112">
        <f>VLOOKUP(H2361,行业总结!D:F,2,FALSE)</f>
        <v>3.21</v>
      </c>
      <c r="L2361" s="27" t="s">
        <v>10902</v>
      </c>
      <c r="M2361" s="27" t="s">
        <v>10903</v>
      </c>
    </row>
    <row r="2362" s="98" customFormat="1" ht="33" spans="1:13">
      <c r="A2362" s="24" t="s">
        <v>10904</v>
      </c>
      <c r="B2362" s="24" t="s">
        <v>10905</v>
      </c>
      <c r="C2362" s="21">
        <f>VLOOKUP(A2362,[1]spot_prices!$A:$F,3,FALSE)</f>
        <v>42.9</v>
      </c>
      <c r="D2362" s="21">
        <f>VLOOKUP(A2362,[1]spot_prices!$A:$F,4,FALSE)</f>
        <v>620.9</v>
      </c>
      <c r="E2362" s="107">
        <f>C2362/D2362</f>
        <v>0.0690932517313577</v>
      </c>
      <c r="F2362" s="20">
        <f>VLOOKUP(A2362,[1]spot_prices!$A:$F,5,FALSE)</f>
        <v>65.09</v>
      </c>
      <c r="G2362" s="103">
        <f>VLOOKUP(A2362,[1]spot_prices!$A:$F,6,FALSE)</f>
        <v>-0.12</v>
      </c>
      <c r="H2362" s="27" t="s">
        <v>382</v>
      </c>
      <c r="I2362" s="35"/>
      <c r="J2362" s="114"/>
      <c r="K2362" s="112">
        <f>VLOOKUP(H2362,行业总结!D:F,2,FALSE)</f>
        <v>3.21</v>
      </c>
      <c r="L2362" s="27" t="s">
        <v>10906</v>
      </c>
      <c r="M2362" s="27" t="s">
        <v>10907</v>
      </c>
    </row>
    <row r="2363" s="98" customFormat="1" ht="33" spans="1:13">
      <c r="A2363" s="24" t="s">
        <v>10908</v>
      </c>
      <c r="B2363" s="24" t="s">
        <v>10909</v>
      </c>
      <c r="C2363" s="21">
        <f>VLOOKUP(A2363,[1]spot_prices!$A:$F,3,FALSE)</f>
        <v>42.8</v>
      </c>
      <c r="D2363" s="21">
        <f>VLOOKUP(A2363,[1]spot_prices!$A:$F,4,FALSE)</f>
        <v>62.3</v>
      </c>
      <c r="E2363" s="107">
        <f>C2363/D2363</f>
        <v>0.686998394863563</v>
      </c>
      <c r="F2363" s="20">
        <f>VLOOKUP(A2363,[1]spot_prices!$A:$F,5,FALSE)</f>
        <v>13.35</v>
      </c>
      <c r="G2363" s="103">
        <f>VLOOKUP(A2363,[1]spot_prices!$A:$F,6,FALSE)</f>
        <v>2.38</v>
      </c>
      <c r="H2363" s="27" t="s">
        <v>382</v>
      </c>
      <c r="I2363" s="35"/>
      <c r="J2363" s="24" t="s">
        <v>2135</v>
      </c>
      <c r="K2363" s="112">
        <f>VLOOKUP(H2363,行业总结!D:F,2,FALSE)</f>
        <v>3.21</v>
      </c>
      <c r="L2363" s="27" t="s">
        <v>10910</v>
      </c>
      <c r="M2363" s="27" t="s">
        <v>10911</v>
      </c>
    </row>
    <row r="2364" s="98" customFormat="1" ht="49.5" spans="1:13">
      <c r="A2364" s="24" t="s">
        <v>10912</v>
      </c>
      <c r="B2364" s="24" t="s">
        <v>10913</v>
      </c>
      <c r="C2364" s="21">
        <f>VLOOKUP(A2364,[1]spot_prices!$A:$F,3,FALSE)</f>
        <v>42.6</v>
      </c>
      <c r="D2364" s="21">
        <f>VLOOKUP(A2364,[1]spot_prices!$A:$F,4,FALSE)</f>
        <v>47.4</v>
      </c>
      <c r="E2364" s="107">
        <f>C2364/D2364</f>
        <v>0.89873417721519</v>
      </c>
      <c r="F2364" s="20">
        <f>VLOOKUP(A2364,[1]spot_prices!$A:$F,5,FALSE)</f>
        <v>5.49</v>
      </c>
      <c r="G2364" s="103">
        <f>VLOOKUP(A2364,[1]spot_prices!$A:$F,6,FALSE)</f>
        <v>8.5</v>
      </c>
      <c r="H2364" s="27" t="s">
        <v>382</v>
      </c>
      <c r="I2364" s="35"/>
      <c r="J2364" s="114"/>
      <c r="K2364" s="112">
        <f>VLOOKUP(H2364,行业总结!D:F,2,FALSE)</f>
        <v>3.21</v>
      </c>
      <c r="L2364" s="27" t="s">
        <v>10914</v>
      </c>
      <c r="M2364" s="27" t="s">
        <v>10915</v>
      </c>
    </row>
    <row r="2365" s="98" customFormat="1" ht="33" spans="1:13">
      <c r="A2365" s="24" t="s">
        <v>10916</v>
      </c>
      <c r="B2365" s="24" t="s">
        <v>10917</v>
      </c>
      <c r="C2365" s="21">
        <f>VLOOKUP(A2365,[1]spot_prices!$A:$F,3,FALSE)</f>
        <v>40.7</v>
      </c>
      <c r="D2365" s="21">
        <f>VLOOKUP(A2365,[1]spot_prices!$A:$F,4,FALSE)</f>
        <v>40.9</v>
      </c>
      <c r="E2365" s="107">
        <f>C2365/D2365</f>
        <v>0.995110024449878</v>
      </c>
      <c r="F2365" s="20">
        <f>VLOOKUP(A2365,[1]spot_prices!$A:$F,5,FALSE)</f>
        <v>11.12</v>
      </c>
      <c r="G2365" s="103">
        <f>VLOOKUP(A2365,[1]spot_prices!$A:$F,6,FALSE)</f>
        <v>-1.68</v>
      </c>
      <c r="H2365" s="27" t="s">
        <v>382</v>
      </c>
      <c r="I2365" s="35"/>
      <c r="J2365" s="114"/>
      <c r="K2365" s="112">
        <f>VLOOKUP(H2365,行业总结!D:F,2,FALSE)</f>
        <v>3.21</v>
      </c>
      <c r="L2365" s="27" t="s">
        <v>10918</v>
      </c>
      <c r="M2365" s="27" t="s">
        <v>10919</v>
      </c>
    </row>
    <row r="2366" s="98" customFormat="1" spans="1:13">
      <c r="A2366" s="24" t="s">
        <v>10920</v>
      </c>
      <c r="B2366" s="24" t="s">
        <v>10921</v>
      </c>
      <c r="C2366" s="21">
        <f>VLOOKUP(A2366,[1]spot_prices!$A:$F,3,FALSE)</f>
        <v>38.5</v>
      </c>
      <c r="D2366" s="21">
        <f>VLOOKUP(A2366,[1]spot_prices!$A:$F,4,FALSE)</f>
        <v>172.5</v>
      </c>
      <c r="E2366" s="107">
        <f>C2366/D2366</f>
        <v>0.223188405797101</v>
      </c>
      <c r="F2366" s="20">
        <f>VLOOKUP(A2366,[1]spot_prices!$A:$F,5,FALSE)</f>
        <v>42.5</v>
      </c>
      <c r="G2366" s="103">
        <f>VLOOKUP(A2366,[1]spot_prices!$A:$F,6,FALSE)</f>
        <v>5.15</v>
      </c>
      <c r="H2366" s="27" t="s">
        <v>382</v>
      </c>
      <c r="I2366" s="35"/>
      <c r="J2366" s="24" t="s">
        <v>2113</v>
      </c>
      <c r="K2366" s="112">
        <f>VLOOKUP(H2366,行业总结!D:F,2,FALSE)</f>
        <v>3.21</v>
      </c>
      <c r="L2366" s="27" t="s">
        <v>10922</v>
      </c>
      <c r="M2366" s="27" t="s">
        <v>10923</v>
      </c>
    </row>
    <row r="2367" s="98" customFormat="1" ht="33" spans="1:13">
      <c r="A2367" s="24" t="s">
        <v>10924</v>
      </c>
      <c r="B2367" s="24" t="s">
        <v>10925</v>
      </c>
      <c r="C2367" s="21">
        <f>VLOOKUP(A2367,[1]spot_prices!$A:$F,3,FALSE)</f>
        <v>37.8</v>
      </c>
      <c r="D2367" s="21">
        <f>VLOOKUP(A2367,[1]spot_prices!$A:$F,4,FALSE)</f>
        <v>59.6</v>
      </c>
      <c r="E2367" s="107">
        <f>C2367/D2367</f>
        <v>0.634228187919463</v>
      </c>
      <c r="F2367" s="20">
        <f>VLOOKUP(A2367,[1]spot_prices!$A:$F,5,FALSE)</f>
        <v>14.74</v>
      </c>
      <c r="G2367" s="103">
        <f>VLOOKUP(A2367,[1]spot_prices!$A:$F,6,FALSE)</f>
        <v>-0.74</v>
      </c>
      <c r="H2367" s="27" t="s">
        <v>382</v>
      </c>
      <c r="I2367" s="35"/>
      <c r="J2367" s="24" t="s">
        <v>2135</v>
      </c>
      <c r="K2367" s="112">
        <f>VLOOKUP(H2367,行业总结!D:F,2,FALSE)</f>
        <v>3.21</v>
      </c>
      <c r="L2367" s="27" t="s">
        <v>10926</v>
      </c>
      <c r="M2367" s="27" t="s">
        <v>10927</v>
      </c>
    </row>
    <row r="2368" s="98" customFormat="1" ht="33" spans="1:13">
      <c r="A2368" s="24" t="s">
        <v>10928</v>
      </c>
      <c r="B2368" s="24" t="s">
        <v>10929</v>
      </c>
      <c r="C2368" s="21">
        <f>VLOOKUP(A2368,[1]spot_prices!$A:$F,3,FALSE)</f>
        <v>37.3</v>
      </c>
      <c r="D2368" s="21">
        <f>VLOOKUP(A2368,[1]spot_prices!$A:$F,4,FALSE)</f>
        <v>58.5</v>
      </c>
      <c r="E2368" s="107">
        <f>C2368/D2368</f>
        <v>0.637606837606838</v>
      </c>
      <c r="F2368" s="20">
        <f>VLOOKUP(A2368,[1]spot_prices!$A:$F,5,FALSE)</f>
        <v>8.8</v>
      </c>
      <c r="G2368" s="103">
        <f>VLOOKUP(A2368,[1]spot_prices!$A:$F,6,FALSE)</f>
        <v>10</v>
      </c>
      <c r="H2368" s="27" t="s">
        <v>382</v>
      </c>
      <c r="I2368" s="35"/>
      <c r="J2368" s="114"/>
      <c r="K2368" s="112">
        <f>VLOOKUP(H2368,行业总结!D:F,2,FALSE)</f>
        <v>3.21</v>
      </c>
      <c r="L2368" s="27" t="s">
        <v>10930</v>
      </c>
      <c r="M2368" s="27" t="s">
        <v>10931</v>
      </c>
    </row>
    <row r="2369" s="98" customFormat="1" ht="49.5" spans="1:13">
      <c r="A2369" s="24" t="s">
        <v>10932</v>
      </c>
      <c r="B2369" s="24" t="s">
        <v>10933</v>
      </c>
      <c r="C2369" s="21">
        <f>VLOOKUP(A2369,[1]spot_prices!$A:$F,3,FALSE)</f>
        <v>37</v>
      </c>
      <c r="D2369" s="21">
        <f>VLOOKUP(A2369,[1]spot_prices!$A:$F,4,FALSE)</f>
        <v>44.8</v>
      </c>
      <c r="E2369" s="107">
        <f>C2369/D2369</f>
        <v>0.825892857142857</v>
      </c>
      <c r="F2369" s="20">
        <f>VLOOKUP(A2369,[1]spot_prices!$A:$F,5,FALSE)</f>
        <v>14.51</v>
      </c>
      <c r="G2369" s="103">
        <f>VLOOKUP(A2369,[1]spot_prices!$A:$F,6,FALSE)</f>
        <v>0.21</v>
      </c>
      <c r="H2369" s="27" t="s">
        <v>382</v>
      </c>
      <c r="I2369" s="35"/>
      <c r="J2369" s="114"/>
      <c r="K2369" s="112">
        <f>VLOOKUP(H2369,行业总结!D:F,2,FALSE)</f>
        <v>3.21</v>
      </c>
      <c r="L2369" s="27" t="s">
        <v>10934</v>
      </c>
      <c r="M2369" s="27" t="s">
        <v>10935</v>
      </c>
    </row>
    <row r="2370" s="98" customFormat="1" spans="1:13">
      <c r="A2370" s="24" t="s">
        <v>10936</v>
      </c>
      <c r="B2370" s="24" t="s">
        <v>10937</v>
      </c>
      <c r="C2370" s="21">
        <f>VLOOKUP(A2370,[1]spot_prices!$A:$F,3,FALSE)</f>
        <v>36.2</v>
      </c>
      <c r="D2370" s="21">
        <f>VLOOKUP(A2370,[1]spot_prices!$A:$F,4,FALSE)</f>
        <v>36.2</v>
      </c>
      <c r="E2370" s="107">
        <f>C2370/D2370</f>
        <v>1</v>
      </c>
      <c r="F2370" s="20">
        <f>VLOOKUP(A2370,[1]spot_prices!$A:$F,5,FALSE)</f>
        <v>8.03</v>
      </c>
      <c r="G2370" s="103">
        <f>VLOOKUP(A2370,[1]spot_prices!$A:$F,6,FALSE)</f>
        <v>0.88</v>
      </c>
      <c r="H2370" s="27" t="s">
        <v>382</v>
      </c>
      <c r="I2370" s="35"/>
      <c r="J2370" s="114"/>
      <c r="K2370" s="112">
        <f>VLOOKUP(H2370,行业总结!D:F,2,FALSE)</f>
        <v>3.21</v>
      </c>
      <c r="L2370" s="27" t="s">
        <v>10938</v>
      </c>
      <c r="M2370" s="27" t="s">
        <v>10939</v>
      </c>
    </row>
    <row r="2371" s="98" customFormat="1" ht="33" spans="1:13">
      <c r="A2371" s="24" t="s">
        <v>10940</v>
      </c>
      <c r="B2371" s="24" t="s">
        <v>10941</v>
      </c>
      <c r="C2371" s="21">
        <f>VLOOKUP(A2371,[1]spot_prices!$A:$F,3,FALSE)</f>
        <v>35.8</v>
      </c>
      <c r="D2371" s="21">
        <f>VLOOKUP(A2371,[1]spot_prices!$A:$F,4,FALSE)</f>
        <v>89.4</v>
      </c>
      <c r="E2371" s="107">
        <f>C2371/D2371</f>
        <v>0.400447427293065</v>
      </c>
      <c r="F2371" s="20">
        <f>VLOOKUP(A2371,[1]spot_prices!$A:$F,5,FALSE)</f>
        <v>21</v>
      </c>
      <c r="G2371" s="103">
        <f>VLOOKUP(A2371,[1]spot_prices!$A:$F,6,FALSE)</f>
        <v>13.51</v>
      </c>
      <c r="H2371" s="27" t="s">
        <v>382</v>
      </c>
      <c r="I2371" s="35"/>
      <c r="J2371" s="114"/>
      <c r="K2371" s="112">
        <f>VLOOKUP(H2371,行业总结!D:F,2,FALSE)</f>
        <v>3.21</v>
      </c>
      <c r="L2371" s="27" t="s">
        <v>10942</v>
      </c>
      <c r="M2371" s="27" t="s">
        <v>10943</v>
      </c>
    </row>
    <row r="2372" s="98" customFormat="1" ht="33" spans="1:13">
      <c r="A2372" s="24" t="s">
        <v>10944</v>
      </c>
      <c r="B2372" s="24" t="s">
        <v>10945</v>
      </c>
      <c r="C2372" s="21">
        <f>VLOOKUP(A2372,[1]spot_prices!$A:$F,3,FALSE)</f>
        <v>35.7</v>
      </c>
      <c r="D2372" s="21">
        <f>VLOOKUP(A2372,[1]spot_prices!$A:$F,4,FALSE)</f>
        <v>51.8</v>
      </c>
      <c r="E2372" s="107">
        <f>C2372/D2372</f>
        <v>0.689189189189189</v>
      </c>
      <c r="F2372" s="20">
        <f>VLOOKUP(A2372,[1]spot_prices!$A:$F,5,FALSE)</f>
        <v>16.88</v>
      </c>
      <c r="G2372" s="103">
        <f>VLOOKUP(A2372,[1]spot_prices!$A:$F,6,FALSE)</f>
        <v>2.61</v>
      </c>
      <c r="H2372" s="27" t="s">
        <v>382</v>
      </c>
      <c r="I2372" s="35"/>
      <c r="J2372" s="114"/>
      <c r="K2372" s="112">
        <f>VLOOKUP(H2372,行业总结!D:F,2,FALSE)</f>
        <v>3.21</v>
      </c>
      <c r="L2372" s="27" t="s">
        <v>10946</v>
      </c>
      <c r="M2372" s="27" t="s">
        <v>10947</v>
      </c>
    </row>
    <row r="2373" s="98" customFormat="1" ht="33" spans="1:13">
      <c r="A2373" s="24" t="s">
        <v>10948</v>
      </c>
      <c r="B2373" s="24" t="s">
        <v>10949</v>
      </c>
      <c r="C2373" s="21">
        <f>VLOOKUP(A2373,[1]spot_prices!$A:$F,3,FALSE)</f>
        <v>35.6</v>
      </c>
      <c r="D2373" s="21">
        <f>VLOOKUP(A2373,[1]spot_prices!$A:$F,4,FALSE)</f>
        <v>35.6</v>
      </c>
      <c r="E2373" s="107">
        <f>C2373/D2373</f>
        <v>1</v>
      </c>
      <c r="F2373" s="20">
        <f>VLOOKUP(A2373,[1]spot_prices!$A:$F,5,FALSE)</f>
        <v>8.84</v>
      </c>
      <c r="G2373" s="103">
        <f>VLOOKUP(A2373,[1]spot_prices!$A:$F,6,FALSE)</f>
        <v>-0.9</v>
      </c>
      <c r="H2373" s="27" t="s">
        <v>382</v>
      </c>
      <c r="I2373" s="35"/>
      <c r="J2373" s="114"/>
      <c r="K2373" s="112">
        <f>VLOOKUP(H2373,行业总结!D:F,2,FALSE)</f>
        <v>3.21</v>
      </c>
      <c r="L2373" s="27" t="s">
        <v>10950</v>
      </c>
      <c r="M2373" s="27" t="s">
        <v>10951</v>
      </c>
    </row>
    <row r="2374" s="98" customFormat="1" ht="33" spans="1:13">
      <c r="A2374" s="24" t="s">
        <v>10952</v>
      </c>
      <c r="B2374" s="24" t="s">
        <v>10953</v>
      </c>
      <c r="C2374" s="21">
        <f>VLOOKUP(A2374,[1]spot_prices!$A:$F,3,FALSE)</f>
        <v>35.5</v>
      </c>
      <c r="D2374" s="21">
        <f>VLOOKUP(A2374,[1]spot_prices!$A:$F,4,FALSE)</f>
        <v>47.8</v>
      </c>
      <c r="E2374" s="107">
        <f>C2374/D2374</f>
        <v>0.742677824267783</v>
      </c>
      <c r="F2374" s="20">
        <f>VLOOKUP(A2374,[1]spot_prices!$A:$F,5,FALSE)</f>
        <v>14.13</v>
      </c>
      <c r="G2374" s="103">
        <f>VLOOKUP(A2374,[1]spot_prices!$A:$F,6,FALSE)</f>
        <v>6.96</v>
      </c>
      <c r="H2374" s="27" t="s">
        <v>382</v>
      </c>
      <c r="I2374" s="35"/>
      <c r="J2374" s="114"/>
      <c r="K2374" s="112">
        <f>VLOOKUP(H2374,行业总结!D:F,2,FALSE)</f>
        <v>3.21</v>
      </c>
      <c r="L2374" s="27" t="s">
        <v>10954</v>
      </c>
      <c r="M2374" s="27" t="s">
        <v>10955</v>
      </c>
    </row>
    <row r="2375" s="98" customFormat="1" spans="1:13">
      <c r="A2375" s="24" t="s">
        <v>10956</v>
      </c>
      <c r="B2375" s="24" t="s">
        <v>10957</v>
      </c>
      <c r="C2375" s="21">
        <f>VLOOKUP(A2375,[1]spot_prices!$A:$F,3,FALSE)</f>
        <v>34.9</v>
      </c>
      <c r="D2375" s="21">
        <f>VLOOKUP(A2375,[1]spot_prices!$A:$F,4,FALSE)</f>
        <v>35</v>
      </c>
      <c r="E2375" s="107">
        <f>C2375/D2375</f>
        <v>0.997142857142857</v>
      </c>
      <c r="F2375" s="20">
        <f>VLOOKUP(A2375,[1]spot_prices!$A:$F,5,FALSE)</f>
        <v>7.88</v>
      </c>
      <c r="G2375" s="103">
        <f>VLOOKUP(A2375,[1]spot_prices!$A:$F,6,FALSE)</f>
        <v>1.68</v>
      </c>
      <c r="H2375" s="27" t="s">
        <v>382</v>
      </c>
      <c r="I2375" s="35"/>
      <c r="J2375" s="114"/>
      <c r="K2375" s="112">
        <f>VLOOKUP(H2375,行业总结!D:F,2,FALSE)</f>
        <v>3.21</v>
      </c>
      <c r="L2375" s="27" t="s">
        <v>10958</v>
      </c>
      <c r="M2375" s="27" t="s">
        <v>10959</v>
      </c>
    </row>
    <row r="2376" s="98" customFormat="1" spans="1:13">
      <c r="A2376" s="24" t="s">
        <v>10960</v>
      </c>
      <c r="B2376" s="24" t="s">
        <v>10961</v>
      </c>
      <c r="C2376" s="21">
        <f>VLOOKUP(A2376,[1]spot_prices!$A:$F,3,FALSE)</f>
        <v>34.5</v>
      </c>
      <c r="D2376" s="21">
        <f>VLOOKUP(A2376,[1]spot_prices!$A:$F,4,FALSE)</f>
        <v>42.1</v>
      </c>
      <c r="E2376" s="107">
        <f>C2376/D2376</f>
        <v>0.819477434679335</v>
      </c>
      <c r="F2376" s="20">
        <f>VLOOKUP(A2376,[1]spot_prices!$A:$F,5,FALSE)</f>
        <v>10.04</v>
      </c>
      <c r="G2376" s="103">
        <f>VLOOKUP(A2376,[1]spot_prices!$A:$F,6,FALSE)</f>
        <v>0.7</v>
      </c>
      <c r="H2376" s="27" t="s">
        <v>382</v>
      </c>
      <c r="I2376" s="35"/>
      <c r="J2376" s="114"/>
      <c r="K2376" s="112">
        <f>VLOOKUP(H2376,行业总结!D:F,2,FALSE)</f>
        <v>3.21</v>
      </c>
      <c r="L2376" s="27" t="s">
        <v>10962</v>
      </c>
      <c r="M2376" s="27" t="s">
        <v>10963</v>
      </c>
    </row>
    <row r="2377" s="98" customFormat="1" ht="66" spans="1:13">
      <c r="A2377" s="24" t="s">
        <v>10964</v>
      </c>
      <c r="B2377" s="24" t="s">
        <v>10965</v>
      </c>
      <c r="C2377" s="21">
        <f>VLOOKUP(A2377,[1]spot_prices!$A:$F,3,FALSE)</f>
        <v>33.9</v>
      </c>
      <c r="D2377" s="21">
        <f>VLOOKUP(A2377,[1]spot_prices!$A:$F,4,FALSE)</f>
        <v>262.4</v>
      </c>
      <c r="E2377" s="107">
        <f>C2377/D2377</f>
        <v>0.129192073170732</v>
      </c>
      <c r="F2377" s="20">
        <f>VLOOKUP(A2377,[1]spot_prices!$A:$F,5,FALSE)</f>
        <v>41.3</v>
      </c>
      <c r="G2377" s="103">
        <f>VLOOKUP(A2377,[1]spot_prices!$A:$F,6,FALSE)</f>
        <v>-3.98</v>
      </c>
      <c r="H2377" s="27" t="s">
        <v>382</v>
      </c>
      <c r="I2377" s="35"/>
      <c r="J2377" s="24" t="s">
        <v>2352</v>
      </c>
      <c r="K2377" s="112">
        <f>VLOOKUP(H2377,行业总结!D:F,2,FALSE)</f>
        <v>3.21</v>
      </c>
      <c r="L2377" s="27" t="s">
        <v>10966</v>
      </c>
      <c r="M2377" s="27" t="s">
        <v>10967</v>
      </c>
    </row>
    <row r="2378" s="98" customFormat="1" ht="66" spans="1:13">
      <c r="A2378" s="24" t="s">
        <v>10968</v>
      </c>
      <c r="B2378" s="24" t="s">
        <v>10969</v>
      </c>
      <c r="C2378" s="21">
        <f>VLOOKUP(A2378,[1]spot_prices!$A:$F,3,FALSE)</f>
        <v>32.6</v>
      </c>
      <c r="D2378" s="21">
        <f>VLOOKUP(A2378,[1]spot_prices!$A:$F,4,FALSE)</f>
        <v>33.5</v>
      </c>
      <c r="E2378" s="107">
        <f>C2378/D2378</f>
        <v>0.973134328358209</v>
      </c>
      <c r="F2378" s="20">
        <f>VLOOKUP(A2378,[1]spot_prices!$A:$F,5,FALSE)</f>
        <v>5.23</v>
      </c>
      <c r="G2378" s="103">
        <f>VLOOKUP(A2378,[1]spot_prices!$A:$F,6,FALSE)</f>
        <v>3.16</v>
      </c>
      <c r="H2378" s="27" t="s">
        <v>382</v>
      </c>
      <c r="I2378" s="35"/>
      <c r="J2378" s="114"/>
      <c r="K2378" s="112">
        <f>VLOOKUP(H2378,行业总结!D:F,2,FALSE)</f>
        <v>3.21</v>
      </c>
      <c r="L2378" s="27" t="s">
        <v>10970</v>
      </c>
      <c r="M2378" s="27" t="s">
        <v>10971</v>
      </c>
    </row>
    <row r="2379" s="98" customFormat="1" ht="49.5" spans="1:13">
      <c r="A2379" s="24" t="s">
        <v>10972</v>
      </c>
      <c r="B2379" s="24" t="s">
        <v>10973</v>
      </c>
      <c r="C2379" s="21">
        <f>VLOOKUP(A2379,[1]spot_prices!$A:$F,3,FALSE)</f>
        <v>32.4</v>
      </c>
      <c r="D2379" s="21">
        <f>VLOOKUP(A2379,[1]spot_prices!$A:$F,4,FALSE)</f>
        <v>32.4</v>
      </c>
      <c r="E2379" s="107">
        <f>C2379/D2379</f>
        <v>1</v>
      </c>
      <c r="F2379" s="20">
        <f>VLOOKUP(A2379,[1]spot_prices!$A:$F,5,FALSE)</f>
        <v>4.83</v>
      </c>
      <c r="G2379" s="103">
        <f>VLOOKUP(A2379,[1]spot_prices!$A:$F,6,FALSE)</f>
        <v>3.21</v>
      </c>
      <c r="H2379" s="27" t="s">
        <v>382</v>
      </c>
      <c r="I2379" s="35"/>
      <c r="J2379" s="114"/>
      <c r="K2379" s="112">
        <f>VLOOKUP(H2379,行业总结!D:F,2,FALSE)</f>
        <v>3.21</v>
      </c>
      <c r="L2379" s="27" t="s">
        <v>10974</v>
      </c>
      <c r="M2379" s="27" t="s">
        <v>10975</v>
      </c>
    </row>
    <row r="2380" s="98" customFormat="1" ht="49.5" spans="1:13">
      <c r="A2380" s="24" t="s">
        <v>10976</v>
      </c>
      <c r="B2380" s="24" t="s">
        <v>10977</v>
      </c>
      <c r="C2380" s="21">
        <f>VLOOKUP(A2380,[1]spot_prices!$A:$F,3,FALSE)</f>
        <v>31.7</v>
      </c>
      <c r="D2380" s="21">
        <f>VLOOKUP(A2380,[1]spot_prices!$A:$F,4,FALSE)</f>
        <v>36.5</v>
      </c>
      <c r="E2380" s="107">
        <f>C2380/D2380</f>
        <v>0.868493150684931</v>
      </c>
      <c r="F2380" s="20">
        <f>VLOOKUP(A2380,[1]spot_prices!$A:$F,5,FALSE)</f>
        <v>4.74</v>
      </c>
      <c r="G2380" s="103">
        <f>VLOOKUP(A2380,[1]spot_prices!$A:$F,6,FALSE)</f>
        <v>2.82</v>
      </c>
      <c r="H2380" s="27" t="s">
        <v>382</v>
      </c>
      <c r="I2380" s="35"/>
      <c r="J2380" s="114"/>
      <c r="K2380" s="112">
        <f>VLOOKUP(H2380,行业总结!D:F,2,FALSE)</f>
        <v>3.21</v>
      </c>
      <c r="L2380" s="27" t="s">
        <v>10978</v>
      </c>
      <c r="M2380" s="27" t="s">
        <v>10979</v>
      </c>
    </row>
    <row r="2381" s="98" customFormat="1" ht="33" spans="1:13">
      <c r="A2381" s="24" t="s">
        <v>10980</v>
      </c>
      <c r="B2381" s="24" t="s">
        <v>10981</v>
      </c>
      <c r="C2381" s="21">
        <f>VLOOKUP(A2381,[1]spot_prices!$A:$F,3,FALSE)</f>
        <v>31.5</v>
      </c>
      <c r="D2381" s="21">
        <f>VLOOKUP(A2381,[1]spot_prices!$A:$F,4,FALSE)</f>
        <v>31.5</v>
      </c>
      <c r="E2381" s="107">
        <f>C2381/D2381</f>
        <v>1</v>
      </c>
      <c r="F2381" s="20">
        <f>VLOOKUP(A2381,[1]spot_prices!$A:$F,5,FALSE)</f>
        <v>19.57</v>
      </c>
      <c r="G2381" s="103">
        <f>VLOOKUP(A2381,[1]spot_prices!$A:$F,6,FALSE)</f>
        <v>-1.41</v>
      </c>
      <c r="H2381" s="27" t="s">
        <v>382</v>
      </c>
      <c r="I2381" s="35"/>
      <c r="J2381" s="114"/>
      <c r="K2381" s="112">
        <f>VLOOKUP(H2381,行业总结!D:F,2,FALSE)</f>
        <v>3.21</v>
      </c>
      <c r="L2381" s="27" t="s">
        <v>10982</v>
      </c>
      <c r="M2381" s="27" t="s">
        <v>10983</v>
      </c>
    </row>
    <row r="2382" s="98" customFormat="1" ht="49.5" spans="1:13">
      <c r="A2382" s="24" t="s">
        <v>10984</v>
      </c>
      <c r="B2382" s="24" t="s">
        <v>10985</v>
      </c>
      <c r="C2382" s="21">
        <f>VLOOKUP(A2382,[1]spot_prices!$A:$F,3,FALSE)</f>
        <v>31.1</v>
      </c>
      <c r="D2382" s="21">
        <f>VLOOKUP(A2382,[1]spot_prices!$A:$F,4,FALSE)</f>
        <v>31.4</v>
      </c>
      <c r="E2382" s="107">
        <f>C2382/D2382</f>
        <v>0.990445859872612</v>
      </c>
      <c r="F2382" s="20">
        <f>VLOOKUP(A2382,[1]spot_prices!$A:$F,5,FALSE)</f>
        <v>10.03</v>
      </c>
      <c r="G2382" s="103">
        <f>VLOOKUP(A2382,[1]spot_prices!$A:$F,6,FALSE)</f>
        <v>2.35</v>
      </c>
      <c r="H2382" s="27" t="s">
        <v>382</v>
      </c>
      <c r="I2382" s="35"/>
      <c r="J2382" s="114"/>
      <c r="K2382" s="112">
        <f>VLOOKUP(H2382,行业总结!D:F,2,FALSE)</f>
        <v>3.21</v>
      </c>
      <c r="L2382" s="27" t="s">
        <v>10986</v>
      </c>
      <c r="M2382" s="27" t="s">
        <v>10987</v>
      </c>
    </row>
    <row r="2383" s="98" customFormat="1" ht="33" spans="1:13">
      <c r="A2383" s="24" t="s">
        <v>10988</v>
      </c>
      <c r="B2383" s="24" t="s">
        <v>10989</v>
      </c>
      <c r="C2383" s="21">
        <f>VLOOKUP(A2383,[1]spot_prices!$A:$F,3,FALSE)</f>
        <v>30.2</v>
      </c>
      <c r="D2383" s="21">
        <f>VLOOKUP(A2383,[1]spot_prices!$A:$F,4,FALSE)</f>
        <v>30.2</v>
      </c>
      <c r="E2383" s="107">
        <f>C2383/D2383</f>
        <v>1</v>
      </c>
      <c r="F2383" s="20">
        <f>VLOOKUP(A2383,[1]spot_prices!$A:$F,5,FALSE)</f>
        <v>39.02</v>
      </c>
      <c r="G2383" s="103">
        <f>VLOOKUP(A2383,[1]spot_prices!$A:$F,6,FALSE)</f>
        <v>3.5</v>
      </c>
      <c r="H2383" s="27" t="s">
        <v>382</v>
      </c>
      <c r="I2383" s="35"/>
      <c r="J2383" s="114"/>
      <c r="K2383" s="112">
        <f>VLOOKUP(H2383,行业总结!D:F,2,FALSE)</f>
        <v>3.21</v>
      </c>
      <c r="L2383" s="27" t="s">
        <v>10990</v>
      </c>
      <c r="M2383" s="27" t="s">
        <v>10991</v>
      </c>
    </row>
    <row r="2384" s="98" customFormat="1" ht="33" spans="1:13">
      <c r="A2384" s="24" t="s">
        <v>10992</v>
      </c>
      <c r="B2384" s="24" t="s">
        <v>10993</v>
      </c>
      <c r="C2384" s="21">
        <f>VLOOKUP(A2384,[1]spot_prices!$A:$F,3,FALSE)</f>
        <v>29.9</v>
      </c>
      <c r="D2384" s="21">
        <f>VLOOKUP(A2384,[1]spot_prices!$A:$F,4,FALSE)</f>
        <v>31.5</v>
      </c>
      <c r="E2384" s="107">
        <f>C2384/D2384</f>
        <v>0.949206349206349</v>
      </c>
      <c r="F2384" s="20">
        <f>VLOOKUP(A2384,[1]spot_prices!$A:$F,5,FALSE)</f>
        <v>7.68</v>
      </c>
      <c r="G2384" s="103">
        <f>VLOOKUP(A2384,[1]spot_prices!$A:$F,6,FALSE)</f>
        <v>4.21</v>
      </c>
      <c r="H2384" s="27" t="s">
        <v>382</v>
      </c>
      <c r="I2384" s="35"/>
      <c r="J2384" s="114"/>
      <c r="K2384" s="112">
        <f>VLOOKUP(H2384,行业总结!D:F,2,FALSE)</f>
        <v>3.21</v>
      </c>
      <c r="L2384" s="27" t="s">
        <v>10994</v>
      </c>
      <c r="M2384" s="27" t="s">
        <v>10995</v>
      </c>
    </row>
    <row r="2385" s="98" customFormat="1" ht="66" spans="1:13">
      <c r="A2385" s="24" t="s">
        <v>10996</v>
      </c>
      <c r="B2385" s="24" t="s">
        <v>10997</v>
      </c>
      <c r="C2385" s="21">
        <f>VLOOKUP(A2385,[1]spot_prices!$A:$F,3,FALSE)</f>
        <v>29.1</v>
      </c>
      <c r="D2385" s="21">
        <f>VLOOKUP(A2385,[1]spot_prices!$A:$F,4,FALSE)</f>
        <v>46</v>
      </c>
      <c r="E2385" s="107">
        <f>C2385/D2385</f>
        <v>0.632608695652174</v>
      </c>
      <c r="F2385" s="20">
        <f>VLOOKUP(A2385,[1]spot_prices!$A:$F,5,FALSE)</f>
        <v>23.27</v>
      </c>
      <c r="G2385" s="103">
        <f>VLOOKUP(A2385,[1]spot_prices!$A:$F,6,FALSE)</f>
        <v>1.44</v>
      </c>
      <c r="H2385" s="27" t="s">
        <v>382</v>
      </c>
      <c r="I2385" s="35"/>
      <c r="J2385" s="114"/>
      <c r="K2385" s="112">
        <f>VLOOKUP(H2385,行业总结!D:F,2,FALSE)</f>
        <v>3.21</v>
      </c>
      <c r="L2385" s="27" t="s">
        <v>10998</v>
      </c>
      <c r="M2385" s="27" t="s">
        <v>10999</v>
      </c>
    </row>
    <row r="2386" s="98" customFormat="1" ht="49.5" spans="1:13">
      <c r="A2386" s="24" t="s">
        <v>11000</v>
      </c>
      <c r="B2386" s="24" t="s">
        <v>11001</v>
      </c>
      <c r="C2386" s="21">
        <f>VLOOKUP(A2386,[1]spot_prices!$A:$F,3,FALSE)</f>
        <v>28.5</v>
      </c>
      <c r="D2386" s="21">
        <f>VLOOKUP(A2386,[1]spot_prices!$A:$F,4,FALSE)</f>
        <v>39.3</v>
      </c>
      <c r="E2386" s="107">
        <f>C2386/D2386</f>
        <v>0.725190839694657</v>
      </c>
      <c r="F2386" s="20">
        <f>VLOOKUP(A2386,[1]spot_prices!$A:$F,5,FALSE)</f>
        <v>17.87</v>
      </c>
      <c r="G2386" s="103">
        <f>VLOOKUP(A2386,[1]spot_prices!$A:$F,6,FALSE)</f>
        <v>2.52</v>
      </c>
      <c r="H2386" s="27" t="s">
        <v>382</v>
      </c>
      <c r="I2386" s="35"/>
      <c r="J2386" s="114"/>
      <c r="K2386" s="112">
        <f>VLOOKUP(H2386,行业总结!D:F,2,FALSE)</f>
        <v>3.21</v>
      </c>
      <c r="L2386" s="27" t="s">
        <v>11002</v>
      </c>
      <c r="M2386" s="27" t="s">
        <v>11003</v>
      </c>
    </row>
    <row r="2387" s="98" customFormat="1" ht="33" spans="1:13">
      <c r="A2387" s="24" t="s">
        <v>11004</v>
      </c>
      <c r="B2387" s="24" t="s">
        <v>11005</v>
      </c>
      <c r="C2387" s="21">
        <f>VLOOKUP(A2387,[1]spot_prices!$A:$F,3,FALSE)</f>
        <v>27.7</v>
      </c>
      <c r="D2387" s="21">
        <f>VLOOKUP(A2387,[1]spot_prices!$A:$F,4,FALSE)</f>
        <v>39.3</v>
      </c>
      <c r="E2387" s="107">
        <f>C2387/D2387</f>
        <v>0.704834605597964</v>
      </c>
      <c r="F2387" s="20">
        <f>VLOOKUP(A2387,[1]spot_prices!$A:$F,5,FALSE)</f>
        <v>5.81</v>
      </c>
      <c r="G2387" s="103">
        <f>VLOOKUP(A2387,[1]spot_prices!$A:$F,6,FALSE)</f>
        <v>1.57</v>
      </c>
      <c r="H2387" s="27" t="s">
        <v>382</v>
      </c>
      <c r="I2387" s="35"/>
      <c r="J2387" s="114"/>
      <c r="K2387" s="112">
        <f>VLOOKUP(H2387,行业总结!D:F,2,FALSE)</f>
        <v>3.21</v>
      </c>
      <c r="L2387" s="27" t="s">
        <v>11006</v>
      </c>
      <c r="M2387" s="27" t="s">
        <v>11007</v>
      </c>
    </row>
    <row r="2388" s="98" customFormat="1" ht="66" spans="1:13">
      <c r="A2388" s="24" t="s">
        <v>11008</v>
      </c>
      <c r="B2388" s="24" t="s">
        <v>11009</v>
      </c>
      <c r="C2388" s="21">
        <f>VLOOKUP(A2388,[1]spot_prices!$A:$F,3,FALSE)</f>
        <v>27.4</v>
      </c>
      <c r="D2388" s="21">
        <f>VLOOKUP(A2388,[1]spot_prices!$A:$F,4,FALSE)</f>
        <v>31.3</v>
      </c>
      <c r="E2388" s="107">
        <f>C2388/D2388</f>
        <v>0.875399361022364</v>
      </c>
      <c r="F2388" s="20">
        <f>VLOOKUP(A2388,[1]spot_prices!$A:$F,5,FALSE)</f>
        <v>7.27</v>
      </c>
      <c r="G2388" s="103">
        <f>VLOOKUP(A2388,[1]spot_prices!$A:$F,6,FALSE)</f>
        <v>3.56</v>
      </c>
      <c r="H2388" s="27" t="s">
        <v>382</v>
      </c>
      <c r="I2388" s="35"/>
      <c r="J2388" s="114"/>
      <c r="K2388" s="112">
        <f>VLOOKUP(H2388,行业总结!D:F,2,FALSE)</f>
        <v>3.21</v>
      </c>
      <c r="L2388" s="27" t="s">
        <v>11010</v>
      </c>
      <c r="M2388" s="27" t="s">
        <v>11011</v>
      </c>
    </row>
    <row r="2389" s="98" customFormat="1" ht="33" spans="1:13">
      <c r="A2389" s="24" t="s">
        <v>11012</v>
      </c>
      <c r="B2389" s="24" t="s">
        <v>11013</v>
      </c>
      <c r="C2389" s="21">
        <f>VLOOKUP(A2389,[1]spot_prices!$A:$F,3,FALSE)</f>
        <v>27.2</v>
      </c>
      <c r="D2389" s="21">
        <f>VLOOKUP(A2389,[1]spot_prices!$A:$F,4,FALSE)</f>
        <v>27.2</v>
      </c>
      <c r="E2389" s="107">
        <f>C2389/D2389</f>
        <v>1</v>
      </c>
      <c r="F2389" s="20">
        <f>VLOOKUP(A2389,[1]spot_prices!$A:$F,5,FALSE)</f>
        <v>8.12</v>
      </c>
      <c r="G2389" s="103">
        <f>VLOOKUP(A2389,[1]spot_prices!$A:$F,6,FALSE)</f>
        <v>2.53</v>
      </c>
      <c r="H2389" s="27" t="s">
        <v>382</v>
      </c>
      <c r="I2389" s="35"/>
      <c r="J2389" s="114"/>
      <c r="K2389" s="112">
        <f>VLOOKUP(H2389,行业总结!D:F,2,FALSE)</f>
        <v>3.21</v>
      </c>
      <c r="L2389" s="27" t="s">
        <v>11014</v>
      </c>
      <c r="M2389" s="27" t="s">
        <v>11015</v>
      </c>
    </row>
    <row r="2390" s="98" customFormat="1" ht="33" spans="1:13">
      <c r="A2390" s="24" t="s">
        <v>11016</v>
      </c>
      <c r="B2390" s="24" t="s">
        <v>11017</v>
      </c>
      <c r="C2390" s="21">
        <f>VLOOKUP(A2390,[1]spot_prices!$A:$F,3,FALSE)</f>
        <v>26.8</v>
      </c>
      <c r="D2390" s="21">
        <f>VLOOKUP(A2390,[1]spot_prices!$A:$F,4,FALSE)</f>
        <v>33.2</v>
      </c>
      <c r="E2390" s="107">
        <f>C2390/D2390</f>
        <v>0.807228915662651</v>
      </c>
      <c r="F2390" s="20">
        <f>VLOOKUP(A2390,[1]spot_prices!$A:$F,5,FALSE)</f>
        <v>15.83</v>
      </c>
      <c r="G2390" s="103">
        <f>VLOOKUP(A2390,[1]spot_prices!$A:$F,6,FALSE)</f>
        <v>-2.64</v>
      </c>
      <c r="H2390" s="27" t="s">
        <v>382</v>
      </c>
      <c r="I2390" s="35"/>
      <c r="J2390" s="114"/>
      <c r="K2390" s="112">
        <f>VLOOKUP(H2390,行业总结!D:F,2,FALSE)</f>
        <v>3.21</v>
      </c>
      <c r="L2390" s="27" t="s">
        <v>11018</v>
      </c>
      <c r="M2390" s="27" t="s">
        <v>11019</v>
      </c>
    </row>
    <row r="2391" s="98" customFormat="1" spans="1:13">
      <c r="A2391" s="24" t="s">
        <v>11020</v>
      </c>
      <c r="B2391" s="24" t="s">
        <v>11021</v>
      </c>
      <c r="C2391" s="21">
        <f>VLOOKUP(A2391,[1]spot_prices!$A:$F,3,FALSE)</f>
        <v>26.1</v>
      </c>
      <c r="D2391" s="21">
        <f>VLOOKUP(A2391,[1]spot_prices!$A:$F,4,FALSE)</f>
        <v>26.5</v>
      </c>
      <c r="E2391" s="107">
        <f>C2391/D2391</f>
        <v>0.984905660377358</v>
      </c>
      <c r="F2391" s="20">
        <f>VLOOKUP(A2391,[1]spot_prices!$A:$F,5,FALSE)</f>
        <v>13.4</v>
      </c>
      <c r="G2391" s="103">
        <f>VLOOKUP(A2391,[1]spot_prices!$A:$F,6,FALSE)</f>
        <v>1.59</v>
      </c>
      <c r="H2391" s="27" t="s">
        <v>382</v>
      </c>
      <c r="I2391" s="35"/>
      <c r="J2391" s="114"/>
      <c r="K2391" s="112">
        <f>VLOOKUP(H2391,行业总结!D:F,2,FALSE)</f>
        <v>3.21</v>
      </c>
      <c r="L2391" s="27" t="s">
        <v>11022</v>
      </c>
      <c r="M2391" s="27" t="s">
        <v>11023</v>
      </c>
    </row>
    <row r="2392" s="98" customFormat="1" ht="33" spans="1:13">
      <c r="A2392" s="24" t="s">
        <v>11024</v>
      </c>
      <c r="B2392" s="24" t="s">
        <v>11025</v>
      </c>
      <c r="C2392" s="21">
        <f>VLOOKUP(A2392,[1]spot_prices!$A:$F,3,FALSE)</f>
        <v>25.6</v>
      </c>
      <c r="D2392" s="21">
        <f>VLOOKUP(A2392,[1]spot_prices!$A:$F,4,FALSE)</f>
        <v>30.9</v>
      </c>
      <c r="E2392" s="107">
        <f>C2392/D2392</f>
        <v>0.828478964401295</v>
      </c>
      <c r="F2392" s="20">
        <f>VLOOKUP(A2392,[1]spot_prices!$A:$F,5,FALSE)</f>
        <v>7.18</v>
      </c>
      <c r="G2392" s="103">
        <f>VLOOKUP(A2392,[1]spot_prices!$A:$F,6,FALSE)</f>
        <v>2.28</v>
      </c>
      <c r="H2392" s="27" t="s">
        <v>382</v>
      </c>
      <c r="I2392" s="35"/>
      <c r="J2392" s="114"/>
      <c r="K2392" s="112">
        <f>VLOOKUP(H2392,行业总结!D:F,2,FALSE)</f>
        <v>3.21</v>
      </c>
      <c r="L2392" s="27" t="s">
        <v>11026</v>
      </c>
      <c r="M2392" s="27" t="s">
        <v>11027</v>
      </c>
    </row>
    <row r="2393" s="98" customFormat="1" ht="49.5" spans="1:13">
      <c r="A2393" s="24" t="s">
        <v>11028</v>
      </c>
      <c r="B2393" s="24" t="s">
        <v>11029</v>
      </c>
      <c r="C2393" s="21">
        <f>VLOOKUP(A2393,[1]spot_prices!$A:$F,3,FALSE)</f>
        <v>25.4</v>
      </c>
      <c r="D2393" s="21">
        <f>VLOOKUP(A2393,[1]spot_prices!$A:$F,4,FALSE)</f>
        <v>43.1</v>
      </c>
      <c r="E2393" s="107">
        <f>C2393/D2393</f>
        <v>0.589327146171694</v>
      </c>
      <c r="F2393" s="20">
        <f>VLOOKUP(A2393,[1]spot_prices!$A:$F,5,FALSE)</f>
        <v>17.97</v>
      </c>
      <c r="G2393" s="103">
        <f>VLOOKUP(A2393,[1]spot_prices!$A:$F,6,FALSE)</f>
        <v>3.39</v>
      </c>
      <c r="H2393" s="27" t="s">
        <v>382</v>
      </c>
      <c r="I2393" s="35"/>
      <c r="J2393" s="114"/>
      <c r="K2393" s="112">
        <f>VLOOKUP(H2393,行业总结!D:F,2,FALSE)</f>
        <v>3.21</v>
      </c>
      <c r="L2393" s="27" t="s">
        <v>11030</v>
      </c>
      <c r="M2393" s="27" t="s">
        <v>11031</v>
      </c>
    </row>
    <row r="2394" s="98" customFormat="1" ht="33" spans="1:13">
      <c r="A2394" s="24" t="s">
        <v>11032</v>
      </c>
      <c r="B2394" s="24" t="s">
        <v>11033</v>
      </c>
      <c r="C2394" s="21">
        <f>VLOOKUP(A2394,[1]spot_prices!$A:$F,3,FALSE)</f>
        <v>24.5</v>
      </c>
      <c r="D2394" s="21">
        <f>VLOOKUP(A2394,[1]spot_prices!$A:$F,4,FALSE)</f>
        <v>24.5</v>
      </c>
      <c r="E2394" s="107">
        <f>C2394/D2394</f>
        <v>1</v>
      </c>
      <c r="F2394" s="20">
        <f>VLOOKUP(A2394,[1]spot_prices!$A:$F,5,FALSE)</f>
        <v>6.67</v>
      </c>
      <c r="G2394" s="103">
        <f>VLOOKUP(A2394,[1]spot_prices!$A:$F,6,FALSE)</f>
        <v>3.25</v>
      </c>
      <c r="H2394" s="27" t="s">
        <v>382</v>
      </c>
      <c r="I2394" s="35"/>
      <c r="J2394" s="114"/>
      <c r="K2394" s="112">
        <f>VLOOKUP(H2394,行业总结!D:F,2,FALSE)</f>
        <v>3.21</v>
      </c>
      <c r="L2394" s="27" t="s">
        <v>11034</v>
      </c>
      <c r="M2394" s="27" t="s">
        <v>11035</v>
      </c>
    </row>
    <row r="2395" s="98" customFormat="1" ht="33" spans="1:13">
      <c r="A2395" s="24" t="s">
        <v>11036</v>
      </c>
      <c r="B2395" s="24" t="s">
        <v>11037</v>
      </c>
      <c r="C2395" s="21">
        <f>VLOOKUP(A2395,[1]spot_prices!$A:$F,3,FALSE)</f>
        <v>24.3</v>
      </c>
      <c r="D2395" s="21">
        <f>VLOOKUP(A2395,[1]spot_prices!$A:$F,4,FALSE)</f>
        <v>212.6</v>
      </c>
      <c r="E2395" s="107">
        <f>C2395/D2395</f>
        <v>0.114299153339605</v>
      </c>
      <c r="F2395" s="20">
        <f>VLOOKUP(A2395,[1]spot_prices!$A:$F,5,FALSE)</f>
        <v>28.71</v>
      </c>
      <c r="G2395" s="103">
        <f>VLOOKUP(A2395,[1]spot_prices!$A:$F,6,FALSE)</f>
        <v>1.88</v>
      </c>
      <c r="H2395" s="27" t="s">
        <v>382</v>
      </c>
      <c r="I2395" s="35"/>
      <c r="J2395" s="114"/>
      <c r="K2395" s="112">
        <f>VLOOKUP(H2395,行业总结!D:F,2,FALSE)</f>
        <v>3.21</v>
      </c>
      <c r="L2395" s="27" t="s">
        <v>11038</v>
      </c>
      <c r="M2395" s="27" t="s">
        <v>11039</v>
      </c>
    </row>
    <row r="2396" s="98" customFormat="1" ht="33" spans="1:13">
      <c r="A2396" s="24" t="s">
        <v>11040</v>
      </c>
      <c r="B2396" s="24" t="s">
        <v>11041</v>
      </c>
      <c r="C2396" s="21">
        <f>VLOOKUP(A2396,[1]spot_prices!$A:$F,3,FALSE)</f>
        <v>23.9</v>
      </c>
      <c r="D2396" s="21">
        <f>VLOOKUP(A2396,[1]spot_prices!$A:$F,4,FALSE)</f>
        <v>28.8</v>
      </c>
      <c r="E2396" s="107">
        <f>C2396/D2396</f>
        <v>0.829861111111111</v>
      </c>
      <c r="F2396" s="20">
        <f>VLOOKUP(A2396,[1]spot_prices!$A:$F,5,FALSE)</f>
        <v>5.11</v>
      </c>
      <c r="G2396" s="103">
        <f>VLOOKUP(A2396,[1]spot_prices!$A:$F,6,FALSE)</f>
        <v>3.23</v>
      </c>
      <c r="H2396" s="27" t="s">
        <v>382</v>
      </c>
      <c r="I2396" s="35"/>
      <c r="J2396" s="114"/>
      <c r="K2396" s="112">
        <f>VLOOKUP(H2396,行业总结!D:F,2,FALSE)</f>
        <v>3.21</v>
      </c>
      <c r="L2396" s="27" t="s">
        <v>11042</v>
      </c>
      <c r="M2396" s="27" t="s">
        <v>11043</v>
      </c>
    </row>
    <row r="2397" s="98" customFormat="1" ht="33" spans="1:13">
      <c r="A2397" s="24" t="s">
        <v>11044</v>
      </c>
      <c r="B2397" s="24" t="s">
        <v>11045</v>
      </c>
      <c r="C2397" s="21">
        <f>VLOOKUP(A2397,[1]spot_prices!$A:$F,3,FALSE)</f>
        <v>23.7</v>
      </c>
      <c r="D2397" s="21">
        <f>VLOOKUP(A2397,[1]spot_prices!$A:$F,4,FALSE)</f>
        <v>50.4</v>
      </c>
      <c r="E2397" s="107">
        <f>C2397/D2397</f>
        <v>0.470238095238095</v>
      </c>
      <c r="F2397" s="20">
        <f>VLOOKUP(A2397,[1]spot_prices!$A:$F,5,FALSE)</f>
        <v>39.36</v>
      </c>
      <c r="G2397" s="103">
        <f>VLOOKUP(A2397,[1]spot_prices!$A:$F,6,FALSE)</f>
        <v>1.29</v>
      </c>
      <c r="H2397" s="27" t="s">
        <v>382</v>
      </c>
      <c r="I2397" s="35"/>
      <c r="J2397" s="114"/>
      <c r="K2397" s="112">
        <f>VLOOKUP(H2397,行业总结!D:F,2,FALSE)</f>
        <v>3.21</v>
      </c>
      <c r="L2397" s="27" t="s">
        <v>11046</v>
      </c>
      <c r="M2397" s="27" t="s">
        <v>11047</v>
      </c>
    </row>
    <row r="2398" s="98" customFormat="1" ht="33" spans="1:13">
      <c r="A2398" s="24" t="s">
        <v>11048</v>
      </c>
      <c r="B2398" s="24" t="s">
        <v>11049</v>
      </c>
      <c r="C2398" s="21">
        <f>VLOOKUP(A2398,[1]spot_prices!$A:$F,3,FALSE)</f>
        <v>21.6</v>
      </c>
      <c r="D2398" s="21">
        <f>VLOOKUP(A2398,[1]spot_prices!$A:$F,4,FALSE)</f>
        <v>24.7</v>
      </c>
      <c r="E2398" s="107">
        <f>C2398/D2398</f>
        <v>0.874493927125506</v>
      </c>
      <c r="F2398" s="20">
        <f>VLOOKUP(A2398,[1]spot_prices!$A:$F,5,FALSE)</f>
        <v>4.23</v>
      </c>
      <c r="G2398" s="103">
        <f>VLOOKUP(A2398,[1]spot_prices!$A:$F,6,FALSE)</f>
        <v>2.17</v>
      </c>
      <c r="H2398" s="27" t="s">
        <v>382</v>
      </c>
      <c r="I2398" s="35"/>
      <c r="J2398" s="114"/>
      <c r="K2398" s="112">
        <f>VLOOKUP(H2398,行业总结!D:F,2,FALSE)</f>
        <v>3.21</v>
      </c>
      <c r="L2398" s="27" t="s">
        <v>11050</v>
      </c>
      <c r="M2398" s="27" t="s">
        <v>11051</v>
      </c>
    </row>
    <row r="2399" s="98" customFormat="1" ht="49.5" spans="1:13">
      <c r="A2399" s="24" t="s">
        <v>11052</v>
      </c>
      <c r="B2399" s="24" t="s">
        <v>11053</v>
      </c>
      <c r="C2399" s="21">
        <f>VLOOKUP(A2399,[1]spot_prices!$A:$F,3,FALSE)</f>
        <v>20.3</v>
      </c>
      <c r="D2399" s="21">
        <f>VLOOKUP(A2399,[1]spot_prices!$A:$F,4,FALSE)</f>
        <v>26.1</v>
      </c>
      <c r="E2399" s="107">
        <f>C2399/D2399</f>
        <v>0.777777777777778</v>
      </c>
      <c r="F2399" s="20">
        <f>VLOOKUP(A2399,[1]spot_prices!$A:$F,5,FALSE)</f>
        <v>21.34</v>
      </c>
      <c r="G2399" s="103">
        <f>VLOOKUP(A2399,[1]spot_prices!$A:$F,6,FALSE)</f>
        <v>5.91</v>
      </c>
      <c r="H2399" s="27" t="s">
        <v>382</v>
      </c>
      <c r="I2399" s="35"/>
      <c r="J2399" s="114"/>
      <c r="K2399" s="112">
        <f>VLOOKUP(H2399,行业总结!D:F,2,FALSE)</f>
        <v>3.21</v>
      </c>
      <c r="L2399" s="27" t="s">
        <v>11054</v>
      </c>
      <c r="M2399" s="27" t="s">
        <v>11055</v>
      </c>
    </row>
    <row r="2400" s="98" customFormat="1" ht="49.5" spans="1:13">
      <c r="A2400" s="24" t="s">
        <v>11056</v>
      </c>
      <c r="B2400" s="24" t="s">
        <v>11057</v>
      </c>
      <c r="C2400" s="21">
        <f>VLOOKUP(A2400,[1]spot_prices!$A:$F,3,FALSE)</f>
        <v>19.5</v>
      </c>
      <c r="D2400" s="21">
        <f>VLOOKUP(A2400,[1]spot_prices!$A:$F,4,FALSE)</f>
        <v>56.7</v>
      </c>
      <c r="E2400" s="107">
        <f>C2400/D2400</f>
        <v>0.343915343915344</v>
      </c>
      <c r="F2400" s="20">
        <f>VLOOKUP(A2400,[1]spot_prices!$A:$F,5,FALSE)</f>
        <v>38.22</v>
      </c>
      <c r="G2400" s="103">
        <f>VLOOKUP(A2400,[1]spot_prices!$A:$F,6,FALSE)</f>
        <v>3.83</v>
      </c>
      <c r="H2400" s="27" t="s">
        <v>382</v>
      </c>
      <c r="I2400" s="35"/>
      <c r="J2400" s="114"/>
      <c r="K2400" s="112">
        <f>VLOOKUP(H2400,行业总结!D:F,2,FALSE)</f>
        <v>3.21</v>
      </c>
      <c r="L2400" s="27" t="s">
        <v>11058</v>
      </c>
      <c r="M2400" s="27" t="s">
        <v>11059</v>
      </c>
    </row>
    <row r="2401" s="98" customFormat="1" spans="1:13">
      <c r="A2401" s="24" t="s">
        <v>11060</v>
      </c>
      <c r="B2401" s="24" t="s">
        <v>11061</v>
      </c>
      <c r="C2401" s="21">
        <f>VLOOKUP(A2401,[1]spot_prices!$A:$F,3,FALSE)</f>
        <v>19.2</v>
      </c>
      <c r="D2401" s="21">
        <f>VLOOKUP(A2401,[1]spot_prices!$A:$F,4,FALSE)</f>
        <v>35.1</v>
      </c>
      <c r="E2401" s="107">
        <f>C2401/D2401</f>
        <v>0.547008547008547</v>
      </c>
      <c r="F2401" s="20">
        <f>VLOOKUP(A2401,[1]spot_prices!$A:$F,5,FALSE)</f>
        <v>31.02</v>
      </c>
      <c r="G2401" s="103">
        <f>VLOOKUP(A2401,[1]spot_prices!$A:$F,6,FALSE)</f>
        <v>0.39</v>
      </c>
      <c r="H2401" s="27" t="s">
        <v>382</v>
      </c>
      <c r="I2401" s="35"/>
      <c r="J2401" s="114"/>
      <c r="K2401" s="112">
        <f>VLOOKUP(H2401,行业总结!D:F,2,FALSE)</f>
        <v>3.21</v>
      </c>
      <c r="L2401" s="27" t="s">
        <v>11062</v>
      </c>
      <c r="M2401" s="27" t="s">
        <v>11063</v>
      </c>
    </row>
    <row r="2402" s="98" customFormat="1" ht="33" spans="1:13">
      <c r="A2402" s="24" t="s">
        <v>11064</v>
      </c>
      <c r="B2402" s="24" t="s">
        <v>11065</v>
      </c>
      <c r="C2402" s="21">
        <f>VLOOKUP(A2402,[1]spot_prices!$A:$F,3,FALSE)</f>
        <v>19.1</v>
      </c>
      <c r="D2402" s="21">
        <f>VLOOKUP(A2402,[1]spot_prices!$A:$F,4,FALSE)</f>
        <v>39.1</v>
      </c>
      <c r="E2402" s="107">
        <f>C2402/D2402</f>
        <v>0.48849104859335</v>
      </c>
      <c r="F2402" s="20">
        <f>VLOOKUP(A2402,[1]spot_prices!$A:$F,5,FALSE)</f>
        <v>5.08</v>
      </c>
      <c r="G2402" s="103">
        <f>VLOOKUP(A2402,[1]spot_prices!$A:$F,6,FALSE)</f>
        <v>1.4</v>
      </c>
      <c r="H2402" s="27" t="s">
        <v>382</v>
      </c>
      <c r="I2402" s="35"/>
      <c r="J2402" s="114"/>
      <c r="K2402" s="112">
        <f>VLOOKUP(H2402,行业总结!D:F,2,FALSE)</f>
        <v>3.21</v>
      </c>
      <c r="L2402" s="27" t="s">
        <v>11066</v>
      </c>
      <c r="M2402" s="27" t="s">
        <v>11067</v>
      </c>
    </row>
    <row r="2403" s="98" customFormat="1" ht="33" spans="1:13">
      <c r="A2403" s="24" t="s">
        <v>11068</v>
      </c>
      <c r="B2403" s="24" t="s">
        <v>11069</v>
      </c>
      <c r="C2403" s="21">
        <f>VLOOKUP(A2403,[1]spot_prices!$A:$F,3,FALSE)</f>
        <v>18</v>
      </c>
      <c r="D2403" s="21">
        <f>VLOOKUP(A2403,[1]spot_prices!$A:$F,4,FALSE)</f>
        <v>20.9</v>
      </c>
      <c r="E2403" s="107">
        <f>C2403/D2403</f>
        <v>0.861244019138756</v>
      </c>
      <c r="F2403" s="20">
        <f>VLOOKUP(A2403,[1]spot_prices!$A:$F,5,FALSE)</f>
        <v>5.8</v>
      </c>
      <c r="G2403" s="103">
        <f>VLOOKUP(A2403,[1]spot_prices!$A:$F,6,FALSE)</f>
        <v>2.29</v>
      </c>
      <c r="H2403" s="27" t="s">
        <v>382</v>
      </c>
      <c r="I2403" s="35"/>
      <c r="J2403" s="114"/>
      <c r="K2403" s="112">
        <f>VLOOKUP(H2403,行业总结!D:F,2,FALSE)</f>
        <v>3.21</v>
      </c>
      <c r="L2403" s="27" t="s">
        <v>11070</v>
      </c>
      <c r="M2403" s="27" t="s">
        <v>11071</v>
      </c>
    </row>
    <row r="2404" s="98" customFormat="1" ht="33" spans="1:13">
      <c r="A2404" s="24" t="s">
        <v>11072</v>
      </c>
      <c r="B2404" s="24" t="s">
        <v>11073</v>
      </c>
      <c r="C2404" s="21">
        <f>VLOOKUP(A2404,[1]spot_prices!$A:$F,3,FALSE)</f>
        <v>15.8</v>
      </c>
      <c r="D2404" s="21">
        <f>VLOOKUP(A2404,[1]spot_prices!$A:$F,4,FALSE)</f>
        <v>21.1</v>
      </c>
      <c r="E2404" s="107">
        <f>C2404/D2404</f>
        <v>0.748815165876777</v>
      </c>
      <c r="F2404" s="20">
        <f>VLOOKUP(A2404,[1]spot_prices!$A:$F,5,FALSE)</f>
        <v>44.5</v>
      </c>
      <c r="G2404" s="103">
        <f>VLOOKUP(A2404,[1]spot_prices!$A:$F,6,FALSE)</f>
        <v>6.38</v>
      </c>
      <c r="H2404" s="27" t="s">
        <v>382</v>
      </c>
      <c r="I2404" s="35"/>
      <c r="J2404" s="114"/>
      <c r="K2404" s="112">
        <f>VLOOKUP(H2404,行业总结!D:F,2,FALSE)</f>
        <v>3.21</v>
      </c>
      <c r="L2404" s="27" t="s">
        <v>11074</v>
      </c>
      <c r="M2404" s="27" t="s">
        <v>11075</v>
      </c>
    </row>
    <row r="2405" s="98" customFormat="1" ht="33" spans="1:13">
      <c r="A2405" s="24" t="s">
        <v>11076</v>
      </c>
      <c r="B2405" s="24" t="s">
        <v>11077</v>
      </c>
      <c r="C2405" s="21">
        <f>VLOOKUP(A2405,[1]spot_prices!$A:$F,3,FALSE)</f>
        <v>15</v>
      </c>
      <c r="D2405" s="21">
        <f>VLOOKUP(A2405,[1]spot_prices!$A:$F,4,FALSE)</f>
        <v>22.7</v>
      </c>
      <c r="E2405" s="107">
        <f>C2405/D2405</f>
        <v>0.66079295154185</v>
      </c>
      <c r="F2405" s="20">
        <f>VLOOKUP(A2405,[1]spot_prices!$A:$F,5,FALSE)</f>
        <v>34.48</v>
      </c>
      <c r="G2405" s="103">
        <f>VLOOKUP(A2405,[1]spot_prices!$A:$F,6,FALSE)</f>
        <v>1.17</v>
      </c>
      <c r="H2405" s="27" t="s">
        <v>382</v>
      </c>
      <c r="I2405" s="35"/>
      <c r="J2405" s="114"/>
      <c r="K2405" s="112">
        <f>VLOOKUP(H2405,行业总结!D:F,2,FALSE)</f>
        <v>3.21</v>
      </c>
      <c r="L2405" s="27" t="s">
        <v>11078</v>
      </c>
      <c r="M2405" s="27" t="s">
        <v>11079</v>
      </c>
    </row>
    <row r="2406" s="98" customFormat="1" ht="33" spans="1:13">
      <c r="A2406" s="24" t="s">
        <v>11080</v>
      </c>
      <c r="B2406" s="24" t="s">
        <v>11081</v>
      </c>
      <c r="C2406" s="21">
        <f>VLOOKUP(A2406,[1]spot_prices!$A:$F,3,FALSE)</f>
        <v>14.5</v>
      </c>
      <c r="D2406" s="21">
        <f>VLOOKUP(A2406,[1]spot_prices!$A:$F,4,FALSE)</f>
        <v>32.8</v>
      </c>
      <c r="E2406" s="107">
        <f>C2406/D2406</f>
        <v>0.442073170731707</v>
      </c>
      <c r="F2406" s="20">
        <f>VLOOKUP(A2406,[1]spot_prices!$A:$F,5,FALSE)</f>
        <v>48.9</v>
      </c>
      <c r="G2406" s="103">
        <f>VLOOKUP(A2406,[1]spot_prices!$A:$F,6,FALSE)</f>
        <v>2.32</v>
      </c>
      <c r="H2406" s="27" t="s">
        <v>382</v>
      </c>
      <c r="I2406" s="35"/>
      <c r="J2406" s="114"/>
      <c r="K2406" s="112">
        <f>VLOOKUP(H2406,行业总结!D:F,2,FALSE)</f>
        <v>3.21</v>
      </c>
      <c r="L2406" s="27" t="s">
        <v>11082</v>
      </c>
      <c r="M2406" s="27" t="s">
        <v>11083</v>
      </c>
    </row>
    <row r="2407" s="98" customFormat="1" ht="33" spans="1:13">
      <c r="A2407" s="24" t="s">
        <v>11084</v>
      </c>
      <c r="B2407" s="24" t="s">
        <v>11085</v>
      </c>
      <c r="C2407" s="21">
        <f>VLOOKUP(A2407,[1]spot_prices!$A:$F,3,FALSE)</f>
        <v>13.7</v>
      </c>
      <c r="D2407" s="21">
        <f>VLOOKUP(A2407,[1]spot_prices!$A:$F,4,FALSE)</f>
        <v>19.5</v>
      </c>
      <c r="E2407" s="107">
        <f>C2407/D2407</f>
        <v>0.702564102564103</v>
      </c>
      <c r="F2407" s="20">
        <f>VLOOKUP(A2407,[1]spot_prices!$A:$F,5,FALSE)</f>
        <v>34.41</v>
      </c>
      <c r="G2407" s="103">
        <f>VLOOKUP(A2407,[1]spot_prices!$A:$F,6,FALSE)</f>
        <v>8.17</v>
      </c>
      <c r="H2407" s="27" t="s">
        <v>382</v>
      </c>
      <c r="I2407" s="35"/>
      <c r="J2407" s="114"/>
      <c r="K2407" s="112">
        <f>VLOOKUP(H2407,行业总结!D:F,2,FALSE)</f>
        <v>3.21</v>
      </c>
      <c r="L2407" s="27" t="s">
        <v>11086</v>
      </c>
      <c r="M2407" s="27" t="s">
        <v>11087</v>
      </c>
    </row>
    <row r="2408" s="98" customFormat="1" ht="33" spans="1:13">
      <c r="A2408" s="24" t="s">
        <v>11088</v>
      </c>
      <c r="B2408" s="24" t="s">
        <v>11089</v>
      </c>
      <c r="C2408" s="21">
        <f>VLOOKUP(A2408,[1]spot_prices!$A:$F,3,FALSE)</f>
        <v>13.6</v>
      </c>
      <c r="D2408" s="21">
        <f>VLOOKUP(A2408,[1]spot_prices!$A:$F,4,FALSE)</f>
        <v>27.7</v>
      </c>
      <c r="E2408" s="107">
        <f>C2408/D2408</f>
        <v>0.490974729241877</v>
      </c>
      <c r="F2408" s="20">
        <f>VLOOKUP(A2408,[1]spot_prices!$A:$F,5,FALSE)</f>
        <v>24.33</v>
      </c>
      <c r="G2408" s="103">
        <f>VLOOKUP(A2408,[1]spot_prices!$A:$F,6,FALSE)</f>
        <v>2.49</v>
      </c>
      <c r="H2408" s="27" t="s">
        <v>382</v>
      </c>
      <c r="I2408" s="35"/>
      <c r="J2408" s="114"/>
      <c r="K2408" s="112">
        <f>VLOOKUP(H2408,行业总结!D:F,2,FALSE)</f>
        <v>3.21</v>
      </c>
      <c r="L2408" s="27" t="s">
        <v>11090</v>
      </c>
      <c r="M2408" s="27" t="s">
        <v>11091</v>
      </c>
    </row>
    <row r="2409" s="98" customFormat="1" spans="1:13">
      <c r="A2409" s="24" t="s">
        <v>11092</v>
      </c>
      <c r="B2409" s="24" t="s">
        <v>11093</v>
      </c>
      <c r="C2409" s="21">
        <f>VLOOKUP(A2409,[1]spot_prices!$A:$F,3,FALSE)</f>
        <v>13.3</v>
      </c>
      <c r="D2409" s="21">
        <f>VLOOKUP(A2409,[1]spot_prices!$A:$F,4,FALSE)</f>
        <v>23.1</v>
      </c>
      <c r="E2409" s="107">
        <f>C2409/D2409</f>
        <v>0.575757575757576</v>
      </c>
      <c r="F2409" s="20">
        <f>VLOOKUP(A2409,[1]spot_prices!$A:$F,5,FALSE)</f>
        <v>31.16</v>
      </c>
      <c r="G2409" s="103">
        <f>VLOOKUP(A2409,[1]spot_prices!$A:$F,6,FALSE)</f>
        <v>3.76</v>
      </c>
      <c r="H2409" s="27" t="s">
        <v>382</v>
      </c>
      <c r="I2409" s="35"/>
      <c r="J2409" s="114"/>
      <c r="K2409" s="112">
        <f>VLOOKUP(H2409,行业总结!D:F,2,FALSE)</f>
        <v>3.21</v>
      </c>
      <c r="L2409" s="27" t="s">
        <v>11094</v>
      </c>
      <c r="M2409" s="27" t="s">
        <v>11095</v>
      </c>
    </row>
    <row r="2410" s="98" customFormat="1" spans="1:13">
      <c r="A2410" s="24" t="s">
        <v>11096</v>
      </c>
      <c r="B2410" s="24" t="s">
        <v>11097</v>
      </c>
      <c r="C2410" s="21">
        <f>VLOOKUP(A2410,[1]spot_prices!$A:$F,3,FALSE)</f>
        <v>13.2</v>
      </c>
      <c r="D2410" s="21">
        <f>VLOOKUP(A2410,[1]spot_prices!$A:$F,4,FALSE)</f>
        <v>27.8</v>
      </c>
      <c r="E2410" s="107">
        <f>C2410/D2410</f>
        <v>0.474820143884892</v>
      </c>
      <c r="F2410" s="20">
        <f>VLOOKUP(A2410,[1]spot_prices!$A:$F,5,FALSE)</f>
        <v>62.6</v>
      </c>
      <c r="G2410" s="103">
        <f>VLOOKUP(A2410,[1]spot_prices!$A:$F,6,FALSE)</f>
        <v>-3.22</v>
      </c>
      <c r="H2410" s="27" t="s">
        <v>382</v>
      </c>
      <c r="I2410" s="35"/>
      <c r="J2410" s="114"/>
      <c r="K2410" s="112">
        <f>VLOOKUP(H2410,行业总结!D:F,2,FALSE)</f>
        <v>3.21</v>
      </c>
      <c r="L2410" s="27" t="s">
        <v>11098</v>
      </c>
      <c r="M2410" s="27" t="s">
        <v>11099</v>
      </c>
    </row>
    <row r="2411" s="98" customFormat="1" ht="33" spans="1:13">
      <c r="A2411" s="24" t="s">
        <v>11100</v>
      </c>
      <c r="B2411" s="24" t="s">
        <v>11101</v>
      </c>
      <c r="C2411" s="21">
        <f>VLOOKUP(A2411,[1]spot_prices!$A:$F,3,FALSE)</f>
        <v>11.6</v>
      </c>
      <c r="D2411" s="21">
        <f>VLOOKUP(A2411,[1]spot_prices!$A:$F,4,FALSE)</f>
        <v>29.2</v>
      </c>
      <c r="E2411" s="107">
        <f>C2411/D2411</f>
        <v>0.397260273972603</v>
      </c>
      <c r="F2411" s="20">
        <f>VLOOKUP(A2411,[1]spot_prices!$A:$F,5,FALSE)</f>
        <v>36.53</v>
      </c>
      <c r="G2411" s="103">
        <f>VLOOKUP(A2411,[1]spot_prices!$A:$F,6,FALSE)</f>
        <v>-4.62</v>
      </c>
      <c r="H2411" s="27" t="s">
        <v>382</v>
      </c>
      <c r="I2411" s="35"/>
      <c r="J2411" s="114"/>
      <c r="K2411" s="112">
        <f>VLOOKUP(H2411,行业总结!D:F,2,FALSE)</f>
        <v>3.21</v>
      </c>
      <c r="L2411" s="27" t="s">
        <v>11102</v>
      </c>
      <c r="M2411" s="27" t="s">
        <v>11103</v>
      </c>
    </row>
    <row r="2412" s="98" customFormat="1" ht="49.5" spans="1:13">
      <c r="A2412" s="24" t="s">
        <v>11104</v>
      </c>
      <c r="B2412" s="24" t="s">
        <v>11105</v>
      </c>
      <c r="C2412" s="21">
        <f>VLOOKUP(A2412,[1]spot_prices!$A:$F,3,FALSE)</f>
        <v>11.3</v>
      </c>
      <c r="D2412" s="21">
        <f>VLOOKUP(A2412,[1]spot_prices!$A:$F,4,FALSE)</f>
        <v>45.1</v>
      </c>
      <c r="E2412" s="107">
        <f>C2412/D2412</f>
        <v>0.250554323725055</v>
      </c>
      <c r="F2412" s="20">
        <f>VLOOKUP(A2412,[1]spot_prices!$A:$F,5,FALSE)</f>
        <v>67.6</v>
      </c>
      <c r="G2412" s="103">
        <f>VLOOKUP(A2412,[1]spot_prices!$A:$F,6,FALSE)</f>
        <v>-0.5</v>
      </c>
      <c r="H2412" s="27" t="s">
        <v>382</v>
      </c>
      <c r="I2412" s="35"/>
      <c r="J2412" s="114"/>
      <c r="K2412" s="112">
        <f>VLOOKUP(H2412,行业总结!D:F,2,FALSE)</f>
        <v>3.21</v>
      </c>
      <c r="L2412" s="27" t="s">
        <v>11106</v>
      </c>
      <c r="M2412" s="27" t="s">
        <v>11107</v>
      </c>
    </row>
    <row r="2413" s="98" customFormat="1" ht="33" spans="1:13">
      <c r="A2413" s="24" t="s">
        <v>11108</v>
      </c>
      <c r="B2413" s="24" t="s">
        <v>11109</v>
      </c>
      <c r="C2413" s="21">
        <f>VLOOKUP(A2413,[1]spot_prices!$A:$F,3,FALSE)</f>
        <v>9.7</v>
      </c>
      <c r="D2413" s="21">
        <f>VLOOKUP(A2413,[1]spot_prices!$A:$F,4,FALSE)</f>
        <v>112.8</v>
      </c>
      <c r="E2413" s="107">
        <f>C2413/D2413</f>
        <v>0.0859929078014184</v>
      </c>
      <c r="F2413" s="20">
        <f>VLOOKUP(A2413,[1]spot_prices!$A:$F,5,FALSE)</f>
        <v>28.2</v>
      </c>
      <c r="G2413" s="103">
        <f>VLOOKUP(A2413,[1]spot_prices!$A:$F,6,FALSE)</f>
        <v>4.6</v>
      </c>
      <c r="H2413" s="27" t="s">
        <v>382</v>
      </c>
      <c r="I2413" s="35"/>
      <c r="J2413" s="114"/>
      <c r="K2413" s="112">
        <f>VLOOKUP(H2413,行业总结!D:F,2,FALSE)</f>
        <v>3.21</v>
      </c>
      <c r="L2413" s="27" t="s">
        <v>11110</v>
      </c>
      <c r="M2413" s="27" t="s">
        <v>11111</v>
      </c>
    </row>
    <row r="2414" s="98" customFormat="1" ht="33" spans="1:13">
      <c r="A2414" s="24" t="s">
        <v>11112</v>
      </c>
      <c r="B2414" s="24" t="s">
        <v>11113</v>
      </c>
      <c r="C2414" s="21">
        <f>VLOOKUP(A2414,[1]spot_prices!$A:$F,3,FALSE)</f>
        <v>9.7</v>
      </c>
      <c r="D2414" s="21">
        <f>VLOOKUP(A2414,[1]spot_prices!$A:$F,4,FALSE)</f>
        <v>41</v>
      </c>
      <c r="E2414" s="107">
        <f>C2414/D2414</f>
        <v>0.236585365853659</v>
      </c>
      <c r="F2414" s="20">
        <f>VLOOKUP(A2414,[1]spot_prices!$A:$F,5,FALSE)</f>
        <v>44.9</v>
      </c>
      <c r="G2414" s="103">
        <f>VLOOKUP(A2414,[1]spot_prices!$A:$F,6,FALSE)</f>
        <v>2.53</v>
      </c>
      <c r="H2414" s="27" t="s">
        <v>382</v>
      </c>
      <c r="I2414" s="35"/>
      <c r="J2414" s="114"/>
      <c r="K2414" s="112">
        <f>VLOOKUP(H2414,行业总结!D:F,2,FALSE)</f>
        <v>3.21</v>
      </c>
      <c r="L2414" s="27" t="s">
        <v>11114</v>
      </c>
      <c r="M2414" s="27" t="s">
        <v>11115</v>
      </c>
    </row>
    <row r="2415" s="98" customFormat="1" ht="49.5" spans="1:13">
      <c r="A2415" s="24" t="s">
        <v>11116</v>
      </c>
      <c r="B2415" s="24" t="s">
        <v>11117</v>
      </c>
      <c r="C2415" s="21">
        <f>VLOOKUP(A2415,[1]spot_prices!$A:$F,3,FALSE)</f>
        <v>9.6</v>
      </c>
      <c r="D2415" s="21">
        <f>VLOOKUP(A2415,[1]spot_prices!$A:$F,4,FALSE)</f>
        <v>40.3</v>
      </c>
      <c r="E2415" s="107">
        <f>C2415/D2415</f>
        <v>0.238213399503722</v>
      </c>
      <c r="F2415" s="20">
        <f>VLOOKUP(A2415,[1]spot_prices!$A:$F,5,FALSE)</f>
        <v>39.28</v>
      </c>
      <c r="G2415" s="103">
        <f>VLOOKUP(A2415,[1]spot_prices!$A:$F,6,FALSE)</f>
        <v>8.57</v>
      </c>
      <c r="H2415" s="27" t="s">
        <v>382</v>
      </c>
      <c r="I2415" s="35"/>
      <c r="J2415" s="114"/>
      <c r="K2415" s="112">
        <f>VLOOKUP(H2415,行业总结!D:F,2,FALSE)</f>
        <v>3.21</v>
      </c>
      <c r="L2415" s="27" t="s">
        <v>11118</v>
      </c>
      <c r="M2415" s="27" t="s">
        <v>11119</v>
      </c>
    </row>
    <row r="2416" s="98" customFormat="1" ht="33" spans="1:13">
      <c r="A2416" s="24" t="s">
        <v>11120</v>
      </c>
      <c r="B2416" s="24" t="s">
        <v>11121</v>
      </c>
      <c r="C2416" s="21">
        <f>VLOOKUP(A2416,[1]spot_prices!$A:$F,3,FALSE)</f>
        <v>9.6</v>
      </c>
      <c r="D2416" s="21">
        <f>VLOOKUP(A2416,[1]spot_prices!$A:$F,4,FALSE)</f>
        <v>29.6</v>
      </c>
      <c r="E2416" s="107">
        <f>C2416/D2416</f>
        <v>0.324324324324324</v>
      </c>
      <c r="F2416" s="20">
        <f>VLOOKUP(A2416,[1]spot_prices!$A:$F,5,FALSE)</f>
        <v>35.51</v>
      </c>
      <c r="G2416" s="103">
        <f>VLOOKUP(A2416,[1]spot_prices!$A:$F,6,FALSE)</f>
        <v>-1.36</v>
      </c>
      <c r="H2416" s="27" t="s">
        <v>382</v>
      </c>
      <c r="I2416" s="35"/>
      <c r="J2416" s="114"/>
      <c r="K2416" s="112">
        <f>VLOOKUP(H2416,行业总结!D:F,2,FALSE)</f>
        <v>3.21</v>
      </c>
      <c r="L2416" s="27" t="s">
        <v>11122</v>
      </c>
      <c r="M2416" s="27" t="s">
        <v>11123</v>
      </c>
    </row>
    <row r="2417" s="98" customFormat="1" spans="1:13">
      <c r="A2417" s="24" t="s">
        <v>11124</v>
      </c>
      <c r="B2417" s="24" t="s">
        <v>11125</v>
      </c>
      <c r="C2417" s="21">
        <f>VLOOKUP(A2417,[1]spot_prices!$A:$F,3,FALSE)</f>
        <v>4.2</v>
      </c>
      <c r="D2417" s="21">
        <f>VLOOKUP(A2417,[1]spot_prices!$A:$F,4,FALSE)</f>
        <v>6.4</v>
      </c>
      <c r="E2417" s="107">
        <f>C2417/D2417</f>
        <v>0.65625</v>
      </c>
      <c r="F2417" s="20">
        <f>VLOOKUP(A2417,[1]spot_prices!$A:$F,5,FALSE)</f>
        <v>4.8</v>
      </c>
      <c r="G2417" s="103">
        <f>VLOOKUP(A2417,[1]spot_prices!$A:$F,6,FALSE)</f>
        <v>0.42</v>
      </c>
      <c r="H2417" s="27" t="s">
        <v>382</v>
      </c>
      <c r="I2417" s="35"/>
      <c r="J2417" s="114"/>
      <c r="K2417" s="112">
        <f>VLOOKUP(H2417,行业总结!D:F,2,FALSE)</f>
        <v>3.21</v>
      </c>
      <c r="L2417" s="27" t="s">
        <v>11126</v>
      </c>
      <c r="M2417" s="114"/>
    </row>
    <row r="2418" s="98" customFormat="1" spans="1:13">
      <c r="A2418" s="24" t="s">
        <v>11127</v>
      </c>
      <c r="B2418" s="24" t="s">
        <v>11128</v>
      </c>
      <c r="C2418" s="21">
        <f>VLOOKUP(A2418,[1]spot_prices!$A:$F,3,FALSE)</f>
        <v>3.9</v>
      </c>
      <c r="D2418" s="21">
        <f>VLOOKUP(A2418,[1]spot_prices!$A:$F,4,FALSE)</f>
        <v>5.5</v>
      </c>
      <c r="E2418" s="107">
        <f>C2418/D2418</f>
        <v>0.709090909090909</v>
      </c>
      <c r="F2418" s="20">
        <f>VLOOKUP(A2418,[1]spot_prices!$A:$F,5,FALSE)</f>
        <v>2.75</v>
      </c>
      <c r="G2418" s="103">
        <f>VLOOKUP(A2418,[1]spot_prices!$A:$F,6,FALSE)</f>
        <v>2.23</v>
      </c>
      <c r="H2418" s="27" t="s">
        <v>382</v>
      </c>
      <c r="I2418" s="35"/>
      <c r="J2418" s="114"/>
      <c r="K2418" s="112">
        <f>VLOOKUP(H2418,行业总结!D:F,2,FALSE)</f>
        <v>3.21</v>
      </c>
      <c r="L2418" s="27" t="s">
        <v>11129</v>
      </c>
      <c r="M2418" s="114"/>
    </row>
    <row r="2419" s="98" customFormat="1" ht="33" spans="1:13">
      <c r="A2419" s="24" t="s">
        <v>11130</v>
      </c>
      <c r="B2419" s="24" t="s">
        <v>11131</v>
      </c>
      <c r="C2419" s="21">
        <f>VLOOKUP(A2419,[1]spot_prices!$A:$F,3,FALSE)</f>
        <v>2.9</v>
      </c>
      <c r="D2419" s="21">
        <f>VLOOKUP(A2419,[1]spot_prices!$A:$F,4,FALSE)</f>
        <v>4.3</v>
      </c>
      <c r="E2419" s="107">
        <f>C2419/D2419</f>
        <v>0.674418604651163</v>
      </c>
      <c r="F2419" s="20">
        <f>VLOOKUP(A2419,[1]spot_prices!$A:$F,5,FALSE)</f>
        <v>4.28</v>
      </c>
      <c r="G2419" s="103">
        <f>VLOOKUP(A2419,[1]spot_prices!$A:$F,6,FALSE)</f>
        <v>0.71</v>
      </c>
      <c r="H2419" s="27" t="s">
        <v>382</v>
      </c>
      <c r="I2419" s="35"/>
      <c r="J2419" s="114"/>
      <c r="K2419" s="112">
        <f>VLOOKUP(H2419,行业总结!D:F,2,FALSE)</f>
        <v>3.21</v>
      </c>
      <c r="L2419" s="27" t="s">
        <v>11132</v>
      </c>
      <c r="M2419" s="27" t="s">
        <v>11133</v>
      </c>
    </row>
    <row r="2420" s="98" customFormat="1" ht="33" spans="1:13">
      <c r="A2420" s="24" t="s">
        <v>11134</v>
      </c>
      <c r="B2420" s="24" t="s">
        <v>11135</v>
      </c>
      <c r="C2420" s="21">
        <f>VLOOKUP(A2420,[1]spot_prices!$A:$F,3,FALSE)</f>
        <v>2</v>
      </c>
      <c r="D2420" s="21">
        <f>VLOOKUP(A2420,[1]spot_prices!$A:$F,4,FALSE)</f>
        <v>7.5</v>
      </c>
      <c r="E2420" s="107">
        <f>C2420/D2420</f>
        <v>0.266666666666667</v>
      </c>
      <c r="F2420" s="20">
        <f>VLOOKUP(A2420,[1]spot_prices!$A:$F,5,FALSE)</f>
        <v>19.32</v>
      </c>
      <c r="G2420" s="103">
        <f>VLOOKUP(A2420,[1]spot_prices!$A:$F,6,FALSE)</f>
        <v>2.82</v>
      </c>
      <c r="H2420" s="27" t="s">
        <v>382</v>
      </c>
      <c r="I2420" s="35"/>
      <c r="J2420" s="114"/>
      <c r="K2420" s="112">
        <f>VLOOKUP(H2420,行业总结!D:F,2,FALSE)</f>
        <v>3.21</v>
      </c>
      <c r="L2420" s="27" t="s">
        <v>11136</v>
      </c>
      <c r="M2420" s="114"/>
    </row>
    <row r="2421" s="98" customFormat="1" spans="1:13">
      <c r="A2421" s="24" t="s">
        <v>11137</v>
      </c>
      <c r="B2421" s="24" t="s">
        <v>11138</v>
      </c>
      <c r="C2421" s="21">
        <f>VLOOKUP(A2421,[1]spot_prices!$A:$F,3,FALSE)</f>
        <v>1.3</v>
      </c>
      <c r="D2421" s="21">
        <f>VLOOKUP(A2421,[1]spot_prices!$A:$F,4,FALSE)</f>
        <v>4.7</v>
      </c>
      <c r="E2421" s="107">
        <f>C2421/D2421</f>
        <v>0.276595744680851</v>
      </c>
      <c r="F2421" s="20">
        <f>VLOOKUP(A2421,[1]spot_prices!$A:$F,5,FALSE)</f>
        <v>5.91</v>
      </c>
      <c r="G2421" s="103">
        <f>VLOOKUP(A2421,[1]spot_prices!$A:$F,6,FALSE)</f>
        <v>-0.34</v>
      </c>
      <c r="H2421" s="27" t="s">
        <v>382</v>
      </c>
      <c r="I2421" s="35"/>
      <c r="J2421" s="114"/>
      <c r="K2421" s="112">
        <f>VLOOKUP(H2421,行业总结!D:F,2,FALSE)</f>
        <v>3.21</v>
      </c>
      <c r="L2421" s="27" t="s">
        <v>11139</v>
      </c>
      <c r="M2421" s="114"/>
    </row>
    <row r="2422" s="98" customFormat="1" ht="60" spans="1:13">
      <c r="A2422" s="28" t="s">
        <v>1627</v>
      </c>
      <c r="B2422" s="28" t="s">
        <v>1628</v>
      </c>
      <c r="C2422" s="21">
        <f>VLOOKUP(A2422,[1]spot_prices!$A:$F,3,FALSE)</f>
        <v>3734.6</v>
      </c>
      <c r="D2422" s="21">
        <f>VLOOKUP(A2422,[1]spot_prices!$A:$F,4,FALSE)</f>
        <v>3839.2</v>
      </c>
      <c r="E2422" s="107">
        <f>C2422/D2422</f>
        <v>0.972754740570952</v>
      </c>
      <c r="F2422" s="20">
        <f>VLOOKUP(A2422,[1]spot_prices!$A:$F,5,FALSE)</f>
        <v>41</v>
      </c>
      <c r="G2422" s="103">
        <f>VLOOKUP(A2422,[1]spot_prices!$A:$F,6,FALSE)</f>
        <v>-0.63</v>
      </c>
      <c r="H2422" s="30" t="s">
        <v>263</v>
      </c>
      <c r="I2422" s="129" t="s">
        <v>1799</v>
      </c>
      <c r="J2422" s="28" t="s">
        <v>2309</v>
      </c>
      <c r="K2422" s="112">
        <f>VLOOKUP(H2422,行业总结!D:F,2,FALSE)</f>
        <v>3.22</v>
      </c>
      <c r="L2422" s="30" t="s">
        <v>1630</v>
      </c>
      <c r="M2422" s="30" t="s">
        <v>11140</v>
      </c>
    </row>
    <row r="2423" s="98" customFormat="1" ht="33" spans="1:13">
      <c r="A2423" s="110" t="s">
        <v>1200</v>
      </c>
      <c r="B2423" s="110" t="s">
        <v>1201</v>
      </c>
      <c r="C2423" s="21">
        <f>VLOOKUP(A2423,[1]spot_prices!$A:$F,3,FALSE)</f>
        <v>570.3</v>
      </c>
      <c r="D2423" s="21">
        <f>VLOOKUP(A2423,[1]spot_prices!$A:$F,4,FALSE)</f>
        <v>669.4</v>
      </c>
      <c r="E2423" s="107">
        <f>C2423/D2423</f>
        <v>0.851956976396773</v>
      </c>
      <c r="F2423" s="20">
        <f>VLOOKUP(A2423,[1]spot_prices!$A:$F,5,FALSE)</f>
        <v>47.27</v>
      </c>
      <c r="G2423" s="103">
        <f>VLOOKUP(A2423,[1]spot_prices!$A:$F,6,FALSE)</f>
        <v>-1.83</v>
      </c>
      <c r="H2423" s="111" t="s">
        <v>263</v>
      </c>
      <c r="I2423" s="130"/>
      <c r="J2423" s="110" t="s">
        <v>2309</v>
      </c>
      <c r="K2423" s="112">
        <f>VLOOKUP(H2423,行业总结!D:F,2,FALSE)</f>
        <v>3.22</v>
      </c>
      <c r="L2423" s="111" t="s">
        <v>1202</v>
      </c>
      <c r="M2423" s="111" t="s">
        <v>1203</v>
      </c>
    </row>
    <row r="2424" s="98" customFormat="1" ht="66" spans="1:13">
      <c r="A2424" s="110" t="s">
        <v>1217</v>
      </c>
      <c r="B2424" s="110" t="s">
        <v>1218</v>
      </c>
      <c r="C2424" s="21">
        <f>VLOOKUP(A2424,[1]spot_prices!$A:$F,3,FALSE)</f>
        <v>503</v>
      </c>
      <c r="D2424" s="21">
        <f>VLOOKUP(A2424,[1]spot_prices!$A:$F,4,FALSE)</f>
        <v>507.6</v>
      </c>
      <c r="E2424" s="107">
        <f>C2424/D2424</f>
        <v>0.990937746256895</v>
      </c>
      <c r="F2424" s="20">
        <f>VLOOKUP(A2424,[1]spot_prices!$A:$F,5,FALSE)</f>
        <v>34.67</v>
      </c>
      <c r="G2424" s="103">
        <f>VLOOKUP(A2424,[1]spot_prices!$A:$F,6,FALSE)</f>
        <v>2.57</v>
      </c>
      <c r="H2424" s="111" t="s">
        <v>263</v>
      </c>
      <c r="I2424" s="130" t="s">
        <v>11141</v>
      </c>
      <c r="J2424" s="110" t="s">
        <v>2224</v>
      </c>
      <c r="K2424" s="112">
        <f>VLOOKUP(H2424,行业总结!D:F,2,FALSE)</f>
        <v>3.22</v>
      </c>
      <c r="L2424" s="111" t="s">
        <v>1219</v>
      </c>
      <c r="M2424" s="111" t="s">
        <v>1220</v>
      </c>
    </row>
    <row r="2425" s="98" customFormat="1" ht="66" spans="1:13">
      <c r="A2425" s="110" t="s">
        <v>1209</v>
      </c>
      <c r="B2425" s="110" t="s">
        <v>1210</v>
      </c>
      <c r="C2425" s="21">
        <f>VLOOKUP(A2425,[1]spot_prices!$A:$F,3,FALSE)</f>
        <v>481</v>
      </c>
      <c r="D2425" s="21">
        <f>VLOOKUP(A2425,[1]spot_prices!$A:$F,4,FALSE)</f>
        <v>481.6</v>
      </c>
      <c r="E2425" s="107">
        <f>C2425/D2425</f>
        <v>0.99875415282392</v>
      </c>
      <c r="F2425" s="20">
        <f>VLOOKUP(A2425,[1]spot_prices!$A:$F,5,FALSE)</f>
        <v>32.9</v>
      </c>
      <c r="G2425" s="103">
        <f>VLOOKUP(A2425,[1]spot_prices!$A:$F,6,FALSE)</f>
        <v>1.83</v>
      </c>
      <c r="H2425" s="111" t="s">
        <v>263</v>
      </c>
      <c r="I2425" s="130" t="s">
        <v>11141</v>
      </c>
      <c r="J2425" s="110" t="s">
        <v>2322</v>
      </c>
      <c r="K2425" s="112">
        <f>VLOOKUP(H2425,行业总结!D:F,2,FALSE)</f>
        <v>3.22</v>
      </c>
      <c r="L2425" s="111" t="s">
        <v>1211</v>
      </c>
      <c r="M2425" s="111" t="s">
        <v>1212</v>
      </c>
    </row>
    <row r="2426" s="98" customFormat="1" ht="66" spans="1:13">
      <c r="A2426" s="110" t="s">
        <v>1221</v>
      </c>
      <c r="B2426" s="110" t="s">
        <v>1222</v>
      </c>
      <c r="C2426" s="21">
        <f>VLOOKUP(A2426,[1]spot_prices!$A:$F,3,FALSE)</f>
        <v>435.8</v>
      </c>
      <c r="D2426" s="21">
        <f>VLOOKUP(A2426,[1]spot_prices!$A:$F,4,FALSE)</f>
        <v>446.8</v>
      </c>
      <c r="E2426" s="107">
        <f>C2426/D2426</f>
        <v>0.97538048343778</v>
      </c>
      <c r="F2426" s="20">
        <f>VLOOKUP(A2426,[1]spot_prices!$A:$F,5,FALSE)</f>
        <v>13.85</v>
      </c>
      <c r="G2426" s="103">
        <f>VLOOKUP(A2426,[1]spot_prices!$A:$F,6,FALSE)</f>
        <v>-1.63</v>
      </c>
      <c r="H2426" s="111" t="s">
        <v>263</v>
      </c>
      <c r="I2426" s="130" t="s">
        <v>11142</v>
      </c>
      <c r="J2426" s="110" t="s">
        <v>5104</v>
      </c>
      <c r="K2426" s="112">
        <f>VLOOKUP(H2426,行业总结!D:F,2,FALSE)</f>
        <v>3.22</v>
      </c>
      <c r="L2426" s="111" t="s">
        <v>1223</v>
      </c>
      <c r="M2426" s="111" t="s">
        <v>1224</v>
      </c>
    </row>
    <row r="2427" s="98" customFormat="1" ht="66" spans="1:13">
      <c r="A2427" s="108" t="s">
        <v>11143</v>
      </c>
      <c r="B2427" s="108" t="s">
        <v>11144</v>
      </c>
      <c r="C2427" s="21">
        <f>VLOOKUP(A2427,[1]spot_prices!$A:$F,3,FALSE)</f>
        <v>373.6</v>
      </c>
      <c r="D2427" s="21">
        <f>VLOOKUP(A2427,[1]spot_prices!$A:$F,4,FALSE)</f>
        <v>578.4</v>
      </c>
      <c r="E2427" s="107">
        <f>C2427/D2427</f>
        <v>0.645919778699862</v>
      </c>
      <c r="F2427" s="20">
        <f>VLOOKUP(A2427,[1]spot_prices!$A:$F,5,FALSE)</f>
        <v>19.07</v>
      </c>
      <c r="G2427" s="103">
        <f>VLOOKUP(A2427,[1]spot_prices!$A:$F,6,FALSE)</f>
        <v>-0.21</v>
      </c>
      <c r="H2427" s="109" t="s">
        <v>263</v>
      </c>
      <c r="I2427" s="121" t="s">
        <v>1799</v>
      </c>
      <c r="J2427" s="108" t="s">
        <v>2309</v>
      </c>
      <c r="K2427" s="112">
        <f>VLOOKUP(H2427,行业总结!D:F,2,FALSE)</f>
        <v>3.22</v>
      </c>
      <c r="L2427" s="109" t="s">
        <v>11145</v>
      </c>
      <c r="M2427" s="109" t="s">
        <v>11146</v>
      </c>
    </row>
    <row r="2428" s="98" customFormat="1" ht="49.5" spans="1:13">
      <c r="A2428" s="108" t="s">
        <v>11147</v>
      </c>
      <c r="B2428" s="108" t="s">
        <v>11148</v>
      </c>
      <c r="C2428" s="21">
        <f>VLOOKUP(A2428,[1]spot_prices!$A:$F,3,FALSE)</f>
        <v>312</v>
      </c>
      <c r="D2428" s="21">
        <f>VLOOKUP(A2428,[1]spot_prices!$A:$F,4,FALSE)</f>
        <v>313.7</v>
      </c>
      <c r="E2428" s="107">
        <f>C2428/D2428</f>
        <v>0.994580809690787</v>
      </c>
      <c r="F2428" s="20">
        <f>VLOOKUP(A2428,[1]spot_prices!$A:$F,5,FALSE)</f>
        <v>37.09</v>
      </c>
      <c r="G2428" s="103">
        <f>VLOOKUP(A2428,[1]spot_prices!$A:$F,6,FALSE)</f>
        <v>-0.03</v>
      </c>
      <c r="H2428" s="109" t="s">
        <v>263</v>
      </c>
      <c r="I2428" s="121" t="s">
        <v>11149</v>
      </c>
      <c r="J2428" s="108" t="s">
        <v>2421</v>
      </c>
      <c r="K2428" s="112">
        <f>VLOOKUP(H2428,行业总结!D:F,2,FALSE)</f>
        <v>3.22</v>
      </c>
      <c r="L2428" s="109" t="s">
        <v>11150</v>
      </c>
      <c r="M2428" s="109" t="s">
        <v>11151</v>
      </c>
    </row>
    <row r="2429" s="98" customFormat="1" ht="66" spans="1:13">
      <c r="A2429" s="108" t="s">
        <v>11152</v>
      </c>
      <c r="B2429" s="108" t="s">
        <v>11153</v>
      </c>
      <c r="C2429" s="21">
        <f>VLOOKUP(A2429,[1]spot_prices!$A:$F,3,FALSE)</f>
        <v>285.7</v>
      </c>
      <c r="D2429" s="21">
        <f>VLOOKUP(A2429,[1]spot_prices!$A:$F,4,FALSE)</f>
        <v>285.8</v>
      </c>
      <c r="E2429" s="107">
        <f>C2429/D2429</f>
        <v>0.999650104968509</v>
      </c>
      <c r="F2429" s="20">
        <f>VLOOKUP(A2429,[1]spot_prices!$A:$F,5,FALSE)</f>
        <v>11.51</v>
      </c>
      <c r="G2429" s="103">
        <f>VLOOKUP(A2429,[1]spot_prices!$A:$F,6,FALSE)</f>
        <v>2.13</v>
      </c>
      <c r="H2429" s="109" t="s">
        <v>263</v>
      </c>
      <c r="I2429" s="121" t="s">
        <v>11142</v>
      </c>
      <c r="J2429" s="108" t="s">
        <v>2211</v>
      </c>
      <c r="K2429" s="112">
        <f>VLOOKUP(H2429,行业总结!D:F,2,FALSE)</f>
        <v>3.22</v>
      </c>
      <c r="L2429" s="109" t="s">
        <v>11154</v>
      </c>
      <c r="M2429" s="109" t="s">
        <v>11155</v>
      </c>
    </row>
    <row r="2430" s="98" customFormat="1" ht="82.5" spans="1:13">
      <c r="A2430" s="108" t="s">
        <v>11156</v>
      </c>
      <c r="B2430" s="108" t="s">
        <v>11157</v>
      </c>
      <c r="C2430" s="21">
        <f>VLOOKUP(A2430,[1]spot_prices!$A:$F,3,FALSE)</f>
        <v>176.4</v>
      </c>
      <c r="D2430" s="21">
        <f>VLOOKUP(A2430,[1]spot_prices!$A:$F,4,FALSE)</f>
        <v>199.3</v>
      </c>
      <c r="E2430" s="107">
        <f>C2430/D2430</f>
        <v>0.88509784244857</v>
      </c>
      <c r="F2430" s="20">
        <f>VLOOKUP(A2430,[1]spot_prices!$A:$F,5,FALSE)</f>
        <v>5.95</v>
      </c>
      <c r="G2430" s="103">
        <f>VLOOKUP(A2430,[1]spot_prices!$A:$F,6,FALSE)</f>
        <v>1.88</v>
      </c>
      <c r="H2430" s="109" t="s">
        <v>263</v>
      </c>
      <c r="I2430" s="121"/>
      <c r="J2430" s="108" t="s">
        <v>2113</v>
      </c>
      <c r="K2430" s="112">
        <f>VLOOKUP(H2430,行业总结!D:F,2,FALSE)</f>
        <v>3.22</v>
      </c>
      <c r="L2430" s="109" t="s">
        <v>11158</v>
      </c>
      <c r="M2430" s="109" t="s">
        <v>11159</v>
      </c>
    </row>
    <row r="2431" s="98" customFormat="1" ht="82.5" spans="1:13">
      <c r="A2431" s="108" t="s">
        <v>11160</v>
      </c>
      <c r="B2431" s="108" t="s">
        <v>11161</v>
      </c>
      <c r="C2431" s="21">
        <f>VLOOKUP(A2431,[1]spot_prices!$A:$F,3,FALSE)</f>
        <v>169.7</v>
      </c>
      <c r="D2431" s="21">
        <f>VLOOKUP(A2431,[1]spot_prices!$A:$F,4,FALSE)</f>
        <v>170.6</v>
      </c>
      <c r="E2431" s="107">
        <f>C2431/D2431</f>
        <v>0.994724501758499</v>
      </c>
      <c r="F2431" s="20">
        <f>VLOOKUP(A2431,[1]spot_prices!$A:$F,5,FALSE)</f>
        <v>16.53</v>
      </c>
      <c r="G2431" s="103">
        <f>VLOOKUP(A2431,[1]spot_prices!$A:$F,6,FALSE)</f>
        <v>2.99</v>
      </c>
      <c r="H2431" s="109" t="s">
        <v>263</v>
      </c>
      <c r="I2431" s="121" t="s">
        <v>11142</v>
      </c>
      <c r="J2431" s="108" t="s">
        <v>2421</v>
      </c>
      <c r="K2431" s="112">
        <f>VLOOKUP(H2431,行业总结!D:F,2,FALSE)</f>
        <v>3.22</v>
      </c>
      <c r="L2431" s="109" t="s">
        <v>11162</v>
      </c>
      <c r="M2431" s="109" t="s">
        <v>11163</v>
      </c>
    </row>
    <row r="2432" s="98" customFormat="1" ht="33" spans="1:13">
      <c r="A2432" s="108" t="s">
        <v>11164</v>
      </c>
      <c r="B2432" s="108" t="s">
        <v>11165</v>
      </c>
      <c r="C2432" s="21">
        <f>VLOOKUP(A2432,[1]spot_prices!$A:$F,3,FALSE)</f>
        <v>157.4</v>
      </c>
      <c r="D2432" s="21">
        <f>VLOOKUP(A2432,[1]spot_prices!$A:$F,4,FALSE)</f>
        <v>157.4</v>
      </c>
      <c r="E2432" s="107">
        <f>C2432/D2432</f>
        <v>1</v>
      </c>
      <c r="F2432" s="20">
        <f>VLOOKUP(A2432,[1]spot_prices!$A:$F,5,FALSE)</f>
        <v>34.83</v>
      </c>
      <c r="G2432" s="103">
        <f>VLOOKUP(A2432,[1]spot_prices!$A:$F,6,FALSE)</f>
        <v>1.84</v>
      </c>
      <c r="H2432" s="109" t="s">
        <v>263</v>
      </c>
      <c r="I2432" s="121"/>
      <c r="J2432" s="108" t="s">
        <v>2216</v>
      </c>
      <c r="K2432" s="112">
        <f>VLOOKUP(H2432,行业总结!D:F,2,FALSE)</f>
        <v>3.22</v>
      </c>
      <c r="L2432" s="109" t="s">
        <v>11166</v>
      </c>
      <c r="M2432" s="109" t="s">
        <v>11167</v>
      </c>
    </row>
    <row r="2433" s="98" customFormat="1" ht="49.5" spans="1:13">
      <c r="A2433" s="108" t="s">
        <v>11168</v>
      </c>
      <c r="B2433" s="108" t="s">
        <v>11169</v>
      </c>
      <c r="C2433" s="21">
        <f>VLOOKUP(A2433,[1]spot_prices!$A:$F,3,FALSE)</f>
        <v>125</v>
      </c>
      <c r="D2433" s="21">
        <f>VLOOKUP(A2433,[1]spot_prices!$A:$F,4,FALSE)</f>
        <v>143.2</v>
      </c>
      <c r="E2433" s="107">
        <f>C2433/D2433</f>
        <v>0.872905027932961</v>
      </c>
      <c r="F2433" s="20">
        <f>VLOOKUP(A2433,[1]spot_prices!$A:$F,5,FALSE)</f>
        <v>11.95</v>
      </c>
      <c r="G2433" s="103">
        <f>VLOOKUP(A2433,[1]spot_prices!$A:$F,6,FALSE)</f>
        <v>-1.89</v>
      </c>
      <c r="H2433" s="109" t="s">
        <v>263</v>
      </c>
      <c r="I2433" s="121" t="s">
        <v>1799</v>
      </c>
      <c r="J2433" s="116"/>
      <c r="K2433" s="112">
        <f>VLOOKUP(H2433,行业总结!D:F,2,FALSE)</f>
        <v>3.22</v>
      </c>
      <c r="L2433" s="109" t="s">
        <v>11170</v>
      </c>
      <c r="M2433" s="109" t="s">
        <v>11171</v>
      </c>
    </row>
    <row r="2434" s="98" customFormat="1" ht="33" spans="1:13">
      <c r="A2434" s="20" t="s">
        <v>11172</v>
      </c>
      <c r="B2434" s="20" t="s">
        <v>11173</v>
      </c>
      <c r="C2434" s="21">
        <f>VLOOKUP(A2434,[1]spot_prices!$A:$F,3,FALSE)</f>
        <v>70.3</v>
      </c>
      <c r="D2434" s="21">
        <f>VLOOKUP(A2434,[1]spot_prices!$A:$F,4,FALSE)</f>
        <v>74.5</v>
      </c>
      <c r="E2434" s="107">
        <f>C2434/D2434</f>
        <v>0.943624161073826</v>
      </c>
      <c r="F2434" s="20">
        <f>VLOOKUP(A2434,[1]spot_prices!$A:$F,5,FALSE)</f>
        <v>43.35</v>
      </c>
      <c r="G2434" s="103">
        <f>VLOOKUP(A2434,[1]spot_prices!$A:$F,6,FALSE)</f>
        <v>-1.77</v>
      </c>
      <c r="H2434" s="23" t="s">
        <v>263</v>
      </c>
      <c r="I2434" s="115" t="s">
        <v>11149</v>
      </c>
      <c r="J2434" s="113"/>
      <c r="K2434" s="112">
        <f>VLOOKUP(H2434,行业总结!D:F,2,FALSE)</f>
        <v>3.22</v>
      </c>
      <c r="L2434" s="23" t="s">
        <v>11174</v>
      </c>
      <c r="M2434" s="23" t="s">
        <v>11175</v>
      </c>
    </row>
    <row r="2435" s="98" customFormat="1" ht="33" spans="1:13">
      <c r="A2435" s="20" t="s">
        <v>11176</v>
      </c>
      <c r="B2435" s="20" t="s">
        <v>11177</v>
      </c>
      <c r="C2435" s="21">
        <f>VLOOKUP(A2435,[1]spot_prices!$A:$F,3,FALSE)</f>
        <v>69.7</v>
      </c>
      <c r="D2435" s="21">
        <f>VLOOKUP(A2435,[1]spot_prices!$A:$F,4,FALSE)</f>
        <v>70.6</v>
      </c>
      <c r="E2435" s="107">
        <f>C2435/D2435</f>
        <v>0.987252124645893</v>
      </c>
      <c r="F2435" s="20">
        <f>VLOOKUP(A2435,[1]spot_prices!$A:$F,5,FALSE)</f>
        <v>9.84</v>
      </c>
      <c r="G2435" s="103">
        <f>VLOOKUP(A2435,[1]spot_prices!$A:$F,6,FALSE)</f>
        <v>4.46</v>
      </c>
      <c r="H2435" s="23" t="s">
        <v>263</v>
      </c>
      <c r="I2435" s="115"/>
      <c r="J2435" s="20" t="s">
        <v>2352</v>
      </c>
      <c r="K2435" s="112">
        <f>VLOOKUP(H2435,行业总结!D:F,2,FALSE)</f>
        <v>3.22</v>
      </c>
      <c r="L2435" s="23" t="s">
        <v>11178</v>
      </c>
      <c r="M2435" s="23" t="s">
        <v>11179</v>
      </c>
    </row>
    <row r="2436" s="98" customFormat="1" ht="49.5" spans="1:13">
      <c r="A2436" s="20" t="s">
        <v>11180</v>
      </c>
      <c r="B2436" s="20" t="s">
        <v>11181</v>
      </c>
      <c r="C2436" s="21">
        <f>VLOOKUP(A2436,[1]spot_prices!$A:$F,3,FALSE)</f>
        <v>66.9</v>
      </c>
      <c r="D2436" s="21">
        <f>VLOOKUP(A2436,[1]spot_prices!$A:$F,4,FALSE)</f>
        <v>91.1</v>
      </c>
      <c r="E2436" s="107">
        <f>C2436/D2436</f>
        <v>0.734357848518112</v>
      </c>
      <c r="F2436" s="20">
        <f>VLOOKUP(A2436,[1]spot_prices!$A:$F,5,FALSE)</f>
        <v>18.05</v>
      </c>
      <c r="G2436" s="103">
        <f>VLOOKUP(A2436,[1]spot_prices!$A:$F,6,FALSE)</f>
        <v>0.28</v>
      </c>
      <c r="H2436" s="23" t="s">
        <v>263</v>
      </c>
      <c r="I2436" s="115" t="s">
        <v>11142</v>
      </c>
      <c r="J2436" s="20" t="s">
        <v>2135</v>
      </c>
      <c r="K2436" s="112">
        <f>VLOOKUP(H2436,行业总结!D:F,2,FALSE)</f>
        <v>3.22</v>
      </c>
      <c r="L2436" s="23" t="s">
        <v>11182</v>
      </c>
      <c r="M2436" s="23" t="s">
        <v>11183</v>
      </c>
    </row>
    <row r="2437" s="98" customFormat="1" spans="1:13">
      <c r="A2437" s="20" t="s">
        <v>11184</v>
      </c>
      <c r="B2437" s="20" t="s">
        <v>11185</v>
      </c>
      <c r="C2437" s="21">
        <f>VLOOKUP(A2437,[1]spot_prices!$A:$F,3,FALSE)</f>
        <v>61.7</v>
      </c>
      <c r="D2437" s="21">
        <f>VLOOKUP(A2437,[1]spot_prices!$A:$F,4,FALSE)</f>
        <v>61.7</v>
      </c>
      <c r="E2437" s="107">
        <f>C2437/D2437</f>
        <v>1</v>
      </c>
      <c r="F2437" s="20">
        <f>VLOOKUP(A2437,[1]spot_prices!$A:$F,5,FALSE)</f>
        <v>16.17</v>
      </c>
      <c r="G2437" s="103">
        <f>VLOOKUP(A2437,[1]spot_prices!$A:$F,6,FALSE)</f>
        <v>1.25</v>
      </c>
      <c r="H2437" s="23" t="s">
        <v>263</v>
      </c>
      <c r="I2437" s="115"/>
      <c r="J2437" s="113"/>
      <c r="K2437" s="112">
        <f>VLOOKUP(H2437,行业总结!D:F,2,FALSE)</f>
        <v>3.22</v>
      </c>
      <c r="L2437" s="23" t="s">
        <v>11186</v>
      </c>
      <c r="M2437" s="23" t="s">
        <v>11187</v>
      </c>
    </row>
    <row r="2438" s="98" customFormat="1" ht="66" spans="1:13">
      <c r="A2438" s="20" t="s">
        <v>11188</v>
      </c>
      <c r="B2438" s="20" t="s">
        <v>11189</v>
      </c>
      <c r="C2438" s="21">
        <f>VLOOKUP(A2438,[1]spot_prices!$A:$F,3,FALSE)</f>
        <v>59.8</v>
      </c>
      <c r="D2438" s="21">
        <f>VLOOKUP(A2438,[1]spot_prices!$A:$F,4,FALSE)</f>
        <v>68.8</v>
      </c>
      <c r="E2438" s="107">
        <f>C2438/D2438</f>
        <v>0.869186046511628</v>
      </c>
      <c r="F2438" s="20">
        <f>VLOOKUP(A2438,[1]spot_prices!$A:$F,5,FALSE)</f>
        <v>11.2</v>
      </c>
      <c r="G2438" s="103">
        <f>VLOOKUP(A2438,[1]spot_prices!$A:$F,6,FALSE)</f>
        <v>3.04</v>
      </c>
      <c r="H2438" s="23" t="s">
        <v>263</v>
      </c>
      <c r="I2438" s="115" t="s">
        <v>11142</v>
      </c>
      <c r="J2438" s="113"/>
      <c r="K2438" s="112">
        <f>VLOOKUP(H2438,行业总结!D:F,2,FALSE)</f>
        <v>3.22</v>
      </c>
      <c r="L2438" s="23" t="s">
        <v>11190</v>
      </c>
      <c r="M2438" s="23" t="s">
        <v>11191</v>
      </c>
    </row>
    <row r="2439" s="98" customFormat="1" ht="33" spans="1:13">
      <c r="A2439" s="20" t="s">
        <v>11192</v>
      </c>
      <c r="B2439" s="20" t="s">
        <v>11193</v>
      </c>
      <c r="C2439" s="21">
        <f>VLOOKUP(A2439,[1]spot_prices!$A:$F,3,FALSE)</f>
        <v>58.2</v>
      </c>
      <c r="D2439" s="21">
        <f>VLOOKUP(A2439,[1]spot_prices!$A:$F,4,FALSE)</f>
        <v>59.9</v>
      </c>
      <c r="E2439" s="107">
        <f>C2439/D2439</f>
        <v>0.971619365609349</v>
      </c>
      <c r="F2439" s="20">
        <f>VLOOKUP(A2439,[1]spot_prices!$A:$F,5,FALSE)</f>
        <v>13.31</v>
      </c>
      <c r="G2439" s="103">
        <f>VLOOKUP(A2439,[1]spot_prices!$A:$F,6,FALSE)</f>
        <v>3.26</v>
      </c>
      <c r="H2439" s="23" t="s">
        <v>263</v>
      </c>
      <c r="I2439" s="115" t="s">
        <v>11149</v>
      </c>
      <c r="J2439" s="20" t="s">
        <v>2286</v>
      </c>
      <c r="K2439" s="112">
        <f>VLOOKUP(H2439,行业总结!D:F,2,FALSE)</f>
        <v>3.22</v>
      </c>
      <c r="L2439" s="23" t="s">
        <v>11194</v>
      </c>
      <c r="M2439" s="23" t="s">
        <v>11195</v>
      </c>
    </row>
    <row r="2440" s="98" customFormat="1" ht="49.5" spans="1:13">
      <c r="A2440" s="20" t="s">
        <v>11196</v>
      </c>
      <c r="B2440" s="20" t="s">
        <v>11197</v>
      </c>
      <c r="C2440" s="21">
        <f>VLOOKUP(A2440,[1]spot_prices!$A:$F,3,FALSE)</f>
        <v>56.3</v>
      </c>
      <c r="D2440" s="21">
        <f>VLOOKUP(A2440,[1]spot_prices!$A:$F,4,FALSE)</f>
        <v>57.4</v>
      </c>
      <c r="E2440" s="107">
        <f>C2440/D2440</f>
        <v>0.980836236933798</v>
      </c>
      <c r="F2440" s="20">
        <f>VLOOKUP(A2440,[1]spot_prices!$A:$F,5,FALSE)</f>
        <v>3.32</v>
      </c>
      <c r="G2440" s="103">
        <f>VLOOKUP(A2440,[1]spot_prices!$A:$F,6,FALSE)</f>
        <v>1.84</v>
      </c>
      <c r="H2440" s="23" t="s">
        <v>263</v>
      </c>
      <c r="I2440" s="115"/>
      <c r="J2440" s="20" t="s">
        <v>2442</v>
      </c>
      <c r="K2440" s="112">
        <f>VLOOKUP(H2440,行业总结!D:F,2,FALSE)</f>
        <v>3.22</v>
      </c>
      <c r="L2440" s="23" t="s">
        <v>11198</v>
      </c>
      <c r="M2440" s="23" t="s">
        <v>11199</v>
      </c>
    </row>
    <row r="2441" s="98" customFormat="1" ht="66" spans="1:13">
      <c r="A2441" s="24" t="s">
        <v>11200</v>
      </c>
      <c r="B2441" s="24" t="s">
        <v>11201</v>
      </c>
      <c r="C2441" s="21">
        <f>VLOOKUP(A2441,[1]spot_prices!$A:$F,3,FALSE)</f>
        <v>50.4</v>
      </c>
      <c r="D2441" s="21">
        <f>VLOOKUP(A2441,[1]spot_prices!$A:$F,4,FALSE)</f>
        <v>52.8</v>
      </c>
      <c r="E2441" s="107">
        <f>C2441/D2441</f>
        <v>0.954545454545455</v>
      </c>
      <c r="F2441" s="20">
        <f>VLOOKUP(A2441,[1]spot_prices!$A:$F,5,FALSE)</f>
        <v>15.99</v>
      </c>
      <c r="G2441" s="103">
        <f>VLOOKUP(A2441,[1]spot_prices!$A:$F,6,FALSE)</f>
        <v>4.1</v>
      </c>
      <c r="H2441" s="27" t="s">
        <v>263</v>
      </c>
      <c r="I2441" s="35"/>
      <c r="J2441" s="114"/>
      <c r="K2441" s="112">
        <f>VLOOKUP(H2441,行业总结!D:F,2,FALSE)</f>
        <v>3.22</v>
      </c>
      <c r="L2441" s="27" t="s">
        <v>11202</v>
      </c>
      <c r="M2441" s="27" t="s">
        <v>11203</v>
      </c>
    </row>
    <row r="2442" s="98" customFormat="1" ht="33" spans="1:13">
      <c r="A2442" s="24" t="s">
        <v>11204</v>
      </c>
      <c r="B2442" s="24" t="s">
        <v>11205</v>
      </c>
      <c r="C2442" s="21">
        <f>VLOOKUP(A2442,[1]spot_prices!$A:$F,3,FALSE)</f>
        <v>48.5</v>
      </c>
      <c r="D2442" s="21">
        <f>VLOOKUP(A2442,[1]spot_prices!$A:$F,4,FALSE)</f>
        <v>50.3</v>
      </c>
      <c r="E2442" s="107">
        <f>C2442/D2442</f>
        <v>0.964214711729622</v>
      </c>
      <c r="F2442" s="20">
        <f>VLOOKUP(A2442,[1]spot_prices!$A:$F,5,FALSE)</f>
        <v>7.67</v>
      </c>
      <c r="G2442" s="103">
        <f>VLOOKUP(A2442,[1]spot_prices!$A:$F,6,FALSE)</f>
        <v>1.99</v>
      </c>
      <c r="H2442" s="27" t="s">
        <v>263</v>
      </c>
      <c r="I2442" s="35"/>
      <c r="J2442" s="24" t="s">
        <v>2122</v>
      </c>
      <c r="K2442" s="112">
        <f>VLOOKUP(H2442,行业总结!D:F,2,FALSE)</f>
        <v>3.22</v>
      </c>
      <c r="L2442" s="27" t="s">
        <v>11206</v>
      </c>
      <c r="M2442" s="27" t="s">
        <v>11207</v>
      </c>
    </row>
    <row r="2443" s="98" customFormat="1" ht="33" spans="1:13">
      <c r="A2443" s="24" t="s">
        <v>11208</v>
      </c>
      <c r="B2443" s="24" t="s">
        <v>11209</v>
      </c>
      <c r="C2443" s="21">
        <f>VLOOKUP(A2443,[1]spot_prices!$A:$F,3,FALSE)</f>
        <v>48.1</v>
      </c>
      <c r="D2443" s="21">
        <f>VLOOKUP(A2443,[1]spot_prices!$A:$F,4,FALSE)</f>
        <v>48.6</v>
      </c>
      <c r="E2443" s="107">
        <f>C2443/D2443</f>
        <v>0.989711934156379</v>
      </c>
      <c r="F2443" s="20">
        <f>VLOOKUP(A2443,[1]spot_prices!$A:$F,5,FALSE)</f>
        <v>5.36</v>
      </c>
      <c r="G2443" s="103">
        <f>VLOOKUP(A2443,[1]spot_prices!$A:$F,6,FALSE)</f>
        <v>3.28</v>
      </c>
      <c r="H2443" s="27" t="s">
        <v>263</v>
      </c>
      <c r="I2443" s="35"/>
      <c r="J2443" s="114"/>
      <c r="K2443" s="112">
        <f>VLOOKUP(H2443,行业总结!D:F,2,FALSE)</f>
        <v>3.22</v>
      </c>
      <c r="L2443" s="27" t="s">
        <v>11210</v>
      </c>
      <c r="M2443" s="27" t="s">
        <v>11211</v>
      </c>
    </row>
    <row r="2444" s="98" customFormat="1" ht="49.5" spans="1:13">
      <c r="A2444" s="24" t="s">
        <v>11212</v>
      </c>
      <c r="B2444" s="24" t="s">
        <v>11213</v>
      </c>
      <c r="C2444" s="21">
        <f>VLOOKUP(A2444,[1]spot_prices!$A:$F,3,FALSE)</f>
        <v>45.6</v>
      </c>
      <c r="D2444" s="21">
        <f>VLOOKUP(A2444,[1]spot_prices!$A:$F,4,FALSE)</f>
        <v>45.6</v>
      </c>
      <c r="E2444" s="107">
        <f>C2444/D2444</f>
        <v>1</v>
      </c>
      <c r="F2444" s="20">
        <f>VLOOKUP(A2444,[1]spot_prices!$A:$F,5,FALSE)</f>
        <v>23.14</v>
      </c>
      <c r="G2444" s="103">
        <f>VLOOKUP(A2444,[1]spot_prices!$A:$F,6,FALSE)</f>
        <v>2.98</v>
      </c>
      <c r="H2444" s="27" t="s">
        <v>263</v>
      </c>
      <c r="I2444" s="35"/>
      <c r="J2444" s="114"/>
      <c r="K2444" s="112">
        <f>VLOOKUP(H2444,行业总结!D:F,2,FALSE)</f>
        <v>3.22</v>
      </c>
      <c r="L2444" s="27" t="s">
        <v>11214</v>
      </c>
      <c r="M2444" s="27" t="s">
        <v>11215</v>
      </c>
    </row>
    <row r="2445" s="98" customFormat="1" ht="33" spans="1:13">
      <c r="A2445" s="24" t="s">
        <v>11216</v>
      </c>
      <c r="B2445" s="24" t="s">
        <v>11217</v>
      </c>
      <c r="C2445" s="21">
        <f>VLOOKUP(A2445,[1]spot_prices!$A:$F,3,FALSE)</f>
        <v>44.5</v>
      </c>
      <c r="D2445" s="21">
        <f>VLOOKUP(A2445,[1]spot_prices!$A:$F,4,FALSE)</f>
        <v>65.5</v>
      </c>
      <c r="E2445" s="107">
        <f>C2445/D2445</f>
        <v>0.679389312977099</v>
      </c>
      <c r="F2445" s="20">
        <f>VLOOKUP(A2445,[1]spot_prices!$A:$F,5,FALSE)</f>
        <v>28.95</v>
      </c>
      <c r="G2445" s="103">
        <f>VLOOKUP(A2445,[1]spot_prices!$A:$F,6,FALSE)</f>
        <v>3.73</v>
      </c>
      <c r="H2445" s="27" t="s">
        <v>263</v>
      </c>
      <c r="I2445" s="35" t="s">
        <v>11149</v>
      </c>
      <c r="J2445" s="24" t="s">
        <v>2113</v>
      </c>
      <c r="K2445" s="112">
        <f>VLOOKUP(H2445,行业总结!D:F,2,FALSE)</f>
        <v>3.22</v>
      </c>
      <c r="L2445" s="27" t="s">
        <v>11218</v>
      </c>
      <c r="M2445" s="27" t="s">
        <v>11219</v>
      </c>
    </row>
    <row r="2446" s="98" customFormat="1" ht="49.5" spans="1:13">
      <c r="A2446" s="24" t="s">
        <v>11220</v>
      </c>
      <c r="B2446" s="24" t="s">
        <v>11221</v>
      </c>
      <c r="C2446" s="21">
        <f>VLOOKUP(A2446,[1]spot_prices!$A:$F,3,FALSE)</f>
        <v>44.2</v>
      </c>
      <c r="D2446" s="21">
        <f>VLOOKUP(A2446,[1]spot_prices!$A:$F,4,FALSE)</f>
        <v>48.3</v>
      </c>
      <c r="E2446" s="107">
        <f>C2446/D2446</f>
        <v>0.915113871635611</v>
      </c>
      <c r="F2446" s="20">
        <f>VLOOKUP(A2446,[1]spot_prices!$A:$F,5,FALSE)</f>
        <v>4.21</v>
      </c>
      <c r="G2446" s="103">
        <f>VLOOKUP(A2446,[1]spot_prices!$A:$F,6,FALSE)</f>
        <v>2.18</v>
      </c>
      <c r="H2446" s="27" t="s">
        <v>263</v>
      </c>
      <c r="I2446" s="35"/>
      <c r="J2446" s="114"/>
      <c r="K2446" s="112">
        <f>VLOOKUP(H2446,行业总结!D:F,2,FALSE)</f>
        <v>3.22</v>
      </c>
      <c r="L2446" s="27" t="s">
        <v>11222</v>
      </c>
      <c r="M2446" s="27" t="s">
        <v>11223</v>
      </c>
    </row>
    <row r="2447" s="98" customFormat="1" ht="33" spans="1:13">
      <c r="A2447" s="24" t="s">
        <v>11224</v>
      </c>
      <c r="B2447" s="24" t="s">
        <v>11225</v>
      </c>
      <c r="C2447" s="21">
        <f>VLOOKUP(A2447,[1]spot_prices!$A:$F,3,FALSE)</f>
        <v>42.2</v>
      </c>
      <c r="D2447" s="21">
        <f>VLOOKUP(A2447,[1]spot_prices!$A:$F,4,FALSE)</f>
        <v>71.1</v>
      </c>
      <c r="E2447" s="107">
        <f>C2447/D2447</f>
        <v>0.593530239099859</v>
      </c>
      <c r="F2447" s="20">
        <f>VLOOKUP(A2447,[1]spot_prices!$A:$F,5,FALSE)</f>
        <v>77.02</v>
      </c>
      <c r="G2447" s="103">
        <f>VLOOKUP(A2447,[1]spot_prices!$A:$F,6,FALSE)</f>
        <v>-0.88</v>
      </c>
      <c r="H2447" s="27" t="s">
        <v>263</v>
      </c>
      <c r="I2447" s="35" t="s">
        <v>11149</v>
      </c>
      <c r="J2447" s="114"/>
      <c r="K2447" s="112">
        <f>VLOOKUP(H2447,行业总结!D:F,2,FALSE)</f>
        <v>3.22</v>
      </c>
      <c r="L2447" s="27" t="s">
        <v>11226</v>
      </c>
      <c r="M2447" s="27" t="s">
        <v>11227</v>
      </c>
    </row>
    <row r="2448" s="98" customFormat="1" ht="33" spans="1:13">
      <c r="A2448" s="24" t="s">
        <v>11228</v>
      </c>
      <c r="B2448" s="24" t="s">
        <v>11229</v>
      </c>
      <c r="C2448" s="21">
        <f>VLOOKUP(A2448,[1]spot_prices!$A:$F,3,FALSE)</f>
        <v>42.2</v>
      </c>
      <c r="D2448" s="21">
        <f>VLOOKUP(A2448,[1]spot_prices!$A:$F,4,FALSE)</f>
        <v>50.4</v>
      </c>
      <c r="E2448" s="107">
        <f>C2448/D2448</f>
        <v>0.837301587301587</v>
      </c>
      <c r="F2448" s="20">
        <f>VLOOKUP(A2448,[1]spot_prices!$A:$F,5,FALSE)</f>
        <v>11.45</v>
      </c>
      <c r="G2448" s="103">
        <f>VLOOKUP(A2448,[1]spot_prices!$A:$F,6,FALSE)</f>
        <v>1.96</v>
      </c>
      <c r="H2448" s="27" t="s">
        <v>263</v>
      </c>
      <c r="I2448" s="35" t="s">
        <v>11141</v>
      </c>
      <c r="J2448" s="114"/>
      <c r="K2448" s="112">
        <f>VLOOKUP(H2448,行业总结!D:F,2,FALSE)</f>
        <v>3.22</v>
      </c>
      <c r="L2448" s="27" t="s">
        <v>11230</v>
      </c>
      <c r="M2448" s="27" t="s">
        <v>11231</v>
      </c>
    </row>
    <row r="2449" s="98" customFormat="1" ht="66" spans="1:13">
      <c r="A2449" s="24" t="s">
        <v>11232</v>
      </c>
      <c r="B2449" s="24" t="s">
        <v>11233</v>
      </c>
      <c r="C2449" s="21">
        <f>VLOOKUP(A2449,[1]spot_prices!$A:$F,3,FALSE)</f>
        <v>42.2</v>
      </c>
      <c r="D2449" s="21">
        <f>VLOOKUP(A2449,[1]spot_prices!$A:$F,4,FALSE)</f>
        <v>42.2</v>
      </c>
      <c r="E2449" s="107">
        <f>C2449/D2449</f>
        <v>1</v>
      </c>
      <c r="F2449" s="20">
        <f>VLOOKUP(A2449,[1]spot_prices!$A:$F,5,FALSE)</f>
        <v>18.45</v>
      </c>
      <c r="G2449" s="103">
        <f>VLOOKUP(A2449,[1]spot_prices!$A:$F,6,FALSE)</f>
        <v>-0.49</v>
      </c>
      <c r="H2449" s="27" t="s">
        <v>263</v>
      </c>
      <c r="I2449" s="35"/>
      <c r="J2449" s="24" t="s">
        <v>2286</v>
      </c>
      <c r="K2449" s="112">
        <f>VLOOKUP(H2449,行业总结!D:F,2,FALSE)</f>
        <v>3.22</v>
      </c>
      <c r="L2449" s="27" t="s">
        <v>11234</v>
      </c>
      <c r="M2449" s="27" t="s">
        <v>11235</v>
      </c>
    </row>
    <row r="2450" s="98" customFormat="1" spans="1:13">
      <c r="A2450" s="24" t="s">
        <v>11236</v>
      </c>
      <c r="B2450" s="24" t="s">
        <v>11237</v>
      </c>
      <c r="C2450" s="21">
        <f>VLOOKUP(A2450,[1]spot_prices!$A:$F,3,FALSE)</f>
        <v>42</v>
      </c>
      <c r="D2450" s="21">
        <f>VLOOKUP(A2450,[1]spot_prices!$A:$F,4,FALSE)</f>
        <v>56.8</v>
      </c>
      <c r="E2450" s="107">
        <f>C2450/D2450</f>
        <v>0.73943661971831</v>
      </c>
      <c r="F2450" s="20">
        <f>VLOOKUP(A2450,[1]spot_prices!$A:$F,5,FALSE)</f>
        <v>16.79</v>
      </c>
      <c r="G2450" s="103">
        <f>VLOOKUP(A2450,[1]spot_prices!$A:$F,6,FALSE)</f>
        <v>0.12</v>
      </c>
      <c r="H2450" s="27" t="s">
        <v>263</v>
      </c>
      <c r="I2450" s="35" t="s">
        <v>11238</v>
      </c>
      <c r="J2450" s="114"/>
      <c r="K2450" s="112">
        <f>VLOOKUP(H2450,行业总结!D:F,2,FALSE)</f>
        <v>3.22</v>
      </c>
      <c r="L2450" s="27" t="s">
        <v>11239</v>
      </c>
      <c r="M2450" s="27" t="s">
        <v>11240</v>
      </c>
    </row>
    <row r="2451" s="98" customFormat="1" ht="49.5" spans="1:13">
      <c r="A2451" s="24" t="s">
        <v>11241</v>
      </c>
      <c r="B2451" s="24" t="s">
        <v>11242</v>
      </c>
      <c r="C2451" s="21">
        <f>VLOOKUP(A2451,[1]spot_prices!$A:$F,3,FALSE)</f>
        <v>41.8</v>
      </c>
      <c r="D2451" s="21">
        <f>VLOOKUP(A2451,[1]spot_prices!$A:$F,4,FALSE)</f>
        <v>41.8</v>
      </c>
      <c r="E2451" s="107">
        <f>C2451/D2451</f>
        <v>1</v>
      </c>
      <c r="F2451" s="20">
        <f>VLOOKUP(A2451,[1]spot_prices!$A:$F,5,FALSE)</f>
        <v>30.27</v>
      </c>
      <c r="G2451" s="103">
        <f>VLOOKUP(A2451,[1]spot_prices!$A:$F,6,FALSE)</f>
        <v>4.96</v>
      </c>
      <c r="H2451" s="27" t="s">
        <v>263</v>
      </c>
      <c r="I2451" s="35"/>
      <c r="J2451" s="114"/>
      <c r="K2451" s="112">
        <f>VLOOKUP(H2451,行业总结!D:F,2,FALSE)</f>
        <v>3.22</v>
      </c>
      <c r="L2451" s="27" t="s">
        <v>11243</v>
      </c>
      <c r="M2451" s="27" t="s">
        <v>11244</v>
      </c>
    </row>
    <row r="2452" s="98" customFormat="1" spans="1:13">
      <c r="A2452" s="24" t="s">
        <v>11245</v>
      </c>
      <c r="B2452" s="24" t="s">
        <v>11246</v>
      </c>
      <c r="C2452" s="21">
        <f>VLOOKUP(A2452,[1]spot_prices!$A:$F,3,FALSE)</f>
        <v>39.7</v>
      </c>
      <c r="D2452" s="21">
        <f>VLOOKUP(A2452,[1]spot_prices!$A:$F,4,FALSE)</f>
        <v>39.7</v>
      </c>
      <c r="E2452" s="107">
        <f>C2452/D2452</f>
        <v>1</v>
      </c>
      <c r="F2452" s="20">
        <f>VLOOKUP(A2452,[1]spot_prices!$A:$F,5,FALSE)</f>
        <v>14.02</v>
      </c>
      <c r="G2452" s="103">
        <f>VLOOKUP(A2452,[1]spot_prices!$A:$F,6,FALSE)</f>
        <v>1.96</v>
      </c>
      <c r="H2452" s="27" t="s">
        <v>263</v>
      </c>
      <c r="I2452" s="35"/>
      <c r="J2452" s="114"/>
      <c r="K2452" s="112">
        <f>VLOOKUP(H2452,行业总结!D:F,2,FALSE)</f>
        <v>3.22</v>
      </c>
      <c r="L2452" s="27" t="s">
        <v>11247</v>
      </c>
      <c r="M2452" s="27" t="s">
        <v>11248</v>
      </c>
    </row>
    <row r="2453" s="98" customFormat="1" ht="33" spans="1:13">
      <c r="A2453" s="24" t="s">
        <v>11249</v>
      </c>
      <c r="B2453" s="24" t="s">
        <v>11250</v>
      </c>
      <c r="C2453" s="21">
        <f>VLOOKUP(A2453,[1]spot_prices!$A:$F,3,FALSE)</f>
        <v>39.3</v>
      </c>
      <c r="D2453" s="21">
        <f>VLOOKUP(A2453,[1]spot_prices!$A:$F,4,FALSE)</f>
        <v>40.3</v>
      </c>
      <c r="E2453" s="107">
        <f>C2453/D2453</f>
        <v>0.975186104218362</v>
      </c>
      <c r="F2453" s="20">
        <f>VLOOKUP(A2453,[1]spot_prices!$A:$F,5,FALSE)</f>
        <v>7.58</v>
      </c>
      <c r="G2453" s="103">
        <f>VLOOKUP(A2453,[1]spot_prices!$A:$F,6,FALSE)</f>
        <v>2.29</v>
      </c>
      <c r="H2453" s="27" t="s">
        <v>263</v>
      </c>
      <c r="I2453" s="35" t="s">
        <v>11142</v>
      </c>
      <c r="J2453" s="114"/>
      <c r="K2453" s="112">
        <f>VLOOKUP(H2453,行业总结!D:F,2,FALSE)</f>
        <v>3.22</v>
      </c>
      <c r="L2453" s="27" t="s">
        <v>11251</v>
      </c>
      <c r="M2453" s="27" t="s">
        <v>11252</v>
      </c>
    </row>
    <row r="2454" s="98" customFormat="1" ht="33" spans="1:13">
      <c r="A2454" s="24" t="s">
        <v>11253</v>
      </c>
      <c r="B2454" s="24" t="s">
        <v>11254</v>
      </c>
      <c r="C2454" s="21">
        <f>VLOOKUP(A2454,[1]spot_prices!$A:$F,3,FALSE)</f>
        <v>37.1</v>
      </c>
      <c r="D2454" s="21">
        <f>VLOOKUP(A2454,[1]spot_prices!$A:$F,4,FALSE)</f>
        <v>37.1</v>
      </c>
      <c r="E2454" s="107">
        <f>C2454/D2454</f>
        <v>1</v>
      </c>
      <c r="F2454" s="20">
        <f>VLOOKUP(A2454,[1]spot_prices!$A:$F,5,FALSE)</f>
        <v>20.03</v>
      </c>
      <c r="G2454" s="103">
        <f>VLOOKUP(A2454,[1]spot_prices!$A:$F,6,FALSE)</f>
        <v>2.98</v>
      </c>
      <c r="H2454" s="27" t="s">
        <v>263</v>
      </c>
      <c r="I2454" s="35"/>
      <c r="J2454" s="114"/>
      <c r="K2454" s="112">
        <f>VLOOKUP(H2454,行业总结!D:F,2,FALSE)</f>
        <v>3.22</v>
      </c>
      <c r="L2454" s="27" t="s">
        <v>11255</v>
      </c>
      <c r="M2454" s="27" t="s">
        <v>11256</v>
      </c>
    </row>
    <row r="2455" s="98" customFormat="1" ht="33" spans="1:13">
      <c r="A2455" s="24" t="s">
        <v>11257</v>
      </c>
      <c r="B2455" s="24" t="s">
        <v>11258</v>
      </c>
      <c r="C2455" s="21">
        <f>VLOOKUP(A2455,[1]spot_prices!$A:$F,3,FALSE)</f>
        <v>35.8</v>
      </c>
      <c r="D2455" s="21">
        <f>VLOOKUP(A2455,[1]spot_prices!$A:$F,4,FALSE)</f>
        <v>41.1</v>
      </c>
      <c r="E2455" s="107">
        <f>C2455/D2455</f>
        <v>0.871046228710462</v>
      </c>
      <c r="F2455" s="20">
        <f>VLOOKUP(A2455,[1]spot_prices!$A:$F,5,FALSE)</f>
        <v>20.53</v>
      </c>
      <c r="G2455" s="103">
        <f>VLOOKUP(A2455,[1]spot_prices!$A:$F,6,FALSE)</f>
        <v>5.72</v>
      </c>
      <c r="H2455" s="27" t="s">
        <v>263</v>
      </c>
      <c r="I2455" s="35"/>
      <c r="J2455" s="114"/>
      <c r="K2455" s="112">
        <f>VLOOKUP(H2455,行业总结!D:F,2,FALSE)</f>
        <v>3.22</v>
      </c>
      <c r="L2455" s="27" t="s">
        <v>11259</v>
      </c>
      <c r="M2455" s="27" t="s">
        <v>11260</v>
      </c>
    </row>
    <row r="2456" s="98" customFormat="1" ht="49.5" spans="1:13">
      <c r="A2456" s="24" t="s">
        <v>11261</v>
      </c>
      <c r="B2456" s="24" t="s">
        <v>11262</v>
      </c>
      <c r="C2456" s="21">
        <f>VLOOKUP(A2456,[1]spot_prices!$A:$F,3,FALSE)</f>
        <v>35.2</v>
      </c>
      <c r="D2456" s="21">
        <f>VLOOKUP(A2456,[1]spot_prices!$A:$F,4,FALSE)</f>
        <v>35.2</v>
      </c>
      <c r="E2456" s="107">
        <f>C2456/D2456</f>
        <v>1</v>
      </c>
      <c r="F2456" s="20">
        <f>VLOOKUP(A2456,[1]spot_prices!$A:$F,5,FALSE)</f>
        <v>7.12</v>
      </c>
      <c r="G2456" s="103">
        <f>VLOOKUP(A2456,[1]spot_prices!$A:$F,6,FALSE)</f>
        <v>0.99</v>
      </c>
      <c r="H2456" s="27" t="s">
        <v>263</v>
      </c>
      <c r="I2456" s="35"/>
      <c r="J2456" s="114"/>
      <c r="K2456" s="112">
        <f>VLOOKUP(H2456,行业总结!D:F,2,FALSE)</f>
        <v>3.22</v>
      </c>
      <c r="L2456" s="27" t="s">
        <v>11263</v>
      </c>
      <c r="M2456" s="27" t="s">
        <v>11264</v>
      </c>
    </row>
    <row r="2457" s="98" customFormat="1" ht="33" spans="1:13">
      <c r="A2457" s="24" t="s">
        <v>11265</v>
      </c>
      <c r="B2457" s="24" t="s">
        <v>11266</v>
      </c>
      <c r="C2457" s="21">
        <f>VLOOKUP(A2457,[1]spot_prices!$A:$F,3,FALSE)</f>
        <v>34.3</v>
      </c>
      <c r="D2457" s="21">
        <f>VLOOKUP(A2457,[1]spot_prices!$A:$F,4,FALSE)</f>
        <v>34.3</v>
      </c>
      <c r="E2457" s="107">
        <f>C2457/D2457</f>
        <v>1</v>
      </c>
      <c r="F2457" s="20">
        <f>VLOOKUP(A2457,[1]spot_prices!$A:$F,5,FALSE)</f>
        <v>6.58</v>
      </c>
      <c r="G2457" s="103">
        <f>VLOOKUP(A2457,[1]spot_prices!$A:$F,6,FALSE)</f>
        <v>0.92</v>
      </c>
      <c r="H2457" s="27" t="s">
        <v>263</v>
      </c>
      <c r="I2457" s="35" t="s">
        <v>11142</v>
      </c>
      <c r="J2457" s="114"/>
      <c r="K2457" s="112">
        <f>VLOOKUP(H2457,行业总结!D:F,2,FALSE)</f>
        <v>3.22</v>
      </c>
      <c r="L2457" s="27" t="s">
        <v>11267</v>
      </c>
      <c r="M2457" s="27" t="s">
        <v>11268</v>
      </c>
    </row>
    <row r="2458" s="98" customFormat="1" ht="33" spans="1:13">
      <c r="A2458" s="24" t="s">
        <v>11269</v>
      </c>
      <c r="B2458" s="24" t="s">
        <v>11270</v>
      </c>
      <c r="C2458" s="21">
        <f>VLOOKUP(A2458,[1]spot_prices!$A:$F,3,FALSE)</f>
        <v>33.8</v>
      </c>
      <c r="D2458" s="21">
        <f>VLOOKUP(A2458,[1]spot_prices!$A:$F,4,FALSE)</f>
        <v>45.8</v>
      </c>
      <c r="E2458" s="107">
        <f>C2458/D2458</f>
        <v>0.737991266375546</v>
      </c>
      <c r="F2458" s="20">
        <f>VLOOKUP(A2458,[1]spot_prices!$A:$F,5,FALSE)</f>
        <v>17.08</v>
      </c>
      <c r="G2458" s="103">
        <f>VLOOKUP(A2458,[1]spot_prices!$A:$F,6,FALSE)</f>
        <v>1.91</v>
      </c>
      <c r="H2458" s="27" t="s">
        <v>263</v>
      </c>
      <c r="I2458" s="35" t="s">
        <v>11238</v>
      </c>
      <c r="J2458" s="114"/>
      <c r="K2458" s="112">
        <f>VLOOKUP(H2458,行业总结!D:F,2,FALSE)</f>
        <v>3.22</v>
      </c>
      <c r="L2458" s="27" t="s">
        <v>11271</v>
      </c>
      <c r="M2458" s="27" t="s">
        <v>11272</v>
      </c>
    </row>
    <row r="2459" s="98" customFormat="1" ht="33" spans="1:13">
      <c r="A2459" s="24" t="s">
        <v>11273</v>
      </c>
      <c r="B2459" s="24" t="s">
        <v>11274</v>
      </c>
      <c r="C2459" s="21">
        <f>VLOOKUP(A2459,[1]spot_prices!$A:$F,3,FALSE)</f>
        <v>32.8</v>
      </c>
      <c r="D2459" s="21">
        <f>VLOOKUP(A2459,[1]spot_prices!$A:$F,4,FALSE)</f>
        <v>220.2</v>
      </c>
      <c r="E2459" s="107">
        <f>C2459/D2459</f>
        <v>0.148955495004541</v>
      </c>
      <c r="F2459" s="20">
        <f>VLOOKUP(A2459,[1]spot_prices!$A:$F,5,FALSE)</f>
        <v>39.14</v>
      </c>
      <c r="G2459" s="103">
        <f>VLOOKUP(A2459,[1]spot_prices!$A:$F,6,FALSE)</f>
        <v>-3.43</v>
      </c>
      <c r="H2459" s="27" t="s">
        <v>263</v>
      </c>
      <c r="I2459" s="35"/>
      <c r="J2459" s="114"/>
      <c r="K2459" s="112">
        <f>VLOOKUP(H2459,行业总结!D:F,2,FALSE)</f>
        <v>3.22</v>
      </c>
      <c r="L2459" s="27" t="s">
        <v>11275</v>
      </c>
      <c r="M2459" s="27" t="s">
        <v>11276</v>
      </c>
    </row>
    <row r="2460" s="98" customFormat="1" ht="33" spans="1:13">
      <c r="A2460" s="24" t="s">
        <v>11277</v>
      </c>
      <c r="B2460" s="131" t="s">
        <v>11278</v>
      </c>
      <c r="C2460" s="21">
        <f>VLOOKUP(A2460,[1]spot_prices!$A:$F,3,FALSE)</f>
        <v>32</v>
      </c>
      <c r="D2460" s="21">
        <f>VLOOKUP(A2460,[1]spot_prices!$A:$F,4,FALSE)</f>
        <v>42.9</v>
      </c>
      <c r="E2460" s="107">
        <f>C2460/D2460</f>
        <v>0.745920745920746</v>
      </c>
      <c r="F2460" s="20">
        <f>VLOOKUP(A2460,[1]spot_prices!$A:$F,5,FALSE)</f>
        <v>8.86</v>
      </c>
      <c r="G2460" s="103">
        <f>VLOOKUP(A2460,[1]spot_prices!$A:$F,6,FALSE)</f>
        <v>2.9</v>
      </c>
      <c r="H2460" s="27" t="s">
        <v>263</v>
      </c>
      <c r="I2460" s="35"/>
      <c r="J2460" s="114"/>
      <c r="K2460" s="112">
        <f>VLOOKUP(H2460,行业总结!D:F,2,FALSE)</f>
        <v>3.22</v>
      </c>
      <c r="L2460" s="27" t="s">
        <v>11279</v>
      </c>
      <c r="M2460" s="27" t="s">
        <v>11280</v>
      </c>
    </row>
    <row r="2461" s="98" customFormat="1" spans="1:13">
      <c r="A2461" s="24" t="s">
        <v>11281</v>
      </c>
      <c r="B2461" s="24" t="s">
        <v>11282</v>
      </c>
      <c r="C2461" s="21">
        <f>VLOOKUP(A2461,[1]spot_prices!$A:$F,3,FALSE)</f>
        <v>29.3</v>
      </c>
      <c r="D2461" s="21">
        <f>VLOOKUP(A2461,[1]spot_prices!$A:$F,4,FALSE)</f>
        <v>43</v>
      </c>
      <c r="E2461" s="107">
        <f>C2461/D2461</f>
        <v>0.681395348837209</v>
      </c>
      <c r="F2461" s="20">
        <f>VLOOKUP(A2461,[1]spot_prices!$A:$F,5,FALSE)</f>
        <v>12.44</v>
      </c>
      <c r="G2461" s="103">
        <f>VLOOKUP(A2461,[1]spot_prices!$A:$F,6,FALSE)</f>
        <v>2.13</v>
      </c>
      <c r="H2461" s="27" t="s">
        <v>263</v>
      </c>
      <c r="I2461" s="35" t="s">
        <v>11142</v>
      </c>
      <c r="J2461" s="114"/>
      <c r="K2461" s="112">
        <f>VLOOKUP(H2461,行业总结!D:F,2,FALSE)</f>
        <v>3.22</v>
      </c>
      <c r="L2461" s="27" t="s">
        <v>11283</v>
      </c>
      <c r="M2461" s="27" t="s">
        <v>11284</v>
      </c>
    </row>
    <row r="2462" s="98" customFormat="1" ht="49.5" spans="1:13">
      <c r="A2462" s="24" t="s">
        <v>11285</v>
      </c>
      <c r="B2462" s="24" t="s">
        <v>11286</v>
      </c>
      <c r="C2462" s="21">
        <f>VLOOKUP(A2462,[1]spot_prices!$A:$F,3,FALSE)</f>
        <v>28.3</v>
      </c>
      <c r="D2462" s="21">
        <f>VLOOKUP(A2462,[1]spot_prices!$A:$F,4,FALSE)</f>
        <v>48.8</v>
      </c>
      <c r="E2462" s="107">
        <f>C2462/D2462</f>
        <v>0.579918032786885</v>
      </c>
      <c r="F2462" s="20">
        <f>VLOOKUP(A2462,[1]spot_prices!$A:$F,5,FALSE)</f>
        <v>11.67</v>
      </c>
      <c r="G2462" s="103">
        <f>VLOOKUP(A2462,[1]spot_prices!$A:$F,6,FALSE)</f>
        <v>3.64</v>
      </c>
      <c r="H2462" s="27" t="s">
        <v>263</v>
      </c>
      <c r="I2462" s="35" t="s">
        <v>11149</v>
      </c>
      <c r="J2462" s="114"/>
      <c r="K2462" s="112">
        <f>VLOOKUP(H2462,行业总结!D:F,2,FALSE)</f>
        <v>3.22</v>
      </c>
      <c r="L2462" s="27" t="s">
        <v>11287</v>
      </c>
      <c r="M2462" s="27" t="s">
        <v>11288</v>
      </c>
    </row>
    <row r="2463" s="98" customFormat="1" ht="33" spans="1:13">
      <c r="A2463" s="24" t="s">
        <v>11289</v>
      </c>
      <c r="B2463" s="24" t="s">
        <v>11290</v>
      </c>
      <c r="C2463" s="21">
        <f>VLOOKUP(A2463,[1]spot_prices!$A:$F,3,FALSE)</f>
        <v>27.8</v>
      </c>
      <c r="D2463" s="21">
        <f>VLOOKUP(A2463,[1]spot_prices!$A:$F,4,FALSE)</f>
        <v>47</v>
      </c>
      <c r="E2463" s="107">
        <f>C2463/D2463</f>
        <v>0.591489361702128</v>
      </c>
      <c r="F2463" s="20">
        <f>VLOOKUP(A2463,[1]spot_prices!$A:$F,5,FALSE)</f>
        <v>22.05</v>
      </c>
      <c r="G2463" s="103">
        <f>VLOOKUP(A2463,[1]spot_prices!$A:$F,6,FALSE)</f>
        <v>1.57</v>
      </c>
      <c r="H2463" s="27" t="s">
        <v>263</v>
      </c>
      <c r="I2463" s="35"/>
      <c r="J2463" s="24" t="s">
        <v>2122</v>
      </c>
      <c r="K2463" s="112">
        <f>VLOOKUP(H2463,行业总结!D:F,2,FALSE)</f>
        <v>3.22</v>
      </c>
      <c r="L2463" s="27" t="s">
        <v>11291</v>
      </c>
      <c r="M2463" s="27" t="s">
        <v>11292</v>
      </c>
    </row>
    <row r="2464" s="98" customFormat="1" ht="49.5" spans="1:13">
      <c r="A2464" s="24" t="s">
        <v>11293</v>
      </c>
      <c r="B2464" s="24" t="s">
        <v>11294</v>
      </c>
      <c r="C2464" s="21">
        <f>VLOOKUP(A2464,[1]spot_prices!$A:$F,3,FALSE)</f>
        <v>27.6</v>
      </c>
      <c r="D2464" s="21">
        <f>VLOOKUP(A2464,[1]spot_prices!$A:$F,4,FALSE)</f>
        <v>40.3</v>
      </c>
      <c r="E2464" s="107">
        <f>C2464/D2464</f>
        <v>0.684863523573201</v>
      </c>
      <c r="F2464" s="20">
        <f>VLOOKUP(A2464,[1]spot_prices!$A:$F,5,FALSE)</f>
        <v>28.22</v>
      </c>
      <c r="G2464" s="103">
        <f>VLOOKUP(A2464,[1]spot_prices!$A:$F,6,FALSE)</f>
        <v>1.99</v>
      </c>
      <c r="H2464" s="27" t="s">
        <v>263</v>
      </c>
      <c r="I2464" s="35"/>
      <c r="J2464" s="114"/>
      <c r="K2464" s="112">
        <f>VLOOKUP(H2464,行业总结!D:F,2,FALSE)</f>
        <v>3.22</v>
      </c>
      <c r="L2464" s="27" t="s">
        <v>11295</v>
      </c>
      <c r="M2464" s="27" t="s">
        <v>11296</v>
      </c>
    </row>
    <row r="2465" s="98" customFormat="1" ht="33" spans="1:13">
      <c r="A2465" s="24" t="s">
        <v>11297</v>
      </c>
      <c r="B2465" s="24" t="s">
        <v>11298</v>
      </c>
      <c r="C2465" s="21">
        <f>VLOOKUP(A2465,[1]spot_prices!$A:$F,3,FALSE)</f>
        <v>26.3</v>
      </c>
      <c r="D2465" s="21">
        <f>VLOOKUP(A2465,[1]spot_prices!$A:$F,4,FALSE)</f>
        <v>42.2</v>
      </c>
      <c r="E2465" s="107">
        <f>C2465/D2465</f>
        <v>0.623222748815166</v>
      </c>
      <c r="F2465" s="20">
        <f>VLOOKUP(A2465,[1]spot_prices!$A:$F,5,FALSE)</f>
        <v>24.4</v>
      </c>
      <c r="G2465" s="103">
        <f>VLOOKUP(A2465,[1]spot_prices!$A:$F,6,FALSE)</f>
        <v>2.09</v>
      </c>
      <c r="H2465" s="27" t="s">
        <v>263</v>
      </c>
      <c r="I2465" s="35"/>
      <c r="J2465" s="114"/>
      <c r="K2465" s="112">
        <f>VLOOKUP(H2465,行业总结!D:F,2,FALSE)</f>
        <v>3.22</v>
      </c>
      <c r="L2465" s="27" t="s">
        <v>11299</v>
      </c>
      <c r="M2465" s="27" t="s">
        <v>11300</v>
      </c>
    </row>
    <row r="2466" s="98" customFormat="1" spans="1:13">
      <c r="A2466" s="24" t="s">
        <v>11301</v>
      </c>
      <c r="B2466" s="24" t="s">
        <v>11302</v>
      </c>
      <c r="C2466" s="21">
        <f>VLOOKUP(A2466,[1]spot_prices!$A:$F,3,FALSE)</f>
        <v>26</v>
      </c>
      <c r="D2466" s="21">
        <f>VLOOKUP(A2466,[1]spot_prices!$A:$F,4,FALSE)</f>
        <v>34.2</v>
      </c>
      <c r="E2466" s="107">
        <f>C2466/D2466</f>
        <v>0.760233918128655</v>
      </c>
      <c r="F2466" s="20">
        <f>VLOOKUP(A2466,[1]spot_prices!$A:$F,5,FALSE)</f>
        <v>14.26</v>
      </c>
      <c r="G2466" s="103">
        <f>VLOOKUP(A2466,[1]spot_prices!$A:$F,6,FALSE)</f>
        <v>4.01</v>
      </c>
      <c r="H2466" s="27" t="s">
        <v>263</v>
      </c>
      <c r="I2466" s="35"/>
      <c r="J2466" s="114"/>
      <c r="K2466" s="112">
        <f>VLOOKUP(H2466,行业总结!D:F,2,FALSE)</f>
        <v>3.22</v>
      </c>
      <c r="L2466" s="27" t="s">
        <v>11303</v>
      </c>
      <c r="M2466" s="27" t="s">
        <v>11304</v>
      </c>
    </row>
    <row r="2467" s="98" customFormat="1" ht="33" spans="1:13">
      <c r="A2467" s="24" t="s">
        <v>11305</v>
      </c>
      <c r="B2467" s="24" t="s">
        <v>11306</v>
      </c>
      <c r="C2467" s="21">
        <f>VLOOKUP(A2467,[1]spot_prices!$A:$F,3,FALSE)</f>
        <v>24.1</v>
      </c>
      <c r="D2467" s="21">
        <f>VLOOKUP(A2467,[1]spot_prices!$A:$F,4,FALSE)</f>
        <v>24.1</v>
      </c>
      <c r="E2467" s="107">
        <f>C2467/D2467</f>
        <v>1</v>
      </c>
      <c r="F2467" s="20">
        <f>VLOOKUP(A2467,[1]spot_prices!$A:$F,5,FALSE)</f>
        <v>24.03</v>
      </c>
      <c r="G2467" s="103">
        <f>VLOOKUP(A2467,[1]spot_prices!$A:$F,6,FALSE)</f>
        <v>4.57</v>
      </c>
      <c r="H2467" s="27" t="s">
        <v>263</v>
      </c>
      <c r="I2467" s="35"/>
      <c r="J2467" s="24" t="s">
        <v>2286</v>
      </c>
      <c r="K2467" s="112">
        <f>VLOOKUP(H2467,行业总结!D:F,2,FALSE)</f>
        <v>3.22</v>
      </c>
      <c r="L2467" s="27" t="s">
        <v>11307</v>
      </c>
      <c r="M2467" s="27" t="s">
        <v>11308</v>
      </c>
    </row>
    <row r="2468" s="98" customFormat="1" ht="33" spans="1:13">
      <c r="A2468" s="24" t="s">
        <v>11309</v>
      </c>
      <c r="B2468" s="24" t="s">
        <v>11310</v>
      </c>
      <c r="C2468" s="21">
        <f>VLOOKUP(A2468,[1]spot_prices!$A:$F,3,FALSE)</f>
        <v>23.4</v>
      </c>
      <c r="D2468" s="21">
        <f>VLOOKUP(A2468,[1]spot_prices!$A:$F,4,FALSE)</f>
        <v>23.5</v>
      </c>
      <c r="E2468" s="107">
        <f>C2468/D2468</f>
        <v>0.995744680851064</v>
      </c>
      <c r="F2468" s="20">
        <f>VLOOKUP(A2468,[1]spot_prices!$A:$F,5,FALSE)</f>
        <v>7</v>
      </c>
      <c r="G2468" s="103">
        <f>VLOOKUP(A2468,[1]spot_prices!$A:$F,6,FALSE)</f>
        <v>3.09</v>
      </c>
      <c r="H2468" s="27" t="s">
        <v>263</v>
      </c>
      <c r="I2468" s="35"/>
      <c r="J2468" s="114"/>
      <c r="K2468" s="112">
        <f>VLOOKUP(H2468,行业总结!D:F,2,FALSE)</f>
        <v>3.22</v>
      </c>
      <c r="L2468" s="27" t="s">
        <v>11311</v>
      </c>
      <c r="M2468" s="27" t="s">
        <v>11312</v>
      </c>
    </row>
    <row r="2469" s="98" customFormat="1" ht="33" spans="1:13">
      <c r="A2469" s="24" t="s">
        <v>11313</v>
      </c>
      <c r="B2469" s="24" t="s">
        <v>11314</v>
      </c>
      <c r="C2469" s="21">
        <f>VLOOKUP(A2469,[1]spot_prices!$A:$F,3,FALSE)</f>
        <v>22</v>
      </c>
      <c r="D2469" s="21">
        <f>VLOOKUP(A2469,[1]spot_prices!$A:$F,4,FALSE)</f>
        <v>87.6</v>
      </c>
      <c r="E2469" s="107">
        <f>C2469/D2469</f>
        <v>0.251141552511416</v>
      </c>
      <c r="F2469" s="20">
        <f>VLOOKUP(A2469,[1]spot_prices!$A:$F,5,FALSE)</f>
        <v>33.94</v>
      </c>
      <c r="G2469" s="103">
        <f>VLOOKUP(A2469,[1]spot_prices!$A:$F,6,FALSE)</f>
        <v>2.82</v>
      </c>
      <c r="H2469" s="27" t="s">
        <v>263</v>
      </c>
      <c r="I2469" s="35"/>
      <c r="J2469" s="24" t="s">
        <v>2135</v>
      </c>
      <c r="K2469" s="112">
        <f>VLOOKUP(H2469,行业总结!D:F,2,FALSE)</f>
        <v>3.22</v>
      </c>
      <c r="L2469" s="27" t="s">
        <v>11315</v>
      </c>
      <c r="M2469" s="27" t="s">
        <v>11316</v>
      </c>
    </row>
    <row r="2470" s="98" customFormat="1" spans="1:13">
      <c r="A2470" s="24" t="s">
        <v>11317</v>
      </c>
      <c r="B2470" s="24" t="s">
        <v>11318</v>
      </c>
      <c r="C2470" s="21">
        <f>VLOOKUP(A2470,[1]spot_prices!$A:$F,3,FALSE)</f>
        <v>21.4</v>
      </c>
      <c r="D2470" s="21">
        <f>VLOOKUP(A2470,[1]spot_prices!$A:$F,4,FALSE)</f>
        <v>51.4</v>
      </c>
      <c r="E2470" s="107">
        <f>C2470/D2470</f>
        <v>0.416342412451362</v>
      </c>
      <c r="F2470" s="20">
        <f>VLOOKUP(A2470,[1]spot_prices!$A:$F,5,FALSE)</f>
        <v>25.12</v>
      </c>
      <c r="G2470" s="103">
        <f>VLOOKUP(A2470,[1]spot_prices!$A:$F,6,FALSE)</f>
        <v>4.45</v>
      </c>
      <c r="H2470" s="27" t="s">
        <v>263</v>
      </c>
      <c r="I2470" s="35" t="s">
        <v>11142</v>
      </c>
      <c r="J2470" s="114"/>
      <c r="K2470" s="112">
        <f>VLOOKUP(H2470,行业总结!D:F,2,FALSE)</f>
        <v>3.22</v>
      </c>
      <c r="L2470" s="27" t="s">
        <v>11319</v>
      </c>
      <c r="M2470" s="27" t="s">
        <v>11320</v>
      </c>
    </row>
    <row r="2471" s="98" customFormat="1" ht="33" spans="1:13">
      <c r="A2471" s="24" t="s">
        <v>11321</v>
      </c>
      <c r="B2471" s="24" t="s">
        <v>11322</v>
      </c>
      <c r="C2471" s="21">
        <f>VLOOKUP(A2471,[1]spot_prices!$A:$F,3,FALSE)</f>
        <v>20.2</v>
      </c>
      <c r="D2471" s="21">
        <f>VLOOKUP(A2471,[1]spot_prices!$A:$F,4,FALSE)</f>
        <v>35.1</v>
      </c>
      <c r="E2471" s="107">
        <f>C2471/D2471</f>
        <v>0.575498575498575</v>
      </c>
      <c r="F2471" s="20">
        <f>VLOOKUP(A2471,[1]spot_prices!$A:$F,5,FALSE)</f>
        <v>13.92</v>
      </c>
      <c r="G2471" s="103">
        <f>VLOOKUP(A2471,[1]spot_prices!$A:$F,6,FALSE)</f>
        <v>8.58</v>
      </c>
      <c r="H2471" s="27" t="s">
        <v>263</v>
      </c>
      <c r="I2471" s="35"/>
      <c r="J2471" s="114"/>
      <c r="K2471" s="112">
        <f>VLOOKUP(H2471,行业总结!D:F,2,FALSE)</f>
        <v>3.22</v>
      </c>
      <c r="L2471" s="27" t="s">
        <v>11323</v>
      </c>
      <c r="M2471" s="27" t="s">
        <v>11324</v>
      </c>
    </row>
    <row r="2472" s="98" customFormat="1" ht="33" spans="1:13">
      <c r="A2472" s="24" t="s">
        <v>11325</v>
      </c>
      <c r="B2472" s="24" t="s">
        <v>11326</v>
      </c>
      <c r="C2472" s="21">
        <f>VLOOKUP(A2472,[1]spot_prices!$A:$F,3,FALSE)</f>
        <v>19.6</v>
      </c>
      <c r="D2472" s="21">
        <f>VLOOKUP(A2472,[1]spot_prices!$A:$F,4,FALSE)</f>
        <v>33.8</v>
      </c>
      <c r="E2472" s="107">
        <f>C2472/D2472</f>
        <v>0.579881656804734</v>
      </c>
      <c r="F2472" s="20">
        <f>VLOOKUP(A2472,[1]spot_prices!$A:$F,5,FALSE)</f>
        <v>15.38</v>
      </c>
      <c r="G2472" s="103">
        <f>VLOOKUP(A2472,[1]spot_prices!$A:$F,6,FALSE)</f>
        <v>1.65</v>
      </c>
      <c r="H2472" s="27" t="s">
        <v>263</v>
      </c>
      <c r="I2472" s="35" t="s">
        <v>1799</v>
      </c>
      <c r="J2472" s="114"/>
      <c r="K2472" s="112">
        <f>VLOOKUP(H2472,行业总结!D:F,2,FALSE)</f>
        <v>3.22</v>
      </c>
      <c r="L2472" s="27" t="s">
        <v>11327</v>
      </c>
      <c r="M2472" s="27" t="s">
        <v>11328</v>
      </c>
    </row>
    <row r="2473" s="98" customFormat="1" spans="1:13">
      <c r="A2473" s="24" t="s">
        <v>11329</v>
      </c>
      <c r="B2473" s="24" t="s">
        <v>11330</v>
      </c>
      <c r="C2473" s="21">
        <f>VLOOKUP(A2473,[1]spot_prices!$A:$F,3,FALSE)</f>
        <v>19.5</v>
      </c>
      <c r="D2473" s="21">
        <f>VLOOKUP(A2473,[1]spot_prices!$A:$F,4,FALSE)</f>
        <v>19.6</v>
      </c>
      <c r="E2473" s="107">
        <f>C2473/D2473</f>
        <v>0.994897959183673</v>
      </c>
      <c r="F2473" s="20">
        <f>VLOOKUP(A2473,[1]spot_prices!$A:$F,5,FALSE)</f>
        <v>6.58</v>
      </c>
      <c r="G2473" s="103">
        <f>VLOOKUP(A2473,[1]spot_prices!$A:$F,6,FALSE)</f>
        <v>1.86</v>
      </c>
      <c r="H2473" s="27" t="s">
        <v>263</v>
      </c>
      <c r="I2473" s="35" t="s">
        <v>1799</v>
      </c>
      <c r="J2473" s="114"/>
      <c r="K2473" s="112">
        <f>VLOOKUP(H2473,行业总结!D:F,2,FALSE)</f>
        <v>3.22</v>
      </c>
      <c r="L2473" s="27" t="s">
        <v>11331</v>
      </c>
      <c r="M2473" s="27" t="s">
        <v>11332</v>
      </c>
    </row>
    <row r="2474" s="98" customFormat="1" spans="1:13">
      <c r="A2474" s="24" t="s">
        <v>11333</v>
      </c>
      <c r="B2474" s="24" t="s">
        <v>11334</v>
      </c>
      <c r="C2474" s="21">
        <f>VLOOKUP(A2474,[1]spot_prices!$A:$F,3,FALSE)</f>
        <v>18.1</v>
      </c>
      <c r="D2474" s="21">
        <f>VLOOKUP(A2474,[1]spot_prices!$A:$F,4,FALSE)</f>
        <v>85.9</v>
      </c>
      <c r="E2474" s="107">
        <f>C2474/D2474</f>
        <v>0.210710128055879</v>
      </c>
      <c r="F2474" s="20">
        <f>VLOOKUP(A2474,[1]spot_prices!$A:$F,5,FALSE)</f>
        <v>111.59</v>
      </c>
      <c r="G2474" s="103">
        <f>VLOOKUP(A2474,[1]spot_prices!$A:$F,6,FALSE)</f>
        <v>5.71</v>
      </c>
      <c r="H2474" s="27" t="s">
        <v>263</v>
      </c>
      <c r="I2474" s="35" t="s">
        <v>11149</v>
      </c>
      <c r="J2474" s="114"/>
      <c r="K2474" s="112">
        <f>VLOOKUP(H2474,行业总结!D:F,2,FALSE)</f>
        <v>3.22</v>
      </c>
      <c r="L2474" s="27" t="s">
        <v>11335</v>
      </c>
      <c r="M2474" s="27" t="s">
        <v>11336</v>
      </c>
    </row>
    <row r="2475" s="98" customFormat="1" ht="49.5" spans="1:13">
      <c r="A2475" s="24" t="s">
        <v>11337</v>
      </c>
      <c r="B2475" s="24" t="s">
        <v>11338</v>
      </c>
      <c r="C2475" s="21">
        <f>VLOOKUP(A2475,[1]spot_prices!$A:$F,3,FALSE)</f>
        <v>18</v>
      </c>
      <c r="D2475" s="21">
        <f>VLOOKUP(A2475,[1]spot_prices!$A:$F,4,FALSE)</f>
        <v>25.4</v>
      </c>
      <c r="E2475" s="107">
        <f>C2475/D2475</f>
        <v>0.708661417322835</v>
      </c>
      <c r="F2475" s="20">
        <f>VLOOKUP(A2475,[1]spot_prices!$A:$F,5,FALSE)</f>
        <v>13.21</v>
      </c>
      <c r="G2475" s="103">
        <f>VLOOKUP(A2475,[1]spot_prices!$A:$F,6,FALSE)</f>
        <v>-0.3</v>
      </c>
      <c r="H2475" s="27" t="s">
        <v>263</v>
      </c>
      <c r="I2475" s="35"/>
      <c r="J2475" s="114"/>
      <c r="K2475" s="112">
        <f>VLOOKUP(H2475,行业总结!D:F,2,FALSE)</f>
        <v>3.22</v>
      </c>
      <c r="L2475" s="27" t="s">
        <v>11339</v>
      </c>
      <c r="M2475" s="27" t="s">
        <v>11340</v>
      </c>
    </row>
    <row r="2476" s="98" customFormat="1" ht="33" spans="1:13">
      <c r="A2476" s="24" t="s">
        <v>11341</v>
      </c>
      <c r="B2476" s="24" t="s">
        <v>11342</v>
      </c>
      <c r="C2476" s="21">
        <f>VLOOKUP(A2476,[1]spot_prices!$A:$F,3,FALSE)</f>
        <v>17.9</v>
      </c>
      <c r="D2476" s="21">
        <f>VLOOKUP(A2476,[1]spot_prices!$A:$F,4,FALSE)</f>
        <v>37.5</v>
      </c>
      <c r="E2476" s="107">
        <f>C2476/D2476</f>
        <v>0.477333333333333</v>
      </c>
      <c r="F2476" s="20">
        <f>VLOOKUP(A2476,[1]spot_prices!$A:$F,5,FALSE)</f>
        <v>20</v>
      </c>
      <c r="G2476" s="103">
        <f>VLOOKUP(A2476,[1]spot_prices!$A:$F,6,FALSE)</f>
        <v>2.2</v>
      </c>
      <c r="H2476" s="27" t="s">
        <v>263</v>
      </c>
      <c r="I2476" s="35"/>
      <c r="J2476" s="114"/>
      <c r="K2476" s="112">
        <f>VLOOKUP(H2476,行业总结!D:F,2,FALSE)</f>
        <v>3.22</v>
      </c>
      <c r="L2476" s="27" t="s">
        <v>11343</v>
      </c>
      <c r="M2476" s="27" t="s">
        <v>11344</v>
      </c>
    </row>
    <row r="2477" s="98" customFormat="1" spans="1:13">
      <c r="A2477" s="24" t="s">
        <v>11345</v>
      </c>
      <c r="B2477" s="24" t="s">
        <v>11346</v>
      </c>
      <c r="C2477" s="21">
        <f>VLOOKUP(A2477,[1]spot_prices!$A:$F,3,FALSE)</f>
        <v>17.8</v>
      </c>
      <c r="D2477" s="21">
        <f>VLOOKUP(A2477,[1]spot_prices!$A:$F,4,FALSE)</f>
        <v>30.3</v>
      </c>
      <c r="E2477" s="107">
        <f>C2477/D2477</f>
        <v>0.587458745874587</v>
      </c>
      <c r="F2477" s="20">
        <f>VLOOKUP(A2477,[1]spot_prices!$A:$F,5,FALSE)</f>
        <v>5.39</v>
      </c>
      <c r="G2477" s="103">
        <f>VLOOKUP(A2477,[1]spot_prices!$A:$F,6,FALSE)</f>
        <v>-1.46</v>
      </c>
      <c r="H2477" s="27" t="s">
        <v>263</v>
      </c>
      <c r="I2477" s="35"/>
      <c r="J2477" s="114"/>
      <c r="K2477" s="112">
        <f>VLOOKUP(H2477,行业总结!D:F,2,FALSE)</f>
        <v>3.22</v>
      </c>
      <c r="L2477" s="27" t="s">
        <v>11347</v>
      </c>
      <c r="M2477" s="27" t="s">
        <v>11348</v>
      </c>
    </row>
    <row r="2478" s="98" customFormat="1" ht="33" spans="1:13">
      <c r="A2478" s="24" t="s">
        <v>11349</v>
      </c>
      <c r="B2478" s="24" t="s">
        <v>11350</v>
      </c>
      <c r="C2478" s="21">
        <f>VLOOKUP(A2478,[1]spot_prices!$A:$F,3,FALSE)</f>
        <v>17.3</v>
      </c>
      <c r="D2478" s="21">
        <f>VLOOKUP(A2478,[1]spot_prices!$A:$F,4,FALSE)</f>
        <v>73</v>
      </c>
      <c r="E2478" s="107">
        <f>C2478/D2478</f>
        <v>0.236986301369863</v>
      </c>
      <c r="F2478" s="20">
        <f>VLOOKUP(A2478,[1]spot_prices!$A:$F,5,FALSE)</f>
        <v>49.15</v>
      </c>
      <c r="G2478" s="103">
        <f>VLOOKUP(A2478,[1]spot_prices!$A:$F,6,FALSE)</f>
        <v>1.32</v>
      </c>
      <c r="H2478" s="27" t="s">
        <v>263</v>
      </c>
      <c r="I2478" s="35"/>
      <c r="J2478" s="114"/>
      <c r="K2478" s="112">
        <f>VLOOKUP(H2478,行业总结!D:F,2,FALSE)</f>
        <v>3.22</v>
      </c>
      <c r="L2478" s="27" t="s">
        <v>11351</v>
      </c>
      <c r="M2478" s="27" t="s">
        <v>11352</v>
      </c>
    </row>
    <row r="2479" s="98" customFormat="1" spans="1:13">
      <c r="A2479" s="24" t="s">
        <v>11353</v>
      </c>
      <c r="B2479" s="24" t="s">
        <v>11354</v>
      </c>
      <c r="C2479" s="21">
        <f>VLOOKUP(A2479,[1]spot_prices!$A:$F,3,FALSE)</f>
        <v>17.2</v>
      </c>
      <c r="D2479" s="21">
        <f>VLOOKUP(A2479,[1]spot_prices!$A:$F,4,FALSE)</f>
        <v>27.2</v>
      </c>
      <c r="E2479" s="107">
        <f>C2479/D2479</f>
        <v>0.632352941176471</v>
      </c>
      <c r="F2479" s="20">
        <f>VLOOKUP(A2479,[1]spot_prices!$A:$F,5,FALSE)</f>
        <v>39.55</v>
      </c>
      <c r="G2479" s="103">
        <f>VLOOKUP(A2479,[1]spot_prices!$A:$F,6,FALSE)</f>
        <v>1.46</v>
      </c>
      <c r="H2479" s="27" t="s">
        <v>263</v>
      </c>
      <c r="I2479" s="35" t="s">
        <v>1799</v>
      </c>
      <c r="J2479" s="114"/>
      <c r="K2479" s="112">
        <f>VLOOKUP(H2479,行业总结!D:F,2,FALSE)</f>
        <v>3.22</v>
      </c>
      <c r="L2479" s="27" t="s">
        <v>11355</v>
      </c>
      <c r="M2479" s="27" t="s">
        <v>11356</v>
      </c>
    </row>
    <row r="2480" s="98" customFormat="1" ht="49.5" spans="1:13">
      <c r="A2480" s="24" t="s">
        <v>11357</v>
      </c>
      <c r="B2480" s="24" t="s">
        <v>11358</v>
      </c>
      <c r="C2480" s="21">
        <f>VLOOKUP(A2480,[1]spot_prices!$A:$F,3,FALSE)</f>
        <v>17</v>
      </c>
      <c r="D2480" s="21">
        <f>VLOOKUP(A2480,[1]spot_prices!$A:$F,4,FALSE)</f>
        <v>68.6</v>
      </c>
      <c r="E2480" s="107">
        <f>C2480/D2480</f>
        <v>0.247813411078717</v>
      </c>
      <c r="F2480" s="20">
        <f>VLOOKUP(A2480,[1]spot_prices!$A:$F,5,FALSE)</f>
        <v>27.53</v>
      </c>
      <c r="G2480" s="103">
        <f>VLOOKUP(A2480,[1]spot_prices!$A:$F,6,FALSE)</f>
        <v>2.57</v>
      </c>
      <c r="H2480" s="27" t="s">
        <v>263</v>
      </c>
      <c r="I2480" s="35" t="s">
        <v>11141</v>
      </c>
      <c r="J2480" s="114"/>
      <c r="K2480" s="112">
        <f>VLOOKUP(H2480,行业总结!D:F,2,FALSE)</f>
        <v>3.22</v>
      </c>
      <c r="L2480" s="27" t="s">
        <v>11359</v>
      </c>
      <c r="M2480" s="27" t="s">
        <v>11360</v>
      </c>
    </row>
    <row r="2481" s="98" customFormat="1" spans="1:13">
      <c r="A2481" s="24" t="s">
        <v>11361</v>
      </c>
      <c r="B2481" s="24" t="s">
        <v>11362</v>
      </c>
      <c r="C2481" s="21">
        <f>VLOOKUP(A2481,[1]spot_prices!$A:$F,3,FALSE)</f>
        <v>16.9</v>
      </c>
      <c r="D2481" s="21">
        <f>VLOOKUP(A2481,[1]spot_prices!$A:$F,4,FALSE)</f>
        <v>38.5</v>
      </c>
      <c r="E2481" s="107">
        <f>C2481/D2481</f>
        <v>0.438961038961039</v>
      </c>
      <c r="F2481" s="20">
        <f>VLOOKUP(A2481,[1]spot_prices!$A:$F,5,FALSE)</f>
        <v>63.96</v>
      </c>
      <c r="G2481" s="103">
        <f>VLOOKUP(A2481,[1]spot_prices!$A:$F,6,FALSE)</f>
        <v>3.28</v>
      </c>
      <c r="H2481" s="27" t="s">
        <v>263</v>
      </c>
      <c r="I2481" s="35"/>
      <c r="J2481" s="114"/>
      <c r="K2481" s="112">
        <f>VLOOKUP(H2481,行业总结!D:F,2,FALSE)</f>
        <v>3.22</v>
      </c>
      <c r="L2481" s="27" t="s">
        <v>11363</v>
      </c>
      <c r="M2481" s="27" t="s">
        <v>11364</v>
      </c>
    </row>
    <row r="2482" s="98" customFormat="1" ht="33" spans="1:13">
      <c r="A2482" s="24" t="s">
        <v>11365</v>
      </c>
      <c r="B2482" s="24" t="s">
        <v>11366</v>
      </c>
      <c r="C2482" s="21">
        <f>VLOOKUP(A2482,[1]spot_prices!$A:$F,3,FALSE)</f>
        <v>16.1</v>
      </c>
      <c r="D2482" s="21">
        <f>VLOOKUP(A2482,[1]spot_prices!$A:$F,4,FALSE)</f>
        <v>21.8</v>
      </c>
      <c r="E2482" s="107">
        <f>C2482/D2482</f>
        <v>0.738532110091743</v>
      </c>
      <c r="F2482" s="20">
        <f>VLOOKUP(A2482,[1]spot_prices!$A:$F,5,FALSE)</f>
        <v>7.2</v>
      </c>
      <c r="G2482" s="103">
        <f>VLOOKUP(A2482,[1]spot_prices!$A:$F,6,FALSE)</f>
        <v>2.13</v>
      </c>
      <c r="H2482" s="27" t="s">
        <v>263</v>
      </c>
      <c r="I2482" s="35" t="s">
        <v>1799</v>
      </c>
      <c r="J2482" s="114"/>
      <c r="K2482" s="112">
        <f>VLOOKUP(H2482,行业总结!D:F,2,FALSE)</f>
        <v>3.22</v>
      </c>
      <c r="L2482" s="27" t="s">
        <v>11367</v>
      </c>
      <c r="M2482" s="27" t="s">
        <v>11368</v>
      </c>
    </row>
    <row r="2483" s="98" customFormat="1" ht="33" spans="1:13">
      <c r="A2483" s="24" t="s">
        <v>11369</v>
      </c>
      <c r="B2483" s="24" t="s">
        <v>11370</v>
      </c>
      <c r="C2483" s="21">
        <f>VLOOKUP(A2483,[1]spot_prices!$A:$F,3,FALSE)</f>
        <v>15.3</v>
      </c>
      <c r="D2483" s="21">
        <f>VLOOKUP(A2483,[1]spot_prices!$A:$F,4,FALSE)</f>
        <v>21.1</v>
      </c>
      <c r="E2483" s="107">
        <f>C2483/D2483</f>
        <v>0.725118483412322</v>
      </c>
      <c r="F2483" s="20">
        <f>VLOOKUP(A2483,[1]spot_prices!$A:$F,5,FALSE)</f>
        <v>11.19</v>
      </c>
      <c r="G2483" s="103">
        <f>VLOOKUP(A2483,[1]spot_prices!$A:$F,6,FALSE)</f>
        <v>3.32</v>
      </c>
      <c r="H2483" s="27" t="s">
        <v>263</v>
      </c>
      <c r="I2483" s="35"/>
      <c r="J2483" s="114"/>
      <c r="K2483" s="112">
        <f>VLOOKUP(H2483,行业总结!D:F,2,FALSE)</f>
        <v>3.22</v>
      </c>
      <c r="L2483" s="27" t="s">
        <v>11371</v>
      </c>
      <c r="M2483" s="27" t="s">
        <v>11372</v>
      </c>
    </row>
    <row r="2484" s="98" customFormat="1" spans="1:13">
      <c r="A2484" s="24" t="s">
        <v>11373</v>
      </c>
      <c r="B2484" s="24" t="s">
        <v>11374</v>
      </c>
      <c r="C2484" s="21">
        <f>VLOOKUP(A2484,[1]spot_prices!$A:$F,3,FALSE)</f>
        <v>15.1</v>
      </c>
      <c r="D2484" s="21">
        <f>VLOOKUP(A2484,[1]spot_prices!$A:$F,4,FALSE)</f>
        <v>23.9</v>
      </c>
      <c r="E2484" s="107">
        <f>C2484/D2484</f>
        <v>0.631799163179916</v>
      </c>
      <c r="F2484" s="20">
        <f>VLOOKUP(A2484,[1]spot_prices!$A:$F,5,FALSE)</f>
        <v>21.59</v>
      </c>
      <c r="G2484" s="103">
        <f>VLOOKUP(A2484,[1]spot_prices!$A:$F,6,FALSE)</f>
        <v>-1.51</v>
      </c>
      <c r="H2484" s="27" t="s">
        <v>263</v>
      </c>
      <c r="I2484" s="35"/>
      <c r="J2484" s="114"/>
      <c r="K2484" s="112">
        <f>VLOOKUP(H2484,行业总结!D:F,2,FALSE)</f>
        <v>3.22</v>
      </c>
      <c r="L2484" s="27" t="s">
        <v>11375</v>
      </c>
      <c r="M2484" s="27" t="s">
        <v>11376</v>
      </c>
    </row>
    <row r="2485" s="98" customFormat="1" ht="33" spans="1:13">
      <c r="A2485" s="24" t="s">
        <v>11377</v>
      </c>
      <c r="B2485" s="24" t="s">
        <v>11378</v>
      </c>
      <c r="C2485" s="21">
        <f>VLOOKUP(A2485,[1]spot_prices!$A:$F,3,FALSE)</f>
        <v>14.3</v>
      </c>
      <c r="D2485" s="21">
        <f>VLOOKUP(A2485,[1]spot_prices!$A:$F,4,FALSE)</f>
        <v>27.7</v>
      </c>
      <c r="E2485" s="107">
        <f>C2485/D2485</f>
        <v>0.516245487364621</v>
      </c>
      <c r="F2485" s="20">
        <f>VLOOKUP(A2485,[1]spot_prices!$A:$F,5,FALSE)</f>
        <v>25.35</v>
      </c>
      <c r="G2485" s="103">
        <f>VLOOKUP(A2485,[1]spot_prices!$A:$F,6,FALSE)</f>
        <v>-0.12</v>
      </c>
      <c r="H2485" s="27" t="s">
        <v>263</v>
      </c>
      <c r="I2485" s="35"/>
      <c r="J2485" s="114"/>
      <c r="K2485" s="112">
        <f>VLOOKUP(H2485,行业总结!D:F,2,FALSE)</f>
        <v>3.22</v>
      </c>
      <c r="L2485" s="27" t="s">
        <v>11379</v>
      </c>
      <c r="M2485" s="27" t="s">
        <v>11380</v>
      </c>
    </row>
    <row r="2486" s="98" customFormat="1" ht="49.5" spans="1:13">
      <c r="A2486" s="24" t="s">
        <v>11381</v>
      </c>
      <c r="B2486" s="24" t="s">
        <v>11382</v>
      </c>
      <c r="C2486" s="21">
        <f>VLOOKUP(A2486,[1]spot_prices!$A:$F,3,FALSE)</f>
        <v>14.1</v>
      </c>
      <c r="D2486" s="21">
        <f>VLOOKUP(A2486,[1]spot_prices!$A:$F,4,FALSE)</f>
        <v>63.6</v>
      </c>
      <c r="E2486" s="107">
        <f>C2486/D2486</f>
        <v>0.221698113207547</v>
      </c>
      <c r="F2486" s="20">
        <f>VLOOKUP(A2486,[1]spot_prices!$A:$F,5,FALSE)</f>
        <v>93.5</v>
      </c>
      <c r="G2486" s="103">
        <f>VLOOKUP(A2486,[1]spot_prices!$A:$F,6,FALSE)</f>
        <v>0.13</v>
      </c>
      <c r="H2486" s="27" t="s">
        <v>263</v>
      </c>
      <c r="I2486" s="35"/>
      <c r="J2486" s="114"/>
      <c r="K2486" s="112">
        <f>VLOOKUP(H2486,行业总结!D:F,2,FALSE)</f>
        <v>3.22</v>
      </c>
      <c r="L2486" s="27" t="s">
        <v>11383</v>
      </c>
      <c r="M2486" s="27" t="s">
        <v>11384</v>
      </c>
    </row>
    <row r="2487" s="98" customFormat="1" spans="1:13">
      <c r="A2487" s="24" t="s">
        <v>11385</v>
      </c>
      <c r="B2487" s="24" t="s">
        <v>11386</v>
      </c>
      <c r="C2487" s="21">
        <f>VLOOKUP(A2487,[1]spot_prices!$A:$F,3,FALSE)</f>
        <v>13.9</v>
      </c>
      <c r="D2487" s="21">
        <f>VLOOKUP(A2487,[1]spot_prices!$A:$F,4,FALSE)</f>
        <v>21.1</v>
      </c>
      <c r="E2487" s="107">
        <f>C2487/D2487</f>
        <v>0.658767772511848</v>
      </c>
      <c r="F2487" s="20">
        <f>VLOOKUP(A2487,[1]spot_prices!$A:$F,5,FALSE)</f>
        <v>25.26</v>
      </c>
      <c r="G2487" s="103">
        <f>VLOOKUP(A2487,[1]spot_prices!$A:$F,6,FALSE)</f>
        <v>-2.77</v>
      </c>
      <c r="H2487" s="27" t="s">
        <v>263</v>
      </c>
      <c r="I2487" s="35"/>
      <c r="J2487" s="114"/>
      <c r="K2487" s="112">
        <f>VLOOKUP(H2487,行业总结!D:F,2,FALSE)</f>
        <v>3.22</v>
      </c>
      <c r="L2487" s="27" t="s">
        <v>11387</v>
      </c>
      <c r="M2487" s="27" t="s">
        <v>11388</v>
      </c>
    </row>
    <row r="2488" s="98" customFormat="1" ht="33" spans="1:13">
      <c r="A2488" s="24" t="s">
        <v>11389</v>
      </c>
      <c r="B2488" s="24" t="s">
        <v>11390</v>
      </c>
      <c r="C2488" s="21">
        <f>VLOOKUP(A2488,[1]spot_prices!$A:$F,3,FALSE)</f>
        <v>13.6</v>
      </c>
      <c r="D2488" s="21">
        <f>VLOOKUP(A2488,[1]spot_prices!$A:$F,4,FALSE)</f>
        <v>92.3</v>
      </c>
      <c r="E2488" s="107">
        <f>C2488/D2488</f>
        <v>0.147345612134345</v>
      </c>
      <c r="F2488" s="20">
        <f>VLOOKUP(A2488,[1]spot_prices!$A:$F,5,FALSE)</f>
        <v>22.67</v>
      </c>
      <c r="G2488" s="103">
        <f>VLOOKUP(A2488,[1]spot_prices!$A:$F,6,FALSE)</f>
        <v>2.12</v>
      </c>
      <c r="H2488" s="27" t="s">
        <v>263</v>
      </c>
      <c r="I2488" s="35"/>
      <c r="J2488" s="114"/>
      <c r="K2488" s="112">
        <f>VLOOKUP(H2488,行业总结!D:F,2,FALSE)</f>
        <v>3.22</v>
      </c>
      <c r="L2488" s="27" t="s">
        <v>11391</v>
      </c>
      <c r="M2488" s="27" t="s">
        <v>11392</v>
      </c>
    </row>
    <row r="2489" s="98" customFormat="1" spans="1:13">
      <c r="A2489" s="24" t="s">
        <v>11393</v>
      </c>
      <c r="B2489" s="24" t="s">
        <v>11394</v>
      </c>
      <c r="C2489" s="21">
        <f>VLOOKUP(A2489,[1]spot_prices!$A:$F,3,FALSE)</f>
        <v>13.4</v>
      </c>
      <c r="D2489" s="21">
        <f>VLOOKUP(A2489,[1]spot_prices!$A:$F,4,FALSE)</f>
        <v>18.5</v>
      </c>
      <c r="E2489" s="107">
        <f>C2489/D2489</f>
        <v>0.724324324324324</v>
      </c>
      <c r="F2489" s="20">
        <f>VLOOKUP(A2489,[1]spot_prices!$A:$F,5,FALSE)</f>
        <v>13.38</v>
      </c>
      <c r="G2489" s="103">
        <f>VLOOKUP(A2489,[1]spot_prices!$A:$F,6,FALSE)</f>
        <v>2.61</v>
      </c>
      <c r="H2489" s="27" t="s">
        <v>263</v>
      </c>
      <c r="I2489" s="35"/>
      <c r="J2489" s="114"/>
      <c r="K2489" s="112">
        <f>VLOOKUP(H2489,行业总结!D:F,2,FALSE)</f>
        <v>3.22</v>
      </c>
      <c r="L2489" s="27" t="s">
        <v>11395</v>
      </c>
      <c r="M2489" s="27" t="s">
        <v>11396</v>
      </c>
    </row>
    <row r="2490" s="98" customFormat="1" ht="49.5" spans="1:13">
      <c r="A2490" s="24" t="s">
        <v>11397</v>
      </c>
      <c r="B2490" s="24" t="s">
        <v>11398</v>
      </c>
      <c r="C2490" s="21">
        <f>VLOOKUP(A2490,[1]spot_prices!$A:$F,3,FALSE)</f>
        <v>13</v>
      </c>
      <c r="D2490" s="21">
        <f>VLOOKUP(A2490,[1]spot_prices!$A:$F,4,FALSE)</f>
        <v>18.2</v>
      </c>
      <c r="E2490" s="107">
        <f>C2490/D2490</f>
        <v>0.714285714285714</v>
      </c>
      <c r="F2490" s="20">
        <f>VLOOKUP(A2490,[1]spot_prices!$A:$F,5,FALSE)</f>
        <v>26.83</v>
      </c>
      <c r="G2490" s="103">
        <f>VLOOKUP(A2490,[1]spot_prices!$A:$F,6,FALSE)</f>
        <v>1.63</v>
      </c>
      <c r="H2490" s="27" t="s">
        <v>263</v>
      </c>
      <c r="I2490" s="35"/>
      <c r="J2490" s="114"/>
      <c r="K2490" s="112">
        <f>VLOOKUP(H2490,行业总结!D:F,2,FALSE)</f>
        <v>3.22</v>
      </c>
      <c r="L2490" s="27" t="s">
        <v>11399</v>
      </c>
      <c r="M2490" s="27" t="s">
        <v>11400</v>
      </c>
    </row>
    <row r="2491" s="98" customFormat="1" ht="33" spans="1:13">
      <c r="A2491" s="24" t="s">
        <v>11401</v>
      </c>
      <c r="B2491" s="24" t="s">
        <v>11402</v>
      </c>
      <c r="C2491" s="21">
        <f>VLOOKUP(A2491,[1]spot_prices!$A:$F,3,FALSE)</f>
        <v>10.6</v>
      </c>
      <c r="D2491" s="21">
        <f>VLOOKUP(A2491,[1]spot_prices!$A:$F,4,FALSE)</f>
        <v>32.6</v>
      </c>
      <c r="E2491" s="107">
        <f>C2491/D2491</f>
        <v>0.325153374233129</v>
      </c>
      <c r="F2491" s="20">
        <f>VLOOKUP(A2491,[1]spot_prices!$A:$F,5,FALSE)</f>
        <v>40.95</v>
      </c>
      <c r="G2491" s="103">
        <f>VLOOKUP(A2491,[1]spot_prices!$A:$F,6,FALSE)</f>
        <v>-0.41</v>
      </c>
      <c r="H2491" s="27" t="s">
        <v>263</v>
      </c>
      <c r="I2491" s="35" t="s">
        <v>11141</v>
      </c>
      <c r="J2491" s="114"/>
      <c r="K2491" s="112">
        <f>VLOOKUP(H2491,行业总结!D:F,2,FALSE)</f>
        <v>3.22</v>
      </c>
      <c r="L2491" s="27" t="s">
        <v>11403</v>
      </c>
      <c r="M2491" s="27" t="s">
        <v>11404</v>
      </c>
    </row>
    <row r="2492" s="98" customFormat="1" ht="33" spans="1:13">
      <c r="A2492" s="24" t="s">
        <v>11405</v>
      </c>
      <c r="B2492" s="24" t="s">
        <v>11406</v>
      </c>
      <c r="C2492" s="21">
        <f>VLOOKUP(A2492,[1]spot_prices!$A:$F,3,FALSE)</f>
        <v>10.5</v>
      </c>
      <c r="D2492" s="21">
        <f>VLOOKUP(A2492,[1]spot_prices!$A:$F,4,FALSE)</f>
        <v>42.1</v>
      </c>
      <c r="E2492" s="107">
        <f>C2492/D2492</f>
        <v>0.249406175771971</v>
      </c>
      <c r="F2492" s="20">
        <f>VLOOKUP(A2492,[1]spot_prices!$A:$F,5,FALSE)</f>
        <v>60.68</v>
      </c>
      <c r="G2492" s="103">
        <f>VLOOKUP(A2492,[1]spot_prices!$A:$F,6,FALSE)</f>
        <v>0.15</v>
      </c>
      <c r="H2492" s="27" t="s">
        <v>263</v>
      </c>
      <c r="I2492" s="35"/>
      <c r="J2492" s="114"/>
      <c r="K2492" s="112">
        <f>VLOOKUP(H2492,行业总结!D:F,2,FALSE)</f>
        <v>3.22</v>
      </c>
      <c r="L2492" s="27" t="s">
        <v>11407</v>
      </c>
      <c r="M2492" s="27" t="s">
        <v>11408</v>
      </c>
    </row>
    <row r="2493" s="98" customFormat="1" ht="33" spans="1:13">
      <c r="A2493" s="24" t="s">
        <v>11409</v>
      </c>
      <c r="B2493" s="24" t="s">
        <v>11410</v>
      </c>
      <c r="C2493" s="21">
        <f>VLOOKUP(A2493,[1]spot_prices!$A:$F,3,FALSE)</f>
        <v>9.8</v>
      </c>
      <c r="D2493" s="21">
        <f>VLOOKUP(A2493,[1]spot_prices!$A:$F,4,FALSE)</f>
        <v>23.8</v>
      </c>
      <c r="E2493" s="107">
        <f>C2493/D2493</f>
        <v>0.411764705882353</v>
      </c>
      <c r="F2493" s="20">
        <f>VLOOKUP(A2493,[1]spot_prices!$A:$F,5,FALSE)</f>
        <v>29.14</v>
      </c>
      <c r="G2493" s="103">
        <f>VLOOKUP(A2493,[1]spot_prices!$A:$F,6,FALSE)</f>
        <v>2.17</v>
      </c>
      <c r="H2493" s="27" t="s">
        <v>263</v>
      </c>
      <c r="I2493" s="35" t="s">
        <v>1799</v>
      </c>
      <c r="J2493" s="114"/>
      <c r="K2493" s="112">
        <f>VLOOKUP(H2493,行业总结!D:F,2,FALSE)</f>
        <v>3.22</v>
      </c>
      <c r="L2493" s="27" t="s">
        <v>11411</v>
      </c>
      <c r="M2493" s="27" t="s">
        <v>11412</v>
      </c>
    </row>
    <row r="2494" s="98" customFormat="1" spans="1:13">
      <c r="A2494" s="24" t="s">
        <v>11413</v>
      </c>
      <c r="B2494" s="24" t="s">
        <v>11414</v>
      </c>
      <c r="C2494" s="21">
        <f>VLOOKUP(A2494,[1]spot_prices!$A:$F,3,FALSE)</f>
        <v>8.6</v>
      </c>
      <c r="D2494" s="21">
        <f>VLOOKUP(A2494,[1]spot_prices!$A:$F,4,FALSE)</f>
        <v>34.3</v>
      </c>
      <c r="E2494" s="107">
        <f>C2494/D2494</f>
        <v>0.250728862973761</v>
      </c>
      <c r="F2494" s="20">
        <f>VLOOKUP(A2494,[1]spot_prices!$A:$F,5,FALSE)</f>
        <v>34.3</v>
      </c>
      <c r="G2494" s="103">
        <f>VLOOKUP(A2494,[1]spot_prices!$A:$F,6,FALSE)</f>
        <v>1.03</v>
      </c>
      <c r="H2494" s="27" t="s">
        <v>263</v>
      </c>
      <c r="I2494" s="35"/>
      <c r="J2494" s="114"/>
      <c r="K2494" s="112">
        <f>VLOOKUP(H2494,行业总结!D:F,2,FALSE)</f>
        <v>3.22</v>
      </c>
      <c r="L2494" s="27" t="s">
        <v>11415</v>
      </c>
      <c r="M2494" s="27" t="s">
        <v>11416</v>
      </c>
    </row>
    <row r="2495" s="98" customFormat="1" ht="49.5" spans="1:13">
      <c r="A2495" s="24" t="s">
        <v>11417</v>
      </c>
      <c r="B2495" s="24" t="s">
        <v>11418</v>
      </c>
      <c r="C2495" s="21">
        <f>VLOOKUP(A2495,[1]spot_prices!$A:$F,3,FALSE)</f>
        <v>7.2</v>
      </c>
      <c r="D2495" s="21">
        <f>VLOOKUP(A2495,[1]spot_prices!$A:$F,4,FALSE)</f>
        <v>34.9</v>
      </c>
      <c r="E2495" s="107">
        <f>C2495/D2495</f>
        <v>0.206303724928367</v>
      </c>
      <c r="F2495" s="20">
        <f>VLOOKUP(A2495,[1]spot_prices!$A:$F,5,FALSE)</f>
        <v>39.64</v>
      </c>
      <c r="G2495" s="103">
        <f>VLOOKUP(A2495,[1]spot_prices!$A:$F,6,FALSE)</f>
        <v>0.79</v>
      </c>
      <c r="H2495" s="27" t="s">
        <v>263</v>
      </c>
      <c r="I2495" s="35" t="s">
        <v>11238</v>
      </c>
      <c r="J2495" s="114"/>
      <c r="K2495" s="112">
        <f>VLOOKUP(H2495,行业总结!D:F,2,FALSE)</f>
        <v>3.22</v>
      </c>
      <c r="L2495" s="27" t="s">
        <v>11419</v>
      </c>
      <c r="M2495" s="27" t="s">
        <v>11420</v>
      </c>
    </row>
    <row r="2496" s="98" customFormat="1" ht="33" spans="1:13">
      <c r="A2496" s="24" t="s">
        <v>11421</v>
      </c>
      <c r="B2496" s="24" t="s">
        <v>11422</v>
      </c>
      <c r="C2496" s="21">
        <f>VLOOKUP(A2496,[1]spot_prices!$A:$F,3,FALSE)</f>
        <v>7.1</v>
      </c>
      <c r="D2496" s="21">
        <f>VLOOKUP(A2496,[1]spot_prices!$A:$F,4,FALSE)</f>
        <v>14.7</v>
      </c>
      <c r="E2496" s="107">
        <f>C2496/D2496</f>
        <v>0.482993197278912</v>
      </c>
      <c r="F2496" s="20">
        <f>VLOOKUP(A2496,[1]spot_prices!$A:$F,5,FALSE)</f>
        <v>11.08</v>
      </c>
      <c r="G2496" s="103">
        <f>VLOOKUP(A2496,[1]spot_prices!$A:$F,6,FALSE)</f>
        <v>1.65</v>
      </c>
      <c r="H2496" s="27" t="s">
        <v>263</v>
      </c>
      <c r="I2496" s="35" t="s">
        <v>11141</v>
      </c>
      <c r="J2496" s="114"/>
      <c r="K2496" s="112">
        <f>VLOOKUP(H2496,行业总结!D:F,2,FALSE)</f>
        <v>3.22</v>
      </c>
      <c r="L2496" s="27" t="s">
        <v>11423</v>
      </c>
      <c r="M2496" s="27" t="s">
        <v>11424</v>
      </c>
    </row>
    <row r="2497" s="98" customFormat="1" ht="33" spans="1:13">
      <c r="A2497" s="24" t="s">
        <v>11425</v>
      </c>
      <c r="B2497" s="24" t="s">
        <v>11426</v>
      </c>
      <c r="C2497" s="21">
        <f>VLOOKUP(A2497,[1]spot_prices!$A:$F,3,FALSE)</f>
        <v>6</v>
      </c>
      <c r="D2497" s="21">
        <f>VLOOKUP(A2497,[1]spot_prices!$A:$F,4,FALSE)</f>
        <v>58.6</v>
      </c>
      <c r="E2497" s="107">
        <f>C2497/D2497</f>
        <v>0.102389078498294</v>
      </c>
      <c r="F2497" s="20">
        <f>VLOOKUP(A2497,[1]spot_prices!$A:$F,5,FALSE)</f>
        <v>14.38</v>
      </c>
      <c r="G2497" s="103">
        <f>VLOOKUP(A2497,[1]spot_prices!$A:$F,6,FALSE)</f>
        <v>3.08</v>
      </c>
      <c r="H2497" s="27" t="s">
        <v>263</v>
      </c>
      <c r="I2497" s="35" t="s">
        <v>11238</v>
      </c>
      <c r="J2497" s="114"/>
      <c r="K2497" s="112">
        <f>VLOOKUP(H2497,行业总结!D:F,2,FALSE)</f>
        <v>3.22</v>
      </c>
      <c r="L2497" s="27" t="s">
        <v>11427</v>
      </c>
      <c r="M2497" s="27" t="s">
        <v>11428</v>
      </c>
    </row>
    <row r="2498" s="98" customFormat="1" ht="33" spans="1:13">
      <c r="A2498" s="24" t="s">
        <v>11429</v>
      </c>
      <c r="B2498" s="24" t="s">
        <v>11430</v>
      </c>
      <c r="C2498" s="21">
        <f>VLOOKUP(A2498,[1]spot_prices!$A:$F,3,FALSE)</f>
        <v>4.8</v>
      </c>
      <c r="D2498" s="21">
        <f>VLOOKUP(A2498,[1]spot_prices!$A:$F,4,FALSE)</f>
        <v>11.5</v>
      </c>
      <c r="E2498" s="107">
        <f>C2498/D2498</f>
        <v>0.417391304347826</v>
      </c>
      <c r="F2498" s="20">
        <f>VLOOKUP(A2498,[1]spot_prices!$A:$F,5,FALSE)</f>
        <v>18.32</v>
      </c>
      <c r="G2498" s="103">
        <f>VLOOKUP(A2498,[1]spot_prices!$A:$F,6,FALSE)</f>
        <v>0.6</v>
      </c>
      <c r="H2498" s="27" t="s">
        <v>263</v>
      </c>
      <c r="I2498" s="35"/>
      <c r="J2498" s="114"/>
      <c r="K2498" s="112">
        <f>VLOOKUP(H2498,行业总结!D:F,2,FALSE)</f>
        <v>3.22</v>
      </c>
      <c r="L2498" s="27" t="s">
        <v>11431</v>
      </c>
      <c r="M2498" s="114"/>
    </row>
    <row r="2499" s="98" customFormat="1" spans="1:13">
      <c r="A2499" s="24" t="s">
        <v>11432</v>
      </c>
      <c r="B2499" s="24" t="s">
        <v>11433</v>
      </c>
      <c r="C2499" s="21">
        <f>VLOOKUP(A2499,[1]spot_prices!$A:$F,3,FALSE)</f>
        <v>3</v>
      </c>
      <c r="D2499" s="21">
        <f>VLOOKUP(A2499,[1]spot_prices!$A:$F,4,FALSE)</f>
        <v>7.5</v>
      </c>
      <c r="E2499" s="107">
        <f>C2499/D2499</f>
        <v>0.4</v>
      </c>
      <c r="F2499" s="20">
        <f>VLOOKUP(A2499,[1]spot_prices!$A:$F,5,FALSE)</f>
        <v>4.67</v>
      </c>
      <c r="G2499" s="103">
        <f>VLOOKUP(A2499,[1]spot_prices!$A:$F,6,FALSE)</f>
        <v>1.3</v>
      </c>
      <c r="H2499" s="27" t="s">
        <v>263</v>
      </c>
      <c r="I2499" s="35" t="s">
        <v>1799</v>
      </c>
      <c r="J2499" s="114"/>
      <c r="K2499" s="112">
        <f>VLOOKUP(H2499,行业总结!D:F,2,FALSE)</f>
        <v>3.22</v>
      </c>
      <c r="L2499" s="27" t="s">
        <v>11434</v>
      </c>
      <c r="M2499" s="27" t="s">
        <v>1799</v>
      </c>
    </row>
    <row r="2500" s="98" customFormat="1" ht="33" spans="1:13">
      <c r="A2500" s="24" t="s">
        <v>11435</v>
      </c>
      <c r="B2500" s="24" t="s">
        <v>11436</v>
      </c>
      <c r="C2500" s="21">
        <f>VLOOKUP(A2500,[1]spot_prices!$A:$F,3,FALSE)</f>
        <v>2.1</v>
      </c>
      <c r="D2500" s="21">
        <f>VLOOKUP(A2500,[1]spot_prices!$A:$F,4,FALSE)</f>
        <v>7</v>
      </c>
      <c r="E2500" s="107">
        <f>C2500/D2500</f>
        <v>0.3</v>
      </c>
      <c r="F2500" s="20">
        <f>VLOOKUP(A2500,[1]spot_prices!$A:$F,5,FALSE)</f>
        <v>15.19</v>
      </c>
      <c r="G2500" s="103">
        <f>VLOOKUP(A2500,[1]spot_prices!$A:$F,6,FALSE)</f>
        <v>-0.07</v>
      </c>
      <c r="H2500" s="27" t="s">
        <v>263</v>
      </c>
      <c r="I2500" s="35"/>
      <c r="J2500" s="114"/>
      <c r="K2500" s="112">
        <f>VLOOKUP(H2500,行业总结!D:F,2,FALSE)</f>
        <v>3.22</v>
      </c>
      <c r="L2500" s="27" t="s">
        <v>11437</v>
      </c>
      <c r="M2500" s="27" t="s">
        <v>1770</v>
      </c>
    </row>
    <row r="2501" s="98" customFormat="1" ht="30" spans="1:13">
      <c r="A2501" s="28" t="s">
        <v>1568</v>
      </c>
      <c r="B2501" s="28" t="s">
        <v>1569</v>
      </c>
      <c r="C2501" s="21">
        <f>VLOOKUP(A2501,[1]spot_prices!$A:$F,3,FALSE)</f>
        <v>893.3</v>
      </c>
      <c r="D2501" s="21">
        <f>VLOOKUP(A2501,[1]spot_prices!$A:$F,4,FALSE)</f>
        <v>983.1</v>
      </c>
      <c r="E2501" s="107">
        <f>C2501/D2501</f>
        <v>0.908656291323365</v>
      </c>
      <c r="F2501" s="20">
        <f>VLOOKUP(A2501,[1]spot_prices!$A:$F,5,FALSE)</f>
        <v>83.16</v>
      </c>
      <c r="G2501" s="103">
        <f>VLOOKUP(A2501,[1]spot_prices!$A:$F,6,FALSE)</f>
        <v>-0.12</v>
      </c>
      <c r="H2501" s="30" t="s">
        <v>495</v>
      </c>
      <c r="I2501" s="129"/>
      <c r="J2501" s="28" t="s">
        <v>2207</v>
      </c>
      <c r="K2501" s="112">
        <f>VLOOKUP(H2501,行业总结!D:F,2,FALSE)</f>
        <v>4.31</v>
      </c>
      <c r="L2501" s="30" t="s">
        <v>1570</v>
      </c>
      <c r="M2501" s="30" t="s">
        <v>11438</v>
      </c>
    </row>
    <row r="2502" s="98" customFormat="1" ht="33" spans="1:13">
      <c r="A2502" s="108" t="s">
        <v>11439</v>
      </c>
      <c r="B2502" s="108" t="s">
        <v>11440</v>
      </c>
      <c r="C2502" s="21">
        <f>VLOOKUP(A2502,[1]spot_prices!$A:$F,3,FALSE)</f>
        <v>161.5</v>
      </c>
      <c r="D2502" s="21">
        <f>VLOOKUP(A2502,[1]spot_prices!$A:$F,4,FALSE)</f>
        <v>179.8</v>
      </c>
      <c r="E2502" s="107">
        <f>C2502/D2502</f>
        <v>0.898220244716351</v>
      </c>
      <c r="F2502" s="20">
        <f>VLOOKUP(A2502,[1]spot_prices!$A:$F,5,FALSE)</f>
        <v>15.69</v>
      </c>
      <c r="G2502" s="103">
        <f>VLOOKUP(A2502,[1]spot_prices!$A:$F,6,FALSE)</f>
        <v>1.16</v>
      </c>
      <c r="H2502" s="109" t="s">
        <v>495</v>
      </c>
      <c r="I2502" s="121"/>
      <c r="J2502" s="108" t="s">
        <v>2253</v>
      </c>
      <c r="K2502" s="112">
        <f>VLOOKUP(H2502,行业总结!D:F,2,FALSE)</f>
        <v>4.31</v>
      </c>
      <c r="L2502" s="109" t="s">
        <v>11441</v>
      </c>
      <c r="M2502" s="109" t="s">
        <v>11442</v>
      </c>
    </row>
    <row r="2503" s="98" customFormat="1" spans="1:13">
      <c r="A2503" s="20" t="s">
        <v>11443</v>
      </c>
      <c r="B2503" s="20" t="s">
        <v>11444</v>
      </c>
      <c r="C2503" s="21">
        <f>VLOOKUP(A2503,[1]spot_prices!$A:$F,3,FALSE)</f>
        <v>149.3</v>
      </c>
      <c r="D2503" s="21">
        <f>VLOOKUP(A2503,[1]spot_prices!$A:$F,4,FALSE)</f>
        <v>149.3</v>
      </c>
      <c r="E2503" s="107">
        <f>C2503/D2503</f>
        <v>1</v>
      </c>
      <c r="F2503" s="20">
        <f>VLOOKUP(A2503,[1]spot_prices!$A:$F,5,FALSE)</f>
        <v>12.44</v>
      </c>
      <c r="G2503" s="103">
        <f>VLOOKUP(A2503,[1]spot_prices!$A:$F,6,FALSE)</f>
        <v>0.81</v>
      </c>
      <c r="H2503" s="23" t="s">
        <v>495</v>
      </c>
      <c r="I2503" s="115"/>
      <c r="J2503" s="20" t="s">
        <v>2352</v>
      </c>
      <c r="K2503" s="112">
        <f>VLOOKUP(H2503,行业总结!D:F,2,FALSE)</f>
        <v>4.31</v>
      </c>
      <c r="L2503" s="23" t="s">
        <v>11445</v>
      </c>
      <c r="M2503" s="23" t="s">
        <v>11446</v>
      </c>
    </row>
    <row r="2504" s="98" customFormat="1" ht="33" spans="1:13">
      <c r="A2504" s="20" t="s">
        <v>11447</v>
      </c>
      <c r="B2504" s="20" t="s">
        <v>11448</v>
      </c>
      <c r="C2504" s="21">
        <f>VLOOKUP(A2504,[1]spot_prices!$A:$F,3,FALSE)</f>
        <v>59.2</v>
      </c>
      <c r="D2504" s="21">
        <f>VLOOKUP(A2504,[1]spot_prices!$A:$F,4,FALSE)</f>
        <v>60.8</v>
      </c>
      <c r="E2504" s="107">
        <f>C2504/D2504</f>
        <v>0.973684210526316</v>
      </c>
      <c r="F2504" s="20">
        <f>VLOOKUP(A2504,[1]spot_prices!$A:$F,5,FALSE)</f>
        <v>14.12</v>
      </c>
      <c r="G2504" s="103">
        <f>VLOOKUP(A2504,[1]spot_prices!$A:$F,6,FALSE)</f>
        <v>4.98</v>
      </c>
      <c r="H2504" s="23" t="s">
        <v>495</v>
      </c>
      <c r="I2504" s="115"/>
      <c r="J2504" s="113"/>
      <c r="K2504" s="112">
        <f>VLOOKUP(H2504,行业总结!D:F,2,FALSE)</f>
        <v>4.31</v>
      </c>
      <c r="L2504" s="23" t="s">
        <v>11449</v>
      </c>
      <c r="M2504" s="23" t="s">
        <v>11450</v>
      </c>
    </row>
    <row r="2505" s="98" customFormat="1" ht="33" spans="1:13">
      <c r="A2505" s="20" t="s">
        <v>11451</v>
      </c>
      <c r="B2505" s="20" t="s">
        <v>11452</v>
      </c>
      <c r="C2505" s="21">
        <f>VLOOKUP(A2505,[1]spot_prices!$A:$F,3,FALSE)</f>
        <v>55</v>
      </c>
      <c r="D2505" s="21">
        <f>VLOOKUP(A2505,[1]spot_prices!$A:$F,4,FALSE)</f>
        <v>66.3</v>
      </c>
      <c r="E2505" s="107">
        <f>C2505/D2505</f>
        <v>0.829562594268477</v>
      </c>
      <c r="F2505" s="20">
        <f>VLOOKUP(A2505,[1]spot_prices!$A:$F,5,FALSE)</f>
        <v>16.95</v>
      </c>
      <c r="G2505" s="103">
        <f>VLOOKUP(A2505,[1]spot_prices!$A:$F,6,FALSE)</f>
        <v>1.5</v>
      </c>
      <c r="H2505" s="23" t="s">
        <v>495</v>
      </c>
      <c r="I2505" s="115"/>
      <c r="J2505" s="113"/>
      <c r="K2505" s="112">
        <f>VLOOKUP(H2505,行业总结!D:F,2,FALSE)</f>
        <v>4.31</v>
      </c>
      <c r="L2505" s="23" t="s">
        <v>11453</v>
      </c>
      <c r="M2505" s="23" t="s">
        <v>11454</v>
      </c>
    </row>
    <row r="2506" s="98" customFormat="1" ht="33" spans="1:13">
      <c r="A2506" s="24" t="s">
        <v>11455</v>
      </c>
      <c r="B2506" s="24" t="s">
        <v>11456</v>
      </c>
      <c r="C2506" s="21">
        <f>VLOOKUP(A2506,[1]spot_prices!$A:$F,3,FALSE)</f>
        <v>35.7</v>
      </c>
      <c r="D2506" s="21">
        <f>VLOOKUP(A2506,[1]spot_prices!$A:$F,4,FALSE)</f>
        <v>74</v>
      </c>
      <c r="E2506" s="107">
        <f>C2506/D2506</f>
        <v>0.482432432432432</v>
      </c>
      <c r="F2506" s="20">
        <f>VLOOKUP(A2506,[1]spot_prices!$A:$F,5,FALSE)</f>
        <v>16.96</v>
      </c>
      <c r="G2506" s="103">
        <f>VLOOKUP(A2506,[1]spot_prices!$A:$F,6,FALSE)</f>
        <v>2.42</v>
      </c>
      <c r="H2506" s="27" t="s">
        <v>495</v>
      </c>
      <c r="I2506" s="35"/>
      <c r="J2506" s="114"/>
      <c r="K2506" s="112">
        <f>VLOOKUP(H2506,行业总结!D:F,2,FALSE)</f>
        <v>4.31</v>
      </c>
      <c r="L2506" s="27" t="s">
        <v>11457</v>
      </c>
      <c r="M2506" s="27" t="s">
        <v>11458</v>
      </c>
    </row>
    <row r="2507" s="98" customFormat="1" spans="1:13">
      <c r="A2507" s="24" t="s">
        <v>11459</v>
      </c>
      <c r="B2507" s="24" t="s">
        <v>11460</v>
      </c>
      <c r="C2507" s="21">
        <f>VLOOKUP(A2507,[1]spot_prices!$A:$F,3,FALSE)</f>
        <v>35.5</v>
      </c>
      <c r="D2507" s="21">
        <f>VLOOKUP(A2507,[1]spot_prices!$A:$F,4,FALSE)</f>
        <v>39.8</v>
      </c>
      <c r="E2507" s="107">
        <f>C2507/D2507</f>
        <v>0.891959798994975</v>
      </c>
      <c r="F2507" s="20">
        <f>VLOOKUP(A2507,[1]spot_prices!$A:$F,5,FALSE)</f>
        <v>31.34</v>
      </c>
      <c r="G2507" s="103">
        <f>VLOOKUP(A2507,[1]spot_prices!$A:$F,6,FALSE)</f>
        <v>4.82</v>
      </c>
      <c r="H2507" s="27" t="s">
        <v>495</v>
      </c>
      <c r="I2507" s="35"/>
      <c r="J2507" s="114"/>
      <c r="K2507" s="112">
        <f>VLOOKUP(H2507,行业总结!D:F,2,FALSE)</f>
        <v>4.31</v>
      </c>
      <c r="L2507" s="27" t="s">
        <v>11461</v>
      </c>
      <c r="M2507" s="27" t="s">
        <v>11462</v>
      </c>
    </row>
    <row r="2508" s="98" customFormat="1" ht="33" spans="1:13">
      <c r="A2508" s="24" t="s">
        <v>11463</v>
      </c>
      <c r="B2508" s="24" t="s">
        <v>11464</v>
      </c>
      <c r="C2508" s="21">
        <f>VLOOKUP(A2508,[1]spot_prices!$A:$F,3,FALSE)</f>
        <v>34.3</v>
      </c>
      <c r="D2508" s="21">
        <f>VLOOKUP(A2508,[1]spot_prices!$A:$F,4,FALSE)</f>
        <v>137.3</v>
      </c>
      <c r="E2508" s="107">
        <f>C2508/D2508</f>
        <v>0.249817916970138</v>
      </c>
      <c r="F2508" s="20">
        <f>VLOOKUP(A2508,[1]spot_prices!$A:$F,5,FALSE)</f>
        <v>51.48</v>
      </c>
      <c r="G2508" s="103">
        <f>VLOOKUP(A2508,[1]spot_prices!$A:$F,6,FALSE)</f>
        <v>1.44</v>
      </c>
      <c r="H2508" s="27" t="s">
        <v>495</v>
      </c>
      <c r="I2508" s="35"/>
      <c r="J2508" s="114"/>
      <c r="K2508" s="112">
        <f>VLOOKUP(H2508,行业总结!D:F,2,FALSE)</f>
        <v>4.31</v>
      </c>
      <c r="L2508" s="27" t="s">
        <v>11465</v>
      </c>
      <c r="M2508" s="27" t="s">
        <v>11466</v>
      </c>
    </row>
    <row r="2509" s="98" customFormat="1" ht="33" spans="1:13">
      <c r="A2509" s="24" t="s">
        <v>11467</v>
      </c>
      <c r="B2509" s="24" t="s">
        <v>11468</v>
      </c>
      <c r="C2509" s="21">
        <f>VLOOKUP(A2509,[1]spot_prices!$A:$F,3,FALSE)</f>
        <v>32</v>
      </c>
      <c r="D2509" s="21">
        <f>VLOOKUP(A2509,[1]spot_prices!$A:$F,4,FALSE)</f>
        <v>33</v>
      </c>
      <c r="E2509" s="107">
        <f>C2509/D2509</f>
        <v>0.96969696969697</v>
      </c>
      <c r="F2509" s="20">
        <f>VLOOKUP(A2509,[1]spot_prices!$A:$F,5,FALSE)</f>
        <v>8.86</v>
      </c>
      <c r="G2509" s="103">
        <f>VLOOKUP(A2509,[1]spot_prices!$A:$F,6,FALSE)</f>
        <v>2.78</v>
      </c>
      <c r="H2509" s="27" t="s">
        <v>495</v>
      </c>
      <c r="I2509" s="35"/>
      <c r="J2509" s="114"/>
      <c r="K2509" s="112">
        <f>VLOOKUP(H2509,行业总结!D:F,2,FALSE)</f>
        <v>4.31</v>
      </c>
      <c r="L2509" s="27" t="s">
        <v>11469</v>
      </c>
      <c r="M2509" s="27" t="s">
        <v>11470</v>
      </c>
    </row>
    <row r="2510" s="98" customFormat="1" spans="1:13">
      <c r="A2510" s="24" t="s">
        <v>11471</v>
      </c>
      <c r="B2510" s="24" t="s">
        <v>11472</v>
      </c>
      <c r="C2510" s="21">
        <f>VLOOKUP(A2510,[1]spot_prices!$A:$F,3,FALSE)</f>
        <v>30.1</v>
      </c>
      <c r="D2510" s="21">
        <f>VLOOKUP(A2510,[1]spot_prices!$A:$F,4,FALSE)</f>
        <v>85</v>
      </c>
      <c r="E2510" s="107">
        <f>C2510/D2510</f>
        <v>0.354117647058824</v>
      </c>
      <c r="F2510" s="20">
        <f>VLOOKUP(A2510,[1]spot_prices!$A:$F,5,FALSE)</f>
        <v>35.36</v>
      </c>
      <c r="G2510" s="103">
        <f>VLOOKUP(A2510,[1]spot_prices!$A:$F,6,FALSE)</f>
        <v>1.06</v>
      </c>
      <c r="H2510" s="27" t="s">
        <v>495</v>
      </c>
      <c r="I2510" s="35"/>
      <c r="J2510" s="24" t="s">
        <v>2723</v>
      </c>
      <c r="K2510" s="112">
        <f>VLOOKUP(H2510,行业总结!D:F,2,FALSE)</f>
        <v>4.31</v>
      </c>
      <c r="L2510" s="27" t="s">
        <v>11473</v>
      </c>
      <c r="M2510" s="27" t="s">
        <v>11474</v>
      </c>
    </row>
    <row r="2511" s="98" customFormat="1" spans="1:13">
      <c r="A2511" s="24" t="s">
        <v>11475</v>
      </c>
      <c r="B2511" s="24" t="s">
        <v>11476</v>
      </c>
      <c r="C2511" s="21">
        <f>VLOOKUP(A2511,[1]spot_prices!$A:$F,3,FALSE)</f>
        <v>15.7</v>
      </c>
      <c r="D2511" s="21">
        <f>VLOOKUP(A2511,[1]spot_prices!$A:$F,4,FALSE)</f>
        <v>62.8</v>
      </c>
      <c r="E2511" s="107">
        <f>C2511/D2511</f>
        <v>0.25</v>
      </c>
      <c r="F2511" s="20">
        <f>VLOOKUP(A2511,[1]spot_prices!$A:$F,5,FALSE)</f>
        <v>27.85</v>
      </c>
      <c r="G2511" s="103">
        <f>VLOOKUP(A2511,[1]spot_prices!$A:$F,6,FALSE)</f>
        <v>0.8</v>
      </c>
      <c r="H2511" s="27" t="s">
        <v>495</v>
      </c>
      <c r="I2511" s="35"/>
      <c r="J2511" s="114"/>
      <c r="K2511" s="112">
        <f>VLOOKUP(H2511,行业总结!D:F,2,FALSE)</f>
        <v>4.31</v>
      </c>
      <c r="L2511" s="27" t="s">
        <v>11477</v>
      </c>
      <c r="M2511" s="27" t="s">
        <v>11478</v>
      </c>
    </row>
    <row r="2512" s="98" customFormat="1" spans="1:13">
      <c r="A2512" s="20" t="s">
        <v>11479</v>
      </c>
      <c r="B2512" s="20" t="s">
        <v>11480</v>
      </c>
      <c r="C2512" s="21">
        <f>VLOOKUP(A2512,[1]spot_prices!$A:$F,3,FALSE)</f>
        <v>85.2</v>
      </c>
      <c r="D2512" s="21">
        <f>VLOOKUP(A2512,[1]spot_prices!$A:$F,4,FALSE)</f>
        <v>85.2</v>
      </c>
      <c r="E2512" s="107">
        <f>C2512/D2512</f>
        <v>1</v>
      </c>
      <c r="F2512" s="20">
        <f>VLOOKUP(A2512,[1]spot_prices!$A:$F,5,FALSE)</f>
        <v>42.36</v>
      </c>
      <c r="G2512" s="103">
        <f>VLOOKUP(A2512,[1]spot_prices!$A:$F,6,FALSE)</f>
        <v>5.11</v>
      </c>
      <c r="H2512" s="23" t="s">
        <v>2059</v>
      </c>
      <c r="I2512" s="115"/>
      <c r="J2512" s="113"/>
      <c r="K2512" s="112">
        <f>VLOOKUP(H2512,行业总结!D:F,2,FALSE)</f>
        <v>4.31</v>
      </c>
      <c r="L2512" s="23" t="s">
        <v>11481</v>
      </c>
      <c r="M2512" s="23" t="s">
        <v>11482</v>
      </c>
    </row>
    <row r="2513" s="98" customFormat="1" spans="1:13">
      <c r="A2513" s="20" t="s">
        <v>11483</v>
      </c>
      <c r="B2513" s="20" t="s">
        <v>11484</v>
      </c>
      <c r="C2513" s="21">
        <f>VLOOKUP(A2513,[1]spot_prices!$A:$F,3,FALSE)</f>
        <v>60.7</v>
      </c>
      <c r="D2513" s="21">
        <f>VLOOKUP(A2513,[1]spot_prices!$A:$F,4,FALSE)</f>
        <v>61</v>
      </c>
      <c r="E2513" s="107">
        <f>C2513/D2513</f>
        <v>0.995081967213115</v>
      </c>
      <c r="F2513" s="20">
        <f>VLOOKUP(A2513,[1]spot_prices!$A:$F,5,FALSE)</f>
        <v>19.19</v>
      </c>
      <c r="G2513" s="103">
        <f>VLOOKUP(A2513,[1]spot_prices!$A:$F,6,FALSE)</f>
        <v>3.01</v>
      </c>
      <c r="H2513" s="23" t="s">
        <v>2059</v>
      </c>
      <c r="I2513" s="115"/>
      <c r="J2513" s="113"/>
      <c r="K2513" s="112">
        <f>VLOOKUP(H2513,行业总结!D:F,2,FALSE)</f>
        <v>4.31</v>
      </c>
      <c r="L2513" s="23" t="s">
        <v>11485</v>
      </c>
      <c r="M2513" s="23" t="s">
        <v>11486</v>
      </c>
    </row>
    <row r="2514" s="98" customFormat="1" ht="33" spans="1:13">
      <c r="A2514" s="24" t="s">
        <v>11487</v>
      </c>
      <c r="B2514" s="24" t="s">
        <v>11488</v>
      </c>
      <c r="C2514" s="21">
        <f>VLOOKUP(A2514,[1]spot_prices!$A:$F,3,FALSE)</f>
        <v>39</v>
      </c>
      <c r="D2514" s="21">
        <f>VLOOKUP(A2514,[1]spot_prices!$A:$F,4,FALSE)</f>
        <v>50.5</v>
      </c>
      <c r="E2514" s="107">
        <f>C2514/D2514</f>
        <v>0.772277227722772</v>
      </c>
      <c r="F2514" s="20">
        <f>VLOOKUP(A2514,[1]spot_prices!$A:$F,5,FALSE)</f>
        <v>12.32</v>
      </c>
      <c r="G2514" s="103">
        <f>VLOOKUP(A2514,[1]spot_prices!$A:$F,6,FALSE)</f>
        <v>0.82</v>
      </c>
      <c r="H2514" s="27" t="s">
        <v>2059</v>
      </c>
      <c r="I2514" s="35"/>
      <c r="J2514" s="114"/>
      <c r="K2514" s="112">
        <f>VLOOKUP(H2514,行业总结!D:F,2,FALSE)</f>
        <v>4.31</v>
      </c>
      <c r="L2514" s="27" t="s">
        <v>11489</v>
      </c>
      <c r="M2514" s="27" t="s">
        <v>11490</v>
      </c>
    </row>
    <row r="2515" s="98" customFormat="1" ht="33" spans="1:13">
      <c r="A2515" s="24" t="s">
        <v>11491</v>
      </c>
      <c r="B2515" s="24" t="s">
        <v>11492</v>
      </c>
      <c r="C2515" s="21">
        <f>VLOOKUP(A2515,[1]spot_prices!$A:$F,3,FALSE)</f>
        <v>34.6</v>
      </c>
      <c r="D2515" s="21">
        <f>VLOOKUP(A2515,[1]spot_prices!$A:$F,4,FALSE)</f>
        <v>78.8</v>
      </c>
      <c r="E2515" s="107">
        <f>C2515/D2515</f>
        <v>0.439086294416244</v>
      </c>
      <c r="F2515" s="20">
        <f>VLOOKUP(A2515,[1]spot_prices!$A:$F,5,FALSE)</f>
        <v>98.68</v>
      </c>
      <c r="G2515" s="103">
        <f>VLOOKUP(A2515,[1]spot_prices!$A:$F,6,FALSE)</f>
        <v>0.08</v>
      </c>
      <c r="H2515" s="27" t="s">
        <v>2059</v>
      </c>
      <c r="I2515" s="35"/>
      <c r="J2515" s="114"/>
      <c r="K2515" s="112">
        <f>VLOOKUP(H2515,行业总结!D:F,2,FALSE)</f>
        <v>4.31</v>
      </c>
      <c r="L2515" s="27" t="s">
        <v>11493</v>
      </c>
      <c r="M2515" s="27" t="s">
        <v>11494</v>
      </c>
    </row>
    <row r="2516" s="98" customFormat="1" spans="1:13">
      <c r="A2516" s="24" t="s">
        <v>11495</v>
      </c>
      <c r="B2516" s="24" t="s">
        <v>11496</v>
      </c>
      <c r="C2516" s="21">
        <f>VLOOKUP(A2516,[1]spot_prices!$A:$F,3,FALSE)</f>
        <v>32.1</v>
      </c>
      <c r="D2516" s="21">
        <f>VLOOKUP(A2516,[1]spot_prices!$A:$F,4,FALSE)</f>
        <v>33.2</v>
      </c>
      <c r="E2516" s="107">
        <f>C2516/D2516</f>
        <v>0.966867469879518</v>
      </c>
      <c r="F2516" s="20">
        <f>VLOOKUP(A2516,[1]spot_prices!$A:$F,5,FALSE)</f>
        <v>6.78</v>
      </c>
      <c r="G2516" s="103">
        <f>VLOOKUP(A2516,[1]spot_prices!$A:$F,6,FALSE)</f>
        <v>-2.59</v>
      </c>
      <c r="H2516" s="27" t="s">
        <v>2059</v>
      </c>
      <c r="I2516" s="27"/>
      <c r="J2516" s="114"/>
      <c r="K2516" s="112">
        <f>VLOOKUP(H2516,行业总结!D:F,2,FALSE)</f>
        <v>4.31</v>
      </c>
      <c r="L2516" s="27" t="s">
        <v>11497</v>
      </c>
      <c r="M2516" s="27" t="s">
        <v>11498</v>
      </c>
    </row>
    <row r="2517" s="98" customFormat="1" spans="1:13">
      <c r="A2517" s="24" t="s">
        <v>11499</v>
      </c>
      <c r="B2517" s="24" t="s">
        <v>11500</v>
      </c>
      <c r="C2517" s="21">
        <f>VLOOKUP(A2517,[1]spot_prices!$A:$F,3,FALSE)</f>
        <v>31.9</v>
      </c>
      <c r="D2517" s="21">
        <f>VLOOKUP(A2517,[1]spot_prices!$A:$F,4,FALSE)</f>
        <v>31.9</v>
      </c>
      <c r="E2517" s="107">
        <f>C2517/D2517</f>
        <v>1</v>
      </c>
      <c r="F2517" s="20">
        <f>VLOOKUP(A2517,[1]spot_prices!$A:$F,5,FALSE)</f>
        <v>15.94</v>
      </c>
      <c r="G2517" s="103">
        <f>VLOOKUP(A2517,[1]spot_prices!$A:$F,6,FALSE)</f>
        <v>3.17</v>
      </c>
      <c r="H2517" s="27" t="s">
        <v>2059</v>
      </c>
      <c r="I2517" s="35"/>
      <c r="J2517" s="114"/>
      <c r="K2517" s="112">
        <f>VLOOKUP(H2517,行业总结!D:F,2,FALSE)</f>
        <v>4.31</v>
      </c>
      <c r="L2517" s="27" t="s">
        <v>11501</v>
      </c>
      <c r="M2517" s="27" t="s">
        <v>11502</v>
      </c>
    </row>
    <row r="2518" s="98" customFormat="1" ht="33" spans="1:13">
      <c r="A2518" s="24" t="s">
        <v>11503</v>
      </c>
      <c r="B2518" s="24" t="s">
        <v>11504</v>
      </c>
      <c r="C2518" s="21">
        <f>VLOOKUP(A2518,[1]spot_prices!$A:$F,3,FALSE)</f>
        <v>27.7</v>
      </c>
      <c r="D2518" s="21">
        <f>VLOOKUP(A2518,[1]spot_prices!$A:$F,4,FALSE)</f>
        <v>27.7</v>
      </c>
      <c r="E2518" s="107">
        <f>C2518/D2518</f>
        <v>1</v>
      </c>
      <c r="F2518" s="20">
        <f>VLOOKUP(A2518,[1]spot_prices!$A:$F,5,FALSE)</f>
        <v>6.4</v>
      </c>
      <c r="G2518" s="103">
        <f>VLOOKUP(A2518,[1]spot_prices!$A:$F,6,FALSE)</f>
        <v>1.91</v>
      </c>
      <c r="H2518" s="27" t="s">
        <v>2059</v>
      </c>
      <c r="I2518" s="35"/>
      <c r="J2518" s="114"/>
      <c r="K2518" s="112">
        <f>VLOOKUP(H2518,行业总结!D:F,2,FALSE)</f>
        <v>4.31</v>
      </c>
      <c r="L2518" s="27" t="s">
        <v>11505</v>
      </c>
      <c r="M2518" s="27" t="s">
        <v>11506</v>
      </c>
    </row>
    <row r="2519" s="98" customFormat="1" spans="1:13">
      <c r="A2519" s="24" t="s">
        <v>11507</v>
      </c>
      <c r="B2519" s="24" t="s">
        <v>11508</v>
      </c>
      <c r="C2519" s="21">
        <f>VLOOKUP(A2519,[1]spot_prices!$A:$F,3,FALSE)</f>
        <v>23.8</v>
      </c>
      <c r="D2519" s="21">
        <f>VLOOKUP(A2519,[1]spot_prices!$A:$F,4,FALSE)</f>
        <v>35.4</v>
      </c>
      <c r="E2519" s="107">
        <f>C2519/D2519</f>
        <v>0.672316384180791</v>
      </c>
      <c r="F2519" s="20">
        <f>VLOOKUP(A2519,[1]spot_prices!$A:$F,5,FALSE)</f>
        <v>13.09</v>
      </c>
      <c r="G2519" s="103">
        <f>VLOOKUP(A2519,[1]spot_prices!$A:$F,6,FALSE)</f>
        <v>-2.82</v>
      </c>
      <c r="H2519" s="27" t="s">
        <v>2059</v>
      </c>
      <c r="I2519" s="27"/>
      <c r="J2519" s="114"/>
      <c r="K2519" s="112">
        <f>VLOOKUP(H2519,行业总结!D:F,2,FALSE)</f>
        <v>4.31</v>
      </c>
      <c r="L2519" s="27" t="s">
        <v>11509</v>
      </c>
      <c r="M2519" s="27" t="s">
        <v>11510</v>
      </c>
    </row>
    <row r="2520" s="98" customFormat="1" spans="1:13">
      <c r="A2520" s="24" t="s">
        <v>11511</v>
      </c>
      <c r="B2520" s="24" t="s">
        <v>11512</v>
      </c>
      <c r="C2520" s="21">
        <f>VLOOKUP(A2520,[1]spot_prices!$A:$F,3,FALSE)</f>
        <v>14.8</v>
      </c>
      <c r="D2520" s="21">
        <f>VLOOKUP(A2520,[1]spot_prices!$A:$F,4,FALSE)</f>
        <v>25.3</v>
      </c>
      <c r="E2520" s="107">
        <f>C2520/D2520</f>
        <v>0.58498023715415</v>
      </c>
      <c r="F2520" s="20">
        <f>VLOOKUP(A2520,[1]spot_prices!$A:$F,5,FALSE)</f>
        <v>7.91</v>
      </c>
      <c r="G2520" s="103">
        <f>VLOOKUP(A2520,[1]spot_prices!$A:$F,6,FALSE)</f>
        <v>0</v>
      </c>
      <c r="H2520" s="27" t="s">
        <v>2059</v>
      </c>
      <c r="I2520" s="35"/>
      <c r="J2520" s="114"/>
      <c r="K2520" s="112">
        <f>VLOOKUP(H2520,行业总结!D:F,2,FALSE)</f>
        <v>4.31</v>
      </c>
      <c r="L2520" s="27" t="s">
        <v>11513</v>
      </c>
      <c r="M2520" s="27" t="s">
        <v>11514</v>
      </c>
    </row>
    <row r="2521" s="98" customFormat="1" ht="33" spans="1:13">
      <c r="A2521" s="24" t="s">
        <v>11515</v>
      </c>
      <c r="B2521" s="24" t="s">
        <v>11516</v>
      </c>
      <c r="C2521" s="21">
        <f>VLOOKUP(A2521,[1]spot_prices!$A:$F,3,FALSE)</f>
        <v>11.6</v>
      </c>
      <c r="D2521" s="21">
        <f>VLOOKUP(A2521,[1]spot_prices!$A:$F,4,FALSE)</f>
        <v>16.5</v>
      </c>
      <c r="E2521" s="107">
        <f>C2521/D2521</f>
        <v>0.703030303030303</v>
      </c>
      <c r="F2521" s="20">
        <f>VLOOKUP(A2521,[1]spot_prices!$A:$F,5,FALSE)</f>
        <v>8.64</v>
      </c>
      <c r="G2521" s="103">
        <f>VLOOKUP(A2521,[1]spot_prices!$A:$F,6,FALSE)</f>
        <v>-0.69</v>
      </c>
      <c r="H2521" s="27" t="s">
        <v>2059</v>
      </c>
      <c r="I2521" s="35"/>
      <c r="J2521" s="114"/>
      <c r="K2521" s="112">
        <f>VLOOKUP(H2521,行业总结!D:F,2,FALSE)</f>
        <v>4.31</v>
      </c>
      <c r="L2521" s="27" t="s">
        <v>11517</v>
      </c>
      <c r="M2521" s="27" t="s">
        <v>11518</v>
      </c>
    </row>
    <row r="2522" s="98" customFormat="1" spans="1:13">
      <c r="A2522" s="24" t="s">
        <v>11519</v>
      </c>
      <c r="B2522" s="24" t="s">
        <v>11520</v>
      </c>
      <c r="C2522" s="21">
        <f>VLOOKUP(A2522,[1]spot_prices!$A:$F,3,FALSE)</f>
        <v>9.5</v>
      </c>
      <c r="D2522" s="21">
        <f>VLOOKUP(A2522,[1]spot_prices!$A:$F,4,FALSE)</f>
        <v>20.4</v>
      </c>
      <c r="E2522" s="107">
        <f>C2522/D2522</f>
        <v>0.465686274509804</v>
      </c>
      <c r="F2522" s="20">
        <f>VLOOKUP(A2522,[1]spot_prices!$A:$F,5,FALSE)</f>
        <v>20.41</v>
      </c>
      <c r="G2522" s="103">
        <f>VLOOKUP(A2522,[1]spot_prices!$A:$F,6,FALSE)</f>
        <v>2</v>
      </c>
      <c r="H2522" s="27" t="s">
        <v>2059</v>
      </c>
      <c r="I2522" s="35"/>
      <c r="J2522" s="114"/>
      <c r="K2522" s="112">
        <f>VLOOKUP(H2522,行业总结!D:F,2,FALSE)</f>
        <v>4.31</v>
      </c>
      <c r="L2522" s="27" t="s">
        <v>11521</v>
      </c>
      <c r="M2522" s="27" t="s">
        <v>11522</v>
      </c>
    </row>
    <row r="2523" s="98" customFormat="1" spans="1:13">
      <c r="A2523" s="24" t="s">
        <v>11523</v>
      </c>
      <c r="B2523" s="24" t="s">
        <v>11524</v>
      </c>
      <c r="C2523" s="21">
        <f>VLOOKUP(A2523,[1]spot_prices!$A:$F,3,FALSE)</f>
        <v>6.1</v>
      </c>
      <c r="D2523" s="21">
        <f>VLOOKUP(A2523,[1]spot_prices!$A:$F,4,FALSE)</f>
        <v>17.6</v>
      </c>
      <c r="E2523" s="107">
        <f>C2523/D2523</f>
        <v>0.346590909090909</v>
      </c>
      <c r="F2523" s="20">
        <f>VLOOKUP(A2523,[1]spot_prices!$A:$F,5,FALSE)</f>
        <v>14.66</v>
      </c>
      <c r="G2523" s="103">
        <f>VLOOKUP(A2523,[1]spot_prices!$A:$F,6,FALSE)</f>
        <v>0</v>
      </c>
      <c r="H2523" s="27" t="s">
        <v>2059</v>
      </c>
      <c r="I2523" s="35"/>
      <c r="J2523" s="114"/>
      <c r="K2523" s="112">
        <f>VLOOKUP(H2523,行业总结!D:F,2,FALSE)</f>
        <v>4.31</v>
      </c>
      <c r="L2523" s="27" t="s">
        <v>11525</v>
      </c>
      <c r="M2523" s="114"/>
    </row>
    <row r="2524" s="98" customFormat="1" spans="1:13">
      <c r="A2524" s="24" t="s">
        <v>11526</v>
      </c>
      <c r="B2524" s="24" t="s">
        <v>11527</v>
      </c>
      <c r="C2524" s="21">
        <f>VLOOKUP(A2524,[1]spot_prices!$A:$F,3,FALSE)</f>
        <v>5.4</v>
      </c>
      <c r="D2524" s="21">
        <f>VLOOKUP(A2524,[1]spot_prices!$A:$F,4,FALSE)</f>
        <v>21.8</v>
      </c>
      <c r="E2524" s="107">
        <f>C2524/D2524</f>
        <v>0.247706422018349</v>
      </c>
      <c r="F2524" s="20">
        <f>VLOOKUP(A2524,[1]spot_prices!$A:$F,5,FALSE)</f>
        <v>27.2</v>
      </c>
      <c r="G2524" s="103">
        <f>VLOOKUP(A2524,[1]spot_prices!$A:$F,6,FALSE)</f>
        <v>-2.93</v>
      </c>
      <c r="H2524" s="27" t="s">
        <v>2059</v>
      </c>
      <c r="I2524" s="35"/>
      <c r="J2524" s="114"/>
      <c r="K2524" s="112">
        <f>VLOOKUP(H2524,行业总结!D:F,2,FALSE)</f>
        <v>4.31</v>
      </c>
      <c r="L2524" s="27" t="s">
        <v>11528</v>
      </c>
      <c r="M2524" s="27" t="s">
        <v>3715</v>
      </c>
    </row>
    <row r="2525" s="98" customFormat="1" spans="1:13">
      <c r="A2525" s="24" t="s">
        <v>11529</v>
      </c>
      <c r="B2525" s="24" t="s">
        <v>11530</v>
      </c>
      <c r="C2525" s="21">
        <f>VLOOKUP(A2525,[1]spot_prices!$A:$F,3,FALSE)</f>
        <v>5.2</v>
      </c>
      <c r="D2525" s="21">
        <f>VLOOKUP(A2525,[1]spot_prices!$A:$F,4,FALSE)</f>
        <v>18.6</v>
      </c>
      <c r="E2525" s="107">
        <f>C2525/D2525</f>
        <v>0.279569892473118</v>
      </c>
      <c r="F2525" s="20">
        <f>VLOOKUP(A2525,[1]spot_prices!$A:$F,5,FALSE)</f>
        <v>18.5</v>
      </c>
      <c r="G2525" s="103">
        <f>VLOOKUP(A2525,[1]spot_prices!$A:$F,6,FALSE)</f>
        <v>1.98</v>
      </c>
      <c r="H2525" s="27" t="s">
        <v>2059</v>
      </c>
      <c r="I2525" s="35"/>
      <c r="J2525" s="114"/>
      <c r="K2525" s="112">
        <f>VLOOKUP(H2525,行业总结!D:F,2,FALSE)</f>
        <v>4.31</v>
      </c>
      <c r="L2525" s="27" t="s">
        <v>11531</v>
      </c>
      <c r="M2525" s="27" t="s">
        <v>11532</v>
      </c>
    </row>
    <row r="2526" s="98" customFormat="1" ht="33" spans="1:13">
      <c r="A2526" s="108" t="s">
        <v>11533</v>
      </c>
      <c r="B2526" s="108" t="s">
        <v>11534</v>
      </c>
      <c r="C2526" s="21">
        <f>VLOOKUP(A2526,[1]spot_prices!$A:$F,3,FALSE)</f>
        <v>293.6</v>
      </c>
      <c r="D2526" s="21">
        <f>VLOOKUP(A2526,[1]spot_prices!$A:$F,4,FALSE)</f>
        <v>293.6</v>
      </c>
      <c r="E2526" s="107">
        <f>C2526/D2526</f>
        <v>1</v>
      </c>
      <c r="F2526" s="20">
        <f>VLOOKUP(A2526,[1]spot_prices!$A:$F,5,FALSE)</f>
        <v>9.65</v>
      </c>
      <c r="G2526" s="103">
        <f>VLOOKUP(A2526,[1]spot_prices!$A:$F,6,FALSE)</f>
        <v>-0.72</v>
      </c>
      <c r="H2526" s="109" t="s">
        <v>2095</v>
      </c>
      <c r="I2526" s="121"/>
      <c r="J2526" s="108" t="s">
        <v>3067</v>
      </c>
      <c r="K2526" s="112">
        <f>VLOOKUP(H2526,行业总结!D:F,2,FALSE)</f>
        <v>6.2</v>
      </c>
      <c r="L2526" s="109" t="s">
        <v>11535</v>
      </c>
      <c r="M2526" s="109" t="s">
        <v>11536</v>
      </c>
    </row>
    <row r="2527" s="98" customFormat="1" ht="33" spans="1:13">
      <c r="A2527" s="108" t="s">
        <v>11537</v>
      </c>
      <c r="B2527" s="108" t="s">
        <v>11538</v>
      </c>
      <c r="C2527" s="21">
        <f>VLOOKUP(A2527,[1]spot_prices!$A:$F,3,FALSE)</f>
        <v>236</v>
      </c>
      <c r="D2527" s="21">
        <f>VLOOKUP(A2527,[1]spot_prices!$A:$F,4,FALSE)</f>
        <v>236</v>
      </c>
      <c r="E2527" s="107">
        <f>C2527/D2527</f>
        <v>1</v>
      </c>
      <c r="F2527" s="20">
        <f>VLOOKUP(A2527,[1]spot_prices!$A:$F,5,FALSE)</f>
        <v>8.8</v>
      </c>
      <c r="G2527" s="103">
        <f>VLOOKUP(A2527,[1]spot_prices!$A:$F,6,FALSE)</f>
        <v>1.03</v>
      </c>
      <c r="H2527" s="109" t="s">
        <v>2095</v>
      </c>
      <c r="I2527" s="121"/>
      <c r="J2527" s="108" t="s">
        <v>2216</v>
      </c>
      <c r="K2527" s="112">
        <f>VLOOKUP(H2527,行业总结!D:F,2,FALSE)</f>
        <v>6.2</v>
      </c>
      <c r="L2527" s="109" t="s">
        <v>11539</v>
      </c>
      <c r="M2527" s="109" t="s">
        <v>11540</v>
      </c>
    </row>
    <row r="2528" s="98" customFormat="1" ht="33" spans="1:13">
      <c r="A2528" s="108" t="s">
        <v>11541</v>
      </c>
      <c r="B2528" s="108" t="s">
        <v>11542</v>
      </c>
      <c r="C2528" s="21">
        <f>VLOOKUP(A2528,[1]spot_prices!$A:$F,3,FALSE)</f>
        <v>171.3</v>
      </c>
      <c r="D2528" s="21">
        <f>VLOOKUP(A2528,[1]spot_prices!$A:$F,4,FALSE)</f>
        <v>172.5</v>
      </c>
      <c r="E2528" s="107">
        <f>C2528/D2528</f>
        <v>0.99304347826087</v>
      </c>
      <c r="F2528" s="20">
        <f>VLOOKUP(A2528,[1]spot_prices!$A:$F,5,FALSE)</f>
        <v>30.75</v>
      </c>
      <c r="G2528" s="103">
        <f>VLOOKUP(A2528,[1]spot_prices!$A:$F,6,FALSE)</f>
        <v>1.28</v>
      </c>
      <c r="H2528" s="109" t="s">
        <v>2095</v>
      </c>
      <c r="I2528" s="121"/>
      <c r="J2528" s="108" t="s">
        <v>2317</v>
      </c>
      <c r="K2528" s="112">
        <f>VLOOKUP(H2528,行业总结!D:F,2,FALSE)</f>
        <v>6.2</v>
      </c>
      <c r="L2528" s="109" t="s">
        <v>11543</v>
      </c>
      <c r="M2528" s="109" t="s">
        <v>11544</v>
      </c>
    </row>
    <row r="2529" s="98" customFormat="1" ht="33" spans="1:13">
      <c r="A2529" s="108" t="s">
        <v>11545</v>
      </c>
      <c r="B2529" s="108" t="s">
        <v>11546</v>
      </c>
      <c r="C2529" s="21">
        <f>VLOOKUP(A2529,[1]spot_prices!$A:$F,3,FALSE)</f>
        <v>150.5</v>
      </c>
      <c r="D2529" s="21">
        <f>VLOOKUP(A2529,[1]spot_prices!$A:$F,4,FALSE)</f>
        <v>150.5</v>
      </c>
      <c r="E2529" s="107">
        <f>C2529/D2529</f>
        <v>1</v>
      </c>
      <c r="F2529" s="20">
        <f>VLOOKUP(A2529,[1]spot_prices!$A:$F,5,FALSE)</f>
        <v>24.43</v>
      </c>
      <c r="G2529" s="103">
        <f>VLOOKUP(A2529,[1]spot_prices!$A:$F,6,FALSE)</f>
        <v>1.92</v>
      </c>
      <c r="H2529" s="109" t="s">
        <v>2095</v>
      </c>
      <c r="I2529" s="121"/>
      <c r="J2529" s="108" t="s">
        <v>2839</v>
      </c>
      <c r="K2529" s="112">
        <f>VLOOKUP(H2529,行业总结!D:F,2,FALSE)</f>
        <v>6.2</v>
      </c>
      <c r="L2529" s="109" t="s">
        <v>11547</v>
      </c>
      <c r="M2529" s="109" t="s">
        <v>11548</v>
      </c>
    </row>
    <row r="2530" s="98" customFormat="1" ht="33" spans="1:13">
      <c r="A2530" s="108" t="s">
        <v>11549</v>
      </c>
      <c r="B2530" s="108" t="s">
        <v>11550</v>
      </c>
      <c r="C2530" s="21">
        <f>VLOOKUP(A2530,[1]spot_prices!$A:$F,3,FALSE)</f>
        <v>119.5</v>
      </c>
      <c r="D2530" s="21">
        <f>VLOOKUP(A2530,[1]spot_prices!$A:$F,4,FALSE)</f>
        <v>185.4</v>
      </c>
      <c r="E2530" s="107">
        <f>C2530/D2530</f>
        <v>0.644552319309601</v>
      </c>
      <c r="F2530" s="20">
        <f>VLOOKUP(A2530,[1]spot_prices!$A:$F,5,FALSE)</f>
        <v>171.02</v>
      </c>
      <c r="G2530" s="103">
        <f>VLOOKUP(A2530,[1]spot_prices!$A:$F,6,FALSE)</f>
        <v>-0.54</v>
      </c>
      <c r="H2530" s="109" t="s">
        <v>2095</v>
      </c>
      <c r="I2530" s="121"/>
      <c r="J2530" s="108" t="s">
        <v>2113</v>
      </c>
      <c r="K2530" s="112">
        <f>VLOOKUP(H2530,行业总结!D:F,2,FALSE)</f>
        <v>6.2</v>
      </c>
      <c r="L2530" s="109" t="s">
        <v>11551</v>
      </c>
      <c r="M2530" s="109" t="s">
        <v>6717</v>
      </c>
    </row>
    <row r="2531" s="98" customFormat="1" ht="33" spans="1:13">
      <c r="A2531" s="24" t="s">
        <v>11552</v>
      </c>
      <c r="B2531" s="24" t="s">
        <v>11553</v>
      </c>
      <c r="C2531" s="21">
        <f>VLOOKUP(A2531,[1]spot_prices!$A:$F,3,FALSE)</f>
        <v>45.4</v>
      </c>
      <c r="D2531" s="21">
        <f>VLOOKUP(A2531,[1]spot_prices!$A:$F,4,FALSE)</f>
        <v>102</v>
      </c>
      <c r="E2531" s="107">
        <f>C2531/D2531</f>
        <v>0.445098039215686</v>
      </c>
      <c r="F2531" s="20">
        <f>VLOOKUP(A2531,[1]spot_prices!$A:$F,5,FALSE)</f>
        <v>6.14</v>
      </c>
      <c r="G2531" s="103">
        <f>VLOOKUP(A2531,[1]spot_prices!$A:$F,6,FALSE)</f>
        <v>0.16</v>
      </c>
      <c r="H2531" s="27" t="s">
        <v>2095</v>
      </c>
      <c r="I2531" s="35"/>
      <c r="J2531" s="114"/>
      <c r="K2531" s="112">
        <f>VLOOKUP(H2531,行业总结!D:F,2,FALSE)</f>
        <v>6.2</v>
      </c>
      <c r="L2531" s="27" t="s">
        <v>11554</v>
      </c>
      <c r="M2531" s="27" t="s">
        <v>11555</v>
      </c>
    </row>
    <row r="2532" s="98" customFormat="1" ht="33" spans="1:13">
      <c r="A2532" s="24" t="s">
        <v>11556</v>
      </c>
      <c r="B2532" s="24" t="s">
        <v>11557</v>
      </c>
      <c r="C2532" s="21">
        <f>VLOOKUP(A2532,[1]spot_prices!$A:$F,3,FALSE)</f>
        <v>43.5</v>
      </c>
      <c r="D2532" s="21">
        <f>VLOOKUP(A2532,[1]spot_prices!$A:$F,4,FALSE)</f>
        <v>65.3</v>
      </c>
      <c r="E2532" s="107">
        <f>C2532/D2532</f>
        <v>0.666156202143951</v>
      </c>
      <c r="F2532" s="20">
        <f>VLOOKUP(A2532,[1]spot_prices!$A:$F,5,FALSE)</f>
        <v>28.58</v>
      </c>
      <c r="G2532" s="103">
        <f>VLOOKUP(A2532,[1]spot_prices!$A:$F,6,FALSE)</f>
        <v>1.2</v>
      </c>
      <c r="H2532" s="27" t="s">
        <v>2095</v>
      </c>
      <c r="I2532" s="35"/>
      <c r="J2532" s="114"/>
      <c r="K2532" s="112">
        <f>VLOOKUP(H2532,行业总结!D:F,2,FALSE)</f>
        <v>6.2</v>
      </c>
      <c r="L2532" s="27" t="s">
        <v>11558</v>
      </c>
      <c r="M2532" s="27" t="s">
        <v>11559</v>
      </c>
    </row>
    <row r="2533" s="98" customFormat="1" ht="33" spans="1:13">
      <c r="A2533" s="24" t="s">
        <v>11560</v>
      </c>
      <c r="B2533" s="24" t="s">
        <v>11561</v>
      </c>
      <c r="C2533" s="21">
        <f>VLOOKUP(A2533,[1]spot_prices!$A:$F,3,FALSE)</f>
        <v>40.9</v>
      </c>
      <c r="D2533" s="21">
        <f>VLOOKUP(A2533,[1]spot_prices!$A:$F,4,FALSE)</f>
        <v>41.8</v>
      </c>
      <c r="E2533" s="107">
        <f>C2533/D2533</f>
        <v>0.978468899521531</v>
      </c>
      <c r="F2533" s="20">
        <f>VLOOKUP(A2533,[1]spot_prices!$A:$F,5,FALSE)</f>
        <v>19.98</v>
      </c>
      <c r="G2533" s="103">
        <f>VLOOKUP(A2533,[1]spot_prices!$A:$F,6,FALSE)</f>
        <v>0.5</v>
      </c>
      <c r="H2533" s="27" t="s">
        <v>2095</v>
      </c>
      <c r="I2533" s="35"/>
      <c r="J2533" s="114"/>
      <c r="K2533" s="112">
        <f>VLOOKUP(H2533,行业总结!D:F,2,FALSE)</f>
        <v>6.2</v>
      </c>
      <c r="L2533" s="27" t="s">
        <v>11562</v>
      </c>
      <c r="M2533" s="27" t="s">
        <v>11563</v>
      </c>
    </row>
    <row r="2534" s="98" customFormat="1" ht="33" spans="1:13">
      <c r="A2534" s="24" t="s">
        <v>11564</v>
      </c>
      <c r="B2534" s="24" t="s">
        <v>11565</v>
      </c>
      <c r="C2534" s="21">
        <f>VLOOKUP(A2534,[1]spot_prices!$A:$F,3,FALSE)</f>
        <v>37.1</v>
      </c>
      <c r="D2534" s="21">
        <f>VLOOKUP(A2534,[1]spot_prices!$A:$F,4,FALSE)</f>
        <v>37.5</v>
      </c>
      <c r="E2534" s="107">
        <f>C2534/D2534</f>
        <v>0.989333333333333</v>
      </c>
      <c r="F2534" s="20">
        <f>VLOOKUP(A2534,[1]spot_prices!$A:$F,5,FALSE)</f>
        <v>9.79</v>
      </c>
      <c r="G2534" s="103">
        <f>VLOOKUP(A2534,[1]spot_prices!$A:$F,6,FALSE)</f>
        <v>1.03</v>
      </c>
      <c r="H2534" s="27" t="s">
        <v>2095</v>
      </c>
      <c r="I2534" s="35"/>
      <c r="J2534" s="114"/>
      <c r="K2534" s="112">
        <f>VLOOKUP(H2534,行业总结!D:F,2,FALSE)</f>
        <v>6.2</v>
      </c>
      <c r="L2534" s="27" t="s">
        <v>11566</v>
      </c>
      <c r="M2534" s="27" t="s">
        <v>11567</v>
      </c>
    </row>
    <row r="2535" s="98" customFormat="1" ht="33" spans="1:13">
      <c r="A2535" s="24" t="s">
        <v>11568</v>
      </c>
      <c r="B2535" s="24" t="s">
        <v>11569</v>
      </c>
      <c r="C2535" s="21">
        <f>VLOOKUP(A2535,[1]spot_prices!$A:$F,3,FALSE)</f>
        <v>36</v>
      </c>
      <c r="D2535" s="21">
        <f>VLOOKUP(A2535,[1]spot_prices!$A:$F,4,FALSE)</f>
        <v>54.7</v>
      </c>
      <c r="E2535" s="107">
        <f>C2535/D2535</f>
        <v>0.658135283363803</v>
      </c>
      <c r="F2535" s="20">
        <f>VLOOKUP(A2535,[1]spot_prices!$A:$F,5,FALSE)</f>
        <v>5.15</v>
      </c>
      <c r="G2535" s="103">
        <f>VLOOKUP(A2535,[1]spot_prices!$A:$F,6,FALSE)</f>
        <v>0.59</v>
      </c>
      <c r="H2535" s="27" t="s">
        <v>2095</v>
      </c>
      <c r="I2535" s="35"/>
      <c r="J2535" s="114"/>
      <c r="K2535" s="112">
        <f>VLOOKUP(H2535,行业总结!D:F,2,FALSE)</f>
        <v>6.2</v>
      </c>
      <c r="L2535" s="27" t="s">
        <v>11570</v>
      </c>
      <c r="M2535" s="27" t="s">
        <v>11571</v>
      </c>
    </row>
    <row r="2536" s="98" customFormat="1" ht="33" spans="1:13">
      <c r="A2536" s="24" t="s">
        <v>11572</v>
      </c>
      <c r="B2536" s="24" t="s">
        <v>11573</v>
      </c>
      <c r="C2536" s="21">
        <f>VLOOKUP(A2536,[1]spot_prices!$A:$F,3,FALSE)</f>
        <v>35.9</v>
      </c>
      <c r="D2536" s="21">
        <f>VLOOKUP(A2536,[1]spot_prices!$A:$F,4,FALSE)</f>
        <v>71.2</v>
      </c>
      <c r="E2536" s="107">
        <f>C2536/D2536</f>
        <v>0.504213483146067</v>
      </c>
      <c r="F2536" s="20">
        <f>VLOOKUP(A2536,[1]spot_prices!$A:$F,5,FALSE)</f>
        <v>35.19</v>
      </c>
      <c r="G2536" s="103">
        <f>VLOOKUP(A2536,[1]spot_prices!$A:$F,6,FALSE)</f>
        <v>1.03</v>
      </c>
      <c r="H2536" s="27" t="s">
        <v>2095</v>
      </c>
      <c r="I2536" s="35"/>
      <c r="J2536" s="24" t="s">
        <v>2113</v>
      </c>
      <c r="K2536" s="112">
        <f>VLOOKUP(H2536,行业总结!D:F,2,FALSE)</f>
        <v>6.2</v>
      </c>
      <c r="L2536" s="27" t="s">
        <v>11574</v>
      </c>
      <c r="M2536" s="27" t="s">
        <v>11575</v>
      </c>
    </row>
    <row r="2537" s="98" customFormat="1" ht="33" spans="1:13">
      <c r="A2537" s="24" t="s">
        <v>11576</v>
      </c>
      <c r="B2537" s="24" t="s">
        <v>11577</v>
      </c>
      <c r="C2537" s="21">
        <f>VLOOKUP(A2537,[1]spot_prices!$A:$F,3,FALSE)</f>
        <v>35.1</v>
      </c>
      <c r="D2537" s="21">
        <f>VLOOKUP(A2537,[1]spot_prices!$A:$F,4,FALSE)</f>
        <v>35.1</v>
      </c>
      <c r="E2537" s="107">
        <f>C2537/D2537</f>
        <v>1</v>
      </c>
      <c r="F2537" s="20">
        <f>VLOOKUP(A2537,[1]spot_prices!$A:$F,5,FALSE)</f>
        <v>13.89</v>
      </c>
      <c r="G2537" s="103">
        <f>VLOOKUP(A2537,[1]spot_prices!$A:$F,6,FALSE)</f>
        <v>1.39</v>
      </c>
      <c r="H2537" s="27" t="s">
        <v>2095</v>
      </c>
      <c r="I2537" s="35"/>
      <c r="J2537" s="114"/>
      <c r="K2537" s="112">
        <f>VLOOKUP(H2537,行业总结!D:F,2,FALSE)</f>
        <v>6.2</v>
      </c>
      <c r="L2537" s="27" t="s">
        <v>11578</v>
      </c>
      <c r="M2537" s="27" t="s">
        <v>11579</v>
      </c>
    </row>
    <row r="2538" s="98" customFormat="1" ht="33" spans="1:13">
      <c r="A2538" s="24" t="s">
        <v>11580</v>
      </c>
      <c r="B2538" s="24" t="s">
        <v>11581</v>
      </c>
      <c r="C2538" s="21">
        <f>VLOOKUP(A2538,[1]spot_prices!$A:$F,3,FALSE)</f>
        <v>28.4</v>
      </c>
      <c r="D2538" s="21">
        <f>VLOOKUP(A2538,[1]spot_prices!$A:$F,4,FALSE)</f>
        <v>52.3</v>
      </c>
      <c r="E2538" s="107">
        <f>C2538/D2538</f>
        <v>0.54302103250478</v>
      </c>
      <c r="F2538" s="20">
        <f>VLOOKUP(A2538,[1]spot_prices!$A:$F,5,FALSE)</f>
        <v>43.58</v>
      </c>
      <c r="G2538" s="103">
        <f>VLOOKUP(A2538,[1]spot_prices!$A:$F,6,FALSE)</f>
        <v>4.56</v>
      </c>
      <c r="H2538" s="27" t="s">
        <v>2095</v>
      </c>
      <c r="I2538" s="35"/>
      <c r="J2538" s="114"/>
      <c r="K2538" s="112">
        <f>VLOOKUP(H2538,行业总结!D:F,2,FALSE)</f>
        <v>6.2</v>
      </c>
      <c r="L2538" s="27" t="s">
        <v>11582</v>
      </c>
      <c r="M2538" s="27" t="s">
        <v>11583</v>
      </c>
    </row>
    <row r="2539" s="98" customFormat="1" ht="33" spans="1:13">
      <c r="A2539" s="24" t="s">
        <v>11584</v>
      </c>
      <c r="B2539" s="24" t="s">
        <v>11585</v>
      </c>
      <c r="C2539" s="21">
        <f>VLOOKUP(A2539,[1]spot_prices!$A:$F,3,FALSE)</f>
        <v>27.5</v>
      </c>
      <c r="D2539" s="21">
        <f>VLOOKUP(A2539,[1]spot_prices!$A:$F,4,FALSE)</f>
        <v>54.7</v>
      </c>
      <c r="E2539" s="107">
        <f>C2539/D2539</f>
        <v>0.502742230347349</v>
      </c>
      <c r="F2539" s="20">
        <f>VLOOKUP(A2539,[1]spot_prices!$A:$F,5,FALSE)</f>
        <v>30.79</v>
      </c>
      <c r="G2539" s="103">
        <f>VLOOKUP(A2539,[1]spot_prices!$A:$F,6,FALSE)</f>
        <v>0.13</v>
      </c>
      <c r="H2539" s="27" t="s">
        <v>2095</v>
      </c>
      <c r="I2539" s="35"/>
      <c r="J2539" s="114"/>
      <c r="K2539" s="112">
        <f>VLOOKUP(H2539,行业总结!D:F,2,FALSE)</f>
        <v>6.2</v>
      </c>
      <c r="L2539" s="27" t="s">
        <v>11586</v>
      </c>
      <c r="M2539" s="27" t="s">
        <v>11587</v>
      </c>
    </row>
    <row r="2540" s="98" customFormat="1" ht="33" spans="1:13">
      <c r="A2540" s="24" t="s">
        <v>11588</v>
      </c>
      <c r="B2540" s="24" t="s">
        <v>11589</v>
      </c>
      <c r="C2540" s="21">
        <f>VLOOKUP(A2540,[1]spot_prices!$A:$F,3,FALSE)</f>
        <v>23.6</v>
      </c>
      <c r="D2540" s="21">
        <f>VLOOKUP(A2540,[1]spot_prices!$A:$F,4,FALSE)</f>
        <v>41.4</v>
      </c>
      <c r="E2540" s="107">
        <f>C2540/D2540</f>
        <v>0.570048309178744</v>
      </c>
      <c r="F2540" s="20">
        <f>VLOOKUP(A2540,[1]spot_prices!$A:$F,5,FALSE)</f>
        <v>22.9</v>
      </c>
      <c r="G2540" s="103">
        <f>VLOOKUP(A2540,[1]spot_prices!$A:$F,6,FALSE)</f>
        <v>2.14</v>
      </c>
      <c r="H2540" s="27" t="s">
        <v>2095</v>
      </c>
      <c r="I2540" s="35"/>
      <c r="J2540" s="24" t="s">
        <v>2135</v>
      </c>
      <c r="K2540" s="112">
        <f>VLOOKUP(H2540,行业总结!D:F,2,FALSE)</f>
        <v>6.2</v>
      </c>
      <c r="L2540" s="27" t="s">
        <v>11590</v>
      </c>
      <c r="M2540" s="27" t="s">
        <v>11591</v>
      </c>
    </row>
    <row r="2541" s="98" customFormat="1" ht="33" spans="1:13">
      <c r="A2541" s="24" t="s">
        <v>11592</v>
      </c>
      <c r="B2541" s="24" t="s">
        <v>11593</v>
      </c>
      <c r="C2541" s="21">
        <f>VLOOKUP(A2541,[1]spot_prices!$A:$F,3,FALSE)</f>
        <v>23</v>
      </c>
      <c r="D2541" s="21">
        <f>VLOOKUP(A2541,[1]spot_prices!$A:$F,4,FALSE)</f>
        <v>23</v>
      </c>
      <c r="E2541" s="107">
        <f>C2541/D2541</f>
        <v>1</v>
      </c>
      <c r="F2541" s="20">
        <f>VLOOKUP(A2541,[1]spot_prices!$A:$F,5,FALSE)</f>
        <v>13.42</v>
      </c>
      <c r="G2541" s="103">
        <f>VLOOKUP(A2541,[1]spot_prices!$A:$F,6,FALSE)</f>
        <v>1.59</v>
      </c>
      <c r="H2541" s="27" t="s">
        <v>2095</v>
      </c>
      <c r="I2541" s="35"/>
      <c r="J2541" s="114"/>
      <c r="K2541" s="112">
        <f>VLOOKUP(H2541,行业总结!D:F,2,FALSE)</f>
        <v>6.2</v>
      </c>
      <c r="L2541" s="27" t="s">
        <v>11594</v>
      </c>
      <c r="M2541" s="27" t="s">
        <v>11595</v>
      </c>
    </row>
    <row r="2542" s="98" customFormat="1" ht="33" spans="1:13">
      <c r="A2542" s="24" t="s">
        <v>11596</v>
      </c>
      <c r="B2542" s="24" t="s">
        <v>11597</v>
      </c>
      <c r="C2542" s="21">
        <f>VLOOKUP(A2542,[1]spot_prices!$A:$F,3,FALSE)</f>
        <v>18.1</v>
      </c>
      <c r="D2542" s="21">
        <f>VLOOKUP(A2542,[1]spot_prices!$A:$F,4,FALSE)</f>
        <v>58.9</v>
      </c>
      <c r="E2542" s="107">
        <f>C2542/D2542</f>
        <v>0.307300509337861</v>
      </c>
      <c r="F2542" s="20">
        <f>VLOOKUP(A2542,[1]spot_prices!$A:$F,5,FALSE)</f>
        <v>33.54</v>
      </c>
      <c r="G2542" s="103">
        <f>VLOOKUP(A2542,[1]spot_prices!$A:$F,6,FALSE)</f>
        <v>3.36</v>
      </c>
      <c r="H2542" s="27" t="s">
        <v>2095</v>
      </c>
      <c r="I2542" s="35"/>
      <c r="J2542" s="114"/>
      <c r="K2542" s="112">
        <f>VLOOKUP(H2542,行业总结!D:F,2,FALSE)</f>
        <v>6.2</v>
      </c>
      <c r="L2542" s="27" t="s">
        <v>11598</v>
      </c>
      <c r="M2542" s="27" t="s">
        <v>11599</v>
      </c>
    </row>
    <row r="2543" s="98" customFormat="1" ht="33" spans="1:13">
      <c r="A2543" s="24" t="s">
        <v>11600</v>
      </c>
      <c r="B2543" s="24" t="s">
        <v>11601</v>
      </c>
      <c r="C2543" s="21">
        <f>VLOOKUP(A2543,[1]spot_prices!$A:$F,3,FALSE)</f>
        <v>7.9</v>
      </c>
      <c r="D2543" s="21">
        <f>VLOOKUP(A2543,[1]spot_prices!$A:$F,4,FALSE)</f>
        <v>33.3</v>
      </c>
      <c r="E2543" s="107">
        <f>C2543/D2543</f>
        <v>0.237237237237237</v>
      </c>
      <c r="F2543" s="20">
        <f>VLOOKUP(A2543,[1]spot_prices!$A:$F,5,FALSE)</f>
        <v>41.19</v>
      </c>
      <c r="G2543" s="103">
        <f>VLOOKUP(A2543,[1]spot_prices!$A:$F,6,FALSE)</f>
        <v>0.81</v>
      </c>
      <c r="H2543" s="27" t="s">
        <v>2095</v>
      </c>
      <c r="I2543" s="35"/>
      <c r="J2543" s="114"/>
      <c r="K2543" s="112">
        <f>VLOOKUP(H2543,行业总结!D:F,2,FALSE)</f>
        <v>6.2</v>
      </c>
      <c r="L2543" s="27" t="s">
        <v>11602</v>
      </c>
      <c r="M2543" s="27" t="s">
        <v>11603</v>
      </c>
    </row>
    <row r="2544" s="98" customFormat="1" ht="33" spans="1:13">
      <c r="A2544" s="24" t="s">
        <v>11604</v>
      </c>
      <c r="B2544" s="24" t="s">
        <v>11605</v>
      </c>
      <c r="C2544" s="21">
        <f>VLOOKUP(A2544,[1]spot_prices!$A:$F,3,FALSE)</f>
        <v>4.8</v>
      </c>
      <c r="D2544" s="21">
        <f>VLOOKUP(A2544,[1]spot_prices!$A:$F,4,FALSE)</f>
        <v>19.2</v>
      </c>
      <c r="E2544" s="107">
        <f>C2544/D2544</f>
        <v>0.25</v>
      </c>
      <c r="F2544" s="20">
        <f>VLOOKUP(A2544,[1]spot_prices!$A:$F,5,FALSE)</f>
        <v>24</v>
      </c>
      <c r="G2544" s="103">
        <f>VLOOKUP(A2544,[1]spot_prices!$A:$F,6,FALSE)</f>
        <v>1.52</v>
      </c>
      <c r="H2544" s="27" t="s">
        <v>2095</v>
      </c>
      <c r="I2544" s="35"/>
      <c r="J2544" s="114"/>
      <c r="K2544" s="112">
        <f>VLOOKUP(H2544,行业总结!D:F,2,FALSE)</f>
        <v>6.2</v>
      </c>
      <c r="L2544" s="27" t="s">
        <v>11606</v>
      </c>
      <c r="M2544" s="27" t="s">
        <v>11607</v>
      </c>
    </row>
    <row r="2545" s="98" customFormat="1" ht="33" spans="1:13">
      <c r="A2545" s="24" t="s">
        <v>11608</v>
      </c>
      <c r="B2545" s="24" t="s">
        <v>11609</v>
      </c>
      <c r="C2545" s="21">
        <f>VLOOKUP(A2545,[1]spot_prices!$A:$F,3,FALSE)</f>
        <v>2.5</v>
      </c>
      <c r="D2545" s="21">
        <f>VLOOKUP(A2545,[1]spot_prices!$A:$F,4,FALSE)</f>
        <v>7.5</v>
      </c>
      <c r="E2545" s="107">
        <f>C2545/D2545</f>
        <v>0.333333333333333</v>
      </c>
      <c r="F2545" s="20">
        <f>VLOOKUP(A2545,[1]spot_prices!$A:$F,5,FALSE)</f>
        <v>8.5</v>
      </c>
      <c r="G2545" s="103">
        <f>VLOOKUP(A2545,[1]spot_prices!$A:$F,6,FALSE)</f>
        <v>0.83</v>
      </c>
      <c r="H2545" s="27" t="s">
        <v>2095</v>
      </c>
      <c r="I2545" s="35"/>
      <c r="J2545" s="114"/>
      <c r="K2545" s="112">
        <f>VLOOKUP(H2545,行业总结!D:F,2,FALSE)</f>
        <v>6.2</v>
      </c>
      <c r="L2545" s="27" t="s">
        <v>11610</v>
      </c>
      <c r="M2545" s="114"/>
    </row>
    <row r="2546" s="98" customFormat="1" ht="33" spans="1:13">
      <c r="A2546" s="24" t="s">
        <v>11611</v>
      </c>
      <c r="B2546" s="24" t="s">
        <v>11612</v>
      </c>
      <c r="C2546" s="21">
        <f>VLOOKUP(A2546,[1]spot_prices!$A:$F,3,FALSE)</f>
        <v>1.5</v>
      </c>
      <c r="D2546" s="21">
        <f>VLOOKUP(A2546,[1]spot_prices!$A:$F,4,FALSE)</f>
        <v>4.3</v>
      </c>
      <c r="E2546" s="107">
        <f>C2546/D2546</f>
        <v>0.348837209302326</v>
      </c>
      <c r="F2546" s="20">
        <f>VLOOKUP(A2546,[1]spot_prices!$A:$F,5,FALSE)</f>
        <v>7.69</v>
      </c>
      <c r="G2546" s="103">
        <f>VLOOKUP(A2546,[1]spot_prices!$A:$F,6,FALSE)</f>
        <v>-0.13</v>
      </c>
      <c r="H2546" s="27" t="s">
        <v>2095</v>
      </c>
      <c r="I2546" s="35"/>
      <c r="J2546" s="114"/>
      <c r="K2546" s="112">
        <f>VLOOKUP(H2546,行业总结!D:F,2,FALSE)</f>
        <v>6.2</v>
      </c>
      <c r="L2546" s="114"/>
      <c r="M2546" s="114"/>
    </row>
    <row r="2547" s="98" customFormat="1" ht="33" spans="1:13">
      <c r="A2547" s="110" t="s">
        <v>991</v>
      </c>
      <c r="B2547" s="110" t="s">
        <v>992</v>
      </c>
      <c r="C2547" s="21">
        <f>VLOOKUP(A2547,[1]spot_prices!$A:$F,3,FALSE)</f>
        <v>535.1</v>
      </c>
      <c r="D2547" s="21">
        <f>VLOOKUP(A2547,[1]spot_prices!$A:$F,4,FALSE)</f>
        <v>536</v>
      </c>
      <c r="E2547" s="107">
        <f>C2547/D2547</f>
        <v>0.998320895522388</v>
      </c>
      <c r="F2547" s="20">
        <f>VLOOKUP(A2547,[1]spot_prices!$A:$F,5,FALSE)</f>
        <v>15.91</v>
      </c>
      <c r="G2547" s="103">
        <f>VLOOKUP(A2547,[1]spot_prices!$A:$F,6,FALSE)</f>
        <v>2.38</v>
      </c>
      <c r="H2547" s="111" t="s">
        <v>993</v>
      </c>
      <c r="I2547" s="130"/>
      <c r="J2547" s="110" t="s">
        <v>11613</v>
      </c>
      <c r="K2547" s="112">
        <f>VLOOKUP(H2547,行业总结!D:F,2,FALSE)</f>
        <v>4.31</v>
      </c>
      <c r="L2547" s="111" t="s">
        <v>994</v>
      </c>
      <c r="M2547" s="111" t="s">
        <v>995</v>
      </c>
    </row>
    <row r="2548" s="98" customFormat="1" ht="33" spans="1:13">
      <c r="A2548" s="108" t="s">
        <v>11614</v>
      </c>
      <c r="B2548" s="108" t="s">
        <v>11615</v>
      </c>
      <c r="C2548" s="21">
        <f>VLOOKUP(A2548,[1]spot_prices!$A:$F,3,FALSE)</f>
        <v>335.6</v>
      </c>
      <c r="D2548" s="21">
        <f>VLOOKUP(A2548,[1]spot_prices!$A:$F,4,FALSE)</f>
        <v>342.6</v>
      </c>
      <c r="E2548" s="107">
        <f>C2548/D2548</f>
        <v>0.979568009340339</v>
      </c>
      <c r="F2548" s="20">
        <f>VLOOKUP(A2548,[1]spot_prices!$A:$F,5,FALSE)</f>
        <v>34.8</v>
      </c>
      <c r="G2548" s="103">
        <f>VLOOKUP(A2548,[1]spot_prices!$A:$F,6,FALSE)</f>
        <v>5.71</v>
      </c>
      <c r="H2548" s="109" t="s">
        <v>993</v>
      </c>
      <c r="I2548" s="121"/>
      <c r="J2548" s="108" t="s">
        <v>2211</v>
      </c>
      <c r="K2548" s="112">
        <f>VLOOKUP(H2548,行业总结!D:F,2,FALSE)</f>
        <v>4.31</v>
      </c>
      <c r="L2548" s="109" t="s">
        <v>11616</v>
      </c>
      <c r="M2548" s="109" t="s">
        <v>11617</v>
      </c>
    </row>
    <row r="2549" s="98" customFormat="1" ht="33" spans="1:13">
      <c r="A2549" s="108" t="s">
        <v>11618</v>
      </c>
      <c r="B2549" s="108" t="s">
        <v>11619</v>
      </c>
      <c r="C2549" s="21">
        <f>VLOOKUP(A2549,[1]spot_prices!$A:$F,3,FALSE)</f>
        <v>188.3</v>
      </c>
      <c r="D2549" s="21">
        <f>VLOOKUP(A2549,[1]spot_prices!$A:$F,4,FALSE)</f>
        <v>248.2</v>
      </c>
      <c r="E2549" s="107">
        <f>C2549/D2549</f>
        <v>0.758662369057212</v>
      </c>
      <c r="F2549" s="20">
        <f>VLOOKUP(A2549,[1]spot_prices!$A:$F,5,FALSE)</f>
        <v>6.91</v>
      </c>
      <c r="G2549" s="103">
        <f>VLOOKUP(A2549,[1]spot_prices!$A:$F,6,FALSE)</f>
        <v>-0.72</v>
      </c>
      <c r="H2549" s="109" t="s">
        <v>993</v>
      </c>
      <c r="I2549" s="121"/>
      <c r="J2549" s="108" t="s">
        <v>2226</v>
      </c>
      <c r="K2549" s="112">
        <f>VLOOKUP(H2549,行业总结!D:F,2,FALSE)</f>
        <v>4.31</v>
      </c>
      <c r="L2549" s="109" t="s">
        <v>11620</v>
      </c>
      <c r="M2549" s="109" t="s">
        <v>11621</v>
      </c>
    </row>
    <row r="2550" s="98" customFormat="1" spans="1:13">
      <c r="A2550" s="108" t="s">
        <v>11622</v>
      </c>
      <c r="B2550" s="108" t="s">
        <v>11623</v>
      </c>
      <c r="C2550" s="21">
        <f>VLOOKUP(A2550,[1]spot_prices!$A:$F,3,FALSE)</f>
        <v>164.4</v>
      </c>
      <c r="D2550" s="21">
        <f>VLOOKUP(A2550,[1]spot_prices!$A:$F,4,FALSE)</f>
        <v>363.8</v>
      </c>
      <c r="E2550" s="107">
        <f>C2550/D2550</f>
        <v>0.451896646509071</v>
      </c>
      <c r="F2550" s="20">
        <f>VLOOKUP(A2550,[1]spot_prices!$A:$F,5,FALSE)</f>
        <v>62.37</v>
      </c>
      <c r="G2550" s="103">
        <f>VLOOKUP(A2550,[1]spot_prices!$A:$F,6,FALSE)</f>
        <v>2.48</v>
      </c>
      <c r="H2550" s="109" t="s">
        <v>993</v>
      </c>
      <c r="I2550" s="121"/>
      <c r="J2550" s="108" t="s">
        <v>8552</v>
      </c>
      <c r="K2550" s="112">
        <f>VLOOKUP(H2550,行业总结!D:F,2,FALSE)</f>
        <v>4.31</v>
      </c>
      <c r="L2550" s="109" t="s">
        <v>11624</v>
      </c>
      <c r="M2550" s="109" t="s">
        <v>11625</v>
      </c>
    </row>
    <row r="2551" s="98" customFormat="1" ht="33" spans="1:13">
      <c r="A2551" s="108" t="s">
        <v>11626</v>
      </c>
      <c r="B2551" s="108" t="s">
        <v>11627</v>
      </c>
      <c r="C2551" s="21">
        <f>VLOOKUP(A2551,[1]spot_prices!$A:$F,3,FALSE)</f>
        <v>134.2</v>
      </c>
      <c r="D2551" s="21">
        <f>VLOOKUP(A2551,[1]spot_prices!$A:$F,4,FALSE)</f>
        <v>134.2</v>
      </c>
      <c r="E2551" s="107">
        <f>C2551/D2551</f>
        <v>1</v>
      </c>
      <c r="F2551" s="20">
        <f>VLOOKUP(A2551,[1]spot_prices!$A:$F,5,FALSE)</f>
        <v>23.75</v>
      </c>
      <c r="G2551" s="103">
        <f>VLOOKUP(A2551,[1]spot_prices!$A:$F,6,FALSE)</f>
        <v>-0.38</v>
      </c>
      <c r="H2551" s="109" t="s">
        <v>993</v>
      </c>
      <c r="I2551" s="121"/>
      <c r="J2551" s="108" t="s">
        <v>2253</v>
      </c>
      <c r="K2551" s="112">
        <f>VLOOKUP(H2551,行业总结!D:F,2,FALSE)</f>
        <v>4.31</v>
      </c>
      <c r="L2551" s="109" t="s">
        <v>11628</v>
      </c>
      <c r="M2551" s="109" t="s">
        <v>11629</v>
      </c>
    </row>
    <row r="2552" s="98" customFormat="1" ht="33" spans="1:13">
      <c r="A2552" s="108" t="s">
        <v>11630</v>
      </c>
      <c r="B2552" s="108" t="s">
        <v>11631</v>
      </c>
      <c r="C2552" s="21">
        <f>VLOOKUP(A2552,[1]spot_prices!$A:$F,3,FALSE)</f>
        <v>119.9</v>
      </c>
      <c r="D2552" s="21">
        <f>VLOOKUP(A2552,[1]spot_prices!$A:$F,4,FALSE)</f>
        <v>119.9</v>
      </c>
      <c r="E2552" s="107">
        <f>C2552/D2552</f>
        <v>1</v>
      </c>
      <c r="F2552" s="20">
        <f>VLOOKUP(A2552,[1]spot_prices!$A:$F,5,FALSE)</f>
        <v>8.55</v>
      </c>
      <c r="G2552" s="103">
        <f>VLOOKUP(A2552,[1]spot_prices!$A:$F,6,FALSE)</f>
        <v>0.35</v>
      </c>
      <c r="H2552" s="109" t="s">
        <v>993</v>
      </c>
      <c r="I2552" s="121"/>
      <c r="J2552" s="108" t="s">
        <v>2253</v>
      </c>
      <c r="K2552" s="112">
        <f>VLOOKUP(H2552,行业总结!D:F,2,FALSE)</f>
        <v>4.31</v>
      </c>
      <c r="L2552" s="109" t="s">
        <v>11632</v>
      </c>
      <c r="M2552" s="109" t="s">
        <v>11633</v>
      </c>
    </row>
    <row r="2553" s="98" customFormat="1" spans="1:13">
      <c r="A2553" s="108" t="s">
        <v>11634</v>
      </c>
      <c r="B2553" s="108" t="s">
        <v>11635</v>
      </c>
      <c r="C2553" s="21">
        <f>VLOOKUP(A2553,[1]spot_prices!$A:$F,3,FALSE)</f>
        <v>114.9</v>
      </c>
      <c r="D2553" s="21">
        <f>VLOOKUP(A2553,[1]spot_prices!$A:$F,4,FALSE)</f>
        <v>189.2</v>
      </c>
      <c r="E2553" s="107">
        <f>C2553/D2553</f>
        <v>0.607293868921776</v>
      </c>
      <c r="F2553" s="20">
        <f>VLOOKUP(A2553,[1]spot_prices!$A:$F,5,FALSE)</f>
        <v>126.15</v>
      </c>
      <c r="G2553" s="103">
        <f>VLOOKUP(A2553,[1]spot_prices!$A:$F,6,FALSE)</f>
        <v>-2.77</v>
      </c>
      <c r="H2553" s="109" t="s">
        <v>993</v>
      </c>
      <c r="I2553" s="121"/>
      <c r="J2553" s="108" t="s">
        <v>2352</v>
      </c>
      <c r="K2553" s="112">
        <f>VLOOKUP(H2553,行业总结!D:F,2,FALSE)</f>
        <v>4.31</v>
      </c>
      <c r="L2553" s="109" t="s">
        <v>11636</v>
      </c>
      <c r="M2553" s="109" t="s">
        <v>11637</v>
      </c>
    </row>
    <row r="2554" s="98" customFormat="1" ht="33" spans="1:13">
      <c r="A2554" s="108" t="s">
        <v>11638</v>
      </c>
      <c r="B2554" s="108" t="s">
        <v>11639</v>
      </c>
      <c r="C2554" s="21">
        <f>VLOOKUP(A2554,[1]spot_prices!$A:$F,3,FALSE)</f>
        <v>99.7</v>
      </c>
      <c r="D2554" s="21">
        <f>VLOOKUP(A2554,[1]spot_prices!$A:$F,4,FALSE)</f>
        <v>109.6</v>
      </c>
      <c r="E2554" s="107">
        <f>C2554/D2554</f>
        <v>0.909671532846715</v>
      </c>
      <c r="F2554" s="20">
        <f>VLOOKUP(A2554,[1]spot_prices!$A:$F,5,FALSE)</f>
        <v>47.72</v>
      </c>
      <c r="G2554" s="103">
        <f>VLOOKUP(A2554,[1]spot_prices!$A:$F,6,FALSE)</f>
        <v>-1.97</v>
      </c>
      <c r="H2554" s="109" t="s">
        <v>993</v>
      </c>
      <c r="I2554" s="121"/>
      <c r="J2554" s="108" t="s">
        <v>2352</v>
      </c>
      <c r="K2554" s="112">
        <f>VLOOKUP(H2554,行业总结!D:F,2,FALSE)</f>
        <v>4.31</v>
      </c>
      <c r="L2554" s="109" t="s">
        <v>11640</v>
      </c>
      <c r="M2554" s="109" t="s">
        <v>1856</v>
      </c>
    </row>
    <row r="2555" s="98" customFormat="1" ht="33" spans="1:13">
      <c r="A2555" s="20" t="s">
        <v>11641</v>
      </c>
      <c r="B2555" s="20" t="s">
        <v>11642</v>
      </c>
      <c r="C2555" s="21">
        <f>VLOOKUP(A2555,[1]spot_prices!$A:$F,3,FALSE)</f>
        <v>94.4</v>
      </c>
      <c r="D2555" s="21">
        <f>VLOOKUP(A2555,[1]spot_prices!$A:$F,4,FALSE)</f>
        <v>95.2</v>
      </c>
      <c r="E2555" s="107">
        <f>C2555/D2555</f>
        <v>0.991596638655462</v>
      </c>
      <c r="F2555" s="20">
        <f>VLOOKUP(A2555,[1]spot_prices!$A:$F,5,FALSE)</f>
        <v>4.05</v>
      </c>
      <c r="G2555" s="103">
        <f>VLOOKUP(A2555,[1]spot_prices!$A:$F,6,FALSE)</f>
        <v>2.02</v>
      </c>
      <c r="H2555" s="23" t="s">
        <v>993</v>
      </c>
      <c r="I2555" s="115"/>
      <c r="J2555" s="20" t="s">
        <v>2839</v>
      </c>
      <c r="K2555" s="112">
        <f>VLOOKUP(H2555,行业总结!D:F,2,FALSE)</f>
        <v>4.31</v>
      </c>
      <c r="L2555" s="23" t="s">
        <v>11643</v>
      </c>
      <c r="M2555" s="23" t="s">
        <v>11644</v>
      </c>
    </row>
    <row r="2556" s="98" customFormat="1" ht="33" spans="1:13">
      <c r="A2556" s="20" t="s">
        <v>11645</v>
      </c>
      <c r="B2556" s="20" t="s">
        <v>11646</v>
      </c>
      <c r="C2556" s="21">
        <f>VLOOKUP(A2556,[1]spot_prices!$A:$F,3,FALSE)</f>
        <v>85.4</v>
      </c>
      <c r="D2556" s="21">
        <f>VLOOKUP(A2556,[1]spot_prices!$A:$F,4,FALSE)</f>
        <v>85.4</v>
      </c>
      <c r="E2556" s="107">
        <f>C2556/D2556</f>
        <v>1</v>
      </c>
      <c r="F2556" s="20">
        <f>VLOOKUP(A2556,[1]spot_prices!$A:$F,5,FALSE)</f>
        <v>14.5</v>
      </c>
      <c r="G2556" s="103">
        <f>VLOOKUP(A2556,[1]spot_prices!$A:$F,6,FALSE)</f>
        <v>0.9</v>
      </c>
      <c r="H2556" s="23" t="s">
        <v>993</v>
      </c>
      <c r="I2556" s="115"/>
      <c r="J2556" s="113"/>
      <c r="K2556" s="112">
        <f>VLOOKUP(H2556,行业总结!D:F,2,FALSE)</f>
        <v>4.31</v>
      </c>
      <c r="L2556" s="23" t="s">
        <v>11647</v>
      </c>
      <c r="M2556" s="23" t="s">
        <v>11648</v>
      </c>
    </row>
    <row r="2557" s="98" customFormat="1" ht="33" spans="1:13">
      <c r="A2557" s="20" t="s">
        <v>11649</v>
      </c>
      <c r="B2557" s="20" t="s">
        <v>11650</v>
      </c>
      <c r="C2557" s="21">
        <f>VLOOKUP(A2557,[1]spot_prices!$A:$F,3,FALSE)</f>
        <v>73</v>
      </c>
      <c r="D2557" s="21">
        <f>VLOOKUP(A2557,[1]spot_prices!$A:$F,4,FALSE)</f>
        <v>103.4</v>
      </c>
      <c r="E2557" s="107">
        <f>C2557/D2557</f>
        <v>0.705996131528046</v>
      </c>
      <c r="F2557" s="20">
        <f>VLOOKUP(A2557,[1]spot_prices!$A:$F,5,FALSE)</f>
        <v>123</v>
      </c>
      <c r="G2557" s="103">
        <f>VLOOKUP(A2557,[1]spot_prices!$A:$F,6,FALSE)</f>
        <v>2.05</v>
      </c>
      <c r="H2557" s="23" t="s">
        <v>993</v>
      </c>
      <c r="I2557" s="115"/>
      <c r="J2557" s="20" t="s">
        <v>2113</v>
      </c>
      <c r="K2557" s="112">
        <f>VLOOKUP(H2557,行业总结!D:F,2,FALSE)</f>
        <v>4.31</v>
      </c>
      <c r="L2557" s="23" t="s">
        <v>11651</v>
      </c>
      <c r="M2557" s="23" t="s">
        <v>11652</v>
      </c>
    </row>
    <row r="2558" s="98" customFormat="1" ht="33" spans="1:13">
      <c r="A2558" s="20" t="s">
        <v>11653</v>
      </c>
      <c r="B2558" s="20" t="s">
        <v>11654</v>
      </c>
      <c r="C2558" s="21">
        <f>VLOOKUP(A2558,[1]spot_prices!$A:$F,3,FALSE)</f>
        <v>71.3</v>
      </c>
      <c r="D2558" s="21">
        <f>VLOOKUP(A2558,[1]spot_prices!$A:$F,4,FALSE)</f>
        <v>77.2</v>
      </c>
      <c r="E2558" s="107">
        <f>C2558/D2558</f>
        <v>0.923575129533679</v>
      </c>
      <c r="F2558" s="20">
        <f>VLOOKUP(A2558,[1]spot_prices!$A:$F,5,FALSE)</f>
        <v>22.53</v>
      </c>
      <c r="G2558" s="103">
        <f>VLOOKUP(A2558,[1]spot_prices!$A:$F,6,FALSE)</f>
        <v>1.95</v>
      </c>
      <c r="H2558" s="23" t="s">
        <v>993</v>
      </c>
      <c r="I2558" s="115"/>
      <c r="J2558" s="20" t="s">
        <v>2135</v>
      </c>
      <c r="K2558" s="112">
        <f>VLOOKUP(H2558,行业总结!D:F,2,FALSE)</f>
        <v>4.31</v>
      </c>
      <c r="L2558" s="23" t="s">
        <v>11655</v>
      </c>
      <c r="M2558" s="23" t="s">
        <v>11656</v>
      </c>
    </row>
    <row r="2559" s="98" customFormat="1" spans="1:13">
      <c r="A2559" s="20" t="s">
        <v>11657</v>
      </c>
      <c r="B2559" s="20" t="s">
        <v>11658</v>
      </c>
      <c r="C2559" s="21">
        <f>VLOOKUP(A2559,[1]spot_prices!$A:$F,3,FALSE)</f>
        <v>70.8</v>
      </c>
      <c r="D2559" s="21">
        <f>VLOOKUP(A2559,[1]spot_prices!$A:$F,4,FALSE)</f>
        <v>70.8</v>
      </c>
      <c r="E2559" s="107">
        <f>C2559/D2559</f>
        <v>1</v>
      </c>
      <c r="F2559" s="20">
        <f>VLOOKUP(A2559,[1]spot_prices!$A:$F,5,FALSE)</f>
        <v>16.85</v>
      </c>
      <c r="G2559" s="103">
        <f>VLOOKUP(A2559,[1]spot_prices!$A:$F,6,FALSE)</f>
        <v>1.14</v>
      </c>
      <c r="H2559" s="23" t="s">
        <v>993</v>
      </c>
      <c r="I2559" s="115"/>
      <c r="J2559" s="20" t="s">
        <v>2253</v>
      </c>
      <c r="K2559" s="112">
        <f>VLOOKUP(H2559,行业总结!D:F,2,FALSE)</f>
        <v>4.31</v>
      </c>
      <c r="L2559" s="23" t="s">
        <v>11659</v>
      </c>
      <c r="M2559" s="23" t="s">
        <v>11660</v>
      </c>
    </row>
    <row r="2560" s="98" customFormat="1" ht="33" spans="1:13">
      <c r="A2560" s="20" t="s">
        <v>11661</v>
      </c>
      <c r="B2560" s="20" t="s">
        <v>11662</v>
      </c>
      <c r="C2560" s="21">
        <f>VLOOKUP(A2560,[1]spot_prices!$A:$F,3,FALSE)</f>
        <v>69</v>
      </c>
      <c r="D2560" s="21">
        <f>VLOOKUP(A2560,[1]spot_prices!$A:$F,4,FALSE)</f>
        <v>69</v>
      </c>
      <c r="E2560" s="107">
        <f>C2560/D2560</f>
        <v>1</v>
      </c>
      <c r="F2560" s="20">
        <f>VLOOKUP(A2560,[1]spot_prices!$A:$F,5,FALSE)</f>
        <v>37.36</v>
      </c>
      <c r="G2560" s="103">
        <f>VLOOKUP(A2560,[1]spot_prices!$A:$F,6,FALSE)</f>
        <v>-0.88</v>
      </c>
      <c r="H2560" s="23" t="s">
        <v>993</v>
      </c>
      <c r="I2560" s="115"/>
      <c r="J2560" s="113"/>
      <c r="K2560" s="112">
        <f>VLOOKUP(H2560,行业总结!D:F,2,FALSE)</f>
        <v>4.31</v>
      </c>
      <c r="L2560" s="23" t="s">
        <v>11663</v>
      </c>
      <c r="M2560" s="23" t="s">
        <v>11664</v>
      </c>
    </row>
    <row r="2561" s="98" customFormat="1" ht="33" spans="1:13">
      <c r="A2561" s="20" t="s">
        <v>11665</v>
      </c>
      <c r="B2561" s="20" t="s">
        <v>11666</v>
      </c>
      <c r="C2561" s="21">
        <f>VLOOKUP(A2561,[1]spot_prices!$A:$F,3,FALSE)</f>
        <v>66.5</v>
      </c>
      <c r="D2561" s="21">
        <f>VLOOKUP(A2561,[1]spot_prices!$A:$F,4,FALSE)</f>
        <v>93.9</v>
      </c>
      <c r="E2561" s="107">
        <f>C2561/D2561</f>
        <v>0.708200212992545</v>
      </c>
      <c r="F2561" s="20">
        <f>VLOOKUP(A2561,[1]spot_prices!$A:$F,5,FALSE)</f>
        <v>10.63</v>
      </c>
      <c r="G2561" s="103">
        <f>VLOOKUP(A2561,[1]spot_prices!$A:$F,6,FALSE)</f>
        <v>1.24</v>
      </c>
      <c r="H2561" s="23" t="s">
        <v>993</v>
      </c>
      <c r="I2561" s="115"/>
      <c r="J2561" s="20" t="s">
        <v>2135</v>
      </c>
      <c r="K2561" s="112">
        <f>VLOOKUP(H2561,行业总结!D:F,2,FALSE)</f>
        <v>4.31</v>
      </c>
      <c r="L2561" s="23" t="s">
        <v>11667</v>
      </c>
      <c r="M2561" s="23" t="s">
        <v>11668</v>
      </c>
    </row>
    <row r="2562" s="98" customFormat="1" ht="49.5" spans="1:13">
      <c r="A2562" s="20" t="s">
        <v>11669</v>
      </c>
      <c r="B2562" s="20" t="s">
        <v>11670</v>
      </c>
      <c r="C2562" s="21">
        <f>VLOOKUP(A2562,[1]spot_prices!$A:$F,3,FALSE)</f>
        <v>65.5</v>
      </c>
      <c r="D2562" s="21">
        <f>VLOOKUP(A2562,[1]spot_prices!$A:$F,4,FALSE)</f>
        <v>79.8</v>
      </c>
      <c r="E2562" s="107">
        <f>C2562/D2562</f>
        <v>0.820802005012531</v>
      </c>
      <c r="F2562" s="20">
        <f>VLOOKUP(A2562,[1]spot_prices!$A:$F,5,FALSE)</f>
        <v>8.44</v>
      </c>
      <c r="G2562" s="103">
        <f>VLOOKUP(A2562,[1]spot_prices!$A:$F,6,FALSE)</f>
        <v>0</v>
      </c>
      <c r="H2562" s="23" t="s">
        <v>993</v>
      </c>
      <c r="I2562" s="115"/>
      <c r="J2562" s="20" t="s">
        <v>2135</v>
      </c>
      <c r="K2562" s="112">
        <f>VLOOKUP(H2562,行业总结!D:F,2,FALSE)</f>
        <v>4.31</v>
      </c>
      <c r="L2562" s="23" t="s">
        <v>11671</v>
      </c>
      <c r="M2562" s="23" t="s">
        <v>11672</v>
      </c>
    </row>
    <row r="2563" s="98" customFormat="1" spans="1:13">
      <c r="A2563" s="20" t="s">
        <v>11673</v>
      </c>
      <c r="B2563" s="20" t="s">
        <v>11674</v>
      </c>
      <c r="C2563" s="21">
        <f>VLOOKUP(A2563,[1]spot_prices!$A:$F,3,FALSE)</f>
        <v>64.7</v>
      </c>
      <c r="D2563" s="21">
        <f>VLOOKUP(A2563,[1]spot_prices!$A:$F,4,FALSE)</f>
        <v>64.7</v>
      </c>
      <c r="E2563" s="107">
        <f>C2563/D2563</f>
        <v>1</v>
      </c>
      <c r="F2563" s="20">
        <f>VLOOKUP(A2563,[1]spot_prices!$A:$F,5,FALSE)</f>
        <v>108.82</v>
      </c>
      <c r="G2563" s="103">
        <f>VLOOKUP(A2563,[1]spot_prices!$A:$F,6,FALSE)</f>
        <v>2.48</v>
      </c>
      <c r="H2563" s="23" t="s">
        <v>993</v>
      </c>
      <c r="I2563" s="115"/>
      <c r="J2563" s="113"/>
      <c r="K2563" s="112">
        <f>VLOOKUP(H2563,行业总结!D:F,2,FALSE)</f>
        <v>4.31</v>
      </c>
      <c r="L2563" s="23" t="s">
        <v>11675</v>
      </c>
      <c r="M2563" s="23" t="s">
        <v>11676</v>
      </c>
    </row>
    <row r="2564" s="98" customFormat="1" spans="1:13">
      <c r="A2564" s="20" t="s">
        <v>11677</v>
      </c>
      <c r="B2564" s="20" t="s">
        <v>11678</v>
      </c>
      <c r="C2564" s="21">
        <f>VLOOKUP(A2564,[1]spot_prices!$A:$F,3,FALSE)</f>
        <v>64.1</v>
      </c>
      <c r="D2564" s="21">
        <f>VLOOKUP(A2564,[1]spot_prices!$A:$F,4,FALSE)</f>
        <v>77.9</v>
      </c>
      <c r="E2564" s="107">
        <f>C2564/D2564</f>
        <v>0.822849807445443</v>
      </c>
      <c r="F2564" s="20">
        <f>VLOOKUP(A2564,[1]spot_prices!$A:$F,5,FALSE)</f>
        <v>13.21</v>
      </c>
      <c r="G2564" s="103">
        <f>VLOOKUP(A2564,[1]spot_prices!$A:$F,6,FALSE)</f>
        <v>1.15</v>
      </c>
      <c r="H2564" s="23" t="s">
        <v>993</v>
      </c>
      <c r="I2564" s="115"/>
      <c r="J2564" s="20" t="s">
        <v>2253</v>
      </c>
      <c r="K2564" s="112">
        <f>VLOOKUP(H2564,行业总结!D:F,2,FALSE)</f>
        <v>4.31</v>
      </c>
      <c r="L2564" s="23" t="s">
        <v>11679</v>
      </c>
      <c r="M2564" s="23" t="s">
        <v>11680</v>
      </c>
    </row>
    <row r="2565" s="98" customFormat="1" spans="1:13">
      <c r="A2565" s="20" t="s">
        <v>11681</v>
      </c>
      <c r="B2565" s="20" t="s">
        <v>11682</v>
      </c>
      <c r="C2565" s="21">
        <f>VLOOKUP(A2565,[1]spot_prices!$A:$F,3,FALSE)</f>
        <v>63.5</v>
      </c>
      <c r="D2565" s="21">
        <f>VLOOKUP(A2565,[1]spot_prices!$A:$F,4,FALSE)</f>
        <v>63.7</v>
      </c>
      <c r="E2565" s="107">
        <f>C2565/D2565</f>
        <v>0.996860282574568</v>
      </c>
      <c r="F2565" s="20">
        <f>VLOOKUP(A2565,[1]spot_prices!$A:$F,5,FALSE)</f>
        <v>17.53</v>
      </c>
      <c r="G2565" s="103">
        <f>VLOOKUP(A2565,[1]spot_prices!$A:$F,6,FALSE)</f>
        <v>2.45</v>
      </c>
      <c r="H2565" s="23" t="s">
        <v>993</v>
      </c>
      <c r="I2565" s="115"/>
      <c r="J2565" s="113"/>
      <c r="K2565" s="112">
        <f>VLOOKUP(H2565,行业总结!D:F,2,FALSE)</f>
        <v>4.31</v>
      </c>
      <c r="L2565" s="23" t="s">
        <v>11683</v>
      </c>
      <c r="M2565" s="23" t="s">
        <v>11684</v>
      </c>
    </row>
    <row r="2566" s="98" customFormat="1" ht="33" spans="1:13">
      <c r="A2566" s="20" t="s">
        <v>11685</v>
      </c>
      <c r="B2566" s="20" t="s">
        <v>11686</v>
      </c>
      <c r="C2566" s="21">
        <f>VLOOKUP(A2566,[1]spot_prices!$A:$F,3,FALSE)</f>
        <v>60.8</v>
      </c>
      <c r="D2566" s="21">
        <f>VLOOKUP(A2566,[1]spot_prices!$A:$F,4,FALSE)</f>
        <v>61.5</v>
      </c>
      <c r="E2566" s="107">
        <f>C2566/D2566</f>
        <v>0.988617886178862</v>
      </c>
      <c r="F2566" s="20">
        <f>VLOOKUP(A2566,[1]spot_prices!$A:$F,5,FALSE)</f>
        <v>29.55</v>
      </c>
      <c r="G2566" s="103">
        <f>VLOOKUP(A2566,[1]spot_prices!$A:$F,6,FALSE)</f>
        <v>2.5</v>
      </c>
      <c r="H2566" s="23" t="s">
        <v>993</v>
      </c>
      <c r="I2566" s="115"/>
      <c r="J2566" s="20" t="s">
        <v>2286</v>
      </c>
      <c r="K2566" s="112">
        <f>VLOOKUP(H2566,行业总结!D:F,2,FALSE)</f>
        <v>4.31</v>
      </c>
      <c r="L2566" s="23" t="s">
        <v>11687</v>
      </c>
      <c r="M2566" s="113"/>
    </row>
    <row r="2567" s="98" customFormat="1" ht="33" spans="1:13">
      <c r="A2567" s="20" t="s">
        <v>11688</v>
      </c>
      <c r="B2567" s="20" t="s">
        <v>11689</v>
      </c>
      <c r="C2567" s="21">
        <f>VLOOKUP(A2567,[1]spot_prices!$A:$F,3,FALSE)</f>
        <v>48.2</v>
      </c>
      <c r="D2567" s="21">
        <f>VLOOKUP(A2567,[1]spot_prices!$A:$F,4,FALSE)</f>
        <v>101.9</v>
      </c>
      <c r="E2567" s="107">
        <f>C2567/D2567</f>
        <v>0.473012757605496</v>
      </c>
      <c r="F2567" s="20">
        <f>VLOOKUP(A2567,[1]spot_prices!$A:$F,5,FALSE)</f>
        <v>78</v>
      </c>
      <c r="G2567" s="103">
        <f>VLOOKUP(A2567,[1]spot_prices!$A:$F,6,FALSE)</f>
        <v>-5.77</v>
      </c>
      <c r="H2567" s="23" t="s">
        <v>993</v>
      </c>
      <c r="I2567" s="115"/>
      <c r="J2567" s="113"/>
      <c r="K2567" s="112">
        <f>VLOOKUP(H2567,行业总结!D:F,2,FALSE)</f>
        <v>4.31</v>
      </c>
      <c r="L2567" s="23" t="s">
        <v>11690</v>
      </c>
      <c r="M2567" s="23" t="s">
        <v>11691</v>
      </c>
    </row>
    <row r="2568" s="98" customFormat="1" ht="33" spans="1:13">
      <c r="A2568" s="20" t="s">
        <v>11692</v>
      </c>
      <c r="B2568" s="20" t="s">
        <v>11693</v>
      </c>
      <c r="C2568" s="21">
        <f>VLOOKUP(A2568,[1]spot_prices!$A:$F,3,FALSE)</f>
        <v>48</v>
      </c>
      <c r="D2568" s="21">
        <f>VLOOKUP(A2568,[1]spot_prices!$A:$F,4,FALSE)</f>
        <v>57.1</v>
      </c>
      <c r="E2568" s="107">
        <f>C2568/D2568</f>
        <v>0.840630472854641</v>
      </c>
      <c r="F2568" s="20">
        <f>VLOOKUP(A2568,[1]spot_prices!$A:$F,5,FALSE)</f>
        <v>12.14</v>
      </c>
      <c r="G2568" s="103">
        <f>VLOOKUP(A2568,[1]spot_prices!$A:$F,6,FALSE)</f>
        <v>1.85</v>
      </c>
      <c r="H2568" s="23" t="s">
        <v>993</v>
      </c>
      <c r="I2568" s="115"/>
      <c r="J2568" s="113"/>
      <c r="K2568" s="112">
        <f>VLOOKUP(H2568,行业总结!D:F,2,FALSE)</f>
        <v>4.31</v>
      </c>
      <c r="L2568" s="23" t="s">
        <v>11694</v>
      </c>
      <c r="M2568" s="23" t="s">
        <v>11695</v>
      </c>
    </row>
    <row r="2569" s="98" customFormat="1" ht="33" spans="1:13">
      <c r="A2569" s="24" t="s">
        <v>11696</v>
      </c>
      <c r="B2569" s="24" t="s">
        <v>11697</v>
      </c>
      <c r="C2569" s="21">
        <f>VLOOKUP(A2569,[1]spot_prices!$A:$F,3,FALSE)</f>
        <v>47</v>
      </c>
      <c r="D2569" s="21">
        <f>VLOOKUP(A2569,[1]spot_prices!$A:$F,4,FALSE)</f>
        <v>56</v>
      </c>
      <c r="E2569" s="107">
        <f>C2569/D2569</f>
        <v>0.839285714285714</v>
      </c>
      <c r="F2569" s="20">
        <f>VLOOKUP(A2569,[1]spot_prices!$A:$F,5,FALSE)</f>
        <v>9.44</v>
      </c>
      <c r="G2569" s="103">
        <f>VLOOKUP(A2569,[1]spot_prices!$A:$F,6,FALSE)</f>
        <v>1.18</v>
      </c>
      <c r="H2569" s="27" t="s">
        <v>993</v>
      </c>
      <c r="I2569" s="35"/>
      <c r="J2569" s="114"/>
      <c r="K2569" s="112">
        <f>VLOOKUP(H2569,行业总结!D:F,2,FALSE)</f>
        <v>4.31</v>
      </c>
      <c r="L2569" s="27" t="s">
        <v>11698</v>
      </c>
      <c r="M2569" s="27" t="s">
        <v>11699</v>
      </c>
    </row>
    <row r="2570" s="98" customFormat="1" ht="33" spans="1:13">
      <c r="A2570" s="24" t="s">
        <v>11700</v>
      </c>
      <c r="B2570" s="24" t="s">
        <v>11701</v>
      </c>
      <c r="C2570" s="21">
        <f>VLOOKUP(A2570,[1]spot_prices!$A:$F,3,FALSE)</f>
        <v>43.4</v>
      </c>
      <c r="D2570" s="21">
        <f>VLOOKUP(A2570,[1]spot_prices!$A:$F,4,FALSE)</f>
        <v>43.4</v>
      </c>
      <c r="E2570" s="107">
        <f>C2570/D2570</f>
        <v>1</v>
      </c>
      <c r="F2570" s="20">
        <f>VLOOKUP(A2570,[1]spot_prices!$A:$F,5,FALSE)</f>
        <v>22.72</v>
      </c>
      <c r="G2570" s="103">
        <f>VLOOKUP(A2570,[1]spot_prices!$A:$F,6,FALSE)</f>
        <v>2.07</v>
      </c>
      <c r="H2570" s="27" t="s">
        <v>993</v>
      </c>
      <c r="I2570" s="35"/>
      <c r="J2570" s="24" t="s">
        <v>2723</v>
      </c>
      <c r="K2570" s="112">
        <f>VLOOKUP(H2570,行业总结!D:F,2,FALSE)</f>
        <v>4.31</v>
      </c>
      <c r="L2570" s="27" t="s">
        <v>11702</v>
      </c>
      <c r="M2570" s="27" t="s">
        <v>11703</v>
      </c>
    </row>
    <row r="2571" s="98" customFormat="1" ht="49.5" spans="1:13">
      <c r="A2571" s="24" t="s">
        <v>11704</v>
      </c>
      <c r="B2571" s="24" t="s">
        <v>11705</v>
      </c>
      <c r="C2571" s="21">
        <f>VLOOKUP(A2571,[1]spot_prices!$A:$F,3,FALSE)</f>
        <v>41.9</v>
      </c>
      <c r="D2571" s="21">
        <f>VLOOKUP(A2571,[1]spot_prices!$A:$F,4,FALSE)</f>
        <v>44</v>
      </c>
      <c r="E2571" s="107">
        <f>C2571/D2571</f>
        <v>0.952272727272727</v>
      </c>
      <c r="F2571" s="20">
        <f>VLOOKUP(A2571,[1]spot_prices!$A:$F,5,FALSE)</f>
        <v>14.4</v>
      </c>
      <c r="G2571" s="103">
        <f>VLOOKUP(A2571,[1]spot_prices!$A:$F,6,FALSE)</f>
        <v>-1.5</v>
      </c>
      <c r="H2571" s="27" t="s">
        <v>993</v>
      </c>
      <c r="I2571" s="35"/>
      <c r="J2571" s="114"/>
      <c r="K2571" s="112">
        <f>VLOOKUP(H2571,行业总结!D:F,2,FALSE)</f>
        <v>4.31</v>
      </c>
      <c r="L2571" s="27" t="s">
        <v>11706</v>
      </c>
      <c r="M2571" s="27" t="s">
        <v>11707</v>
      </c>
    </row>
    <row r="2572" s="98" customFormat="1" spans="1:13">
      <c r="A2572" s="24" t="s">
        <v>11708</v>
      </c>
      <c r="B2572" s="24" t="s">
        <v>11709</v>
      </c>
      <c r="C2572" s="21">
        <f>VLOOKUP(A2572,[1]spot_prices!$A:$F,3,FALSE)</f>
        <v>40.4</v>
      </c>
      <c r="D2572" s="21">
        <f>VLOOKUP(A2572,[1]spot_prices!$A:$F,4,FALSE)</f>
        <v>40.4</v>
      </c>
      <c r="E2572" s="107">
        <f>C2572/D2572</f>
        <v>1</v>
      </c>
      <c r="F2572" s="20">
        <f>VLOOKUP(A2572,[1]spot_prices!$A:$F,5,FALSE)</f>
        <v>45.9</v>
      </c>
      <c r="G2572" s="103">
        <f>VLOOKUP(A2572,[1]spot_prices!$A:$F,6,FALSE)</f>
        <v>2.32</v>
      </c>
      <c r="H2572" s="27" t="s">
        <v>993</v>
      </c>
      <c r="I2572" s="35"/>
      <c r="J2572" s="24" t="s">
        <v>2286</v>
      </c>
      <c r="K2572" s="112">
        <f>VLOOKUP(H2572,行业总结!D:F,2,FALSE)</f>
        <v>4.31</v>
      </c>
      <c r="L2572" s="27" t="s">
        <v>11710</v>
      </c>
      <c r="M2572" s="27" t="s">
        <v>11711</v>
      </c>
    </row>
    <row r="2573" s="98" customFormat="1" spans="1:13">
      <c r="A2573" s="24" t="s">
        <v>11712</v>
      </c>
      <c r="B2573" s="24" t="s">
        <v>11713</v>
      </c>
      <c r="C2573" s="21">
        <f>VLOOKUP(A2573,[1]spot_prices!$A:$F,3,FALSE)</f>
        <v>40.3</v>
      </c>
      <c r="D2573" s="21">
        <f>VLOOKUP(A2573,[1]spot_prices!$A:$F,4,FALSE)</f>
        <v>40.3</v>
      </c>
      <c r="E2573" s="107">
        <f>C2573/D2573</f>
        <v>1</v>
      </c>
      <c r="F2573" s="20">
        <f>VLOOKUP(A2573,[1]spot_prices!$A:$F,5,FALSE)</f>
        <v>5.88</v>
      </c>
      <c r="G2573" s="103">
        <f>VLOOKUP(A2573,[1]spot_prices!$A:$F,6,FALSE)</f>
        <v>1.73</v>
      </c>
      <c r="H2573" s="27" t="s">
        <v>993</v>
      </c>
      <c r="I2573" s="35"/>
      <c r="J2573" s="114"/>
      <c r="K2573" s="112">
        <f>VLOOKUP(H2573,行业总结!D:F,2,FALSE)</f>
        <v>4.31</v>
      </c>
      <c r="L2573" s="27" t="s">
        <v>11714</v>
      </c>
      <c r="M2573" s="27" t="s">
        <v>11715</v>
      </c>
    </row>
    <row r="2574" s="98" customFormat="1" spans="1:13">
      <c r="A2574" s="24" t="s">
        <v>11716</v>
      </c>
      <c r="B2574" s="24" t="s">
        <v>11717</v>
      </c>
      <c r="C2574" s="21">
        <f>VLOOKUP(A2574,[1]spot_prices!$A:$F,3,FALSE)</f>
        <v>39.9</v>
      </c>
      <c r="D2574" s="21">
        <f>VLOOKUP(A2574,[1]spot_prices!$A:$F,4,FALSE)</f>
        <v>66</v>
      </c>
      <c r="E2574" s="107">
        <f>C2574/D2574</f>
        <v>0.604545454545454</v>
      </c>
      <c r="F2574" s="20">
        <f>VLOOKUP(A2574,[1]spot_prices!$A:$F,5,FALSE)</f>
        <v>49.49</v>
      </c>
      <c r="G2574" s="103">
        <f>VLOOKUP(A2574,[1]spot_prices!$A:$F,6,FALSE)</f>
        <v>1.1</v>
      </c>
      <c r="H2574" s="27" t="s">
        <v>993</v>
      </c>
      <c r="I2574" s="35"/>
      <c r="J2574" s="114"/>
      <c r="K2574" s="112">
        <f>VLOOKUP(H2574,行业总结!D:F,2,FALSE)</f>
        <v>4.31</v>
      </c>
      <c r="L2574" s="27" t="s">
        <v>11718</v>
      </c>
      <c r="M2574" s="27" t="s">
        <v>4025</v>
      </c>
    </row>
    <row r="2575" s="98" customFormat="1" spans="1:13">
      <c r="A2575" s="24" t="s">
        <v>11719</v>
      </c>
      <c r="B2575" s="24" t="s">
        <v>11720</v>
      </c>
      <c r="C2575" s="21">
        <f>VLOOKUP(A2575,[1]spot_prices!$A:$F,3,FALSE)</f>
        <v>36.3</v>
      </c>
      <c r="D2575" s="21">
        <f>VLOOKUP(A2575,[1]spot_prices!$A:$F,4,FALSE)</f>
        <v>36.8</v>
      </c>
      <c r="E2575" s="107">
        <f>C2575/D2575</f>
        <v>0.986413043478261</v>
      </c>
      <c r="F2575" s="20">
        <f>VLOOKUP(A2575,[1]spot_prices!$A:$F,5,FALSE)</f>
        <v>22.67</v>
      </c>
      <c r="G2575" s="103">
        <f>VLOOKUP(A2575,[1]spot_prices!$A:$F,6,FALSE)</f>
        <v>1.84</v>
      </c>
      <c r="H2575" s="27" t="s">
        <v>993</v>
      </c>
      <c r="I2575" s="35"/>
      <c r="J2575" s="24"/>
      <c r="K2575" s="112">
        <f>VLOOKUP(H2575,行业总结!D:F,2,FALSE)</f>
        <v>4.31</v>
      </c>
      <c r="L2575" s="27" t="s">
        <v>11721</v>
      </c>
      <c r="M2575" s="27" t="s">
        <v>11722</v>
      </c>
    </row>
    <row r="2576" s="98" customFormat="1" ht="33" spans="1:13">
      <c r="A2576" s="24" t="s">
        <v>11723</v>
      </c>
      <c r="B2576" s="24" t="s">
        <v>11724</v>
      </c>
      <c r="C2576" s="21">
        <f>VLOOKUP(A2576,[1]spot_prices!$A:$F,3,FALSE)</f>
        <v>35.6</v>
      </c>
      <c r="D2576" s="21">
        <f>VLOOKUP(A2576,[1]spot_prices!$A:$F,4,FALSE)</f>
        <v>35.6</v>
      </c>
      <c r="E2576" s="107">
        <f>C2576/D2576</f>
        <v>1</v>
      </c>
      <c r="F2576" s="20">
        <f>VLOOKUP(A2576,[1]spot_prices!$A:$F,5,FALSE)</f>
        <v>44.52</v>
      </c>
      <c r="G2576" s="103">
        <f>VLOOKUP(A2576,[1]spot_prices!$A:$F,6,FALSE)</f>
        <v>2.32</v>
      </c>
      <c r="H2576" s="27" t="s">
        <v>993</v>
      </c>
      <c r="I2576" s="35"/>
      <c r="J2576" s="114"/>
      <c r="K2576" s="112">
        <f>VLOOKUP(H2576,行业总结!D:F,2,FALSE)</f>
        <v>4.31</v>
      </c>
      <c r="L2576" s="27" t="s">
        <v>11725</v>
      </c>
      <c r="M2576" s="27" t="s">
        <v>11726</v>
      </c>
    </row>
    <row r="2577" s="98" customFormat="1" spans="1:13">
      <c r="A2577" s="24" t="s">
        <v>11727</v>
      </c>
      <c r="B2577" s="24" t="s">
        <v>11728</v>
      </c>
      <c r="C2577" s="21">
        <f>VLOOKUP(A2577,[1]spot_prices!$A:$F,3,FALSE)</f>
        <v>32.5</v>
      </c>
      <c r="D2577" s="21">
        <f>VLOOKUP(A2577,[1]spot_prices!$A:$F,4,FALSE)</f>
        <v>41</v>
      </c>
      <c r="E2577" s="107">
        <f>C2577/D2577</f>
        <v>0.792682926829268</v>
      </c>
      <c r="F2577" s="20">
        <f>VLOOKUP(A2577,[1]spot_prices!$A:$F,5,FALSE)</f>
        <v>36.88</v>
      </c>
      <c r="G2577" s="103">
        <f>VLOOKUP(A2577,[1]spot_prices!$A:$F,6,FALSE)</f>
        <v>1.04</v>
      </c>
      <c r="H2577" s="27" t="s">
        <v>993</v>
      </c>
      <c r="I2577" s="35"/>
      <c r="J2577" s="114"/>
      <c r="K2577" s="112">
        <f>VLOOKUP(H2577,行业总结!D:F,2,FALSE)</f>
        <v>4.31</v>
      </c>
      <c r="L2577" s="27" t="s">
        <v>11729</v>
      </c>
      <c r="M2577" s="27" t="s">
        <v>11730</v>
      </c>
    </row>
    <row r="2578" s="98" customFormat="1" ht="33" spans="1:13">
      <c r="A2578" s="24" t="s">
        <v>11731</v>
      </c>
      <c r="B2578" s="24" t="s">
        <v>11732</v>
      </c>
      <c r="C2578" s="21">
        <f>VLOOKUP(A2578,[1]spot_prices!$A:$F,3,FALSE)</f>
        <v>31.8</v>
      </c>
      <c r="D2578" s="21">
        <f>VLOOKUP(A2578,[1]spot_prices!$A:$F,4,FALSE)</f>
        <v>46.4</v>
      </c>
      <c r="E2578" s="107">
        <f>C2578/D2578</f>
        <v>0.685344827586207</v>
      </c>
      <c r="F2578" s="20">
        <f>VLOOKUP(A2578,[1]spot_prices!$A:$F,5,FALSE)</f>
        <v>17.9</v>
      </c>
      <c r="G2578" s="103">
        <f>VLOOKUP(A2578,[1]spot_prices!$A:$F,6,FALSE)</f>
        <v>1.59</v>
      </c>
      <c r="H2578" s="27" t="s">
        <v>993</v>
      </c>
      <c r="I2578" s="35"/>
      <c r="J2578" s="114"/>
      <c r="K2578" s="112">
        <f>VLOOKUP(H2578,行业总结!D:F,2,FALSE)</f>
        <v>4.31</v>
      </c>
      <c r="L2578" s="27" t="s">
        <v>11733</v>
      </c>
      <c r="M2578" s="27" t="s">
        <v>11734</v>
      </c>
    </row>
    <row r="2579" s="98" customFormat="1" ht="33" spans="1:13">
      <c r="A2579" s="24" t="s">
        <v>11735</v>
      </c>
      <c r="B2579" s="24" t="s">
        <v>11736</v>
      </c>
      <c r="C2579" s="21">
        <f>VLOOKUP(A2579,[1]spot_prices!$A:$F,3,FALSE)</f>
        <v>29.7</v>
      </c>
      <c r="D2579" s="21">
        <f>VLOOKUP(A2579,[1]spot_prices!$A:$F,4,FALSE)</f>
        <v>39.8</v>
      </c>
      <c r="E2579" s="107">
        <f>C2579/D2579</f>
        <v>0.746231155778895</v>
      </c>
      <c r="F2579" s="20">
        <f>VLOOKUP(A2579,[1]spot_prices!$A:$F,5,FALSE)</f>
        <v>25.16</v>
      </c>
      <c r="G2579" s="103">
        <f>VLOOKUP(A2579,[1]spot_prices!$A:$F,6,FALSE)</f>
        <v>2.69</v>
      </c>
      <c r="H2579" s="27" t="s">
        <v>993</v>
      </c>
      <c r="I2579" s="35"/>
      <c r="J2579" s="114"/>
      <c r="K2579" s="112">
        <f>VLOOKUP(H2579,行业总结!D:F,2,FALSE)</f>
        <v>4.31</v>
      </c>
      <c r="L2579" s="27" t="s">
        <v>11737</v>
      </c>
      <c r="M2579" s="27" t="s">
        <v>11738</v>
      </c>
    </row>
    <row r="2580" s="98" customFormat="1" ht="33" spans="1:13">
      <c r="A2580" s="24" t="s">
        <v>11739</v>
      </c>
      <c r="B2580" s="24" t="s">
        <v>11740</v>
      </c>
      <c r="C2580" s="21">
        <f>VLOOKUP(A2580,[1]spot_prices!$A:$F,3,FALSE)</f>
        <v>29.6</v>
      </c>
      <c r="D2580" s="21">
        <f>VLOOKUP(A2580,[1]spot_prices!$A:$F,4,FALSE)</f>
        <v>35.6</v>
      </c>
      <c r="E2580" s="107">
        <f>C2580/D2580</f>
        <v>0.831460674157303</v>
      </c>
      <c r="F2580" s="20">
        <f>VLOOKUP(A2580,[1]spot_prices!$A:$F,5,FALSE)</f>
        <v>6.74</v>
      </c>
      <c r="G2580" s="103">
        <f>VLOOKUP(A2580,[1]spot_prices!$A:$F,6,FALSE)</f>
        <v>1.05</v>
      </c>
      <c r="H2580" s="27" t="s">
        <v>993</v>
      </c>
      <c r="I2580" s="35"/>
      <c r="J2580" s="24" t="s">
        <v>2286</v>
      </c>
      <c r="K2580" s="112">
        <f>VLOOKUP(H2580,行业总结!D:F,2,FALSE)</f>
        <v>4.31</v>
      </c>
      <c r="L2580" s="27" t="s">
        <v>11741</v>
      </c>
      <c r="M2580" s="27" t="s">
        <v>11742</v>
      </c>
    </row>
    <row r="2581" s="98" customFormat="1" ht="33" spans="1:13">
      <c r="A2581" s="24" t="s">
        <v>11743</v>
      </c>
      <c r="B2581" s="24" t="s">
        <v>11744</v>
      </c>
      <c r="C2581" s="21">
        <f>VLOOKUP(A2581,[1]spot_prices!$A:$F,3,FALSE)</f>
        <v>29.4</v>
      </c>
      <c r="D2581" s="21">
        <f>VLOOKUP(A2581,[1]spot_prices!$A:$F,4,FALSE)</f>
        <v>47.3</v>
      </c>
      <c r="E2581" s="107">
        <f>C2581/D2581</f>
        <v>0.621564482029598</v>
      </c>
      <c r="F2581" s="20">
        <f>VLOOKUP(A2581,[1]spot_prices!$A:$F,5,FALSE)</f>
        <v>21.77</v>
      </c>
      <c r="G2581" s="103">
        <f>VLOOKUP(A2581,[1]spot_prices!$A:$F,6,FALSE)</f>
        <v>2.69</v>
      </c>
      <c r="H2581" s="27" t="s">
        <v>993</v>
      </c>
      <c r="I2581" s="35"/>
      <c r="J2581" s="114"/>
      <c r="K2581" s="112">
        <f>VLOOKUP(H2581,行业总结!D:F,2,FALSE)</f>
        <v>4.31</v>
      </c>
      <c r="L2581" s="27" t="s">
        <v>11745</v>
      </c>
      <c r="M2581" s="27" t="s">
        <v>11746</v>
      </c>
    </row>
    <row r="2582" s="98" customFormat="1" spans="1:13">
      <c r="A2582" s="24" t="s">
        <v>11747</v>
      </c>
      <c r="B2582" s="24" t="s">
        <v>11748</v>
      </c>
      <c r="C2582" s="21">
        <f>VLOOKUP(A2582,[1]spot_prices!$A:$F,3,FALSE)</f>
        <v>29.1</v>
      </c>
      <c r="D2582" s="21">
        <f>VLOOKUP(A2582,[1]spot_prices!$A:$F,4,FALSE)</f>
        <v>35</v>
      </c>
      <c r="E2582" s="107">
        <f>C2582/D2582</f>
        <v>0.831428571428572</v>
      </c>
      <c r="F2582" s="20">
        <f>VLOOKUP(A2582,[1]spot_prices!$A:$F,5,FALSE)</f>
        <v>40.77</v>
      </c>
      <c r="G2582" s="103">
        <f>VLOOKUP(A2582,[1]spot_prices!$A:$F,6,FALSE)</f>
        <v>0.99</v>
      </c>
      <c r="H2582" s="27" t="s">
        <v>993</v>
      </c>
      <c r="I2582" s="35"/>
      <c r="J2582" s="114"/>
      <c r="K2582" s="112">
        <f>VLOOKUP(H2582,行业总结!D:F,2,FALSE)</f>
        <v>4.31</v>
      </c>
      <c r="L2582" s="27" t="s">
        <v>11749</v>
      </c>
      <c r="M2582" s="27" t="s">
        <v>11750</v>
      </c>
    </row>
    <row r="2583" s="98" customFormat="1" ht="33" spans="1:13">
      <c r="A2583" s="24" t="s">
        <v>11751</v>
      </c>
      <c r="B2583" s="24" t="s">
        <v>11752</v>
      </c>
      <c r="C2583" s="21">
        <f>VLOOKUP(A2583,[1]spot_prices!$A:$F,3,FALSE)</f>
        <v>29</v>
      </c>
      <c r="D2583" s="21">
        <f>VLOOKUP(A2583,[1]spot_prices!$A:$F,4,FALSE)</f>
        <v>55.7</v>
      </c>
      <c r="E2583" s="107">
        <f>C2583/D2583</f>
        <v>0.52064631956912</v>
      </c>
      <c r="F2583" s="20">
        <f>VLOOKUP(A2583,[1]spot_prices!$A:$F,5,FALSE)</f>
        <v>39.42</v>
      </c>
      <c r="G2583" s="103">
        <f>VLOOKUP(A2583,[1]spot_prices!$A:$F,6,FALSE)</f>
        <v>1.78</v>
      </c>
      <c r="H2583" s="27" t="s">
        <v>993</v>
      </c>
      <c r="I2583" s="35"/>
      <c r="J2583" s="114"/>
      <c r="K2583" s="112">
        <f>VLOOKUP(H2583,行业总结!D:F,2,FALSE)</f>
        <v>4.31</v>
      </c>
      <c r="L2583" s="27" t="s">
        <v>11753</v>
      </c>
      <c r="M2583" s="27" t="s">
        <v>11754</v>
      </c>
    </row>
    <row r="2584" s="98" customFormat="1" spans="1:13">
      <c r="A2584" s="24" t="s">
        <v>11755</v>
      </c>
      <c r="B2584" s="24" t="s">
        <v>11756</v>
      </c>
      <c r="C2584" s="21">
        <f>VLOOKUP(A2584,[1]spot_prices!$A:$F,3,FALSE)</f>
        <v>27.6</v>
      </c>
      <c r="D2584" s="21">
        <f>VLOOKUP(A2584,[1]spot_prices!$A:$F,4,FALSE)</f>
        <v>31.9</v>
      </c>
      <c r="E2584" s="107">
        <f>C2584/D2584</f>
        <v>0.865203761755486</v>
      </c>
      <c r="F2584" s="20">
        <f>VLOOKUP(A2584,[1]spot_prices!$A:$F,5,FALSE)</f>
        <v>6.83</v>
      </c>
      <c r="G2584" s="103">
        <f>VLOOKUP(A2584,[1]spot_prices!$A:$F,6,FALSE)</f>
        <v>1.64</v>
      </c>
      <c r="H2584" s="27" t="s">
        <v>993</v>
      </c>
      <c r="I2584" s="35"/>
      <c r="J2584" s="114"/>
      <c r="K2584" s="112">
        <f>VLOOKUP(H2584,行业总结!D:F,2,FALSE)</f>
        <v>4.31</v>
      </c>
      <c r="L2584" s="27" t="s">
        <v>11757</v>
      </c>
      <c r="M2584" s="27" t="s">
        <v>11758</v>
      </c>
    </row>
    <row r="2585" s="98" customFormat="1" ht="33" spans="1:13">
      <c r="A2585" s="24" t="s">
        <v>11759</v>
      </c>
      <c r="B2585" s="24" t="s">
        <v>11760</v>
      </c>
      <c r="C2585" s="21">
        <f>VLOOKUP(A2585,[1]spot_prices!$A:$F,3,FALSE)</f>
        <v>27.3</v>
      </c>
      <c r="D2585" s="21">
        <f>VLOOKUP(A2585,[1]spot_prices!$A:$F,4,FALSE)</f>
        <v>35.2</v>
      </c>
      <c r="E2585" s="107">
        <f>C2585/D2585</f>
        <v>0.775568181818182</v>
      </c>
      <c r="F2585" s="20">
        <f>VLOOKUP(A2585,[1]spot_prices!$A:$F,5,FALSE)</f>
        <v>22</v>
      </c>
      <c r="G2585" s="103">
        <f>VLOOKUP(A2585,[1]spot_prices!$A:$F,6,FALSE)</f>
        <v>0.78</v>
      </c>
      <c r="H2585" s="27" t="s">
        <v>993</v>
      </c>
      <c r="I2585" s="35"/>
      <c r="J2585" s="114"/>
      <c r="K2585" s="112">
        <f>VLOOKUP(H2585,行业总结!D:F,2,FALSE)</f>
        <v>4.31</v>
      </c>
      <c r="L2585" s="27" t="s">
        <v>11761</v>
      </c>
      <c r="M2585" s="27" t="s">
        <v>11762</v>
      </c>
    </row>
    <row r="2586" s="98" customFormat="1" ht="33" spans="1:13">
      <c r="A2586" s="24" t="s">
        <v>11763</v>
      </c>
      <c r="B2586" s="24" t="s">
        <v>11764</v>
      </c>
      <c r="C2586" s="21">
        <f>VLOOKUP(A2586,[1]spot_prices!$A:$F,3,FALSE)</f>
        <v>26.9</v>
      </c>
      <c r="D2586" s="21">
        <f>VLOOKUP(A2586,[1]spot_prices!$A:$F,4,FALSE)</f>
        <v>26.9</v>
      </c>
      <c r="E2586" s="107">
        <f>C2586/D2586</f>
        <v>1</v>
      </c>
      <c r="F2586" s="20">
        <f>VLOOKUP(A2586,[1]spot_prices!$A:$F,5,FALSE)</f>
        <v>5.5</v>
      </c>
      <c r="G2586" s="103">
        <f>VLOOKUP(A2586,[1]spot_prices!$A:$F,6,FALSE)</f>
        <v>1.66</v>
      </c>
      <c r="H2586" s="27" t="s">
        <v>993</v>
      </c>
      <c r="I2586" s="35"/>
      <c r="J2586" s="114"/>
      <c r="K2586" s="112">
        <f>VLOOKUP(H2586,行业总结!D:F,2,FALSE)</f>
        <v>4.31</v>
      </c>
      <c r="L2586" s="27" t="s">
        <v>11765</v>
      </c>
      <c r="M2586" s="27" t="s">
        <v>1856</v>
      </c>
    </row>
    <row r="2587" s="98" customFormat="1" ht="49.5" spans="1:13">
      <c r="A2587" s="24" t="s">
        <v>11766</v>
      </c>
      <c r="B2587" s="24" t="s">
        <v>11767</v>
      </c>
      <c r="C2587" s="21">
        <f>VLOOKUP(A2587,[1]spot_prices!$A:$F,3,FALSE)</f>
        <v>26.4</v>
      </c>
      <c r="D2587" s="21">
        <f>VLOOKUP(A2587,[1]spot_prices!$A:$F,4,FALSE)</f>
        <v>51.8</v>
      </c>
      <c r="E2587" s="107">
        <f>C2587/D2587</f>
        <v>0.50965250965251</v>
      </c>
      <c r="F2587" s="20">
        <f>VLOOKUP(A2587,[1]spot_prices!$A:$F,5,FALSE)</f>
        <v>17.49</v>
      </c>
      <c r="G2587" s="103">
        <f>VLOOKUP(A2587,[1]spot_prices!$A:$F,6,FALSE)</f>
        <v>4.29</v>
      </c>
      <c r="H2587" s="27" t="s">
        <v>993</v>
      </c>
      <c r="I2587" s="35"/>
      <c r="J2587" s="114"/>
      <c r="K2587" s="112">
        <f>VLOOKUP(H2587,行业总结!D:F,2,FALSE)</f>
        <v>4.31</v>
      </c>
      <c r="L2587" s="27" t="s">
        <v>11768</v>
      </c>
      <c r="M2587" s="27" t="s">
        <v>11769</v>
      </c>
    </row>
    <row r="2588" s="98" customFormat="1" spans="1:13">
      <c r="A2588" s="24" t="s">
        <v>11770</v>
      </c>
      <c r="B2588" s="24" t="s">
        <v>11771</v>
      </c>
      <c r="C2588" s="21">
        <f>VLOOKUP(A2588,[1]spot_prices!$A:$F,3,FALSE)</f>
        <v>26.4</v>
      </c>
      <c r="D2588" s="21">
        <f>VLOOKUP(A2588,[1]spot_prices!$A:$F,4,FALSE)</f>
        <v>26.6</v>
      </c>
      <c r="E2588" s="107">
        <f>C2588/D2588</f>
        <v>0.992481203007519</v>
      </c>
      <c r="F2588" s="20">
        <f>VLOOKUP(A2588,[1]spot_prices!$A:$F,5,FALSE)</f>
        <v>34.31</v>
      </c>
      <c r="G2588" s="103">
        <f>VLOOKUP(A2588,[1]spot_prices!$A:$F,6,FALSE)</f>
        <v>2.79</v>
      </c>
      <c r="H2588" s="27" t="s">
        <v>993</v>
      </c>
      <c r="I2588" s="35"/>
      <c r="J2588" s="114"/>
      <c r="K2588" s="112">
        <f>VLOOKUP(H2588,行业总结!D:F,2,FALSE)</f>
        <v>4.31</v>
      </c>
      <c r="L2588" s="27" t="s">
        <v>11772</v>
      </c>
      <c r="M2588" s="27" t="s">
        <v>9799</v>
      </c>
    </row>
    <row r="2589" s="98" customFormat="1" ht="33" spans="1:13">
      <c r="A2589" s="24" t="s">
        <v>11773</v>
      </c>
      <c r="B2589" s="24" t="s">
        <v>11774</v>
      </c>
      <c r="C2589" s="21">
        <f>VLOOKUP(A2589,[1]spot_prices!$A:$F,3,FALSE)</f>
        <v>23.1</v>
      </c>
      <c r="D2589" s="21">
        <f>VLOOKUP(A2589,[1]spot_prices!$A:$F,4,FALSE)</f>
        <v>38.8</v>
      </c>
      <c r="E2589" s="107">
        <f>C2589/D2589</f>
        <v>0.595360824742268</v>
      </c>
      <c r="F2589" s="20">
        <f>VLOOKUP(A2589,[1]spot_prices!$A:$F,5,FALSE)</f>
        <v>5.14</v>
      </c>
      <c r="G2589" s="103">
        <f>VLOOKUP(A2589,[1]spot_prices!$A:$F,6,FALSE)</f>
        <v>2.8</v>
      </c>
      <c r="H2589" s="27" t="s">
        <v>993</v>
      </c>
      <c r="I2589" s="35"/>
      <c r="J2589" s="114"/>
      <c r="K2589" s="112">
        <f>VLOOKUP(H2589,行业总结!D:F,2,FALSE)</f>
        <v>4.31</v>
      </c>
      <c r="L2589" s="27" t="s">
        <v>11775</v>
      </c>
      <c r="M2589" s="27" t="s">
        <v>11776</v>
      </c>
    </row>
    <row r="2590" s="98" customFormat="1" ht="33" spans="1:13">
      <c r="A2590" s="24" t="s">
        <v>11777</v>
      </c>
      <c r="B2590" s="24" t="s">
        <v>11778</v>
      </c>
      <c r="C2590" s="21">
        <f>VLOOKUP(A2590,[1]spot_prices!$A:$F,3,FALSE)</f>
        <v>21.2</v>
      </c>
      <c r="D2590" s="21">
        <f>VLOOKUP(A2590,[1]spot_prices!$A:$F,4,FALSE)</f>
        <v>21.4</v>
      </c>
      <c r="E2590" s="107">
        <f>C2590/D2590</f>
        <v>0.990654205607477</v>
      </c>
      <c r="F2590" s="20">
        <f>VLOOKUP(A2590,[1]spot_prices!$A:$F,5,FALSE)</f>
        <v>15.23</v>
      </c>
      <c r="G2590" s="103">
        <f>VLOOKUP(A2590,[1]spot_prices!$A:$F,6,FALSE)</f>
        <v>1.06</v>
      </c>
      <c r="H2590" s="27" t="s">
        <v>993</v>
      </c>
      <c r="I2590" s="35"/>
      <c r="J2590" s="114"/>
      <c r="K2590" s="112">
        <f>VLOOKUP(H2590,行业总结!D:F,2,FALSE)</f>
        <v>4.31</v>
      </c>
      <c r="L2590" s="27" t="s">
        <v>11779</v>
      </c>
      <c r="M2590" s="27" t="s">
        <v>1873</v>
      </c>
    </row>
    <row r="2591" s="98" customFormat="1" ht="33" spans="1:13">
      <c r="A2591" s="24" t="s">
        <v>11780</v>
      </c>
      <c r="B2591" s="24" t="s">
        <v>11781</v>
      </c>
      <c r="C2591" s="21">
        <f>VLOOKUP(A2591,[1]spot_prices!$A:$F,3,FALSE)</f>
        <v>20.7</v>
      </c>
      <c r="D2591" s="21">
        <f>VLOOKUP(A2591,[1]spot_prices!$A:$F,4,FALSE)</f>
        <v>27.5</v>
      </c>
      <c r="E2591" s="107">
        <f>C2591/D2591</f>
        <v>0.752727272727273</v>
      </c>
      <c r="F2591" s="20">
        <f>VLOOKUP(A2591,[1]spot_prices!$A:$F,5,FALSE)</f>
        <v>12.92</v>
      </c>
      <c r="G2591" s="103">
        <f>VLOOKUP(A2591,[1]spot_prices!$A:$F,6,FALSE)</f>
        <v>2.22</v>
      </c>
      <c r="H2591" s="27" t="s">
        <v>993</v>
      </c>
      <c r="I2591" s="35"/>
      <c r="J2591" s="114"/>
      <c r="K2591" s="112">
        <f>VLOOKUP(H2591,行业总结!D:F,2,FALSE)</f>
        <v>4.31</v>
      </c>
      <c r="L2591" s="27" t="s">
        <v>11782</v>
      </c>
      <c r="M2591" s="27" t="s">
        <v>11783</v>
      </c>
    </row>
    <row r="2592" s="98" customFormat="1" ht="49.5" spans="1:13">
      <c r="A2592" s="24" t="s">
        <v>11784</v>
      </c>
      <c r="B2592" s="24" t="s">
        <v>11785</v>
      </c>
      <c r="C2592" s="21">
        <f>VLOOKUP(A2592,[1]spot_prices!$A:$F,3,FALSE)</f>
        <v>20.5</v>
      </c>
      <c r="D2592" s="21">
        <f>VLOOKUP(A2592,[1]spot_prices!$A:$F,4,FALSE)</f>
        <v>47.5</v>
      </c>
      <c r="E2592" s="107">
        <f>C2592/D2592</f>
        <v>0.431578947368421</v>
      </c>
      <c r="F2592" s="20">
        <f>VLOOKUP(A2592,[1]spot_prices!$A:$F,5,FALSE)</f>
        <v>11.05</v>
      </c>
      <c r="G2592" s="103">
        <f>VLOOKUP(A2592,[1]spot_prices!$A:$F,6,FALSE)</f>
        <v>2.03</v>
      </c>
      <c r="H2592" s="27" t="s">
        <v>993</v>
      </c>
      <c r="I2592" s="35"/>
      <c r="J2592" s="114"/>
      <c r="K2592" s="112">
        <f>VLOOKUP(H2592,行业总结!D:F,2,FALSE)</f>
        <v>4.31</v>
      </c>
      <c r="L2592" s="27" t="s">
        <v>11786</v>
      </c>
      <c r="M2592" s="27" t="s">
        <v>11787</v>
      </c>
    </row>
    <row r="2593" s="98" customFormat="1" ht="33" spans="1:13">
      <c r="A2593" s="24" t="s">
        <v>11788</v>
      </c>
      <c r="B2593" s="24" t="s">
        <v>11789</v>
      </c>
      <c r="C2593" s="21">
        <f>VLOOKUP(A2593,[1]spot_prices!$A:$F,3,FALSE)</f>
        <v>20.2</v>
      </c>
      <c r="D2593" s="21">
        <f>VLOOKUP(A2593,[1]spot_prices!$A:$F,4,FALSE)</f>
        <v>20.5</v>
      </c>
      <c r="E2593" s="107">
        <f>C2593/D2593</f>
        <v>0.985365853658537</v>
      </c>
      <c r="F2593" s="20">
        <f>VLOOKUP(A2593,[1]spot_prices!$A:$F,5,FALSE)</f>
        <v>9.43</v>
      </c>
      <c r="G2593" s="103">
        <f>VLOOKUP(A2593,[1]spot_prices!$A:$F,6,FALSE)</f>
        <v>0.32</v>
      </c>
      <c r="H2593" s="27" t="s">
        <v>993</v>
      </c>
      <c r="I2593" s="35"/>
      <c r="J2593" s="114"/>
      <c r="K2593" s="112">
        <f>VLOOKUP(H2593,行业总结!D:F,2,FALSE)</f>
        <v>4.31</v>
      </c>
      <c r="L2593" s="27" t="s">
        <v>11790</v>
      </c>
      <c r="M2593" s="27" t="s">
        <v>11791</v>
      </c>
    </row>
    <row r="2594" s="98" customFormat="1" spans="1:13">
      <c r="A2594" s="24" t="s">
        <v>11792</v>
      </c>
      <c r="B2594" s="24" t="s">
        <v>11793</v>
      </c>
      <c r="C2594" s="21">
        <f>VLOOKUP(A2594,[1]spot_prices!$A:$F,3,FALSE)</f>
        <v>18.7</v>
      </c>
      <c r="D2594" s="21">
        <f>VLOOKUP(A2594,[1]spot_prices!$A:$F,4,FALSE)</f>
        <v>18.8</v>
      </c>
      <c r="E2594" s="107">
        <f>C2594/D2594</f>
        <v>0.99468085106383</v>
      </c>
      <c r="F2594" s="20">
        <f>VLOOKUP(A2594,[1]spot_prices!$A:$F,5,FALSE)</f>
        <v>7.99</v>
      </c>
      <c r="G2594" s="103">
        <f>VLOOKUP(A2594,[1]spot_prices!$A:$F,6,FALSE)</f>
        <v>0.63</v>
      </c>
      <c r="H2594" s="27" t="s">
        <v>993</v>
      </c>
      <c r="I2594" s="27"/>
      <c r="J2594" s="114"/>
      <c r="K2594" s="112">
        <f>VLOOKUP(H2594,行业总结!D:F,2,FALSE)</f>
        <v>4.31</v>
      </c>
      <c r="L2594" s="27" t="s">
        <v>11794</v>
      </c>
      <c r="M2594" s="27" t="s">
        <v>11795</v>
      </c>
    </row>
    <row r="2595" s="98" customFormat="1" ht="33" spans="1:13">
      <c r="A2595" s="24" t="s">
        <v>11796</v>
      </c>
      <c r="B2595" s="24" t="s">
        <v>11797</v>
      </c>
      <c r="C2595" s="21">
        <f>VLOOKUP(A2595,[1]spot_prices!$A:$F,3,FALSE)</f>
        <v>18.2</v>
      </c>
      <c r="D2595" s="21">
        <f>VLOOKUP(A2595,[1]spot_prices!$A:$F,4,FALSE)</f>
        <v>72.7</v>
      </c>
      <c r="E2595" s="107">
        <f>C2595/D2595</f>
        <v>0.250343878954608</v>
      </c>
      <c r="F2595" s="20">
        <f>VLOOKUP(A2595,[1]spot_prices!$A:$F,5,FALSE)</f>
        <v>54.48</v>
      </c>
      <c r="G2595" s="103">
        <f>VLOOKUP(A2595,[1]spot_prices!$A:$F,6,FALSE)</f>
        <v>-2.01</v>
      </c>
      <c r="H2595" s="27" t="s">
        <v>993</v>
      </c>
      <c r="I2595" s="35"/>
      <c r="J2595" s="114"/>
      <c r="K2595" s="112">
        <f>VLOOKUP(H2595,行业总结!D:F,2,FALSE)</f>
        <v>4.31</v>
      </c>
      <c r="L2595" s="27" t="s">
        <v>11798</v>
      </c>
      <c r="M2595" s="27" t="s">
        <v>11799</v>
      </c>
    </row>
    <row r="2596" s="98" customFormat="1" ht="33" spans="1:13">
      <c r="A2596" s="24" t="s">
        <v>11800</v>
      </c>
      <c r="B2596" s="24" t="s">
        <v>11801</v>
      </c>
      <c r="C2596" s="21">
        <f>VLOOKUP(A2596,[1]spot_prices!$A:$F,3,FALSE)</f>
        <v>16.7</v>
      </c>
      <c r="D2596" s="21">
        <f>VLOOKUP(A2596,[1]spot_prices!$A:$F,4,FALSE)</f>
        <v>66.9</v>
      </c>
      <c r="E2596" s="107">
        <f>C2596/D2596</f>
        <v>0.249626307922272</v>
      </c>
      <c r="F2596" s="20">
        <f>VLOOKUP(A2596,[1]spot_prices!$A:$F,5,FALSE)</f>
        <v>55.75</v>
      </c>
      <c r="G2596" s="103">
        <f>VLOOKUP(A2596,[1]spot_prices!$A:$F,6,FALSE)</f>
        <v>1.83</v>
      </c>
      <c r="H2596" s="27" t="s">
        <v>993</v>
      </c>
      <c r="I2596" s="35"/>
      <c r="J2596" s="114"/>
      <c r="K2596" s="112">
        <f>VLOOKUP(H2596,行业总结!D:F,2,FALSE)</f>
        <v>4.31</v>
      </c>
      <c r="L2596" s="27" t="s">
        <v>11802</v>
      </c>
      <c r="M2596" s="27" t="s">
        <v>11803</v>
      </c>
    </row>
    <row r="2597" s="98" customFormat="1" ht="33" spans="1:13">
      <c r="A2597" s="24" t="s">
        <v>11804</v>
      </c>
      <c r="B2597" s="24" t="s">
        <v>11805</v>
      </c>
      <c r="C2597" s="21">
        <f>VLOOKUP(A2597,[1]spot_prices!$A:$F,3,FALSE)</f>
        <v>16.3</v>
      </c>
      <c r="D2597" s="21">
        <f>VLOOKUP(A2597,[1]spot_prices!$A:$F,4,FALSE)</f>
        <v>32.4</v>
      </c>
      <c r="E2597" s="107">
        <f>C2597/D2597</f>
        <v>0.503086419753086</v>
      </c>
      <c r="F2597" s="20">
        <f>VLOOKUP(A2597,[1]spot_prices!$A:$F,5,FALSE)</f>
        <v>31.3</v>
      </c>
      <c r="G2597" s="103">
        <f>VLOOKUP(A2597,[1]spot_prices!$A:$F,6,FALSE)</f>
        <v>3.47</v>
      </c>
      <c r="H2597" s="27" t="s">
        <v>993</v>
      </c>
      <c r="I2597" s="35"/>
      <c r="J2597" s="114"/>
      <c r="K2597" s="112">
        <f>VLOOKUP(H2597,行业总结!D:F,2,FALSE)</f>
        <v>4.31</v>
      </c>
      <c r="L2597" s="27" t="s">
        <v>11806</v>
      </c>
      <c r="M2597" s="27" t="s">
        <v>6717</v>
      </c>
    </row>
    <row r="2598" s="98" customFormat="1" ht="33" spans="1:13">
      <c r="A2598" s="24" t="s">
        <v>11807</v>
      </c>
      <c r="B2598" s="24" t="s">
        <v>11808</v>
      </c>
      <c r="C2598" s="21">
        <f>VLOOKUP(A2598,[1]spot_prices!$A:$F,3,FALSE)</f>
        <v>15.5</v>
      </c>
      <c r="D2598" s="21">
        <f>VLOOKUP(A2598,[1]spot_prices!$A:$F,4,FALSE)</f>
        <v>27.9</v>
      </c>
      <c r="E2598" s="107">
        <f>C2598/D2598</f>
        <v>0.555555555555556</v>
      </c>
      <c r="F2598" s="20">
        <f>VLOOKUP(A2598,[1]spot_prices!$A:$F,5,FALSE)</f>
        <v>22.11</v>
      </c>
      <c r="G2598" s="103">
        <f>VLOOKUP(A2598,[1]spot_prices!$A:$F,6,FALSE)</f>
        <v>1.24</v>
      </c>
      <c r="H2598" s="27" t="s">
        <v>993</v>
      </c>
      <c r="I2598" s="35"/>
      <c r="J2598" s="114"/>
      <c r="K2598" s="112">
        <f>VLOOKUP(H2598,行业总结!D:F,2,FALSE)</f>
        <v>4.31</v>
      </c>
      <c r="L2598" s="27" t="s">
        <v>11809</v>
      </c>
      <c r="M2598" s="27" t="s">
        <v>11810</v>
      </c>
    </row>
    <row r="2599" s="98" customFormat="1" ht="33" spans="1:13">
      <c r="A2599" s="24" t="s">
        <v>11811</v>
      </c>
      <c r="B2599" s="24" t="s">
        <v>11812</v>
      </c>
      <c r="C2599" s="21">
        <f>VLOOKUP(A2599,[1]spot_prices!$A:$F,3,FALSE)</f>
        <v>15.2</v>
      </c>
      <c r="D2599" s="21">
        <f>VLOOKUP(A2599,[1]spot_prices!$A:$F,4,FALSE)</f>
        <v>21.1</v>
      </c>
      <c r="E2599" s="107">
        <f>C2599/D2599</f>
        <v>0.720379146919431</v>
      </c>
      <c r="F2599" s="20">
        <f>VLOOKUP(A2599,[1]spot_prices!$A:$F,5,FALSE)</f>
        <v>7.02</v>
      </c>
      <c r="G2599" s="103">
        <f>VLOOKUP(A2599,[1]spot_prices!$A:$F,6,FALSE)</f>
        <v>2.63</v>
      </c>
      <c r="H2599" s="27" t="s">
        <v>993</v>
      </c>
      <c r="I2599" s="35"/>
      <c r="J2599" s="114"/>
      <c r="K2599" s="112">
        <f>VLOOKUP(H2599,行业总结!D:F,2,FALSE)</f>
        <v>4.31</v>
      </c>
      <c r="L2599" s="27" t="s">
        <v>11813</v>
      </c>
      <c r="M2599" s="27" t="s">
        <v>11814</v>
      </c>
    </row>
    <row r="2600" s="98" customFormat="1" ht="33" spans="1:13">
      <c r="A2600" s="24" t="s">
        <v>11815</v>
      </c>
      <c r="B2600" s="24" t="s">
        <v>11816</v>
      </c>
      <c r="C2600" s="21">
        <f>VLOOKUP(A2600,[1]spot_prices!$A:$F,3,FALSE)</f>
        <v>15.2</v>
      </c>
      <c r="D2600" s="21">
        <f>VLOOKUP(A2600,[1]spot_prices!$A:$F,4,FALSE)</f>
        <v>15.4</v>
      </c>
      <c r="E2600" s="107">
        <f>C2600/D2600</f>
        <v>0.987012987012987</v>
      </c>
      <c r="F2600" s="20">
        <f>VLOOKUP(A2600,[1]spot_prices!$A:$F,5,FALSE)</f>
        <v>7.39</v>
      </c>
      <c r="G2600" s="103">
        <f>VLOOKUP(A2600,[1]spot_prices!$A:$F,6,FALSE)</f>
        <v>2.5</v>
      </c>
      <c r="H2600" s="27" t="s">
        <v>993</v>
      </c>
      <c r="I2600" s="35"/>
      <c r="J2600" s="114"/>
      <c r="K2600" s="112">
        <f>VLOOKUP(H2600,行业总结!D:F,2,FALSE)</f>
        <v>4.31</v>
      </c>
      <c r="L2600" s="27" t="s">
        <v>11817</v>
      </c>
      <c r="M2600" s="27" t="s">
        <v>11818</v>
      </c>
    </row>
    <row r="2601" s="98" customFormat="1" ht="33" spans="1:13">
      <c r="A2601" s="24" t="s">
        <v>11819</v>
      </c>
      <c r="B2601" s="24" t="s">
        <v>11820</v>
      </c>
      <c r="C2601" s="21">
        <f>VLOOKUP(A2601,[1]spot_prices!$A:$F,3,FALSE)</f>
        <v>14.4</v>
      </c>
      <c r="D2601" s="21">
        <f>VLOOKUP(A2601,[1]spot_prices!$A:$F,4,FALSE)</f>
        <v>22.1</v>
      </c>
      <c r="E2601" s="107">
        <f>C2601/D2601</f>
        <v>0.65158371040724</v>
      </c>
      <c r="F2601" s="20">
        <f>VLOOKUP(A2601,[1]spot_prices!$A:$F,5,FALSE)</f>
        <v>10.56</v>
      </c>
      <c r="G2601" s="103">
        <f>VLOOKUP(A2601,[1]spot_prices!$A:$F,6,FALSE)</f>
        <v>1.25</v>
      </c>
      <c r="H2601" s="27" t="s">
        <v>993</v>
      </c>
      <c r="I2601" s="35"/>
      <c r="J2601" s="114"/>
      <c r="K2601" s="112">
        <f>VLOOKUP(H2601,行业总结!D:F,2,FALSE)</f>
        <v>4.31</v>
      </c>
      <c r="L2601" s="27" t="s">
        <v>11821</v>
      </c>
      <c r="M2601" s="27" t="s">
        <v>11822</v>
      </c>
    </row>
    <row r="2602" s="98" customFormat="1" spans="1:13">
      <c r="A2602" s="24" t="s">
        <v>11823</v>
      </c>
      <c r="B2602" s="24" t="s">
        <v>11824</v>
      </c>
      <c r="C2602" s="21">
        <f>VLOOKUP(A2602,[1]spot_prices!$A:$F,3,FALSE)</f>
        <v>14.1</v>
      </c>
      <c r="D2602" s="21">
        <f>VLOOKUP(A2602,[1]spot_prices!$A:$F,4,FALSE)</f>
        <v>27.5</v>
      </c>
      <c r="E2602" s="107">
        <f>C2602/D2602</f>
        <v>0.512727272727273</v>
      </c>
      <c r="F2602" s="20">
        <f>VLOOKUP(A2602,[1]spot_prices!$A:$F,5,FALSE)</f>
        <v>22.49</v>
      </c>
      <c r="G2602" s="103">
        <f>VLOOKUP(A2602,[1]spot_prices!$A:$F,6,FALSE)</f>
        <v>2.13</v>
      </c>
      <c r="H2602" s="27" t="s">
        <v>993</v>
      </c>
      <c r="I2602" s="35"/>
      <c r="J2602" s="114"/>
      <c r="K2602" s="112">
        <f>VLOOKUP(H2602,行业总结!D:F,2,FALSE)</f>
        <v>4.31</v>
      </c>
      <c r="L2602" s="27" t="s">
        <v>11825</v>
      </c>
      <c r="M2602" s="27" t="s">
        <v>11826</v>
      </c>
    </row>
    <row r="2603" s="98" customFormat="1" ht="33" spans="1:13">
      <c r="A2603" s="24" t="s">
        <v>11827</v>
      </c>
      <c r="B2603" s="24" t="s">
        <v>11828</v>
      </c>
      <c r="C2603" s="21">
        <f>VLOOKUP(A2603,[1]spot_prices!$A:$F,3,FALSE)</f>
        <v>13.8</v>
      </c>
      <c r="D2603" s="21">
        <f>VLOOKUP(A2603,[1]spot_prices!$A:$F,4,FALSE)</f>
        <v>14.9</v>
      </c>
      <c r="E2603" s="107">
        <f>C2603/D2603</f>
        <v>0.926174496644295</v>
      </c>
      <c r="F2603" s="20">
        <f>VLOOKUP(A2603,[1]spot_prices!$A:$F,5,FALSE)</f>
        <v>4.56</v>
      </c>
      <c r="G2603" s="103">
        <f>VLOOKUP(A2603,[1]spot_prices!$A:$F,6,FALSE)</f>
        <v>2.7</v>
      </c>
      <c r="H2603" s="27" t="s">
        <v>993</v>
      </c>
      <c r="I2603" s="35"/>
      <c r="J2603" s="114"/>
      <c r="K2603" s="112">
        <f>VLOOKUP(H2603,行业总结!D:F,2,FALSE)</f>
        <v>4.31</v>
      </c>
      <c r="L2603" s="27" t="s">
        <v>11829</v>
      </c>
      <c r="M2603" s="27" t="s">
        <v>11830</v>
      </c>
    </row>
    <row r="2604" s="98" customFormat="1" ht="33" spans="1:13">
      <c r="A2604" s="24" t="s">
        <v>11831</v>
      </c>
      <c r="B2604" s="24" t="s">
        <v>11832</v>
      </c>
      <c r="C2604" s="21">
        <f>VLOOKUP(A2604,[1]spot_prices!$A:$F,3,FALSE)</f>
        <v>12.6</v>
      </c>
      <c r="D2604" s="21">
        <f>VLOOKUP(A2604,[1]spot_prices!$A:$F,4,FALSE)</f>
        <v>15.1</v>
      </c>
      <c r="E2604" s="107">
        <f>C2604/D2604</f>
        <v>0.834437086092715</v>
      </c>
      <c r="F2604" s="20">
        <f>VLOOKUP(A2604,[1]spot_prices!$A:$F,5,FALSE)</f>
        <v>14.43</v>
      </c>
      <c r="G2604" s="103">
        <f>VLOOKUP(A2604,[1]spot_prices!$A:$F,6,FALSE)</f>
        <v>1.48</v>
      </c>
      <c r="H2604" s="27" t="s">
        <v>993</v>
      </c>
      <c r="I2604" s="35"/>
      <c r="J2604" s="114"/>
      <c r="K2604" s="112">
        <f>VLOOKUP(H2604,行业总结!D:F,2,FALSE)</f>
        <v>4.31</v>
      </c>
      <c r="L2604" s="27" t="s">
        <v>11833</v>
      </c>
      <c r="M2604" s="27" t="s">
        <v>11834</v>
      </c>
    </row>
    <row r="2605" s="98" customFormat="1" ht="33" spans="1:13">
      <c r="A2605" s="24" t="s">
        <v>11835</v>
      </c>
      <c r="B2605" s="24" t="s">
        <v>11836</v>
      </c>
      <c r="C2605" s="21">
        <f>VLOOKUP(A2605,[1]spot_prices!$A:$F,3,FALSE)</f>
        <v>12.5</v>
      </c>
      <c r="D2605" s="21">
        <f>VLOOKUP(A2605,[1]spot_prices!$A:$F,4,FALSE)</f>
        <v>50.8</v>
      </c>
      <c r="E2605" s="107">
        <f>C2605/D2605</f>
        <v>0.246062992125984</v>
      </c>
      <c r="F2605" s="20">
        <f>VLOOKUP(A2605,[1]spot_prices!$A:$F,5,FALSE)</f>
        <v>54.49</v>
      </c>
      <c r="G2605" s="103">
        <f>VLOOKUP(A2605,[1]spot_prices!$A:$F,6,FALSE)</f>
        <v>1.81</v>
      </c>
      <c r="H2605" s="27" t="s">
        <v>993</v>
      </c>
      <c r="I2605" s="35"/>
      <c r="J2605" s="24" t="s">
        <v>2286</v>
      </c>
      <c r="K2605" s="112">
        <f>VLOOKUP(H2605,行业总结!D:F,2,FALSE)</f>
        <v>4.31</v>
      </c>
      <c r="L2605" s="27" t="s">
        <v>11837</v>
      </c>
      <c r="M2605" s="27" t="s">
        <v>11838</v>
      </c>
    </row>
    <row r="2606" s="98" customFormat="1" spans="1:13">
      <c r="A2606" s="24" t="s">
        <v>11839</v>
      </c>
      <c r="B2606" s="24" t="s">
        <v>11840</v>
      </c>
      <c r="C2606" s="21">
        <f>VLOOKUP(A2606,[1]spot_prices!$A:$F,3,FALSE)</f>
        <v>12.3</v>
      </c>
      <c r="D2606" s="21">
        <f>VLOOKUP(A2606,[1]spot_prices!$A:$F,4,FALSE)</f>
        <v>22.8</v>
      </c>
      <c r="E2606" s="107">
        <f>C2606/D2606</f>
        <v>0.539473684210526</v>
      </c>
      <c r="F2606" s="20">
        <f>VLOOKUP(A2606,[1]spot_prices!$A:$F,5,FALSE)</f>
        <v>14.22</v>
      </c>
      <c r="G2606" s="103">
        <f>VLOOKUP(A2606,[1]spot_prices!$A:$F,6,FALSE)</f>
        <v>1.72</v>
      </c>
      <c r="H2606" s="27" t="s">
        <v>993</v>
      </c>
      <c r="I2606" s="35"/>
      <c r="J2606" s="114"/>
      <c r="K2606" s="112">
        <f>VLOOKUP(H2606,行业总结!D:F,2,FALSE)</f>
        <v>4.31</v>
      </c>
      <c r="L2606" s="27" t="s">
        <v>11841</v>
      </c>
      <c r="M2606" s="27" t="s">
        <v>11842</v>
      </c>
    </row>
    <row r="2607" s="98" customFormat="1" ht="33" spans="1:13">
      <c r="A2607" s="24" t="s">
        <v>11843</v>
      </c>
      <c r="B2607" s="24" t="s">
        <v>11844</v>
      </c>
      <c r="C2607" s="21">
        <f>VLOOKUP(A2607,[1]spot_prices!$A:$F,3,FALSE)</f>
        <v>12.3</v>
      </c>
      <c r="D2607" s="21">
        <f>VLOOKUP(A2607,[1]spot_prices!$A:$F,4,FALSE)</f>
        <v>16.3</v>
      </c>
      <c r="E2607" s="107">
        <f>C2607/D2607</f>
        <v>0.754601226993865</v>
      </c>
      <c r="F2607" s="20">
        <f>VLOOKUP(A2607,[1]spot_prices!$A:$F,5,FALSE)</f>
        <v>5.63</v>
      </c>
      <c r="G2607" s="103">
        <f>VLOOKUP(A2607,[1]spot_prices!$A:$F,6,FALSE)</f>
        <v>2.36</v>
      </c>
      <c r="H2607" s="27" t="s">
        <v>993</v>
      </c>
      <c r="I2607" s="35"/>
      <c r="J2607" s="114"/>
      <c r="K2607" s="112">
        <f>VLOOKUP(H2607,行业总结!D:F,2,FALSE)</f>
        <v>4.31</v>
      </c>
      <c r="L2607" s="27" t="s">
        <v>11845</v>
      </c>
      <c r="M2607" s="27" t="s">
        <v>11846</v>
      </c>
    </row>
    <row r="2608" s="98" customFormat="1" ht="33" spans="1:13">
      <c r="A2608" s="24" t="s">
        <v>11847</v>
      </c>
      <c r="B2608" s="24" t="s">
        <v>11848</v>
      </c>
      <c r="C2608" s="21">
        <f>VLOOKUP(A2608,[1]spot_prices!$A:$F,3,FALSE)</f>
        <v>11.1</v>
      </c>
      <c r="D2608" s="21">
        <f>VLOOKUP(A2608,[1]spot_prices!$A:$F,4,FALSE)</f>
        <v>44.3</v>
      </c>
      <c r="E2608" s="107">
        <f>C2608/D2608</f>
        <v>0.250564334085779</v>
      </c>
      <c r="F2608" s="20">
        <f>VLOOKUP(A2608,[1]spot_prices!$A:$F,5,FALSE)</f>
        <v>22.15</v>
      </c>
      <c r="G2608" s="103">
        <f>VLOOKUP(A2608,[1]spot_prices!$A:$F,6,FALSE)</f>
        <v>0.91</v>
      </c>
      <c r="H2608" s="27" t="s">
        <v>993</v>
      </c>
      <c r="I2608" s="35"/>
      <c r="J2608" s="114"/>
      <c r="K2608" s="112">
        <f>VLOOKUP(H2608,行业总结!D:F,2,FALSE)</f>
        <v>4.31</v>
      </c>
      <c r="L2608" s="27" t="s">
        <v>11849</v>
      </c>
      <c r="M2608" s="27" t="s">
        <v>11850</v>
      </c>
    </row>
    <row r="2609" s="98" customFormat="1" ht="33" spans="1:13">
      <c r="A2609" s="24" t="s">
        <v>11851</v>
      </c>
      <c r="B2609" s="24" t="s">
        <v>11852</v>
      </c>
      <c r="C2609" s="21">
        <f>VLOOKUP(A2609,[1]spot_prices!$A:$F,3,FALSE)</f>
        <v>10.4</v>
      </c>
      <c r="D2609" s="21">
        <f>VLOOKUP(A2609,[1]spot_prices!$A:$F,4,FALSE)</f>
        <v>41.8</v>
      </c>
      <c r="E2609" s="107">
        <f>C2609/D2609</f>
        <v>0.248803827751196</v>
      </c>
      <c r="F2609" s="20">
        <f>VLOOKUP(A2609,[1]spot_prices!$A:$F,5,FALSE)</f>
        <v>38.7</v>
      </c>
      <c r="G2609" s="103">
        <f>VLOOKUP(A2609,[1]spot_prices!$A:$F,6,FALSE)</f>
        <v>-0.46</v>
      </c>
      <c r="H2609" s="27" t="s">
        <v>993</v>
      </c>
      <c r="I2609" s="35"/>
      <c r="J2609" s="114"/>
      <c r="K2609" s="112">
        <f>VLOOKUP(H2609,行业总结!D:F,2,FALSE)</f>
        <v>4.31</v>
      </c>
      <c r="L2609" s="27" t="s">
        <v>11853</v>
      </c>
      <c r="M2609" s="27" t="s">
        <v>11854</v>
      </c>
    </row>
    <row r="2610" s="98" customFormat="1" ht="33" spans="1:13">
      <c r="A2610" s="24" t="s">
        <v>11855</v>
      </c>
      <c r="B2610" s="24" t="s">
        <v>11856</v>
      </c>
      <c r="C2610" s="21">
        <f>VLOOKUP(A2610,[1]spot_prices!$A:$F,3,FALSE)</f>
        <v>9.7</v>
      </c>
      <c r="D2610" s="21">
        <f>VLOOKUP(A2610,[1]spot_prices!$A:$F,4,FALSE)</f>
        <v>38.8</v>
      </c>
      <c r="E2610" s="107">
        <f>C2610/D2610</f>
        <v>0.25</v>
      </c>
      <c r="F2610" s="20">
        <f>VLOOKUP(A2610,[1]spot_prices!$A:$F,5,FALSE)</f>
        <v>48.53</v>
      </c>
      <c r="G2610" s="103">
        <f>VLOOKUP(A2610,[1]spot_prices!$A:$F,6,FALSE)</f>
        <v>-1.44</v>
      </c>
      <c r="H2610" s="27" t="s">
        <v>993</v>
      </c>
      <c r="I2610" s="35"/>
      <c r="J2610" s="114"/>
      <c r="K2610" s="112">
        <f>VLOOKUP(H2610,行业总结!D:F,2,FALSE)</f>
        <v>4.31</v>
      </c>
      <c r="L2610" s="27" t="s">
        <v>11857</v>
      </c>
      <c r="M2610" s="27" t="s">
        <v>11858</v>
      </c>
    </row>
    <row r="2611" s="98" customFormat="1" spans="1:13">
      <c r="A2611" s="24" t="s">
        <v>11859</v>
      </c>
      <c r="B2611" s="24" t="s">
        <v>11860</v>
      </c>
      <c r="C2611" s="21">
        <f>VLOOKUP(A2611,[1]spot_prices!$A:$F,3,FALSE)</f>
        <v>9</v>
      </c>
      <c r="D2611" s="21">
        <f>VLOOKUP(A2611,[1]spot_prices!$A:$F,4,FALSE)</f>
        <v>98.6</v>
      </c>
      <c r="E2611" s="107">
        <f>C2611/D2611</f>
        <v>0.0912778904665314</v>
      </c>
      <c r="F2611" s="20">
        <f>VLOOKUP(A2611,[1]spot_prices!$A:$F,5,FALSE)</f>
        <v>24.64</v>
      </c>
      <c r="G2611" s="103">
        <f>VLOOKUP(A2611,[1]spot_prices!$A:$F,6,FALSE)</f>
        <v>1.48</v>
      </c>
      <c r="H2611" s="27" t="s">
        <v>993</v>
      </c>
      <c r="I2611" s="35"/>
      <c r="J2611" s="114"/>
      <c r="K2611" s="112">
        <f>VLOOKUP(H2611,行业总结!D:F,2,FALSE)</f>
        <v>4.31</v>
      </c>
      <c r="L2611" s="27" t="s">
        <v>11861</v>
      </c>
      <c r="M2611" s="27" t="s">
        <v>11862</v>
      </c>
    </row>
    <row r="2612" s="98" customFormat="1" spans="1:13">
      <c r="A2612" s="24" t="s">
        <v>11863</v>
      </c>
      <c r="B2612" s="24" t="s">
        <v>11864</v>
      </c>
      <c r="C2612" s="21">
        <f>VLOOKUP(A2612,[1]spot_prices!$A:$F,3,FALSE)</f>
        <v>8.8</v>
      </c>
      <c r="D2612" s="21">
        <f>VLOOKUP(A2612,[1]spot_prices!$A:$F,4,FALSE)</f>
        <v>27.9</v>
      </c>
      <c r="E2612" s="107">
        <f>C2612/D2612</f>
        <v>0.315412186379928</v>
      </c>
      <c r="F2612" s="20">
        <f>VLOOKUP(A2612,[1]spot_prices!$A:$F,5,FALSE)</f>
        <v>23.27</v>
      </c>
      <c r="G2612" s="103">
        <f>VLOOKUP(A2612,[1]spot_prices!$A:$F,6,FALSE)</f>
        <v>1.44</v>
      </c>
      <c r="H2612" s="27" t="s">
        <v>993</v>
      </c>
      <c r="I2612" s="35"/>
      <c r="J2612" s="114"/>
      <c r="K2612" s="112">
        <f>VLOOKUP(H2612,行业总结!D:F,2,FALSE)</f>
        <v>4.31</v>
      </c>
      <c r="L2612" s="27" t="s">
        <v>11865</v>
      </c>
      <c r="M2612" s="27" t="s">
        <v>11866</v>
      </c>
    </row>
    <row r="2613" s="98" customFormat="1" ht="33" spans="1:13">
      <c r="A2613" s="24" t="s">
        <v>11867</v>
      </c>
      <c r="B2613" s="24" t="s">
        <v>11868</v>
      </c>
      <c r="C2613" s="21">
        <f>VLOOKUP(A2613,[1]spot_prices!$A:$F,3,FALSE)</f>
        <v>8.1</v>
      </c>
      <c r="D2613" s="21">
        <f>VLOOKUP(A2613,[1]spot_prices!$A:$F,4,FALSE)</f>
        <v>25.7</v>
      </c>
      <c r="E2613" s="107">
        <f>C2613/D2613</f>
        <v>0.315175097276265</v>
      </c>
      <c r="F2613" s="20">
        <f>VLOOKUP(A2613,[1]spot_prices!$A:$F,5,FALSE)</f>
        <v>28</v>
      </c>
      <c r="G2613" s="103">
        <f>VLOOKUP(A2613,[1]spot_prices!$A:$F,6,FALSE)</f>
        <v>1.41</v>
      </c>
      <c r="H2613" s="27" t="s">
        <v>993</v>
      </c>
      <c r="I2613" s="35"/>
      <c r="J2613" s="114"/>
      <c r="K2613" s="112">
        <f>VLOOKUP(H2613,行业总结!D:F,2,FALSE)</f>
        <v>4.31</v>
      </c>
      <c r="L2613" s="27" t="s">
        <v>11869</v>
      </c>
      <c r="M2613" s="27" t="s">
        <v>6717</v>
      </c>
    </row>
    <row r="2614" s="98" customFormat="1" ht="33" spans="1:13">
      <c r="A2614" s="24" t="s">
        <v>11870</v>
      </c>
      <c r="B2614" s="24" t="s">
        <v>11871</v>
      </c>
      <c r="C2614" s="21">
        <f>VLOOKUP(A2614,[1]spot_prices!$A:$F,3,FALSE)</f>
        <v>7.2</v>
      </c>
      <c r="D2614" s="21">
        <f>VLOOKUP(A2614,[1]spot_prices!$A:$F,4,FALSE)</f>
        <v>11.1</v>
      </c>
      <c r="E2614" s="107">
        <f>C2614/D2614</f>
        <v>0.648648648648649</v>
      </c>
      <c r="F2614" s="20">
        <f>VLOOKUP(A2614,[1]spot_prices!$A:$F,5,FALSE)</f>
        <v>6.81</v>
      </c>
      <c r="G2614" s="103">
        <f>VLOOKUP(A2614,[1]spot_prices!$A:$F,6,FALSE)</f>
        <v>5.42</v>
      </c>
      <c r="H2614" s="27" t="s">
        <v>993</v>
      </c>
      <c r="I2614" s="35"/>
      <c r="J2614" s="114"/>
      <c r="K2614" s="112">
        <f>VLOOKUP(H2614,行业总结!D:F,2,FALSE)</f>
        <v>4.31</v>
      </c>
      <c r="L2614" s="27" t="s">
        <v>11872</v>
      </c>
      <c r="M2614" s="114"/>
    </row>
    <row r="2615" s="98" customFormat="1" spans="1:13">
      <c r="A2615" s="24" t="s">
        <v>11873</v>
      </c>
      <c r="B2615" s="24" t="s">
        <v>11874</v>
      </c>
      <c r="C2615" s="21">
        <f>VLOOKUP(A2615,[1]spot_prices!$A:$F,3,FALSE)</f>
        <v>1.9</v>
      </c>
      <c r="D2615" s="21">
        <f>VLOOKUP(A2615,[1]spot_prices!$A:$F,4,FALSE)</f>
        <v>4.9</v>
      </c>
      <c r="E2615" s="107">
        <f>C2615/D2615</f>
        <v>0.387755102040816</v>
      </c>
      <c r="F2615" s="20">
        <f>VLOOKUP(A2615,[1]spot_prices!$A:$F,5,FALSE)</f>
        <v>8.09</v>
      </c>
      <c r="G2615" s="103">
        <f>VLOOKUP(A2615,[1]spot_prices!$A:$F,6,FALSE)</f>
        <v>0.37</v>
      </c>
      <c r="H2615" s="27" t="s">
        <v>993</v>
      </c>
      <c r="I2615" s="35"/>
      <c r="J2615" s="114"/>
      <c r="K2615" s="112">
        <f>VLOOKUP(H2615,行业总结!D:F,2,FALSE)</f>
        <v>4.31</v>
      </c>
      <c r="L2615" s="27" t="s">
        <v>11875</v>
      </c>
      <c r="M2615" s="114"/>
    </row>
    <row r="2616" s="98" customFormat="1" ht="33" spans="1:13">
      <c r="A2616" s="24" t="s">
        <v>11876</v>
      </c>
      <c r="B2616" s="24" t="s">
        <v>11877</v>
      </c>
      <c r="C2616" s="21">
        <f>VLOOKUP(A2616,[1]spot_prices!$A:$F,3,FALSE)</f>
        <v>1.3</v>
      </c>
      <c r="D2616" s="21">
        <f>VLOOKUP(A2616,[1]spot_prices!$A:$F,4,FALSE)</f>
        <v>6</v>
      </c>
      <c r="E2616" s="107">
        <f>C2616/D2616</f>
        <v>0.216666666666667</v>
      </c>
      <c r="F2616" s="20">
        <f>VLOOKUP(A2616,[1]spot_prices!$A:$F,5,FALSE)</f>
        <v>5.55</v>
      </c>
      <c r="G2616" s="103">
        <f>VLOOKUP(A2616,[1]spot_prices!$A:$F,6,FALSE)</f>
        <v>0.91</v>
      </c>
      <c r="H2616" s="27" t="s">
        <v>993</v>
      </c>
      <c r="I2616" s="35"/>
      <c r="J2616" s="114"/>
      <c r="K2616" s="112">
        <f>VLOOKUP(H2616,行业总结!D:F,2,FALSE)</f>
        <v>4.31</v>
      </c>
      <c r="L2616" s="27" t="s">
        <v>11878</v>
      </c>
      <c r="M2616" s="114"/>
    </row>
    <row r="2617" s="98" customFormat="1" ht="33" spans="1:13">
      <c r="A2617" s="108" t="s">
        <v>11879</v>
      </c>
      <c r="B2617" s="108" t="s">
        <v>11880</v>
      </c>
      <c r="C2617" s="21">
        <f>VLOOKUP(A2617,[1]spot_prices!$A:$F,3,FALSE)</f>
        <v>322.1</v>
      </c>
      <c r="D2617" s="21">
        <f>VLOOKUP(A2617,[1]spot_prices!$A:$F,4,FALSE)</f>
        <v>322.1</v>
      </c>
      <c r="E2617" s="107">
        <f>C2617/D2617</f>
        <v>1</v>
      </c>
      <c r="F2617" s="20">
        <f>VLOOKUP(A2617,[1]spot_prices!$A:$F,5,FALSE)</f>
        <v>103.93</v>
      </c>
      <c r="G2617" s="103">
        <f>VLOOKUP(A2617,[1]spot_prices!$A:$F,6,FALSE)</f>
        <v>-1.67</v>
      </c>
      <c r="H2617" s="109" t="s">
        <v>94</v>
      </c>
      <c r="I2617" s="121"/>
      <c r="J2617" s="108" t="s">
        <v>2216</v>
      </c>
      <c r="K2617" s="112">
        <f>VLOOKUP(H2617,行业总结!D:F,2,FALSE)</f>
        <v>6.4</v>
      </c>
      <c r="L2617" s="109" t="s">
        <v>11881</v>
      </c>
      <c r="M2617" s="109" t="s">
        <v>11882</v>
      </c>
    </row>
    <row r="2618" s="98" customFormat="1" ht="33" spans="1:13">
      <c r="A2618" s="108" t="s">
        <v>11883</v>
      </c>
      <c r="B2618" s="108" t="s">
        <v>11884</v>
      </c>
      <c r="C2618" s="21">
        <f>VLOOKUP(A2618,[1]spot_prices!$A:$F,3,FALSE)</f>
        <v>217.5</v>
      </c>
      <c r="D2618" s="21">
        <f>VLOOKUP(A2618,[1]spot_prices!$A:$F,4,FALSE)</f>
        <v>232.7</v>
      </c>
      <c r="E2618" s="107">
        <f>C2618/D2618</f>
        <v>0.93467984529437</v>
      </c>
      <c r="F2618" s="20">
        <f>VLOOKUP(A2618,[1]spot_prices!$A:$F,5,FALSE)</f>
        <v>9.99</v>
      </c>
      <c r="G2618" s="103">
        <f>VLOOKUP(A2618,[1]spot_prices!$A:$F,6,FALSE)</f>
        <v>0.1</v>
      </c>
      <c r="H2618" s="109" t="s">
        <v>94</v>
      </c>
      <c r="I2618" s="121"/>
      <c r="J2618" s="108" t="s">
        <v>2211</v>
      </c>
      <c r="K2618" s="112">
        <f>VLOOKUP(H2618,行业总结!D:F,2,FALSE)</f>
        <v>6.4</v>
      </c>
      <c r="L2618" s="109" t="s">
        <v>11885</v>
      </c>
      <c r="M2618" s="109" t="s">
        <v>11886</v>
      </c>
    </row>
    <row r="2619" s="98" customFormat="1" ht="33" spans="1:13">
      <c r="A2619" s="108" t="s">
        <v>11887</v>
      </c>
      <c r="B2619" s="108" t="s">
        <v>11888</v>
      </c>
      <c r="C2619" s="21">
        <f>VLOOKUP(A2619,[1]spot_prices!$A:$F,3,FALSE)</f>
        <v>213.7</v>
      </c>
      <c r="D2619" s="21">
        <f>VLOOKUP(A2619,[1]spot_prices!$A:$F,4,FALSE)</f>
        <v>214.1</v>
      </c>
      <c r="E2619" s="107">
        <f>C2619/D2619</f>
        <v>0.998131714152265</v>
      </c>
      <c r="F2619" s="20">
        <f>VLOOKUP(A2619,[1]spot_prices!$A:$F,5,FALSE)</f>
        <v>32.92</v>
      </c>
      <c r="G2619" s="103">
        <f>VLOOKUP(A2619,[1]spot_prices!$A:$F,6,FALSE)</f>
        <v>-0.39</v>
      </c>
      <c r="H2619" s="109" t="s">
        <v>94</v>
      </c>
      <c r="I2619" s="121"/>
      <c r="J2619" s="108" t="s">
        <v>2253</v>
      </c>
      <c r="K2619" s="112">
        <f>VLOOKUP(H2619,行业总结!D:F,2,FALSE)</f>
        <v>6.4</v>
      </c>
      <c r="L2619" s="109" t="s">
        <v>11889</v>
      </c>
      <c r="M2619" s="109" t="s">
        <v>11890</v>
      </c>
    </row>
    <row r="2620" s="98" customFormat="1" spans="1:13">
      <c r="A2620" s="108" t="s">
        <v>11891</v>
      </c>
      <c r="B2620" s="108" t="s">
        <v>11892</v>
      </c>
      <c r="C2620" s="21">
        <f>VLOOKUP(A2620,[1]spot_prices!$A:$F,3,FALSE)</f>
        <v>139.2</v>
      </c>
      <c r="D2620" s="21">
        <f>VLOOKUP(A2620,[1]spot_prices!$A:$F,4,FALSE)</f>
        <v>139.8</v>
      </c>
      <c r="E2620" s="107">
        <f>C2620/D2620</f>
        <v>0.995708154506438</v>
      </c>
      <c r="F2620" s="20">
        <f>VLOOKUP(A2620,[1]spot_prices!$A:$F,5,FALSE)</f>
        <v>17.46</v>
      </c>
      <c r="G2620" s="103">
        <f>VLOOKUP(A2620,[1]spot_prices!$A:$F,6,FALSE)</f>
        <v>0.29</v>
      </c>
      <c r="H2620" s="109" t="s">
        <v>94</v>
      </c>
      <c r="I2620" s="121"/>
      <c r="J2620" s="108" t="s">
        <v>2135</v>
      </c>
      <c r="K2620" s="112">
        <f>VLOOKUP(H2620,行业总结!D:F,2,FALSE)</f>
        <v>6.4</v>
      </c>
      <c r="L2620" s="109" t="s">
        <v>11893</v>
      </c>
      <c r="M2620" s="109" t="s">
        <v>11894</v>
      </c>
    </row>
    <row r="2621" s="98" customFormat="1" ht="33" spans="1:13">
      <c r="A2621" s="108" t="s">
        <v>11895</v>
      </c>
      <c r="B2621" s="108" t="s">
        <v>11896</v>
      </c>
      <c r="C2621" s="21">
        <f>VLOOKUP(A2621,[1]spot_prices!$A:$F,3,FALSE)</f>
        <v>134.4</v>
      </c>
      <c r="D2621" s="21">
        <f>VLOOKUP(A2621,[1]spot_prices!$A:$F,4,FALSE)</f>
        <v>135</v>
      </c>
      <c r="E2621" s="107">
        <f>C2621/D2621</f>
        <v>0.995555555555556</v>
      </c>
      <c r="F2621" s="20">
        <f>VLOOKUP(A2621,[1]spot_prices!$A:$F,5,FALSE)</f>
        <v>14.62</v>
      </c>
      <c r="G2621" s="103">
        <f>VLOOKUP(A2621,[1]spot_prices!$A:$F,6,FALSE)</f>
        <v>2.31</v>
      </c>
      <c r="H2621" s="109" t="s">
        <v>94</v>
      </c>
      <c r="I2621" s="121"/>
      <c r="J2621" s="108" t="s">
        <v>2421</v>
      </c>
      <c r="K2621" s="112">
        <f>VLOOKUP(H2621,行业总结!D:F,2,FALSE)</f>
        <v>6.4</v>
      </c>
      <c r="L2621" s="109" t="s">
        <v>11897</v>
      </c>
      <c r="M2621" s="109" t="s">
        <v>11898</v>
      </c>
    </row>
    <row r="2622" s="98" customFormat="1" spans="1:13">
      <c r="A2622" s="108" t="s">
        <v>11899</v>
      </c>
      <c r="B2622" s="108" t="s">
        <v>11900</v>
      </c>
      <c r="C2622" s="21">
        <f>VLOOKUP(A2622,[1]spot_prices!$A:$F,3,FALSE)</f>
        <v>125</v>
      </c>
      <c r="D2622" s="21">
        <f>VLOOKUP(A2622,[1]spot_prices!$A:$F,4,FALSE)</f>
        <v>128.5</v>
      </c>
      <c r="E2622" s="107">
        <f>C2622/D2622</f>
        <v>0.972762645914397</v>
      </c>
      <c r="F2622" s="20">
        <f>VLOOKUP(A2622,[1]spot_prices!$A:$F,5,FALSE)</f>
        <v>42.08</v>
      </c>
      <c r="G2622" s="103">
        <f>VLOOKUP(A2622,[1]spot_prices!$A:$F,6,FALSE)</f>
        <v>2.33</v>
      </c>
      <c r="H2622" s="109" t="s">
        <v>94</v>
      </c>
      <c r="I2622" s="121"/>
      <c r="J2622" s="108" t="s">
        <v>2253</v>
      </c>
      <c r="K2622" s="112">
        <f>VLOOKUP(H2622,行业总结!D:F,2,FALSE)</f>
        <v>6.4</v>
      </c>
      <c r="L2622" s="109" t="s">
        <v>11901</v>
      </c>
      <c r="M2622" s="109" t="s">
        <v>11902</v>
      </c>
    </row>
    <row r="2623" s="98" customFormat="1" ht="33" spans="1:13">
      <c r="A2623" s="108" t="s">
        <v>11903</v>
      </c>
      <c r="B2623" s="108" t="s">
        <v>11904</v>
      </c>
      <c r="C2623" s="21">
        <f>VLOOKUP(A2623,[1]spot_prices!$A:$F,3,FALSE)</f>
        <v>109.2</v>
      </c>
      <c r="D2623" s="21">
        <f>VLOOKUP(A2623,[1]spot_prices!$A:$F,4,FALSE)</f>
        <v>110.8</v>
      </c>
      <c r="E2623" s="107">
        <f>C2623/D2623</f>
        <v>0.985559566787004</v>
      </c>
      <c r="F2623" s="20">
        <f>VLOOKUP(A2623,[1]spot_prices!$A:$F,5,FALSE)</f>
        <v>11.5</v>
      </c>
      <c r="G2623" s="103">
        <f>VLOOKUP(A2623,[1]spot_prices!$A:$F,6,FALSE)</f>
        <v>2.13</v>
      </c>
      <c r="H2623" s="109" t="s">
        <v>94</v>
      </c>
      <c r="I2623" s="121"/>
      <c r="J2623" s="116"/>
      <c r="K2623" s="112">
        <f>VLOOKUP(H2623,行业总结!D:F,2,FALSE)</f>
        <v>6.4</v>
      </c>
      <c r="L2623" s="109" t="s">
        <v>11905</v>
      </c>
      <c r="M2623" s="109" t="s">
        <v>11906</v>
      </c>
    </row>
    <row r="2624" s="98" customFormat="1" ht="33" spans="1:13">
      <c r="A2624" s="20" t="s">
        <v>11907</v>
      </c>
      <c r="B2624" s="20" t="s">
        <v>11908</v>
      </c>
      <c r="C2624" s="21">
        <f>VLOOKUP(A2624,[1]spot_prices!$A:$F,3,FALSE)</f>
        <v>82</v>
      </c>
      <c r="D2624" s="21">
        <f>VLOOKUP(A2624,[1]spot_prices!$A:$F,4,FALSE)</f>
        <v>83.4</v>
      </c>
      <c r="E2624" s="107">
        <f>C2624/D2624</f>
        <v>0.983213429256595</v>
      </c>
      <c r="F2624" s="20">
        <f>VLOOKUP(A2624,[1]spot_prices!$A:$F,5,FALSE)</f>
        <v>24.5</v>
      </c>
      <c r="G2624" s="103">
        <f>VLOOKUP(A2624,[1]spot_prices!$A:$F,6,FALSE)</f>
        <v>1.49</v>
      </c>
      <c r="H2624" s="23" t="s">
        <v>94</v>
      </c>
      <c r="I2624" s="115"/>
      <c r="J2624" s="113"/>
      <c r="K2624" s="112">
        <f>VLOOKUP(H2624,行业总结!D:F,2,FALSE)</f>
        <v>6.4</v>
      </c>
      <c r="L2624" s="23" t="s">
        <v>11909</v>
      </c>
      <c r="M2624" s="23" t="s">
        <v>11910</v>
      </c>
    </row>
    <row r="2625" s="98" customFormat="1" spans="1:13">
      <c r="A2625" s="20" t="s">
        <v>11911</v>
      </c>
      <c r="B2625" s="20" t="s">
        <v>11912</v>
      </c>
      <c r="C2625" s="21">
        <f>VLOOKUP(A2625,[1]spot_prices!$A:$F,3,FALSE)</f>
        <v>64.5</v>
      </c>
      <c r="D2625" s="21">
        <f>VLOOKUP(A2625,[1]spot_prices!$A:$F,4,FALSE)</f>
        <v>65.5</v>
      </c>
      <c r="E2625" s="107">
        <f>C2625/D2625</f>
        <v>0.984732824427481</v>
      </c>
      <c r="F2625" s="20">
        <f>VLOOKUP(A2625,[1]spot_prices!$A:$F,5,FALSE)</f>
        <v>5.34</v>
      </c>
      <c r="G2625" s="103">
        <f>VLOOKUP(A2625,[1]spot_prices!$A:$F,6,FALSE)</f>
        <v>0.56</v>
      </c>
      <c r="H2625" s="23" t="s">
        <v>94</v>
      </c>
      <c r="I2625" s="115"/>
      <c r="J2625" s="113"/>
      <c r="K2625" s="112">
        <f>VLOOKUP(H2625,行业总结!D:F,2,FALSE)</f>
        <v>6.4</v>
      </c>
      <c r="L2625" s="23" t="s">
        <v>11913</v>
      </c>
      <c r="M2625" s="23" t="s">
        <v>6717</v>
      </c>
    </row>
    <row r="2626" s="98" customFormat="1" ht="33" spans="1:13">
      <c r="A2626" s="20" t="s">
        <v>11914</v>
      </c>
      <c r="B2626" s="20" t="s">
        <v>11915</v>
      </c>
      <c r="C2626" s="21">
        <f>VLOOKUP(A2626,[1]spot_prices!$A:$F,3,FALSE)</f>
        <v>64.1</v>
      </c>
      <c r="D2626" s="21">
        <f>VLOOKUP(A2626,[1]spot_prices!$A:$F,4,FALSE)</f>
        <v>80.6</v>
      </c>
      <c r="E2626" s="107">
        <f>C2626/D2626</f>
        <v>0.795285359801489</v>
      </c>
      <c r="F2626" s="20">
        <f>VLOOKUP(A2626,[1]spot_prices!$A:$F,5,FALSE)</f>
        <v>8.1</v>
      </c>
      <c r="G2626" s="103">
        <f>VLOOKUP(A2626,[1]spot_prices!$A:$F,6,FALSE)</f>
        <v>10.05</v>
      </c>
      <c r="H2626" s="23" t="s">
        <v>94</v>
      </c>
      <c r="I2626" s="115"/>
      <c r="J2626" s="20" t="s">
        <v>2135</v>
      </c>
      <c r="K2626" s="112">
        <f>VLOOKUP(H2626,行业总结!D:F,2,FALSE)</f>
        <v>6.4</v>
      </c>
      <c r="L2626" s="23" t="s">
        <v>11916</v>
      </c>
      <c r="M2626" s="23" t="s">
        <v>11917</v>
      </c>
    </row>
    <row r="2627" s="98" customFormat="1" ht="33" spans="1:13">
      <c r="A2627" s="20" t="s">
        <v>11918</v>
      </c>
      <c r="B2627" s="20" t="s">
        <v>11919</v>
      </c>
      <c r="C2627" s="21">
        <f>VLOOKUP(A2627,[1]spot_prices!$A:$F,3,FALSE)</f>
        <v>61.7</v>
      </c>
      <c r="D2627" s="21">
        <f>VLOOKUP(A2627,[1]spot_prices!$A:$F,4,FALSE)</f>
        <v>194.6</v>
      </c>
      <c r="E2627" s="107">
        <f>C2627/D2627</f>
        <v>0.317060637204522</v>
      </c>
      <c r="F2627" s="20">
        <f>VLOOKUP(A2627,[1]spot_prices!$A:$F,5,FALSE)</f>
        <v>70.23</v>
      </c>
      <c r="G2627" s="103">
        <f>VLOOKUP(A2627,[1]spot_prices!$A:$F,6,FALSE)</f>
        <v>0.01</v>
      </c>
      <c r="H2627" s="23" t="s">
        <v>94</v>
      </c>
      <c r="I2627" s="115"/>
      <c r="J2627" s="20" t="s">
        <v>3219</v>
      </c>
      <c r="K2627" s="112">
        <f>VLOOKUP(H2627,行业总结!D:F,2,FALSE)</f>
        <v>6.4</v>
      </c>
      <c r="L2627" s="23" t="s">
        <v>11920</v>
      </c>
      <c r="M2627" s="23" t="s">
        <v>11921</v>
      </c>
    </row>
    <row r="2628" s="98" customFormat="1" ht="33" spans="1:13">
      <c r="A2628" s="20" t="s">
        <v>11922</v>
      </c>
      <c r="B2628" s="20" t="s">
        <v>11923</v>
      </c>
      <c r="C2628" s="21">
        <f>VLOOKUP(A2628,[1]spot_prices!$A:$F,3,FALSE)</f>
        <v>52.2</v>
      </c>
      <c r="D2628" s="21">
        <f>VLOOKUP(A2628,[1]spot_prices!$A:$F,4,FALSE)</f>
        <v>52.2</v>
      </c>
      <c r="E2628" s="107">
        <f>C2628/D2628</f>
        <v>1</v>
      </c>
      <c r="F2628" s="20">
        <f>VLOOKUP(A2628,[1]spot_prices!$A:$F,5,FALSE)</f>
        <v>27.18</v>
      </c>
      <c r="G2628" s="103">
        <f>VLOOKUP(A2628,[1]spot_prices!$A:$F,6,FALSE)</f>
        <v>-0.04</v>
      </c>
      <c r="H2628" s="23" t="s">
        <v>94</v>
      </c>
      <c r="I2628" s="115"/>
      <c r="J2628" s="113"/>
      <c r="K2628" s="112">
        <f>VLOOKUP(H2628,行业总结!D:F,2,FALSE)</f>
        <v>6.4</v>
      </c>
      <c r="L2628" s="23" t="s">
        <v>11924</v>
      </c>
      <c r="M2628" s="23" t="s">
        <v>11925</v>
      </c>
    </row>
    <row r="2629" s="98" customFormat="1" ht="33" spans="1:13">
      <c r="A2629" s="24" t="s">
        <v>11926</v>
      </c>
      <c r="B2629" s="24" t="s">
        <v>11927</v>
      </c>
      <c r="C2629" s="21">
        <f>VLOOKUP(A2629,[1]spot_prices!$A:$F,3,FALSE)</f>
        <v>46.6</v>
      </c>
      <c r="D2629" s="21">
        <f>VLOOKUP(A2629,[1]spot_prices!$A:$F,4,FALSE)</f>
        <v>46.6</v>
      </c>
      <c r="E2629" s="107">
        <f>C2629/D2629</f>
        <v>1</v>
      </c>
      <c r="F2629" s="20">
        <f>VLOOKUP(A2629,[1]spot_prices!$A:$F,5,FALSE)</f>
        <v>23.23</v>
      </c>
      <c r="G2629" s="103">
        <f>VLOOKUP(A2629,[1]spot_prices!$A:$F,6,FALSE)</f>
        <v>1.62</v>
      </c>
      <c r="H2629" s="27" t="s">
        <v>94</v>
      </c>
      <c r="I2629" s="35"/>
      <c r="J2629" s="114"/>
      <c r="K2629" s="112">
        <f>VLOOKUP(H2629,行业总结!D:F,2,FALSE)</f>
        <v>6.4</v>
      </c>
      <c r="L2629" s="27" t="s">
        <v>11928</v>
      </c>
      <c r="M2629" s="27" t="s">
        <v>11929</v>
      </c>
    </row>
    <row r="2630" s="98" customFormat="1" spans="1:13">
      <c r="A2630" s="24" t="s">
        <v>11930</v>
      </c>
      <c r="B2630" s="24" t="s">
        <v>11931</v>
      </c>
      <c r="C2630" s="21">
        <f>VLOOKUP(A2630,[1]spot_prices!$A:$F,3,FALSE)</f>
        <v>46.6</v>
      </c>
      <c r="D2630" s="21">
        <f>VLOOKUP(A2630,[1]spot_prices!$A:$F,4,FALSE)</f>
        <v>47.2</v>
      </c>
      <c r="E2630" s="107">
        <f>C2630/D2630</f>
        <v>0.98728813559322</v>
      </c>
      <c r="F2630" s="20">
        <f>VLOOKUP(A2630,[1]spot_prices!$A:$F,5,FALSE)</f>
        <v>18.23</v>
      </c>
      <c r="G2630" s="103">
        <f>VLOOKUP(A2630,[1]spot_prices!$A:$F,6,FALSE)</f>
        <v>-0.27</v>
      </c>
      <c r="H2630" s="27" t="s">
        <v>94</v>
      </c>
      <c r="I2630" s="35"/>
      <c r="J2630" s="114"/>
      <c r="K2630" s="112">
        <f>VLOOKUP(H2630,行业总结!D:F,2,FALSE)</f>
        <v>6.4</v>
      </c>
      <c r="L2630" s="27" t="s">
        <v>11932</v>
      </c>
      <c r="M2630" s="27" t="s">
        <v>11810</v>
      </c>
    </row>
    <row r="2631" s="98" customFormat="1" ht="33" spans="1:13">
      <c r="A2631" s="24" t="s">
        <v>11933</v>
      </c>
      <c r="B2631" s="24" t="s">
        <v>11934</v>
      </c>
      <c r="C2631" s="21">
        <f>VLOOKUP(A2631,[1]spot_prices!$A:$F,3,FALSE)</f>
        <v>42.9</v>
      </c>
      <c r="D2631" s="21">
        <f>VLOOKUP(A2631,[1]spot_prices!$A:$F,4,FALSE)</f>
        <v>59.2</v>
      </c>
      <c r="E2631" s="107">
        <f>C2631/D2631</f>
        <v>0.724662162162162</v>
      </c>
      <c r="F2631" s="20">
        <f>VLOOKUP(A2631,[1]spot_prices!$A:$F,5,FALSE)</f>
        <v>19.1</v>
      </c>
      <c r="G2631" s="103">
        <f>VLOOKUP(A2631,[1]spot_prices!$A:$F,6,FALSE)</f>
        <v>-0.37</v>
      </c>
      <c r="H2631" s="27" t="s">
        <v>94</v>
      </c>
      <c r="I2631" s="35"/>
      <c r="J2631" s="114"/>
      <c r="K2631" s="112">
        <f>VLOOKUP(H2631,行业总结!D:F,2,FALSE)</f>
        <v>6.4</v>
      </c>
      <c r="L2631" s="27" t="s">
        <v>11935</v>
      </c>
      <c r="M2631" s="27" t="s">
        <v>11936</v>
      </c>
    </row>
    <row r="2632" s="98" customFormat="1" ht="33" spans="1:13">
      <c r="A2632" s="24" t="s">
        <v>11937</v>
      </c>
      <c r="B2632" s="24" t="s">
        <v>11938</v>
      </c>
      <c r="C2632" s="21">
        <f>VLOOKUP(A2632,[1]spot_prices!$A:$F,3,FALSE)</f>
        <v>39.2</v>
      </c>
      <c r="D2632" s="21">
        <f>VLOOKUP(A2632,[1]spot_prices!$A:$F,4,FALSE)</f>
        <v>47.5</v>
      </c>
      <c r="E2632" s="107">
        <f>C2632/D2632</f>
        <v>0.825263157894737</v>
      </c>
      <c r="F2632" s="20">
        <f>VLOOKUP(A2632,[1]spot_prices!$A:$F,5,FALSE)</f>
        <v>8.5</v>
      </c>
      <c r="G2632" s="103">
        <f>VLOOKUP(A2632,[1]spot_prices!$A:$F,6,FALSE)</f>
        <v>1.31</v>
      </c>
      <c r="H2632" s="27" t="s">
        <v>94</v>
      </c>
      <c r="I2632" s="35"/>
      <c r="J2632" s="24" t="s">
        <v>2286</v>
      </c>
      <c r="K2632" s="112">
        <f>VLOOKUP(H2632,行业总结!D:F,2,FALSE)</f>
        <v>6.4</v>
      </c>
      <c r="L2632" s="27" t="s">
        <v>11939</v>
      </c>
      <c r="M2632" s="27" t="s">
        <v>11940</v>
      </c>
    </row>
    <row r="2633" s="98" customFormat="1" spans="1:13">
      <c r="A2633" s="24" t="s">
        <v>11941</v>
      </c>
      <c r="B2633" s="24" t="s">
        <v>11942</v>
      </c>
      <c r="C2633" s="21">
        <f>VLOOKUP(A2633,[1]spot_prices!$A:$F,3,FALSE)</f>
        <v>36.9</v>
      </c>
      <c r="D2633" s="21">
        <f>VLOOKUP(A2633,[1]spot_prices!$A:$F,4,FALSE)</f>
        <v>37</v>
      </c>
      <c r="E2633" s="107">
        <f>C2633/D2633</f>
        <v>0.997297297297297</v>
      </c>
      <c r="F2633" s="20">
        <f>VLOOKUP(A2633,[1]spot_prices!$A:$F,5,FALSE)</f>
        <v>11.92</v>
      </c>
      <c r="G2633" s="103">
        <f>VLOOKUP(A2633,[1]spot_prices!$A:$F,6,FALSE)</f>
        <v>1.36</v>
      </c>
      <c r="H2633" s="27" t="s">
        <v>94</v>
      </c>
      <c r="I2633" s="35"/>
      <c r="J2633" s="24" t="s">
        <v>2286</v>
      </c>
      <c r="K2633" s="112">
        <f>VLOOKUP(H2633,行业总结!D:F,2,FALSE)</f>
        <v>6.4</v>
      </c>
      <c r="L2633" s="27" t="s">
        <v>11943</v>
      </c>
      <c r="M2633" s="27" t="s">
        <v>11944</v>
      </c>
    </row>
    <row r="2634" s="98" customFormat="1" spans="1:13">
      <c r="A2634" s="24" t="s">
        <v>11945</v>
      </c>
      <c r="B2634" s="24" t="s">
        <v>11946</v>
      </c>
      <c r="C2634" s="21">
        <f>VLOOKUP(A2634,[1]spot_prices!$A:$F,3,FALSE)</f>
        <v>36.5</v>
      </c>
      <c r="D2634" s="21">
        <f>VLOOKUP(A2634,[1]spot_prices!$A:$F,4,FALSE)</f>
        <v>39.8</v>
      </c>
      <c r="E2634" s="107">
        <f>C2634/D2634</f>
        <v>0.917085427135678</v>
      </c>
      <c r="F2634" s="20">
        <f>VLOOKUP(A2634,[1]spot_prices!$A:$F,5,FALSE)</f>
        <v>9.13</v>
      </c>
      <c r="G2634" s="103">
        <f>VLOOKUP(A2634,[1]spot_prices!$A:$F,6,FALSE)</f>
        <v>2.01</v>
      </c>
      <c r="H2634" s="27" t="s">
        <v>94</v>
      </c>
      <c r="I2634" s="35"/>
      <c r="J2634" s="114"/>
      <c r="K2634" s="112">
        <f>VLOOKUP(H2634,行业总结!D:F,2,FALSE)</f>
        <v>6.4</v>
      </c>
      <c r="L2634" s="27" t="s">
        <v>11947</v>
      </c>
      <c r="M2634" s="27" t="s">
        <v>11948</v>
      </c>
    </row>
    <row r="2635" s="98" customFormat="1" spans="1:13">
      <c r="A2635" s="24" t="s">
        <v>11949</v>
      </c>
      <c r="B2635" s="24" t="s">
        <v>11950</v>
      </c>
      <c r="C2635" s="21">
        <f>VLOOKUP(A2635,[1]spot_prices!$A:$F,3,FALSE)</f>
        <v>34.8</v>
      </c>
      <c r="D2635" s="21">
        <f>VLOOKUP(A2635,[1]spot_prices!$A:$F,4,FALSE)</f>
        <v>48.5</v>
      </c>
      <c r="E2635" s="107">
        <f>C2635/D2635</f>
        <v>0.717525773195876</v>
      </c>
      <c r="F2635" s="20">
        <f>VLOOKUP(A2635,[1]spot_prices!$A:$F,5,FALSE)</f>
        <v>7.47</v>
      </c>
      <c r="G2635" s="103">
        <f>VLOOKUP(A2635,[1]spot_prices!$A:$F,6,FALSE)</f>
        <v>0.54</v>
      </c>
      <c r="H2635" s="27" t="s">
        <v>94</v>
      </c>
      <c r="I2635" s="35"/>
      <c r="J2635" s="114"/>
      <c r="K2635" s="112">
        <f>VLOOKUP(H2635,行业总结!D:F,2,FALSE)</f>
        <v>6.4</v>
      </c>
      <c r="L2635" s="27" t="s">
        <v>11951</v>
      </c>
      <c r="M2635" s="27" t="s">
        <v>11952</v>
      </c>
    </row>
    <row r="2636" s="98" customFormat="1" spans="1:13">
      <c r="A2636" s="24" t="s">
        <v>11953</v>
      </c>
      <c r="B2636" s="24" t="s">
        <v>11954</v>
      </c>
      <c r="C2636" s="21">
        <f>VLOOKUP(A2636,[1]spot_prices!$A:$F,3,FALSE)</f>
        <v>33.4</v>
      </c>
      <c r="D2636" s="21">
        <f>VLOOKUP(A2636,[1]spot_prices!$A:$F,4,FALSE)</f>
        <v>33.4</v>
      </c>
      <c r="E2636" s="107">
        <f>C2636/D2636</f>
        <v>1</v>
      </c>
      <c r="F2636" s="20">
        <f>VLOOKUP(A2636,[1]spot_prices!$A:$F,5,FALSE)</f>
        <v>18.58</v>
      </c>
      <c r="G2636" s="103">
        <f>VLOOKUP(A2636,[1]spot_prices!$A:$F,6,FALSE)</f>
        <v>0.87</v>
      </c>
      <c r="H2636" s="27" t="s">
        <v>94</v>
      </c>
      <c r="I2636" s="35"/>
      <c r="J2636" s="114"/>
      <c r="K2636" s="112">
        <f>VLOOKUP(H2636,行业总结!D:F,2,FALSE)</f>
        <v>6.4</v>
      </c>
      <c r="L2636" s="27" t="s">
        <v>11955</v>
      </c>
      <c r="M2636" s="114"/>
    </row>
    <row r="2637" s="98" customFormat="1" ht="33" spans="1:13">
      <c r="A2637" s="24" t="s">
        <v>11956</v>
      </c>
      <c r="B2637" s="24" t="s">
        <v>11957</v>
      </c>
      <c r="C2637" s="21">
        <f>VLOOKUP(A2637,[1]spot_prices!$A:$F,3,FALSE)</f>
        <v>32.8</v>
      </c>
      <c r="D2637" s="21">
        <f>VLOOKUP(A2637,[1]spot_prices!$A:$F,4,FALSE)</f>
        <v>37.6</v>
      </c>
      <c r="E2637" s="107">
        <f>C2637/D2637</f>
        <v>0.872340425531915</v>
      </c>
      <c r="F2637" s="20">
        <f>VLOOKUP(A2637,[1]spot_prices!$A:$F,5,FALSE)</f>
        <v>10.1</v>
      </c>
      <c r="G2637" s="103">
        <f>VLOOKUP(A2637,[1]spot_prices!$A:$F,6,FALSE)</f>
        <v>1.92</v>
      </c>
      <c r="H2637" s="27" t="s">
        <v>94</v>
      </c>
      <c r="I2637" s="35"/>
      <c r="J2637" s="114"/>
      <c r="K2637" s="112">
        <f>VLOOKUP(H2637,行业总结!D:F,2,FALSE)</f>
        <v>6.4</v>
      </c>
      <c r="L2637" s="27" t="s">
        <v>11958</v>
      </c>
      <c r="M2637" s="27" t="s">
        <v>11959</v>
      </c>
    </row>
    <row r="2638" s="98" customFormat="1" ht="33" spans="1:13">
      <c r="A2638" s="24" t="s">
        <v>11960</v>
      </c>
      <c r="B2638" s="24" t="s">
        <v>11961</v>
      </c>
      <c r="C2638" s="21">
        <f>VLOOKUP(A2638,[1]spot_prices!$A:$F,3,FALSE)</f>
        <v>29.2</v>
      </c>
      <c r="D2638" s="21">
        <f>VLOOKUP(A2638,[1]spot_prices!$A:$F,4,FALSE)</f>
        <v>38.6</v>
      </c>
      <c r="E2638" s="107">
        <f>C2638/D2638</f>
        <v>0.756476683937824</v>
      </c>
      <c r="F2638" s="20">
        <f>VLOOKUP(A2638,[1]spot_prices!$A:$F,5,FALSE)</f>
        <v>2.56</v>
      </c>
      <c r="G2638" s="103">
        <f>VLOOKUP(A2638,[1]spot_prices!$A:$F,6,FALSE)</f>
        <v>1.19</v>
      </c>
      <c r="H2638" s="27" t="s">
        <v>94</v>
      </c>
      <c r="I2638" s="35"/>
      <c r="J2638" s="114"/>
      <c r="K2638" s="112">
        <f>VLOOKUP(H2638,行业总结!D:F,2,FALSE)</f>
        <v>6.4</v>
      </c>
      <c r="L2638" s="27" t="s">
        <v>11962</v>
      </c>
      <c r="M2638" s="27" t="s">
        <v>11963</v>
      </c>
    </row>
    <row r="2639" s="98" customFormat="1" ht="33" spans="1:13">
      <c r="A2639" s="24" t="s">
        <v>11964</v>
      </c>
      <c r="B2639" s="24" t="s">
        <v>11965</v>
      </c>
      <c r="C2639" s="21">
        <f>VLOOKUP(A2639,[1]spot_prices!$A:$F,3,FALSE)</f>
        <v>28.4</v>
      </c>
      <c r="D2639" s="21">
        <f>VLOOKUP(A2639,[1]spot_prices!$A:$F,4,FALSE)</f>
        <v>32.1</v>
      </c>
      <c r="E2639" s="107">
        <f>C2639/D2639</f>
        <v>0.884735202492212</v>
      </c>
      <c r="F2639" s="20">
        <f>VLOOKUP(A2639,[1]spot_prices!$A:$F,5,FALSE)</f>
        <v>20.6</v>
      </c>
      <c r="G2639" s="103">
        <f>VLOOKUP(A2639,[1]spot_prices!$A:$F,6,FALSE)</f>
        <v>-0.1</v>
      </c>
      <c r="H2639" s="27" t="s">
        <v>94</v>
      </c>
      <c r="I2639" s="35"/>
      <c r="J2639" s="114"/>
      <c r="K2639" s="112">
        <f>VLOOKUP(H2639,行业总结!D:F,2,FALSE)</f>
        <v>6.4</v>
      </c>
      <c r="L2639" s="27" t="s">
        <v>11966</v>
      </c>
      <c r="M2639" s="27" t="s">
        <v>11967</v>
      </c>
    </row>
    <row r="2640" s="98" customFormat="1" ht="33" spans="1:13">
      <c r="A2640" s="24" t="s">
        <v>11968</v>
      </c>
      <c r="B2640" s="24" t="s">
        <v>11969</v>
      </c>
      <c r="C2640" s="21">
        <f>VLOOKUP(A2640,[1]spot_prices!$A:$F,3,FALSE)</f>
        <v>25.4</v>
      </c>
      <c r="D2640" s="21">
        <f>VLOOKUP(A2640,[1]spot_prices!$A:$F,4,FALSE)</f>
        <v>25.7</v>
      </c>
      <c r="E2640" s="107">
        <f>C2640/D2640</f>
        <v>0.988326848249027</v>
      </c>
      <c r="F2640" s="20">
        <f>VLOOKUP(A2640,[1]spot_prices!$A:$F,5,FALSE)</f>
        <v>15.83</v>
      </c>
      <c r="G2640" s="103">
        <f>VLOOKUP(A2640,[1]spot_prices!$A:$F,6,FALSE)</f>
        <v>3.74</v>
      </c>
      <c r="H2640" s="27" t="s">
        <v>94</v>
      </c>
      <c r="I2640" s="35"/>
      <c r="J2640" s="114"/>
      <c r="K2640" s="112">
        <f>VLOOKUP(H2640,行业总结!D:F,2,FALSE)</f>
        <v>6.4</v>
      </c>
      <c r="L2640" s="27" t="s">
        <v>11970</v>
      </c>
      <c r="M2640" s="27" t="s">
        <v>11971</v>
      </c>
    </row>
    <row r="2641" s="98" customFormat="1" ht="49.5" spans="1:13">
      <c r="A2641" s="24" t="s">
        <v>11972</v>
      </c>
      <c r="B2641" s="24" t="s">
        <v>11973</v>
      </c>
      <c r="C2641" s="21">
        <f>VLOOKUP(A2641,[1]spot_prices!$A:$F,3,FALSE)</f>
        <v>17.3</v>
      </c>
      <c r="D2641" s="21">
        <f>VLOOKUP(A2641,[1]spot_prices!$A:$F,4,FALSE)</f>
        <v>36.3</v>
      </c>
      <c r="E2641" s="107">
        <f>C2641/D2641</f>
        <v>0.476584022038568</v>
      </c>
      <c r="F2641" s="20">
        <f>VLOOKUP(A2641,[1]spot_prices!$A:$F,5,FALSE)</f>
        <v>25.47</v>
      </c>
      <c r="G2641" s="103">
        <f>VLOOKUP(A2641,[1]spot_prices!$A:$F,6,FALSE)</f>
        <v>1.27</v>
      </c>
      <c r="H2641" s="27" t="s">
        <v>94</v>
      </c>
      <c r="I2641" s="35"/>
      <c r="J2641" s="114"/>
      <c r="K2641" s="112">
        <f>VLOOKUP(H2641,行业总结!D:F,2,FALSE)</f>
        <v>6.4</v>
      </c>
      <c r="L2641" s="27" t="s">
        <v>11974</v>
      </c>
      <c r="M2641" s="27" t="s">
        <v>11975</v>
      </c>
    </row>
    <row r="2642" s="98" customFormat="1" ht="33" spans="1:13">
      <c r="A2642" s="24" t="s">
        <v>11976</v>
      </c>
      <c r="B2642" s="24" t="s">
        <v>11977</v>
      </c>
      <c r="C2642" s="21">
        <f>VLOOKUP(A2642,[1]spot_prices!$A:$F,3,FALSE)</f>
        <v>17</v>
      </c>
      <c r="D2642" s="21">
        <f>VLOOKUP(A2642,[1]spot_prices!$A:$F,4,FALSE)</f>
        <v>20.2</v>
      </c>
      <c r="E2642" s="107">
        <f>C2642/D2642</f>
        <v>0.841584158415842</v>
      </c>
      <c r="F2642" s="20">
        <f>VLOOKUP(A2642,[1]spot_prices!$A:$F,5,FALSE)</f>
        <v>5.4</v>
      </c>
      <c r="G2642" s="103">
        <f>VLOOKUP(A2642,[1]spot_prices!$A:$F,6,FALSE)</f>
        <v>2.27</v>
      </c>
      <c r="H2642" s="27" t="s">
        <v>94</v>
      </c>
      <c r="I2642" s="35"/>
      <c r="J2642" s="114"/>
      <c r="K2642" s="112">
        <f>VLOOKUP(H2642,行业总结!D:F,2,FALSE)</f>
        <v>6.4</v>
      </c>
      <c r="L2642" s="27" t="s">
        <v>11978</v>
      </c>
      <c r="M2642" s="27" t="s">
        <v>11979</v>
      </c>
    </row>
    <row r="2643" s="98" customFormat="1" ht="33" spans="1:13">
      <c r="A2643" s="24" t="s">
        <v>11980</v>
      </c>
      <c r="B2643" s="24" t="s">
        <v>11981</v>
      </c>
      <c r="C2643" s="21">
        <f>VLOOKUP(A2643,[1]spot_prices!$A:$F,3,FALSE)</f>
        <v>6.1</v>
      </c>
      <c r="D2643" s="21">
        <f>VLOOKUP(A2643,[1]spot_prices!$A:$F,4,FALSE)</f>
        <v>25</v>
      </c>
      <c r="E2643" s="107">
        <f>C2643/D2643</f>
        <v>0.244</v>
      </c>
      <c r="F2643" s="20">
        <f>VLOOKUP(A2643,[1]spot_prices!$A:$F,5,FALSE)</f>
        <v>18.14</v>
      </c>
      <c r="G2643" s="103">
        <f>VLOOKUP(A2643,[1]spot_prices!$A:$F,6,FALSE)</f>
        <v>0.95</v>
      </c>
      <c r="H2643" s="27" t="s">
        <v>94</v>
      </c>
      <c r="I2643" s="35"/>
      <c r="J2643" s="24" t="s">
        <v>2286</v>
      </c>
      <c r="K2643" s="112">
        <f>VLOOKUP(H2643,行业总结!D:F,2,FALSE)</f>
        <v>6.4</v>
      </c>
      <c r="L2643" s="27" t="s">
        <v>11982</v>
      </c>
      <c r="M2643" s="114"/>
    </row>
    <row r="2644" s="98" customFormat="1" spans="1:13">
      <c r="A2644" s="24" t="s">
        <v>11983</v>
      </c>
      <c r="B2644" s="24" t="s">
        <v>11984</v>
      </c>
      <c r="C2644" s="21">
        <f>VLOOKUP(A2644,[1]spot_prices!$A:$F,3,FALSE)</f>
        <v>5.7</v>
      </c>
      <c r="D2644" s="21">
        <f>VLOOKUP(A2644,[1]spot_prices!$A:$F,4,FALSE)</f>
        <v>23</v>
      </c>
      <c r="E2644" s="107">
        <f>C2644/D2644</f>
        <v>0.247826086956522</v>
      </c>
      <c r="F2644" s="20">
        <f>VLOOKUP(A2644,[1]spot_prices!$A:$F,5,FALSE)</f>
        <v>22.95</v>
      </c>
      <c r="G2644" s="103">
        <f>VLOOKUP(A2644,[1]spot_prices!$A:$F,6,FALSE)</f>
        <v>1.55</v>
      </c>
      <c r="H2644" s="27" t="s">
        <v>94</v>
      </c>
      <c r="I2644" s="35"/>
      <c r="J2644" s="114"/>
      <c r="K2644" s="112">
        <f>VLOOKUP(H2644,行业总结!D:F,2,FALSE)</f>
        <v>6.4</v>
      </c>
      <c r="L2644" s="27" t="s">
        <v>11985</v>
      </c>
      <c r="M2644" s="114"/>
    </row>
    <row r="2645" s="98" customFormat="1" ht="33" spans="1:13">
      <c r="A2645" s="24" t="s">
        <v>11986</v>
      </c>
      <c r="B2645" s="24" t="s">
        <v>11987</v>
      </c>
      <c r="C2645" s="21">
        <f>VLOOKUP(A2645,[1]spot_prices!$A:$F,3,FALSE)</f>
        <v>3.2</v>
      </c>
      <c r="D2645" s="21">
        <f>VLOOKUP(A2645,[1]spot_prices!$A:$F,4,FALSE)</f>
        <v>11.7</v>
      </c>
      <c r="E2645" s="107">
        <f>C2645/D2645</f>
        <v>0.273504273504274</v>
      </c>
      <c r="F2645" s="20">
        <f>VLOOKUP(A2645,[1]spot_prices!$A:$F,5,FALSE)</f>
        <v>6.47</v>
      </c>
      <c r="G2645" s="103">
        <f>VLOOKUP(A2645,[1]spot_prices!$A:$F,6,FALSE)</f>
        <v>0</v>
      </c>
      <c r="H2645" s="27" t="s">
        <v>94</v>
      </c>
      <c r="I2645" s="35"/>
      <c r="J2645" s="114"/>
      <c r="K2645" s="112">
        <f>VLOOKUP(H2645,行业总结!D:F,2,FALSE)</f>
        <v>6.4</v>
      </c>
      <c r="L2645" s="27" t="s">
        <v>11988</v>
      </c>
      <c r="M2645" s="114"/>
    </row>
    <row r="2646" s="98" customFormat="1" spans="1:13">
      <c r="A2646" s="108" t="s">
        <v>11989</v>
      </c>
      <c r="B2646" s="108" t="s">
        <v>11990</v>
      </c>
      <c r="C2646" s="21">
        <f>VLOOKUP(A2646,[1]spot_prices!$A:$F,3,FALSE)</f>
        <v>197.5</v>
      </c>
      <c r="D2646" s="21">
        <f>VLOOKUP(A2646,[1]spot_prices!$A:$F,4,FALSE)</f>
        <v>224.9</v>
      </c>
      <c r="E2646" s="107">
        <f>C2646/D2646</f>
        <v>0.878168074699867</v>
      </c>
      <c r="F2646" s="20">
        <f>VLOOKUP(A2646,[1]spot_prices!$A:$F,5,FALSE)</f>
        <v>30.04</v>
      </c>
      <c r="G2646" s="103">
        <f>VLOOKUP(A2646,[1]spot_prices!$A:$F,6,FALSE)</f>
        <v>1.73</v>
      </c>
      <c r="H2646" s="109" t="s">
        <v>2058</v>
      </c>
      <c r="I2646" s="121"/>
      <c r="J2646" s="108" t="s">
        <v>2211</v>
      </c>
      <c r="K2646" s="112">
        <f>VLOOKUP(H2646,行业总结!D:F,2,FALSE)</f>
        <v>4.31</v>
      </c>
      <c r="L2646" s="109" t="s">
        <v>11991</v>
      </c>
      <c r="M2646" s="109" t="s">
        <v>11992</v>
      </c>
    </row>
    <row r="2647" s="98" customFormat="1" ht="33" spans="1:13">
      <c r="A2647" s="108" t="s">
        <v>11993</v>
      </c>
      <c r="B2647" s="108" t="s">
        <v>11994</v>
      </c>
      <c r="C2647" s="21">
        <f>VLOOKUP(A2647,[1]spot_prices!$A:$F,3,FALSE)</f>
        <v>98.8</v>
      </c>
      <c r="D2647" s="21">
        <f>VLOOKUP(A2647,[1]spot_prices!$A:$F,4,FALSE)</f>
        <v>146.8</v>
      </c>
      <c r="E2647" s="107">
        <f>C2647/D2647</f>
        <v>0.673024523160763</v>
      </c>
      <c r="F2647" s="20">
        <f>VLOOKUP(A2647,[1]spot_prices!$A:$F,5,FALSE)</f>
        <v>5.54</v>
      </c>
      <c r="G2647" s="103">
        <f>VLOOKUP(A2647,[1]spot_prices!$A:$F,6,FALSE)</f>
        <v>1.84</v>
      </c>
      <c r="H2647" s="109" t="s">
        <v>2058</v>
      </c>
      <c r="I2647" s="121"/>
      <c r="J2647" s="108" t="s">
        <v>2135</v>
      </c>
      <c r="K2647" s="112">
        <f>VLOOKUP(H2647,行业总结!D:F,2,FALSE)</f>
        <v>4.31</v>
      </c>
      <c r="L2647" s="109" t="s">
        <v>11995</v>
      </c>
      <c r="M2647" s="109" t="s">
        <v>11996</v>
      </c>
    </row>
    <row r="2648" s="98" customFormat="1" ht="33" spans="1:13">
      <c r="A2648" s="20" t="s">
        <v>11997</v>
      </c>
      <c r="B2648" s="20" t="s">
        <v>11998</v>
      </c>
      <c r="C2648" s="21">
        <f>VLOOKUP(A2648,[1]spot_prices!$A:$F,3,FALSE)</f>
        <v>59</v>
      </c>
      <c r="D2648" s="21">
        <f>VLOOKUP(A2648,[1]spot_prices!$A:$F,4,FALSE)</f>
        <v>59</v>
      </c>
      <c r="E2648" s="107">
        <f>C2648/D2648</f>
        <v>1</v>
      </c>
      <c r="F2648" s="20">
        <f>VLOOKUP(A2648,[1]spot_prices!$A:$F,5,FALSE)</f>
        <v>10.75</v>
      </c>
      <c r="G2648" s="103">
        <f>VLOOKUP(A2648,[1]spot_prices!$A:$F,6,FALSE)</f>
        <v>3.27</v>
      </c>
      <c r="H2648" s="23" t="s">
        <v>2058</v>
      </c>
      <c r="I2648" s="115"/>
      <c r="J2648" s="113"/>
      <c r="K2648" s="112">
        <f>VLOOKUP(H2648,行业总结!D:F,2,FALSE)</f>
        <v>4.31</v>
      </c>
      <c r="L2648" s="23" t="s">
        <v>11999</v>
      </c>
      <c r="M2648" s="23" t="s">
        <v>12000</v>
      </c>
    </row>
    <row r="2649" s="98" customFormat="1" ht="33" spans="1:13">
      <c r="A2649" s="20" t="s">
        <v>12001</v>
      </c>
      <c r="B2649" s="20" t="s">
        <v>12002</v>
      </c>
      <c r="C2649" s="21">
        <f>VLOOKUP(A2649,[1]spot_prices!$A:$F,3,FALSE)</f>
        <v>57</v>
      </c>
      <c r="D2649" s="21">
        <f>VLOOKUP(A2649,[1]spot_prices!$A:$F,4,FALSE)</f>
        <v>57</v>
      </c>
      <c r="E2649" s="107">
        <f>C2649/D2649</f>
        <v>1</v>
      </c>
      <c r="F2649" s="20">
        <f>VLOOKUP(A2649,[1]spot_prices!$A:$F,5,FALSE)</f>
        <v>9.17</v>
      </c>
      <c r="G2649" s="103">
        <f>VLOOKUP(A2649,[1]spot_prices!$A:$F,6,FALSE)</f>
        <v>0.99</v>
      </c>
      <c r="H2649" s="23" t="s">
        <v>2058</v>
      </c>
      <c r="I2649" s="115"/>
      <c r="J2649" s="20" t="s">
        <v>2286</v>
      </c>
      <c r="K2649" s="112">
        <f>VLOOKUP(H2649,行业总结!D:F,2,FALSE)</f>
        <v>4.31</v>
      </c>
      <c r="L2649" s="23" t="s">
        <v>12003</v>
      </c>
      <c r="M2649" s="23" t="s">
        <v>12004</v>
      </c>
    </row>
    <row r="2650" s="98" customFormat="1" spans="1:13">
      <c r="A2650" s="20" t="s">
        <v>12005</v>
      </c>
      <c r="B2650" s="20" t="s">
        <v>12006</v>
      </c>
      <c r="C2650" s="21">
        <f>VLOOKUP(A2650,[1]spot_prices!$A:$F,3,FALSE)</f>
        <v>49.5</v>
      </c>
      <c r="D2650" s="21">
        <f>VLOOKUP(A2650,[1]spot_prices!$A:$F,4,FALSE)</f>
        <v>49.5</v>
      </c>
      <c r="E2650" s="107">
        <f>C2650/D2650</f>
        <v>1</v>
      </c>
      <c r="F2650" s="20">
        <f>VLOOKUP(A2650,[1]spot_prices!$A:$F,5,FALSE)</f>
        <v>10.23</v>
      </c>
      <c r="G2650" s="103">
        <f>VLOOKUP(A2650,[1]spot_prices!$A:$F,6,FALSE)</f>
        <v>0.99</v>
      </c>
      <c r="H2650" s="23" t="s">
        <v>2058</v>
      </c>
      <c r="I2650" s="115"/>
      <c r="J2650" s="113"/>
      <c r="K2650" s="112">
        <f>VLOOKUP(H2650,行业总结!D:F,2,FALSE)</f>
        <v>4.31</v>
      </c>
      <c r="L2650" s="23" t="s">
        <v>12007</v>
      </c>
      <c r="M2650" s="23" t="s">
        <v>12008</v>
      </c>
    </row>
    <row r="2651" s="98" customFormat="1" spans="1:13">
      <c r="A2651" s="24" t="s">
        <v>12009</v>
      </c>
      <c r="B2651" s="24" t="s">
        <v>12010</v>
      </c>
      <c r="C2651" s="21">
        <f>VLOOKUP(A2651,[1]spot_prices!$A:$F,3,FALSE)</f>
        <v>45.6</v>
      </c>
      <c r="D2651" s="21">
        <f>VLOOKUP(A2651,[1]spot_prices!$A:$F,4,FALSE)</f>
        <v>137.9</v>
      </c>
      <c r="E2651" s="107">
        <f>C2651/D2651</f>
        <v>0.330674401740392</v>
      </c>
      <c r="F2651" s="20">
        <f>VLOOKUP(A2651,[1]spot_prices!$A:$F,5,FALSE)</f>
        <v>12.28</v>
      </c>
      <c r="G2651" s="103">
        <f>VLOOKUP(A2651,[1]spot_prices!$A:$F,6,FALSE)</f>
        <v>1.99</v>
      </c>
      <c r="H2651" s="27" t="s">
        <v>2058</v>
      </c>
      <c r="I2651" s="35"/>
      <c r="J2651" s="114"/>
      <c r="K2651" s="112">
        <f>VLOOKUP(H2651,行业总结!D:F,2,FALSE)</f>
        <v>4.31</v>
      </c>
      <c r="L2651" s="27" t="s">
        <v>12011</v>
      </c>
      <c r="M2651" s="27" t="s">
        <v>12012</v>
      </c>
    </row>
    <row r="2652" s="98" customFormat="1" ht="33" spans="1:13">
      <c r="A2652" s="24" t="s">
        <v>12013</v>
      </c>
      <c r="B2652" s="24" t="s">
        <v>12014</v>
      </c>
      <c r="C2652" s="21">
        <f>VLOOKUP(A2652,[1]spot_prices!$A:$F,3,FALSE)</f>
        <v>30.4</v>
      </c>
      <c r="D2652" s="21">
        <f>VLOOKUP(A2652,[1]spot_prices!$A:$F,4,FALSE)</f>
        <v>35.7</v>
      </c>
      <c r="E2652" s="107">
        <f>C2652/D2652</f>
        <v>0.851540616246498</v>
      </c>
      <c r="F2652" s="20">
        <f>VLOOKUP(A2652,[1]spot_prices!$A:$F,5,FALSE)</f>
        <v>9.14</v>
      </c>
      <c r="G2652" s="103">
        <f>VLOOKUP(A2652,[1]spot_prices!$A:$F,6,FALSE)</f>
        <v>2.01</v>
      </c>
      <c r="H2652" s="27" t="s">
        <v>2058</v>
      </c>
      <c r="I2652" s="35"/>
      <c r="J2652" s="114"/>
      <c r="K2652" s="112">
        <f>VLOOKUP(H2652,行业总结!D:F,2,FALSE)</f>
        <v>4.31</v>
      </c>
      <c r="L2652" s="27" t="s">
        <v>12015</v>
      </c>
      <c r="M2652" s="27" t="s">
        <v>12016</v>
      </c>
    </row>
    <row r="2653" s="98" customFormat="1" ht="33" spans="1:13">
      <c r="A2653" s="24" t="s">
        <v>12017</v>
      </c>
      <c r="B2653" s="24" t="s">
        <v>12018</v>
      </c>
      <c r="C2653" s="21">
        <f>VLOOKUP(A2653,[1]spot_prices!$A:$F,3,FALSE)</f>
        <v>28.6</v>
      </c>
      <c r="D2653" s="21">
        <f>VLOOKUP(A2653,[1]spot_prices!$A:$F,4,FALSE)</f>
        <v>38.8</v>
      </c>
      <c r="E2653" s="107">
        <f>C2653/D2653</f>
        <v>0.737113402061856</v>
      </c>
      <c r="F2653" s="20">
        <f>VLOOKUP(A2653,[1]spot_prices!$A:$F,5,FALSE)</f>
        <v>11.15</v>
      </c>
      <c r="G2653" s="103">
        <f>VLOOKUP(A2653,[1]spot_prices!$A:$F,6,FALSE)</f>
        <v>1.18</v>
      </c>
      <c r="H2653" s="27" t="s">
        <v>2058</v>
      </c>
      <c r="I2653" s="35"/>
      <c r="J2653" s="114"/>
      <c r="K2653" s="112">
        <f>VLOOKUP(H2653,行业总结!D:F,2,FALSE)</f>
        <v>4.31</v>
      </c>
      <c r="L2653" s="27" t="s">
        <v>12019</v>
      </c>
      <c r="M2653" s="27" t="s">
        <v>12020</v>
      </c>
    </row>
    <row r="2654" s="98" customFormat="1" spans="1:13">
      <c r="A2654" s="24" t="s">
        <v>12021</v>
      </c>
      <c r="B2654" s="24" t="s">
        <v>12022</v>
      </c>
      <c r="C2654" s="21">
        <f>VLOOKUP(A2654,[1]spot_prices!$A:$F,3,FALSE)</f>
        <v>28.4</v>
      </c>
      <c r="D2654" s="21">
        <f>VLOOKUP(A2654,[1]spot_prices!$A:$F,4,FALSE)</f>
        <v>28.4</v>
      </c>
      <c r="E2654" s="107">
        <f>C2654/D2654</f>
        <v>1</v>
      </c>
      <c r="F2654" s="20">
        <f>VLOOKUP(A2654,[1]spot_prices!$A:$F,5,FALSE)</f>
        <v>10.28</v>
      </c>
      <c r="G2654" s="103">
        <f>VLOOKUP(A2654,[1]spot_prices!$A:$F,6,FALSE)</f>
        <v>1.38</v>
      </c>
      <c r="H2654" s="27" t="s">
        <v>2058</v>
      </c>
      <c r="I2654" s="35"/>
      <c r="J2654" s="114"/>
      <c r="K2654" s="112">
        <f>VLOOKUP(H2654,行业总结!D:F,2,FALSE)</f>
        <v>4.31</v>
      </c>
      <c r="L2654" s="27" t="s">
        <v>12023</v>
      </c>
      <c r="M2654" s="27" t="s">
        <v>12024</v>
      </c>
    </row>
    <row r="2655" s="98" customFormat="1" spans="1:13">
      <c r="A2655" s="24" t="s">
        <v>12025</v>
      </c>
      <c r="B2655" s="24" t="s">
        <v>12026</v>
      </c>
      <c r="C2655" s="21">
        <f>VLOOKUP(A2655,[1]spot_prices!$A:$F,3,FALSE)</f>
        <v>25.2</v>
      </c>
      <c r="D2655" s="21">
        <f>VLOOKUP(A2655,[1]spot_prices!$A:$F,4,FALSE)</f>
        <v>31.5</v>
      </c>
      <c r="E2655" s="107">
        <f>C2655/D2655</f>
        <v>0.8</v>
      </c>
      <c r="F2655" s="20">
        <f>VLOOKUP(A2655,[1]spot_prices!$A:$F,5,FALSE)</f>
        <v>7.84</v>
      </c>
      <c r="G2655" s="103">
        <f>VLOOKUP(A2655,[1]spot_prices!$A:$F,6,FALSE)</f>
        <v>1.16</v>
      </c>
      <c r="H2655" s="27" t="s">
        <v>2058</v>
      </c>
      <c r="I2655" s="35"/>
      <c r="J2655" s="114"/>
      <c r="K2655" s="112">
        <f>VLOOKUP(H2655,行业总结!D:F,2,FALSE)</f>
        <v>4.31</v>
      </c>
      <c r="L2655" s="27" t="s">
        <v>12027</v>
      </c>
      <c r="M2655" s="27" t="s">
        <v>12028</v>
      </c>
    </row>
    <row r="2656" s="98" customFormat="1" spans="1:13">
      <c r="A2656" s="24" t="s">
        <v>12029</v>
      </c>
      <c r="B2656" s="24" t="s">
        <v>12030</v>
      </c>
      <c r="C2656" s="21">
        <f>VLOOKUP(A2656,[1]spot_prices!$A:$F,3,FALSE)</f>
        <v>15.5</v>
      </c>
      <c r="D2656" s="21">
        <f>VLOOKUP(A2656,[1]spot_prices!$A:$F,4,FALSE)</f>
        <v>39.6</v>
      </c>
      <c r="E2656" s="107">
        <f>C2656/D2656</f>
        <v>0.391414141414141</v>
      </c>
      <c r="F2656" s="20">
        <f>VLOOKUP(A2656,[1]spot_prices!$A:$F,5,FALSE)</f>
        <v>19.78</v>
      </c>
      <c r="G2656" s="103">
        <f>VLOOKUP(A2656,[1]spot_prices!$A:$F,6,FALSE)</f>
        <v>1.96</v>
      </c>
      <c r="H2656" s="27" t="s">
        <v>2058</v>
      </c>
      <c r="I2656" s="35"/>
      <c r="J2656" s="114"/>
      <c r="K2656" s="112">
        <f>VLOOKUP(H2656,行业总结!D:F,2,FALSE)</f>
        <v>4.31</v>
      </c>
      <c r="L2656" s="27" t="s">
        <v>12031</v>
      </c>
      <c r="M2656" s="27" t="s">
        <v>12032</v>
      </c>
    </row>
    <row r="2657" s="98" customFormat="1" ht="49.5" spans="1:13">
      <c r="A2657" s="110" t="s">
        <v>1015</v>
      </c>
      <c r="B2657" s="110" t="s">
        <v>1016</v>
      </c>
      <c r="C2657" s="21">
        <f>VLOOKUP(A2657,[1]spot_prices!$A:$F,3,FALSE)</f>
        <v>375.4</v>
      </c>
      <c r="D2657" s="21">
        <f>VLOOKUP(A2657,[1]spot_prices!$A:$F,4,FALSE)</f>
        <v>394.7</v>
      </c>
      <c r="E2657" s="107">
        <f>C2657/D2657</f>
        <v>0.951102102862934</v>
      </c>
      <c r="F2657" s="20">
        <f>VLOOKUP(A2657,[1]spot_prices!$A:$F,5,FALSE)</f>
        <v>21.52</v>
      </c>
      <c r="G2657" s="103">
        <f>VLOOKUP(A2657,[1]spot_prices!$A:$F,6,FALSE)</f>
        <v>1.89</v>
      </c>
      <c r="H2657" s="111" t="s">
        <v>69</v>
      </c>
      <c r="I2657" s="130"/>
      <c r="J2657" s="110" t="s">
        <v>3067</v>
      </c>
      <c r="K2657" s="112">
        <f>VLOOKUP(H2657,行业总结!D:F,2,FALSE)</f>
        <v>6.4</v>
      </c>
      <c r="L2657" s="111" t="s">
        <v>1017</v>
      </c>
      <c r="M2657" s="111" t="s">
        <v>1018</v>
      </c>
    </row>
    <row r="2658" s="98" customFormat="1" ht="33" spans="1:13">
      <c r="A2658" s="108" t="s">
        <v>12033</v>
      </c>
      <c r="B2658" s="108" t="s">
        <v>12034</v>
      </c>
      <c r="C2658" s="21">
        <f>VLOOKUP(A2658,[1]spot_prices!$A:$F,3,FALSE)</f>
        <v>331.5</v>
      </c>
      <c r="D2658" s="21">
        <f>VLOOKUP(A2658,[1]spot_prices!$A:$F,4,FALSE)</f>
        <v>333.4</v>
      </c>
      <c r="E2658" s="107">
        <f>C2658/D2658</f>
        <v>0.994301139772046</v>
      </c>
      <c r="F2658" s="20">
        <f>VLOOKUP(A2658,[1]spot_prices!$A:$F,5,FALSE)</f>
        <v>29.99</v>
      </c>
      <c r="G2658" s="103">
        <f>VLOOKUP(A2658,[1]spot_prices!$A:$F,6,FALSE)</f>
        <v>1.73</v>
      </c>
      <c r="H2658" s="109" t="s">
        <v>69</v>
      </c>
      <c r="I2658" s="121"/>
      <c r="J2658" s="108" t="s">
        <v>3067</v>
      </c>
      <c r="K2658" s="112">
        <f>VLOOKUP(H2658,行业总结!D:F,2,FALSE)</f>
        <v>6.4</v>
      </c>
      <c r="L2658" s="109" t="s">
        <v>12035</v>
      </c>
      <c r="M2658" s="109" t="s">
        <v>12036</v>
      </c>
    </row>
    <row r="2659" s="98" customFormat="1" ht="33" spans="1:13">
      <c r="A2659" s="108" t="s">
        <v>12037</v>
      </c>
      <c r="B2659" s="108" t="s">
        <v>12038</v>
      </c>
      <c r="C2659" s="21">
        <f>VLOOKUP(A2659,[1]spot_prices!$A:$F,3,FALSE)</f>
        <v>267.6</v>
      </c>
      <c r="D2659" s="21">
        <f>VLOOKUP(A2659,[1]spot_prices!$A:$F,4,FALSE)</f>
        <v>267.6</v>
      </c>
      <c r="E2659" s="107">
        <f>C2659/D2659</f>
        <v>1</v>
      </c>
      <c r="F2659" s="20">
        <f>VLOOKUP(A2659,[1]spot_prices!$A:$F,5,FALSE)</f>
        <v>3.03</v>
      </c>
      <c r="G2659" s="103">
        <f>VLOOKUP(A2659,[1]spot_prices!$A:$F,6,FALSE)</f>
        <v>0.66</v>
      </c>
      <c r="H2659" s="109" t="s">
        <v>69</v>
      </c>
      <c r="I2659" s="121"/>
      <c r="J2659" s="108" t="s">
        <v>3067</v>
      </c>
      <c r="K2659" s="112">
        <f>VLOOKUP(H2659,行业总结!D:F,2,FALSE)</f>
        <v>6.4</v>
      </c>
      <c r="L2659" s="109" t="s">
        <v>12039</v>
      </c>
      <c r="M2659" s="109" t="s">
        <v>12040</v>
      </c>
    </row>
    <row r="2660" s="98" customFormat="1" ht="33" spans="1:13">
      <c r="A2660" s="108" t="s">
        <v>12041</v>
      </c>
      <c r="B2660" s="108" t="s">
        <v>12042</v>
      </c>
      <c r="C2660" s="21">
        <f>VLOOKUP(A2660,[1]spot_prices!$A:$F,3,FALSE)</f>
        <v>145.4</v>
      </c>
      <c r="D2660" s="21">
        <f>VLOOKUP(A2660,[1]spot_prices!$A:$F,4,FALSE)</f>
        <v>204.2</v>
      </c>
      <c r="E2660" s="107">
        <f>C2660/D2660</f>
        <v>0.712047012732615</v>
      </c>
      <c r="F2660" s="20">
        <f>VLOOKUP(A2660,[1]spot_prices!$A:$F,5,FALSE)</f>
        <v>10.79</v>
      </c>
      <c r="G2660" s="103">
        <f>VLOOKUP(A2660,[1]spot_prices!$A:$F,6,FALSE)</f>
        <v>1.22</v>
      </c>
      <c r="H2660" s="109" t="s">
        <v>69</v>
      </c>
      <c r="I2660" s="121"/>
      <c r="J2660" s="108" t="s">
        <v>2317</v>
      </c>
      <c r="K2660" s="112">
        <f>VLOOKUP(H2660,行业总结!D:F,2,FALSE)</f>
        <v>6.4</v>
      </c>
      <c r="L2660" s="109" t="s">
        <v>12043</v>
      </c>
      <c r="M2660" s="109" t="s">
        <v>12044</v>
      </c>
    </row>
    <row r="2661" s="98" customFormat="1" ht="33" spans="1:13">
      <c r="A2661" s="108" t="s">
        <v>12045</v>
      </c>
      <c r="B2661" s="108" t="s">
        <v>12046</v>
      </c>
      <c r="C2661" s="21">
        <f>VLOOKUP(A2661,[1]spot_prices!$A:$F,3,FALSE)</f>
        <v>133.3</v>
      </c>
      <c r="D2661" s="21">
        <f>VLOOKUP(A2661,[1]spot_prices!$A:$F,4,FALSE)</f>
        <v>133.3</v>
      </c>
      <c r="E2661" s="107">
        <f>C2661/D2661</f>
        <v>1</v>
      </c>
      <c r="F2661" s="20">
        <f>VLOOKUP(A2661,[1]spot_prices!$A:$F,5,FALSE)</f>
        <v>14.85</v>
      </c>
      <c r="G2661" s="103">
        <f>VLOOKUP(A2661,[1]spot_prices!$A:$F,6,FALSE)</f>
        <v>1.23</v>
      </c>
      <c r="H2661" s="109" t="s">
        <v>69</v>
      </c>
      <c r="I2661" s="121"/>
      <c r="J2661" s="108" t="s">
        <v>2135</v>
      </c>
      <c r="K2661" s="112">
        <f>VLOOKUP(H2661,行业总结!D:F,2,FALSE)</f>
        <v>6.4</v>
      </c>
      <c r="L2661" s="109" t="s">
        <v>12047</v>
      </c>
      <c r="M2661" s="109" t="s">
        <v>12048</v>
      </c>
    </row>
    <row r="2662" s="98" customFormat="1" ht="33" spans="1:13">
      <c r="A2662" s="108" t="s">
        <v>12049</v>
      </c>
      <c r="B2662" s="108" t="s">
        <v>12050</v>
      </c>
      <c r="C2662" s="21">
        <f>VLOOKUP(A2662,[1]spot_prices!$A:$F,3,FALSE)</f>
        <v>129.7</v>
      </c>
      <c r="D2662" s="21">
        <f>VLOOKUP(A2662,[1]spot_prices!$A:$F,4,FALSE)</f>
        <v>132</v>
      </c>
      <c r="E2662" s="107">
        <f>C2662/D2662</f>
        <v>0.982575757575757</v>
      </c>
      <c r="F2662" s="20">
        <f>VLOOKUP(A2662,[1]spot_prices!$A:$F,5,FALSE)</f>
        <v>26.31</v>
      </c>
      <c r="G2662" s="103">
        <f>VLOOKUP(A2662,[1]spot_prices!$A:$F,6,FALSE)</f>
        <v>2.25</v>
      </c>
      <c r="H2662" s="109" t="s">
        <v>69</v>
      </c>
      <c r="I2662" s="121"/>
      <c r="J2662" s="108" t="s">
        <v>2135</v>
      </c>
      <c r="K2662" s="112">
        <f>VLOOKUP(H2662,行业总结!D:F,2,FALSE)</f>
        <v>6.4</v>
      </c>
      <c r="L2662" s="109" t="s">
        <v>12051</v>
      </c>
      <c r="M2662" s="109" t="s">
        <v>12052</v>
      </c>
    </row>
    <row r="2663" s="98" customFormat="1" ht="33" spans="1:13">
      <c r="A2663" s="20" t="s">
        <v>12053</v>
      </c>
      <c r="B2663" s="20" t="s">
        <v>12054</v>
      </c>
      <c r="C2663" s="21">
        <f>VLOOKUP(A2663,[1]spot_prices!$A:$F,3,FALSE)</f>
        <v>67.9</v>
      </c>
      <c r="D2663" s="21">
        <f>VLOOKUP(A2663,[1]spot_prices!$A:$F,4,FALSE)</f>
        <v>67.9</v>
      </c>
      <c r="E2663" s="107">
        <f>C2663/D2663</f>
        <v>1</v>
      </c>
      <c r="F2663" s="20">
        <f>VLOOKUP(A2663,[1]spot_prices!$A:$F,5,FALSE)</f>
        <v>3.34</v>
      </c>
      <c r="G2663" s="103">
        <f>VLOOKUP(A2663,[1]spot_prices!$A:$F,6,FALSE)</f>
        <v>0.6</v>
      </c>
      <c r="H2663" s="23" t="s">
        <v>69</v>
      </c>
      <c r="I2663" s="115"/>
      <c r="J2663" s="20" t="s">
        <v>2113</v>
      </c>
      <c r="K2663" s="112">
        <f>VLOOKUP(H2663,行业总结!D:F,2,FALSE)</f>
        <v>6.4</v>
      </c>
      <c r="L2663" s="23" t="s">
        <v>12055</v>
      </c>
      <c r="M2663" s="23" t="s">
        <v>12056</v>
      </c>
    </row>
    <row r="2664" s="98" customFormat="1" ht="33" spans="1:13">
      <c r="A2664" s="24" t="s">
        <v>12057</v>
      </c>
      <c r="B2664" s="24" t="s">
        <v>12058</v>
      </c>
      <c r="C2664" s="21">
        <f>VLOOKUP(A2664,[1]spot_prices!$A:$F,3,FALSE)</f>
        <v>39.7</v>
      </c>
      <c r="D2664" s="21">
        <f>VLOOKUP(A2664,[1]spot_prices!$A:$F,4,FALSE)</f>
        <v>54</v>
      </c>
      <c r="E2664" s="107">
        <f>C2664/D2664</f>
        <v>0.735185185185185</v>
      </c>
      <c r="F2664" s="20">
        <f>VLOOKUP(A2664,[1]spot_prices!$A:$F,5,FALSE)</f>
        <v>24.05</v>
      </c>
      <c r="G2664" s="103">
        <f>VLOOKUP(A2664,[1]spot_prices!$A:$F,6,FALSE)</f>
        <v>2.73</v>
      </c>
      <c r="H2664" s="27" t="s">
        <v>69</v>
      </c>
      <c r="I2664" s="35"/>
      <c r="J2664" s="114"/>
      <c r="K2664" s="112">
        <f>VLOOKUP(H2664,行业总结!D:F,2,FALSE)</f>
        <v>6.4</v>
      </c>
      <c r="L2664" s="27" t="s">
        <v>12059</v>
      </c>
      <c r="M2664" s="27" t="s">
        <v>12060</v>
      </c>
    </row>
    <row r="2665" s="98" customFormat="1" spans="1:13">
      <c r="A2665" s="24" t="s">
        <v>12061</v>
      </c>
      <c r="B2665" s="24" t="s">
        <v>12062</v>
      </c>
      <c r="C2665" s="21">
        <f>VLOOKUP(A2665,[1]spot_prices!$A:$F,3,FALSE)</f>
        <v>32.8</v>
      </c>
      <c r="D2665" s="21">
        <f>VLOOKUP(A2665,[1]spot_prices!$A:$F,4,FALSE)</f>
        <v>32.8</v>
      </c>
      <c r="E2665" s="107">
        <f>C2665/D2665</f>
        <v>1</v>
      </c>
      <c r="F2665" s="20">
        <f>VLOOKUP(A2665,[1]spot_prices!$A:$F,5,FALSE)</f>
        <v>6.28</v>
      </c>
      <c r="G2665" s="103">
        <f>VLOOKUP(A2665,[1]spot_prices!$A:$F,6,FALSE)</f>
        <v>1.13</v>
      </c>
      <c r="H2665" s="27" t="s">
        <v>69</v>
      </c>
      <c r="I2665" s="35"/>
      <c r="J2665" s="114"/>
      <c r="K2665" s="112">
        <f>VLOOKUP(H2665,行业总结!D:F,2,FALSE)</f>
        <v>6.4</v>
      </c>
      <c r="L2665" s="27" t="s">
        <v>12063</v>
      </c>
      <c r="M2665" s="27" t="s">
        <v>12064</v>
      </c>
    </row>
    <row r="2666" s="98" customFormat="1" ht="30" spans="1:13">
      <c r="A2666" s="28" t="s">
        <v>1556</v>
      </c>
      <c r="B2666" s="28" t="s">
        <v>1557</v>
      </c>
      <c r="C2666" s="21">
        <f>VLOOKUP(A2666,[1]spot_prices!$A:$F,3,FALSE)</f>
        <v>3077.6</v>
      </c>
      <c r="D2666" s="21">
        <f>VLOOKUP(A2666,[1]spot_prices!$A:$F,4,FALSE)</f>
        <v>3077.6</v>
      </c>
      <c r="E2666" s="107">
        <f>C2666/D2666</f>
        <v>1</v>
      </c>
      <c r="F2666" s="20">
        <f>VLOOKUP(A2666,[1]spot_prices!$A:$F,5,FALSE)</f>
        <v>98.02</v>
      </c>
      <c r="G2666" s="103">
        <f>VLOOKUP(A2666,[1]spot_prices!$A:$F,6,FALSE)</f>
        <v>0.97</v>
      </c>
      <c r="H2666" s="30" t="s">
        <v>1558</v>
      </c>
      <c r="I2666" s="129"/>
      <c r="J2666" s="28" t="s">
        <v>2207</v>
      </c>
      <c r="K2666" s="112">
        <f>VLOOKUP(H2666,行业总结!D:F,2,FALSE)</f>
        <v>4.31</v>
      </c>
      <c r="L2666" s="30" t="s">
        <v>1560</v>
      </c>
      <c r="M2666" s="30" t="s">
        <v>12065</v>
      </c>
    </row>
    <row r="2667" s="98" customFormat="1" ht="33" spans="1:13">
      <c r="A2667" s="20" t="s">
        <v>12066</v>
      </c>
      <c r="B2667" s="20" t="s">
        <v>12067</v>
      </c>
      <c r="C2667" s="21">
        <f>VLOOKUP(A2667,[1]spot_prices!$A:$F,3,FALSE)</f>
        <v>72</v>
      </c>
      <c r="D2667" s="21">
        <f>VLOOKUP(A2667,[1]spot_prices!$A:$F,4,FALSE)</f>
        <v>73.1</v>
      </c>
      <c r="E2667" s="107">
        <f>C2667/D2667</f>
        <v>0.984952120383037</v>
      </c>
      <c r="F2667" s="20">
        <f>VLOOKUP(A2667,[1]spot_prices!$A:$F,5,FALSE)</f>
        <v>17.47</v>
      </c>
      <c r="G2667" s="103">
        <f>VLOOKUP(A2667,[1]spot_prices!$A:$F,6,FALSE)</f>
        <v>2.89</v>
      </c>
      <c r="H2667" s="23" t="s">
        <v>1558</v>
      </c>
      <c r="I2667" s="115"/>
      <c r="J2667" s="113"/>
      <c r="K2667" s="112">
        <f>VLOOKUP(H2667,行业总结!D:F,2,FALSE)</f>
        <v>4.31</v>
      </c>
      <c r="L2667" s="23" t="s">
        <v>12068</v>
      </c>
      <c r="M2667" s="23" t="s">
        <v>12069</v>
      </c>
    </row>
    <row r="2668" s="98" customFormat="1" ht="33" spans="1:13">
      <c r="A2668" s="24" t="s">
        <v>12070</v>
      </c>
      <c r="B2668" s="24" t="s">
        <v>12071</v>
      </c>
      <c r="C2668" s="21">
        <f>VLOOKUP(A2668,[1]spot_prices!$A:$F,3,FALSE)</f>
        <v>36.4</v>
      </c>
      <c r="D2668" s="21">
        <f>VLOOKUP(A2668,[1]spot_prices!$A:$F,4,FALSE)</f>
        <v>121.6</v>
      </c>
      <c r="E2668" s="107">
        <f>C2668/D2668</f>
        <v>0.299342105263158</v>
      </c>
      <c r="F2668" s="20">
        <f>VLOOKUP(A2668,[1]spot_prices!$A:$F,5,FALSE)</f>
        <v>3.12</v>
      </c>
      <c r="G2668" s="103">
        <f>VLOOKUP(A2668,[1]spot_prices!$A:$F,6,FALSE)</f>
        <v>0.65</v>
      </c>
      <c r="H2668" s="27" t="s">
        <v>1558</v>
      </c>
      <c r="I2668" s="35"/>
      <c r="J2668" s="24" t="s">
        <v>2253</v>
      </c>
      <c r="K2668" s="112">
        <f>VLOOKUP(H2668,行业总结!D:F,2,FALSE)</f>
        <v>4.31</v>
      </c>
      <c r="L2668" s="27" t="s">
        <v>12072</v>
      </c>
      <c r="M2668" s="27" t="s">
        <v>12073</v>
      </c>
    </row>
    <row r="2669" s="98" customFormat="1" spans="1:13">
      <c r="A2669" s="24" t="s">
        <v>12074</v>
      </c>
      <c r="B2669" s="24" t="s">
        <v>12075</v>
      </c>
      <c r="C2669" s="21">
        <f>VLOOKUP(A2669,[1]spot_prices!$A:$F,3,FALSE)</f>
        <v>34.6</v>
      </c>
      <c r="D2669" s="21">
        <f>VLOOKUP(A2669,[1]spot_prices!$A:$F,4,FALSE)</f>
        <v>35.3</v>
      </c>
      <c r="E2669" s="107">
        <f>C2669/D2669</f>
        <v>0.980169971671388</v>
      </c>
      <c r="F2669" s="20">
        <f>VLOOKUP(A2669,[1]spot_prices!$A:$F,5,FALSE)</f>
        <v>8.3</v>
      </c>
      <c r="G2669" s="103">
        <f>VLOOKUP(A2669,[1]spot_prices!$A:$F,6,FALSE)</f>
        <v>0</v>
      </c>
      <c r="H2669" s="27" t="s">
        <v>1558</v>
      </c>
      <c r="I2669" s="35"/>
      <c r="J2669" s="114"/>
      <c r="K2669" s="112">
        <f>VLOOKUP(H2669,行业总结!D:F,2,FALSE)</f>
        <v>4.31</v>
      </c>
      <c r="L2669" s="27" t="s">
        <v>12076</v>
      </c>
      <c r="M2669" s="27" t="s">
        <v>12077</v>
      </c>
    </row>
    <row r="2670" s="98" customFormat="1" spans="1:13">
      <c r="A2670" s="24" t="s">
        <v>12078</v>
      </c>
      <c r="B2670" s="24" t="s">
        <v>12079</v>
      </c>
      <c r="C2670" s="21">
        <f>VLOOKUP(A2670,[1]spot_prices!$A:$F,3,FALSE)</f>
        <v>30.3</v>
      </c>
      <c r="D2670" s="21">
        <f>VLOOKUP(A2670,[1]spot_prices!$A:$F,4,FALSE)</f>
        <v>30.6</v>
      </c>
      <c r="E2670" s="107">
        <f>C2670/D2670</f>
        <v>0.990196078431372</v>
      </c>
      <c r="F2670" s="20">
        <f>VLOOKUP(A2670,[1]spot_prices!$A:$F,5,FALSE)</f>
        <v>4.16</v>
      </c>
      <c r="G2670" s="103">
        <f>VLOOKUP(A2670,[1]spot_prices!$A:$F,6,FALSE)</f>
        <v>1.46</v>
      </c>
      <c r="H2670" s="27" t="s">
        <v>1558</v>
      </c>
      <c r="I2670" s="35"/>
      <c r="J2670" s="114"/>
      <c r="K2670" s="112">
        <f>VLOOKUP(H2670,行业总结!D:F,2,FALSE)</f>
        <v>4.31</v>
      </c>
      <c r="L2670" s="27" t="s">
        <v>12080</v>
      </c>
      <c r="M2670" s="27" t="s">
        <v>12081</v>
      </c>
    </row>
    <row r="2671" s="98" customFormat="1" ht="33" spans="1:13">
      <c r="A2671" s="24" t="s">
        <v>12082</v>
      </c>
      <c r="B2671" s="24" t="s">
        <v>12083</v>
      </c>
      <c r="C2671" s="21">
        <f>VLOOKUP(A2671,[1]spot_prices!$A:$F,3,FALSE)</f>
        <v>29.2</v>
      </c>
      <c r="D2671" s="21">
        <f>VLOOKUP(A2671,[1]spot_prices!$A:$F,4,FALSE)</f>
        <v>29.2</v>
      </c>
      <c r="E2671" s="107">
        <f>C2671/D2671</f>
        <v>1</v>
      </c>
      <c r="F2671" s="20">
        <f>VLOOKUP(A2671,[1]spot_prices!$A:$F,5,FALSE)</f>
        <v>21.08</v>
      </c>
      <c r="G2671" s="103">
        <f>VLOOKUP(A2671,[1]spot_prices!$A:$F,6,FALSE)</f>
        <v>-0.05</v>
      </c>
      <c r="H2671" s="27" t="s">
        <v>1558</v>
      </c>
      <c r="I2671" s="35"/>
      <c r="J2671" s="114"/>
      <c r="K2671" s="112">
        <f>VLOOKUP(H2671,行业总结!D:F,2,FALSE)</f>
        <v>4.31</v>
      </c>
      <c r="L2671" s="27" t="s">
        <v>12084</v>
      </c>
      <c r="M2671" s="27" t="s">
        <v>12085</v>
      </c>
    </row>
    <row r="2672" s="98" customFormat="1" spans="1:13">
      <c r="A2672" s="24" t="s">
        <v>12086</v>
      </c>
      <c r="B2672" s="24" t="s">
        <v>12087</v>
      </c>
      <c r="C2672" s="21">
        <f>VLOOKUP(A2672,[1]spot_prices!$A:$F,3,FALSE)</f>
        <v>26.5</v>
      </c>
      <c r="D2672" s="21">
        <f>VLOOKUP(A2672,[1]spot_prices!$A:$F,4,FALSE)</f>
        <v>76.4</v>
      </c>
      <c r="E2672" s="107">
        <f>C2672/D2672</f>
        <v>0.346858638743455</v>
      </c>
      <c r="F2672" s="20">
        <f>VLOOKUP(A2672,[1]spot_prices!$A:$F,5,FALSE)</f>
        <v>38.22</v>
      </c>
      <c r="G2672" s="103">
        <f>VLOOKUP(A2672,[1]spot_prices!$A:$F,6,FALSE)</f>
        <v>0.24</v>
      </c>
      <c r="H2672" s="27" t="s">
        <v>1558</v>
      </c>
      <c r="I2672" s="35"/>
      <c r="J2672" s="114"/>
      <c r="K2672" s="112">
        <f>VLOOKUP(H2672,行业总结!D:F,2,FALSE)</f>
        <v>4.31</v>
      </c>
      <c r="L2672" s="27" t="s">
        <v>12088</v>
      </c>
      <c r="M2672" s="27" t="s">
        <v>12089</v>
      </c>
    </row>
    <row r="2673" s="98" customFormat="1" ht="33" spans="1:13">
      <c r="A2673" s="24" t="s">
        <v>12090</v>
      </c>
      <c r="B2673" s="24" t="s">
        <v>12091</v>
      </c>
      <c r="C2673" s="21">
        <f>VLOOKUP(A2673,[1]spot_prices!$A:$F,3,FALSE)</f>
        <v>24</v>
      </c>
      <c r="D2673" s="21">
        <f>VLOOKUP(A2673,[1]spot_prices!$A:$F,4,FALSE)</f>
        <v>160.1</v>
      </c>
      <c r="E2673" s="107">
        <f>C2673/D2673</f>
        <v>0.149906308557152</v>
      </c>
      <c r="F2673" s="20">
        <f>VLOOKUP(A2673,[1]spot_prices!$A:$F,5,FALSE)</f>
        <v>10.82</v>
      </c>
      <c r="G2673" s="103">
        <f>VLOOKUP(A2673,[1]spot_prices!$A:$F,6,FALSE)</f>
        <v>1.69</v>
      </c>
      <c r="H2673" s="27" t="s">
        <v>1558</v>
      </c>
      <c r="I2673" s="35"/>
      <c r="J2673" s="24" t="s">
        <v>2352</v>
      </c>
      <c r="K2673" s="112">
        <f>VLOOKUP(H2673,行业总结!D:F,2,FALSE)</f>
        <v>4.31</v>
      </c>
      <c r="L2673" s="27" t="s">
        <v>12092</v>
      </c>
      <c r="M2673" s="27" t="s">
        <v>12093</v>
      </c>
    </row>
    <row r="2674" s="98" customFormat="1" ht="33" spans="1:13">
      <c r="A2674" s="24" t="s">
        <v>12094</v>
      </c>
      <c r="B2674" s="24" t="s">
        <v>12095</v>
      </c>
      <c r="C2674" s="21">
        <f>VLOOKUP(A2674,[1]spot_prices!$A:$F,3,FALSE)</f>
        <v>22.1</v>
      </c>
      <c r="D2674" s="21">
        <f>VLOOKUP(A2674,[1]spot_prices!$A:$F,4,FALSE)</f>
        <v>100.2</v>
      </c>
      <c r="E2674" s="107">
        <f>C2674/D2674</f>
        <v>0.220558882235529</v>
      </c>
      <c r="F2674" s="20">
        <f>VLOOKUP(A2674,[1]spot_prices!$A:$F,5,FALSE)</f>
        <v>29.18</v>
      </c>
      <c r="G2674" s="103">
        <f>VLOOKUP(A2674,[1]spot_prices!$A:$F,6,FALSE)</f>
        <v>0.83</v>
      </c>
      <c r="H2674" s="27" t="s">
        <v>1558</v>
      </c>
      <c r="I2674" s="35"/>
      <c r="J2674" s="24" t="s">
        <v>2352</v>
      </c>
      <c r="K2674" s="112">
        <f>VLOOKUP(H2674,行业总结!D:F,2,FALSE)</f>
        <v>4.31</v>
      </c>
      <c r="L2674" s="27" t="s">
        <v>12096</v>
      </c>
      <c r="M2674" s="27" t="s">
        <v>12097</v>
      </c>
    </row>
    <row r="2675" s="98" customFormat="1" ht="33" spans="1:13">
      <c r="A2675" s="24" t="s">
        <v>12098</v>
      </c>
      <c r="B2675" s="24" t="s">
        <v>12099</v>
      </c>
      <c r="C2675" s="21">
        <f>VLOOKUP(A2675,[1]spot_prices!$A:$F,3,FALSE)</f>
        <v>21.4</v>
      </c>
      <c r="D2675" s="21">
        <f>VLOOKUP(A2675,[1]spot_prices!$A:$F,4,FALSE)</f>
        <v>21.4</v>
      </c>
      <c r="E2675" s="107">
        <f>C2675/D2675</f>
        <v>1</v>
      </c>
      <c r="F2675" s="20">
        <f>VLOOKUP(A2675,[1]spot_prices!$A:$F,5,FALSE)</f>
        <v>11.67</v>
      </c>
      <c r="G2675" s="103">
        <f>VLOOKUP(A2675,[1]spot_prices!$A:$F,6,FALSE)</f>
        <v>1.57</v>
      </c>
      <c r="H2675" s="27" t="s">
        <v>1558</v>
      </c>
      <c r="I2675" s="35"/>
      <c r="J2675" s="114"/>
      <c r="K2675" s="112">
        <f>VLOOKUP(H2675,行业总结!D:F,2,FALSE)</f>
        <v>4.31</v>
      </c>
      <c r="L2675" s="27" t="s">
        <v>12100</v>
      </c>
      <c r="M2675" s="27" t="s">
        <v>12101</v>
      </c>
    </row>
    <row r="2676" s="99" customFormat="1" ht="45" spans="1:13">
      <c r="A2676" s="28" t="s">
        <v>1561</v>
      </c>
      <c r="B2676" s="28" t="s">
        <v>1562</v>
      </c>
      <c r="C2676" s="21">
        <f>VLOOKUP(A2676,[1]spot_prices!$A:$F,3,FALSE)</f>
        <v>1255</v>
      </c>
      <c r="D2676" s="21">
        <f>VLOOKUP(A2676,[1]spot_prices!$A:$F,4,FALSE)</f>
        <v>1255</v>
      </c>
      <c r="E2676" s="107">
        <f>C2676/D2676</f>
        <v>1</v>
      </c>
      <c r="F2676" s="20">
        <f>VLOOKUP(A2676,[1]spot_prices!$A:$F,5,FALSE)</f>
        <v>23.1</v>
      </c>
      <c r="G2676" s="103">
        <f>VLOOKUP(A2676,[1]spot_prices!$A:$F,6,FALSE)</f>
        <v>1.18</v>
      </c>
      <c r="H2676" s="30" t="s">
        <v>1008</v>
      </c>
      <c r="I2676" s="129"/>
      <c r="J2676" s="28" t="s">
        <v>2309</v>
      </c>
      <c r="K2676" s="112">
        <f>VLOOKUP(H2676,行业总结!D:F,2,FALSE)</f>
        <v>6.4</v>
      </c>
      <c r="L2676" s="30" t="s">
        <v>1563</v>
      </c>
      <c r="M2676" s="30" t="s">
        <v>12102</v>
      </c>
    </row>
    <row r="2677" s="98" customFormat="1" ht="49.5" spans="1:13">
      <c r="A2677" s="110" t="s">
        <v>1006</v>
      </c>
      <c r="B2677" s="110" t="s">
        <v>1007</v>
      </c>
      <c r="C2677" s="21">
        <f>VLOOKUP(A2677,[1]spot_prices!$A:$F,3,FALSE)</f>
        <v>410.9</v>
      </c>
      <c r="D2677" s="21">
        <f>VLOOKUP(A2677,[1]spot_prices!$A:$F,4,FALSE)</f>
        <v>410.9</v>
      </c>
      <c r="E2677" s="107">
        <f>C2677/D2677</f>
        <v>1</v>
      </c>
      <c r="F2677" s="20">
        <f>VLOOKUP(A2677,[1]spot_prices!$A:$F,5,FALSE)</f>
        <v>26</v>
      </c>
      <c r="G2677" s="103">
        <f>VLOOKUP(A2677,[1]spot_prices!$A:$F,6,FALSE)</f>
        <v>0.19</v>
      </c>
      <c r="H2677" s="111" t="s">
        <v>1008</v>
      </c>
      <c r="I2677" s="130"/>
      <c r="J2677" s="110" t="s">
        <v>2322</v>
      </c>
      <c r="K2677" s="112">
        <f>VLOOKUP(H2677,行业总结!D:F,2,FALSE)</f>
        <v>6.4</v>
      </c>
      <c r="L2677" s="111" t="s">
        <v>1009</v>
      </c>
      <c r="M2677" s="111" t="s">
        <v>1010</v>
      </c>
    </row>
    <row r="2678" s="98" customFormat="1" ht="33" spans="1:13">
      <c r="A2678" s="108" t="s">
        <v>12103</v>
      </c>
      <c r="B2678" s="108" t="s">
        <v>12104</v>
      </c>
      <c r="C2678" s="21">
        <f>VLOOKUP(A2678,[1]spot_prices!$A:$F,3,FALSE)</f>
        <v>224.1</v>
      </c>
      <c r="D2678" s="21">
        <f>VLOOKUP(A2678,[1]spot_prices!$A:$F,4,FALSE)</f>
        <v>257.1</v>
      </c>
      <c r="E2678" s="107">
        <f>C2678/D2678</f>
        <v>0.871645274212369</v>
      </c>
      <c r="F2678" s="20">
        <f>VLOOKUP(A2678,[1]spot_prices!$A:$F,5,FALSE)</f>
        <v>27.67</v>
      </c>
      <c r="G2678" s="103">
        <f>VLOOKUP(A2678,[1]spot_prices!$A:$F,6,FALSE)</f>
        <v>0.99</v>
      </c>
      <c r="H2678" s="109" t="s">
        <v>1008</v>
      </c>
      <c r="I2678" s="121"/>
      <c r="J2678" s="108" t="s">
        <v>2317</v>
      </c>
      <c r="K2678" s="112">
        <f>VLOOKUP(H2678,行业总结!D:F,2,FALSE)</f>
        <v>6.4</v>
      </c>
      <c r="L2678" s="109" t="s">
        <v>12105</v>
      </c>
      <c r="M2678" s="109" t="s">
        <v>12106</v>
      </c>
    </row>
    <row r="2679" s="98" customFormat="1" ht="33" spans="1:13">
      <c r="A2679" s="132" t="s">
        <v>12107</v>
      </c>
      <c r="B2679" s="132" t="s">
        <v>12108</v>
      </c>
      <c r="C2679" s="21">
        <f>VLOOKUP(A2679,[1]spot_prices!$A:$F,3,FALSE)</f>
        <v>98.5</v>
      </c>
      <c r="D2679" s="21">
        <f>VLOOKUP(A2679,[1]spot_prices!$A:$F,4,FALSE)</f>
        <v>108.5</v>
      </c>
      <c r="E2679" s="107">
        <f>C2679/D2679</f>
        <v>0.907834101382488</v>
      </c>
      <c r="F2679" s="20">
        <f>VLOOKUP(A2679,[1]spot_prices!$A:$F,5,FALSE)</f>
        <v>8.72</v>
      </c>
      <c r="G2679" s="103">
        <f>VLOOKUP(A2679,[1]spot_prices!$A:$F,6,FALSE)</f>
        <v>0.69</v>
      </c>
      <c r="H2679" s="133" t="s">
        <v>1008</v>
      </c>
      <c r="I2679" s="134"/>
      <c r="J2679" s="108" t="s">
        <v>2135</v>
      </c>
      <c r="K2679" s="112">
        <f>VLOOKUP(H2679,行业总结!D:F,2,FALSE)</f>
        <v>6.4</v>
      </c>
      <c r="L2679" s="133" t="s">
        <v>12109</v>
      </c>
      <c r="M2679" s="133" t="s">
        <v>12110</v>
      </c>
    </row>
    <row r="2680" s="98" customFormat="1" ht="33" spans="1:13">
      <c r="A2680" s="108" t="s">
        <v>12111</v>
      </c>
      <c r="B2680" s="108" t="s">
        <v>12112</v>
      </c>
      <c r="C2680" s="21">
        <f>VLOOKUP(A2680,[1]spot_prices!$A:$F,3,FALSE)</f>
        <v>133.7</v>
      </c>
      <c r="D2680" s="21">
        <f>VLOOKUP(A2680,[1]spot_prices!$A:$F,4,FALSE)</f>
        <v>147.2</v>
      </c>
      <c r="E2680" s="107">
        <f>C2680/D2680</f>
        <v>0.908288043478261</v>
      </c>
      <c r="F2680" s="20">
        <f>VLOOKUP(A2680,[1]spot_prices!$A:$F,5,FALSE)</f>
        <v>11.28</v>
      </c>
      <c r="G2680" s="103">
        <f>VLOOKUP(A2680,[1]spot_prices!$A:$F,6,FALSE)</f>
        <v>0.71</v>
      </c>
      <c r="H2680" s="109" t="s">
        <v>89</v>
      </c>
      <c r="I2680" s="121"/>
      <c r="J2680" s="108" t="s">
        <v>2135</v>
      </c>
      <c r="K2680" s="112">
        <f>VLOOKUP(H2680,行业总结!D:F,2,FALSE)</f>
        <v>6.4</v>
      </c>
      <c r="L2680" s="109" t="s">
        <v>12113</v>
      </c>
      <c r="M2680" s="109" t="s">
        <v>12114</v>
      </c>
    </row>
    <row r="2681" s="98" customFormat="1" ht="33" spans="1:13">
      <c r="A2681" s="20" t="s">
        <v>12115</v>
      </c>
      <c r="B2681" s="20" t="s">
        <v>12116</v>
      </c>
      <c r="C2681" s="21">
        <f>VLOOKUP(A2681,[1]spot_prices!$A:$F,3,FALSE)</f>
        <v>77.8</v>
      </c>
      <c r="D2681" s="21">
        <f>VLOOKUP(A2681,[1]spot_prices!$A:$F,4,FALSE)</f>
        <v>136.6</v>
      </c>
      <c r="E2681" s="107">
        <f>C2681/D2681</f>
        <v>0.569546120058565</v>
      </c>
      <c r="F2681" s="20">
        <f>VLOOKUP(A2681,[1]spot_prices!$A:$F,5,FALSE)</f>
        <v>11.31</v>
      </c>
      <c r="G2681" s="103">
        <f>VLOOKUP(A2681,[1]spot_prices!$A:$F,6,FALSE)</f>
        <v>1.25</v>
      </c>
      <c r="H2681" s="23" t="s">
        <v>89</v>
      </c>
      <c r="I2681" s="115"/>
      <c r="J2681" s="20" t="s">
        <v>2135</v>
      </c>
      <c r="K2681" s="112">
        <f>VLOOKUP(H2681,行业总结!D:F,2,FALSE)</f>
        <v>6.4</v>
      </c>
      <c r="L2681" s="23" t="s">
        <v>12117</v>
      </c>
      <c r="M2681" s="23" t="s">
        <v>12118</v>
      </c>
    </row>
    <row r="2682" s="98" customFormat="1" spans="1:13">
      <c r="A2682" s="20" t="s">
        <v>12119</v>
      </c>
      <c r="B2682" s="20" t="s">
        <v>12120</v>
      </c>
      <c r="C2682" s="21">
        <f>VLOOKUP(A2682,[1]spot_prices!$A:$F,3,FALSE)</f>
        <v>66.7</v>
      </c>
      <c r="D2682" s="21">
        <f>VLOOKUP(A2682,[1]spot_prices!$A:$F,4,FALSE)</f>
        <v>68.8</v>
      </c>
      <c r="E2682" s="107">
        <f>C2682/D2682</f>
        <v>0.969476744186047</v>
      </c>
      <c r="F2682" s="20">
        <f>VLOOKUP(A2682,[1]spot_prices!$A:$F,5,FALSE)</f>
        <v>8.06</v>
      </c>
      <c r="G2682" s="103">
        <f>VLOOKUP(A2682,[1]spot_prices!$A:$F,6,FALSE)</f>
        <v>1</v>
      </c>
      <c r="H2682" s="23" t="s">
        <v>89</v>
      </c>
      <c r="I2682" s="115"/>
      <c r="J2682" s="113"/>
      <c r="K2682" s="112">
        <f>VLOOKUP(H2682,行业总结!D:F,2,FALSE)</f>
        <v>6.4</v>
      </c>
      <c r="L2682" s="23" t="s">
        <v>12121</v>
      </c>
      <c r="M2682" s="23" t="s">
        <v>12122</v>
      </c>
    </row>
    <row r="2683" s="98" customFormat="1" ht="33" spans="1:13">
      <c r="A2683" s="24" t="s">
        <v>12123</v>
      </c>
      <c r="B2683" s="24" t="s">
        <v>12124</v>
      </c>
      <c r="C2683" s="21">
        <f>VLOOKUP(A2683,[1]spot_prices!$A:$F,3,FALSE)</f>
        <v>48.8</v>
      </c>
      <c r="D2683" s="21">
        <f>VLOOKUP(A2683,[1]spot_prices!$A:$F,4,FALSE)</f>
        <v>70.9</v>
      </c>
      <c r="E2683" s="107">
        <f>C2683/D2683</f>
        <v>0.688293370944993</v>
      </c>
      <c r="F2683" s="20">
        <f>VLOOKUP(A2683,[1]spot_prices!$A:$F,5,FALSE)</f>
        <v>6.13</v>
      </c>
      <c r="G2683" s="103">
        <f>VLOOKUP(A2683,[1]spot_prices!$A:$F,6,FALSE)</f>
        <v>0.99</v>
      </c>
      <c r="H2683" s="27" t="s">
        <v>89</v>
      </c>
      <c r="I2683" s="35"/>
      <c r="J2683" s="114"/>
      <c r="K2683" s="112">
        <f>VLOOKUP(H2683,行业总结!D:F,2,FALSE)</f>
        <v>6.4</v>
      </c>
      <c r="L2683" s="27" t="s">
        <v>12125</v>
      </c>
      <c r="M2683" s="27" t="s">
        <v>12126</v>
      </c>
    </row>
    <row r="2684" s="98" customFormat="1" ht="33" spans="1:13">
      <c r="A2684" s="24" t="s">
        <v>12127</v>
      </c>
      <c r="B2684" s="24" t="s">
        <v>12128</v>
      </c>
      <c r="C2684" s="21">
        <f>VLOOKUP(A2684,[1]spot_prices!$A:$F,3,FALSE)</f>
        <v>42.8</v>
      </c>
      <c r="D2684" s="21">
        <f>VLOOKUP(A2684,[1]spot_prices!$A:$F,4,FALSE)</f>
        <v>53.7</v>
      </c>
      <c r="E2684" s="107">
        <f>C2684/D2684</f>
        <v>0.797020484171322</v>
      </c>
      <c r="F2684" s="20">
        <f>VLOOKUP(A2684,[1]spot_prices!$A:$F,5,FALSE)</f>
        <v>6.04</v>
      </c>
      <c r="G2684" s="103">
        <f>VLOOKUP(A2684,[1]spot_prices!$A:$F,6,FALSE)</f>
        <v>1.68</v>
      </c>
      <c r="H2684" s="27" t="s">
        <v>89</v>
      </c>
      <c r="I2684" s="35"/>
      <c r="J2684" s="114"/>
      <c r="K2684" s="112">
        <f>VLOOKUP(H2684,行业总结!D:F,2,FALSE)</f>
        <v>6.4</v>
      </c>
      <c r="L2684" s="27" t="s">
        <v>12129</v>
      </c>
      <c r="M2684" s="27" t="s">
        <v>12130</v>
      </c>
    </row>
    <row r="2685" s="98" customFormat="1" ht="49.5" spans="1:13">
      <c r="A2685" s="24" t="s">
        <v>12131</v>
      </c>
      <c r="B2685" s="24" t="s">
        <v>12132</v>
      </c>
      <c r="C2685" s="21">
        <f>VLOOKUP(A2685,[1]spot_prices!$A:$F,3,FALSE)</f>
        <v>20.9</v>
      </c>
      <c r="D2685" s="21">
        <f>VLOOKUP(A2685,[1]spot_prices!$A:$F,4,FALSE)</f>
        <v>20.9</v>
      </c>
      <c r="E2685" s="107">
        <f>C2685/D2685</f>
        <v>1</v>
      </c>
      <c r="F2685" s="20">
        <f>VLOOKUP(A2685,[1]spot_prices!$A:$F,5,FALSE)</f>
        <v>7.23</v>
      </c>
      <c r="G2685" s="103">
        <f>VLOOKUP(A2685,[1]spot_prices!$A:$F,6,FALSE)</f>
        <v>1.97</v>
      </c>
      <c r="H2685" s="27" t="s">
        <v>89</v>
      </c>
      <c r="I2685" s="35"/>
      <c r="J2685" s="114"/>
      <c r="K2685" s="112">
        <f>VLOOKUP(H2685,行业总结!D:F,2,FALSE)</f>
        <v>6.4</v>
      </c>
      <c r="L2685" s="27" t="s">
        <v>12133</v>
      </c>
      <c r="M2685" s="27" t="s">
        <v>12134</v>
      </c>
    </row>
    <row r="2686" s="98" customFormat="1" ht="33" spans="1:13">
      <c r="A2686" s="24" t="s">
        <v>12135</v>
      </c>
      <c r="B2686" s="24" t="s">
        <v>12136</v>
      </c>
      <c r="C2686" s="21">
        <f>VLOOKUP(A2686,[1]spot_prices!$A:$F,3,FALSE)</f>
        <v>19.9</v>
      </c>
      <c r="D2686" s="21">
        <f>VLOOKUP(A2686,[1]spot_prices!$A:$F,4,FALSE)</f>
        <v>31.8</v>
      </c>
      <c r="E2686" s="107">
        <f>C2686/D2686</f>
        <v>0.625786163522013</v>
      </c>
      <c r="F2686" s="20">
        <f>VLOOKUP(A2686,[1]spot_prices!$A:$F,5,FALSE)</f>
        <v>9.15</v>
      </c>
      <c r="G2686" s="103">
        <f>VLOOKUP(A2686,[1]spot_prices!$A:$F,6,FALSE)</f>
        <v>1.55</v>
      </c>
      <c r="H2686" s="27" t="s">
        <v>89</v>
      </c>
      <c r="I2686" s="35"/>
      <c r="J2686" s="114"/>
      <c r="K2686" s="112">
        <f>VLOOKUP(H2686,行业总结!D:F,2,FALSE)</f>
        <v>6.4</v>
      </c>
      <c r="L2686" s="27" t="s">
        <v>12137</v>
      </c>
      <c r="M2686" s="27" t="s">
        <v>12138</v>
      </c>
    </row>
    <row r="2687" s="98" customFormat="1" ht="49.5" spans="1:13">
      <c r="A2687" s="110" t="s">
        <v>996</v>
      </c>
      <c r="B2687" s="110" t="s">
        <v>997</v>
      </c>
      <c r="C2687" s="21">
        <f>VLOOKUP(A2687,[1]spot_prices!$A:$F,3,FALSE)</f>
        <v>472.7</v>
      </c>
      <c r="D2687" s="21">
        <f>VLOOKUP(A2687,[1]spot_prices!$A:$F,4,FALSE)</f>
        <v>472.7</v>
      </c>
      <c r="E2687" s="107">
        <f>C2687/D2687</f>
        <v>1</v>
      </c>
      <c r="F2687" s="20">
        <f>VLOOKUP(A2687,[1]spot_prices!$A:$F,5,FALSE)</f>
        <v>17.51</v>
      </c>
      <c r="G2687" s="103">
        <f>VLOOKUP(A2687,[1]spot_prices!$A:$F,6,FALSE)</f>
        <v>1.04</v>
      </c>
      <c r="H2687" s="111" t="s">
        <v>998</v>
      </c>
      <c r="I2687" s="130"/>
      <c r="J2687" s="110" t="s">
        <v>2216</v>
      </c>
      <c r="K2687" s="112">
        <f>VLOOKUP(H2687,行业总结!D:F,2,FALSE)</f>
        <v>4.31</v>
      </c>
      <c r="L2687" s="111" t="s">
        <v>999</v>
      </c>
      <c r="M2687" s="111" t="s">
        <v>1000</v>
      </c>
    </row>
    <row r="2688" s="98" customFormat="1" ht="49.5" spans="1:13">
      <c r="A2688" s="110" t="s">
        <v>1011</v>
      </c>
      <c r="B2688" s="110" t="s">
        <v>1012</v>
      </c>
      <c r="C2688" s="21">
        <f>VLOOKUP(A2688,[1]spot_prices!$A:$F,3,FALSE)</f>
        <v>436.6</v>
      </c>
      <c r="D2688" s="21">
        <f>VLOOKUP(A2688,[1]spot_prices!$A:$F,4,FALSE)</f>
        <v>440.2</v>
      </c>
      <c r="E2688" s="107">
        <f>C2688/D2688</f>
        <v>0.991821899136756</v>
      </c>
      <c r="F2688" s="20">
        <f>VLOOKUP(A2688,[1]spot_prices!$A:$F,5,FALSE)</f>
        <v>48.3</v>
      </c>
      <c r="G2688" s="103">
        <f>VLOOKUP(A2688,[1]spot_prices!$A:$F,6,FALSE)</f>
        <v>4.32</v>
      </c>
      <c r="H2688" s="111" t="s">
        <v>998</v>
      </c>
      <c r="I2688" s="130"/>
      <c r="J2688" s="110" t="s">
        <v>2216</v>
      </c>
      <c r="K2688" s="112">
        <f>VLOOKUP(H2688,行业总结!D:F,2,FALSE)</f>
        <v>4.31</v>
      </c>
      <c r="L2688" s="111" t="s">
        <v>1013</v>
      </c>
      <c r="M2688" s="111" t="s">
        <v>1014</v>
      </c>
    </row>
    <row r="2689" s="98" customFormat="1" ht="49.5" spans="1:13">
      <c r="A2689" s="108" t="s">
        <v>12139</v>
      </c>
      <c r="B2689" s="108" t="s">
        <v>12140</v>
      </c>
      <c r="C2689" s="21">
        <f>VLOOKUP(A2689,[1]spot_prices!$A:$F,3,FALSE)</f>
        <v>227.8</v>
      </c>
      <c r="D2689" s="21">
        <f>VLOOKUP(A2689,[1]spot_prices!$A:$F,4,FALSE)</f>
        <v>255.1</v>
      </c>
      <c r="E2689" s="107">
        <f>C2689/D2689</f>
        <v>0.892983143865151</v>
      </c>
      <c r="F2689" s="20">
        <f>VLOOKUP(A2689,[1]spot_prices!$A:$F,5,FALSE)</f>
        <v>33.3</v>
      </c>
      <c r="G2689" s="103">
        <f>VLOOKUP(A2689,[1]spot_prices!$A:$F,6,FALSE)</f>
        <v>2.65</v>
      </c>
      <c r="H2689" s="109" t="s">
        <v>998</v>
      </c>
      <c r="I2689" s="121"/>
      <c r="J2689" s="108" t="s">
        <v>2211</v>
      </c>
      <c r="K2689" s="112">
        <f>VLOOKUP(H2689,行业总结!D:F,2,FALSE)</f>
        <v>4.31</v>
      </c>
      <c r="L2689" s="109" t="s">
        <v>12141</v>
      </c>
      <c r="M2689" s="109" t="s">
        <v>12142</v>
      </c>
    </row>
    <row r="2690" s="98" customFormat="1" ht="33" spans="1:13">
      <c r="A2690" s="108" t="s">
        <v>12143</v>
      </c>
      <c r="B2690" s="108" t="s">
        <v>12144</v>
      </c>
      <c r="C2690" s="21">
        <f>VLOOKUP(A2690,[1]spot_prices!$A:$F,3,FALSE)</f>
        <v>194.5</v>
      </c>
      <c r="D2690" s="21">
        <f>VLOOKUP(A2690,[1]spot_prices!$A:$F,4,FALSE)</f>
        <v>194.5</v>
      </c>
      <c r="E2690" s="107">
        <f>C2690/D2690</f>
        <v>1</v>
      </c>
      <c r="F2690" s="20">
        <f>VLOOKUP(A2690,[1]spot_prices!$A:$F,5,FALSE)</f>
        <v>31.86</v>
      </c>
      <c r="G2690" s="103">
        <f>VLOOKUP(A2690,[1]spot_prices!$A:$F,6,FALSE)</f>
        <v>1.46</v>
      </c>
      <c r="H2690" s="109" t="s">
        <v>998</v>
      </c>
      <c r="I2690" s="121"/>
      <c r="J2690" s="108" t="s">
        <v>2226</v>
      </c>
      <c r="K2690" s="112">
        <f>VLOOKUP(H2690,行业总结!D:F,2,FALSE)</f>
        <v>4.31</v>
      </c>
      <c r="L2690" s="109" t="s">
        <v>12145</v>
      </c>
      <c r="M2690" s="109" t="s">
        <v>12146</v>
      </c>
    </row>
    <row r="2691" s="98" customFormat="1" ht="33" spans="1:13">
      <c r="A2691" s="108" t="s">
        <v>12147</v>
      </c>
      <c r="B2691" s="108" t="s">
        <v>12148</v>
      </c>
      <c r="C2691" s="21">
        <f>VLOOKUP(A2691,[1]spot_prices!$A:$F,3,FALSE)</f>
        <v>168.7</v>
      </c>
      <c r="D2691" s="21">
        <f>VLOOKUP(A2691,[1]spot_prices!$A:$F,4,FALSE)</f>
        <v>169.3</v>
      </c>
      <c r="E2691" s="107">
        <f>C2691/D2691</f>
        <v>0.99645599527466</v>
      </c>
      <c r="F2691" s="20">
        <f>VLOOKUP(A2691,[1]spot_prices!$A:$F,5,FALSE)</f>
        <v>38.93</v>
      </c>
      <c r="G2691" s="103">
        <f>VLOOKUP(A2691,[1]spot_prices!$A:$F,6,FALSE)</f>
        <v>5.85</v>
      </c>
      <c r="H2691" s="109" t="s">
        <v>998</v>
      </c>
      <c r="I2691" s="121"/>
      <c r="J2691" s="108" t="s">
        <v>2253</v>
      </c>
      <c r="K2691" s="112">
        <f>VLOOKUP(H2691,行业总结!D:F,2,FALSE)</f>
        <v>4.31</v>
      </c>
      <c r="L2691" s="109" t="s">
        <v>12149</v>
      </c>
      <c r="M2691" s="109" t="s">
        <v>12150</v>
      </c>
    </row>
    <row r="2692" s="98" customFormat="1" ht="33" spans="1:13">
      <c r="A2692" s="108" t="s">
        <v>12151</v>
      </c>
      <c r="B2692" s="108" t="s">
        <v>12152</v>
      </c>
      <c r="C2692" s="21">
        <f>VLOOKUP(A2692,[1]spot_prices!$A:$F,3,FALSE)</f>
        <v>143.7</v>
      </c>
      <c r="D2692" s="21">
        <f>VLOOKUP(A2692,[1]spot_prices!$A:$F,4,FALSE)</f>
        <v>186.5</v>
      </c>
      <c r="E2692" s="107">
        <f>C2692/D2692</f>
        <v>0.770509383378016</v>
      </c>
      <c r="F2692" s="20">
        <f>VLOOKUP(A2692,[1]spot_prices!$A:$F,5,FALSE)</f>
        <v>21.28</v>
      </c>
      <c r="G2692" s="103">
        <f>VLOOKUP(A2692,[1]spot_prices!$A:$F,6,FALSE)</f>
        <v>1.96</v>
      </c>
      <c r="H2692" s="109" t="s">
        <v>998</v>
      </c>
      <c r="I2692" s="121"/>
      <c r="J2692" s="108" t="s">
        <v>2421</v>
      </c>
      <c r="K2692" s="112">
        <f>VLOOKUP(H2692,行业总结!D:F,2,FALSE)</f>
        <v>4.31</v>
      </c>
      <c r="L2692" s="109" t="s">
        <v>12153</v>
      </c>
      <c r="M2692" s="109" t="s">
        <v>12154</v>
      </c>
    </row>
    <row r="2693" s="98" customFormat="1" ht="33" spans="1:13">
      <c r="A2693" s="20" t="s">
        <v>12155</v>
      </c>
      <c r="B2693" s="20" t="s">
        <v>12156</v>
      </c>
      <c r="C2693" s="21">
        <f>VLOOKUP(A2693,[1]spot_prices!$A:$F,3,FALSE)</f>
        <v>94.5</v>
      </c>
      <c r="D2693" s="21">
        <f>VLOOKUP(A2693,[1]spot_prices!$A:$F,4,FALSE)</f>
        <v>115.7</v>
      </c>
      <c r="E2693" s="107">
        <f>C2693/D2693</f>
        <v>0.816767502160761</v>
      </c>
      <c r="F2693" s="20">
        <f>VLOOKUP(A2693,[1]spot_prices!$A:$F,5,FALSE)</f>
        <v>10.15</v>
      </c>
      <c r="G2693" s="103">
        <f>VLOOKUP(A2693,[1]spot_prices!$A:$F,6,FALSE)</f>
        <v>0.4</v>
      </c>
      <c r="H2693" s="23" t="s">
        <v>998</v>
      </c>
      <c r="I2693" s="115"/>
      <c r="J2693" s="20" t="s">
        <v>2113</v>
      </c>
      <c r="K2693" s="112">
        <f>VLOOKUP(H2693,行业总结!D:F,2,FALSE)</f>
        <v>4.31</v>
      </c>
      <c r="L2693" s="23" t="s">
        <v>12157</v>
      </c>
      <c r="M2693" s="23" t="s">
        <v>12158</v>
      </c>
    </row>
    <row r="2694" s="98" customFormat="1" ht="33" spans="1:13">
      <c r="A2694" s="20" t="s">
        <v>12159</v>
      </c>
      <c r="B2694" s="20" t="s">
        <v>12160</v>
      </c>
      <c r="C2694" s="21">
        <f>VLOOKUP(A2694,[1]spot_prices!$A:$F,3,FALSE)</f>
        <v>58.2</v>
      </c>
      <c r="D2694" s="21">
        <f>VLOOKUP(A2694,[1]spot_prices!$A:$F,4,FALSE)</f>
        <v>70.2</v>
      </c>
      <c r="E2694" s="107">
        <f>C2694/D2694</f>
        <v>0.829059829059829</v>
      </c>
      <c r="F2694" s="20">
        <f>VLOOKUP(A2694,[1]spot_prices!$A:$F,5,FALSE)</f>
        <v>21.42</v>
      </c>
      <c r="G2694" s="103">
        <f>VLOOKUP(A2694,[1]spot_prices!$A:$F,6,FALSE)</f>
        <v>4.08</v>
      </c>
      <c r="H2694" s="23" t="s">
        <v>998</v>
      </c>
      <c r="I2694" s="115"/>
      <c r="J2694" s="113"/>
      <c r="K2694" s="112">
        <f>VLOOKUP(H2694,行业总结!D:F,2,FALSE)</f>
        <v>4.31</v>
      </c>
      <c r="L2694" s="23" t="s">
        <v>12161</v>
      </c>
      <c r="M2694" s="23" t="s">
        <v>12162</v>
      </c>
    </row>
    <row r="2695" s="98" customFormat="1" spans="1:13">
      <c r="A2695" s="20" t="s">
        <v>12163</v>
      </c>
      <c r="B2695" s="20" t="s">
        <v>12164</v>
      </c>
      <c r="C2695" s="21">
        <f>VLOOKUP(A2695,[1]spot_prices!$A:$F,3,FALSE)</f>
        <v>57.6</v>
      </c>
      <c r="D2695" s="21">
        <f>VLOOKUP(A2695,[1]spot_prices!$A:$F,4,FALSE)</f>
        <v>125.5</v>
      </c>
      <c r="E2695" s="107">
        <f>C2695/D2695</f>
        <v>0.458964143426295</v>
      </c>
      <c r="F2695" s="20">
        <f>VLOOKUP(A2695,[1]spot_prices!$A:$F,5,FALSE)</f>
        <v>46.34</v>
      </c>
      <c r="G2695" s="103">
        <f>VLOOKUP(A2695,[1]spot_prices!$A:$F,6,FALSE)</f>
        <v>-2.57</v>
      </c>
      <c r="H2695" s="23" t="s">
        <v>998</v>
      </c>
      <c r="I2695" s="115"/>
      <c r="J2695" s="113"/>
      <c r="K2695" s="112">
        <f>VLOOKUP(H2695,行业总结!D:F,2,FALSE)</f>
        <v>4.31</v>
      </c>
      <c r="L2695" s="23" t="s">
        <v>12165</v>
      </c>
      <c r="M2695" s="23" t="s">
        <v>12166</v>
      </c>
    </row>
    <row r="2696" s="98" customFormat="1" ht="33" spans="1:13">
      <c r="A2696" s="108" t="s">
        <v>12167</v>
      </c>
      <c r="B2696" s="108" t="s">
        <v>12168</v>
      </c>
      <c r="C2696" s="21">
        <f>VLOOKUP(A2696,[1]spot_prices!$A:$F,3,FALSE)</f>
        <v>326</v>
      </c>
      <c r="D2696" s="21">
        <f>VLOOKUP(A2696,[1]spot_prices!$A:$F,4,FALSE)</f>
        <v>326</v>
      </c>
      <c r="E2696" s="107">
        <f>C2696/D2696</f>
        <v>1</v>
      </c>
      <c r="F2696" s="20">
        <f>VLOOKUP(A2696,[1]spot_prices!$A:$F,5,FALSE)</f>
        <v>10.02</v>
      </c>
      <c r="G2696" s="103">
        <f>VLOOKUP(A2696,[1]spot_prices!$A:$F,6,FALSE)</f>
        <v>0.5</v>
      </c>
      <c r="H2696" s="109" t="s">
        <v>2025</v>
      </c>
      <c r="I2696" s="121"/>
      <c r="J2696" s="108" t="s">
        <v>2226</v>
      </c>
      <c r="K2696" s="112">
        <f>VLOOKUP(H2696,行业总结!D:F,2,FALSE)</f>
        <v>2.8</v>
      </c>
      <c r="L2696" s="109" t="s">
        <v>12169</v>
      </c>
      <c r="M2696" s="109" t="s">
        <v>12170</v>
      </c>
    </row>
    <row r="2697" s="98" customFormat="1" spans="1:13">
      <c r="A2697" s="20" t="s">
        <v>12171</v>
      </c>
      <c r="B2697" s="20" t="s">
        <v>12172</v>
      </c>
      <c r="C2697" s="21">
        <f>VLOOKUP(A2697,[1]spot_prices!$A:$F,3,FALSE)</f>
        <v>74.8</v>
      </c>
      <c r="D2697" s="21">
        <f>VLOOKUP(A2697,[1]spot_prices!$A:$F,4,FALSE)</f>
        <v>89.4</v>
      </c>
      <c r="E2697" s="107">
        <f>C2697/D2697</f>
        <v>0.83668903803132</v>
      </c>
      <c r="F2697" s="20">
        <f>VLOOKUP(A2697,[1]spot_prices!$A:$F,5,FALSE)</f>
        <v>7.77</v>
      </c>
      <c r="G2697" s="103">
        <f>VLOOKUP(A2697,[1]spot_prices!$A:$F,6,FALSE)</f>
        <v>0.65</v>
      </c>
      <c r="H2697" s="23" t="s">
        <v>2025</v>
      </c>
      <c r="I2697" s="115"/>
      <c r="J2697" s="20" t="s">
        <v>2135</v>
      </c>
      <c r="K2697" s="112">
        <f>VLOOKUP(H2697,行业总结!D:F,2,FALSE)</f>
        <v>2.8</v>
      </c>
      <c r="L2697" s="23" t="s">
        <v>12173</v>
      </c>
      <c r="M2697" s="23" t="s">
        <v>12174</v>
      </c>
    </row>
    <row r="2698" s="98" customFormat="1" spans="1:13">
      <c r="A2698" s="24" t="s">
        <v>12175</v>
      </c>
      <c r="B2698" s="24" t="s">
        <v>12176</v>
      </c>
      <c r="C2698" s="21">
        <f>VLOOKUP(A2698,[1]spot_prices!$A:$F,3,FALSE)</f>
        <v>34</v>
      </c>
      <c r="D2698" s="21">
        <f>VLOOKUP(A2698,[1]spot_prices!$A:$F,4,FALSE)</f>
        <v>34</v>
      </c>
      <c r="E2698" s="107">
        <f>C2698/D2698</f>
        <v>1</v>
      </c>
      <c r="F2698" s="20">
        <f>VLOOKUP(A2698,[1]spot_prices!$A:$F,5,FALSE)</f>
        <v>4.85</v>
      </c>
      <c r="G2698" s="103">
        <f>VLOOKUP(A2698,[1]spot_prices!$A:$F,6,FALSE)</f>
        <v>0.62</v>
      </c>
      <c r="H2698" s="27" t="s">
        <v>2025</v>
      </c>
      <c r="I2698" s="35"/>
      <c r="J2698" s="114"/>
      <c r="K2698" s="112">
        <f>VLOOKUP(H2698,行业总结!D:F,2,FALSE)</f>
        <v>2.8</v>
      </c>
      <c r="L2698" s="27" t="s">
        <v>12177</v>
      </c>
      <c r="M2698" s="27" t="s">
        <v>11522</v>
      </c>
    </row>
    <row r="2699" s="98" customFormat="1" spans="1:13">
      <c r="A2699" s="24" t="s">
        <v>12178</v>
      </c>
      <c r="B2699" s="24" t="s">
        <v>12179</v>
      </c>
      <c r="C2699" s="21">
        <f>VLOOKUP(A2699,[1]spot_prices!$A:$F,3,FALSE)</f>
        <v>28.1</v>
      </c>
      <c r="D2699" s="21">
        <f>VLOOKUP(A2699,[1]spot_prices!$A:$F,4,FALSE)</f>
        <v>36</v>
      </c>
      <c r="E2699" s="107">
        <f>C2699/D2699</f>
        <v>0.780555555555556</v>
      </c>
      <c r="F2699" s="20">
        <f>VLOOKUP(A2699,[1]spot_prices!$A:$F,5,FALSE)</f>
        <v>7.46</v>
      </c>
      <c r="G2699" s="103">
        <f>VLOOKUP(A2699,[1]spot_prices!$A:$F,6,FALSE)</f>
        <v>0.81</v>
      </c>
      <c r="H2699" s="27" t="s">
        <v>2025</v>
      </c>
      <c r="I2699" s="35"/>
      <c r="J2699" s="114"/>
      <c r="K2699" s="112">
        <f>VLOOKUP(H2699,行业总结!D:F,2,FALSE)</f>
        <v>2.8</v>
      </c>
      <c r="L2699" s="27" t="s">
        <v>12180</v>
      </c>
      <c r="M2699" s="27" t="s">
        <v>12181</v>
      </c>
    </row>
    <row r="2700" s="98" customFormat="1" ht="33" spans="1:13">
      <c r="A2700" s="24" t="s">
        <v>12182</v>
      </c>
      <c r="B2700" s="24" t="s">
        <v>12183</v>
      </c>
      <c r="C2700" s="21">
        <f>VLOOKUP(A2700,[1]spot_prices!$A:$F,3,FALSE)</f>
        <v>25.1</v>
      </c>
      <c r="D2700" s="21">
        <f>VLOOKUP(A2700,[1]spot_prices!$A:$F,4,FALSE)</f>
        <v>34.1</v>
      </c>
      <c r="E2700" s="107">
        <f>C2700/D2700</f>
        <v>0.736070381231672</v>
      </c>
      <c r="F2700" s="20">
        <f>VLOOKUP(A2700,[1]spot_prices!$A:$F,5,FALSE)</f>
        <v>3.25</v>
      </c>
      <c r="G2700" s="103">
        <f>VLOOKUP(A2700,[1]spot_prices!$A:$F,6,FALSE)</f>
        <v>1.56</v>
      </c>
      <c r="H2700" s="27" t="s">
        <v>2025</v>
      </c>
      <c r="I2700" s="35"/>
      <c r="J2700" s="114"/>
      <c r="K2700" s="112">
        <f>VLOOKUP(H2700,行业总结!D:F,2,FALSE)</f>
        <v>2.8</v>
      </c>
      <c r="L2700" s="27" t="s">
        <v>12184</v>
      </c>
      <c r="M2700" s="27" t="s">
        <v>12185</v>
      </c>
    </row>
    <row r="2701" s="98" customFormat="1" spans="1:13">
      <c r="A2701" s="24" t="s">
        <v>12186</v>
      </c>
      <c r="B2701" s="24" t="s">
        <v>12187</v>
      </c>
      <c r="C2701" s="21">
        <f>VLOOKUP(A2701,[1]spot_prices!$A:$F,3,FALSE)</f>
        <v>21.8</v>
      </c>
      <c r="D2701" s="21">
        <f>VLOOKUP(A2701,[1]spot_prices!$A:$F,4,FALSE)</f>
        <v>21.8</v>
      </c>
      <c r="E2701" s="107">
        <f>C2701/D2701</f>
        <v>1</v>
      </c>
      <c r="F2701" s="20">
        <f>VLOOKUP(A2701,[1]spot_prices!$A:$F,5,FALSE)</f>
        <v>3.82</v>
      </c>
      <c r="G2701" s="103">
        <f>VLOOKUP(A2701,[1]spot_prices!$A:$F,6,FALSE)</f>
        <v>0.79</v>
      </c>
      <c r="H2701" s="27" t="s">
        <v>2025</v>
      </c>
      <c r="I2701" s="35"/>
      <c r="J2701" s="114"/>
      <c r="K2701" s="112">
        <f>VLOOKUP(H2701,行业总结!D:F,2,FALSE)</f>
        <v>2.8</v>
      </c>
      <c r="L2701" s="27" t="s">
        <v>12188</v>
      </c>
      <c r="M2701" s="27" t="s">
        <v>11522</v>
      </c>
    </row>
    <row r="2702" s="98" customFormat="1" ht="33" spans="1:13">
      <c r="A2702" s="24" t="s">
        <v>12189</v>
      </c>
      <c r="B2702" s="24" t="s">
        <v>12190</v>
      </c>
      <c r="C2702" s="21">
        <f>VLOOKUP(A2702,[1]spot_prices!$A:$F,3,FALSE)</f>
        <v>21.7</v>
      </c>
      <c r="D2702" s="21">
        <f>VLOOKUP(A2702,[1]spot_prices!$A:$F,4,FALSE)</f>
        <v>28.4</v>
      </c>
      <c r="E2702" s="107">
        <f>C2702/D2702</f>
        <v>0.764084507042254</v>
      </c>
      <c r="F2702" s="20">
        <f>VLOOKUP(A2702,[1]spot_prices!$A:$F,5,FALSE)</f>
        <v>6.81</v>
      </c>
      <c r="G2702" s="103">
        <f>VLOOKUP(A2702,[1]spot_prices!$A:$F,6,FALSE)</f>
        <v>2.71</v>
      </c>
      <c r="H2702" s="27" t="s">
        <v>2025</v>
      </c>
      <c r="I2702" s="35"/>
      <c r="J2702" s="114"/>
      <c r="K2702" s="112">
        <f>VLOOKUP(H2702,行业总结!D:F,2,FALSE)</f>
        <v>2.8</v>
      </c>
      <c r="L2702" s="27" t="s">
        <v>12191</v>
      </c>
      <c r="M2702" s="27" t="s">
        <v>11522</v>
      </c>
    </row>
    <row r="2703" s="98" customFormat="1" spans="1:13">
      <c r="A2703" s="24" t="s">
        <v>12192</v>
      </c>
      <c r="B2703" s="24" t="s">
        <v>12193</v>
      </c>
      <c r="C2703" s="21">
        <f>VLOOKUP(A2703,[1]spot_prices!$A:$F,3,FALSE)</f>
        <v>21.2</v>
      </c>
      <c r="D2703" s="21">
        <f>VLOOKUP(A2703,[1]spot_prices!$A:$F,4,FALSE)</f>
        <v>21.2</v>
      </c>
      <c r="E2703" s="107">
        <f>C2703/D2703</f>
        <v>1</v>
      </c>
      <c r="F2703" s="20">
        <f>VLOOKUP(A2703,[1]spot_prices!$A:$F,5,FALSE)</f>
        <v>11.08</v>
      </c>
      <c r="G2703" s="103">
        <f>VLOOKUP(A2703,[1]spot_prices!$A:$F,6,FALSE)</f>
        <v>1.74</v>
      </c>
      <c r="H2703" s="27" t="s">
        <v>2025</v>
      </c>
      <c r="I2703" s="35"/>
      <c r="J2703" s="114"/>
      <c r="K2703" s="112">
        <f>VLOOKUP(H2703,行业总结!D:F,2,FALSE)</f>
        <v>2.8</v>
      </c>
      <c r="L2703" s="27" t="s">
        <v>12194</v>
      </c>
      <c r="M2703" s="27" t="s">
        <v>12195</v>
      </c>
    </row>
    <row r="2704" s="98" customFormat="1" spans="1:13">
      <c r="A2704" s="24" t="s">
        <v>12196</v>
      </c>
      <c r="B2704" s="24" t="s">
        <v>12197</v>
      </c>
      <c r="C2704" s="21">
        <f>VLOOKUP(A2704,[1]spot_prices!$A:$F,3,FALSE)</f>
        <v>19.2</v>
      </c>
      <c r="D2704" s="21">
        <f>VLOOKUP(A2704,[1]spot_prices!$A:$F,4,FALSE)</f>
        <v>31.4</v>
      </c>
      <c r="E2704" s="107">
        <f>C2704/D2704</f>
        <v>0.611464968152866</v>
      </c>
      <c r="F2704" s="20">
        <f>VLOOKUP(A2704,[1]spot_prices!$A:$F,5,FALSE)</f>
        <v>5.69</v>
      </c>
      <c r="G2704" s="103">
        <f>VLOOKUP(A2704,[1]spot_prices!$A:$F,6,FALSE)</f>
        <v>1.97</v>
      </c>
      <c r="H2704" s="27" t="s">
        <v>2025</v>
      </c>
      <c r="I2704" s="35"/>
      <c r="J2704" s="114"/>
      <c r="K2704" s="112">
        <f>VLOOKUP(H2704,行业总结!D:F,2,FALSE)</f>
        <v>2.8</v>
      </c>
      <c r="L2704" s="27" t="s">
        <v>12198</v>
      </c>
      <c r="M2704" s="27" t="s">
        <v>12199</v>
      </c>
    </row>
    <row r="2705" s="98" customFormat="1" ht="33" spans="1:13">
      <c r="A2705" s="24" t="s">
        <v>12200</v>
      </c>
      <c r="B2705" s="24" t="s">
        <v>12201</v>
      </c>
      <c r="C2705" s="21">
        <f>VLOOKUP(A2705,[1]spot_prices!$A:$F,3,FALSE)</f>
        <v>15</v>
      </c>
      <c r="D2705" s="21">
        <f>VLOOKUP(A2705,[1]spot_prices!$A:$F,4,FALSE)</f>
        <v>32.1</v>
      </c>
      <c r="E2705" s="107">
        <f>C2705/D2705</f>
        <v>0.467289719626168</v>
      </c>
      <c r="F2705" s="20">
        <f>VLOOKUP(A2705,[1]spot_prices!$A:$F,5,FALSE)</f>
        <v>24.08</v>
      </c>
      <c r="G2705" s="103">
        <f>VLOOKUP(A2705,[1]spot_prices!$A:$F,6,FALSE)</f>
        <v>3.21</v>
      </c>
      <c r="H2705" s="27" t="s">
        <v>2025</v>
      </c>
      <c r="I2705" s="35"/>
      <c r="J2705" s="114"/>
      <c r="K2705" s="112">
        <f>VLOOKUP(H2705,行业总结!D:F,2,FALSE)</f>
        <v>2.8</v>
      </c>
      <c r="L2705" s="27" t="s">
        <v>12202</v>
      </c>
      <c r="M2705" s="27" t="s">
        <v>12203</v>
      </c>
    </row>
    <row r="2706" s="98" customFormat="1" ht="33" spans="1:13">
      <c r="A2706" s="24" t="s">
        <v>12204</v>
      </c>
      <c r="B2706" s="24" t="s">
        <v>12205</v>
      </c>
      <c r="C2706" s="21">
        <f>VLOOKUP(A2706,[1]spot_prices!$A:$F,3,FALSE)</f>
        <v>13.6</v>
      </c>
      <c r="D2706" s="21">
        <f>VLOOKUP(A2706,[1]spot_prices!$A:$F,4,FALSE)</f>
        <v>41</v>
      </c>
      <c r="E2706" s="107">
        <f>C2706/D2706</f>
        <v>0.331707317073171</v>
      </c>
      <c r="F2706" s="20">
        <f>VLOOKUP(A2706,[1]spot_prices!$A:$F,5,FALSE)</f>
        <v>19.09</v>
      </c>
      <c r="G2706" s="103">
        <f>VLOOKUP(A2706,[1]spot_prices!$A:$F,6,FALSE)</f>
        <v>1.43</v>
      </c>
      <c r="H2706" s="27" t="s">
        <v>2025</v>
      </c>
      <c r="I2706" s="35"/>
      <c r="J2706" s="114"/>
      <c r="K2706" s="112">
        <f>VLOOKUP(H2706,行业总结!D:F,2,FALSE)</f>
        <v>2.8</v>
      </c>
      <c r="L2706" s="27" t="s">
        <v>12206</v>
      </c>
      <c r="M2706" s="27" t="s">
        <v>12207</v>
      </c>
    </row>
    <row r="2707" s="98" customFormat="1" spans="1:13">
      <c r="A2707" s="24" t="s">
        <v>12208</v>
      </c>
      <c r="B2707" s="24" t="s">
        <v>12209</v>
      </c>
      <c r="C2707" s="21">
        <f>VLOOKUP(A2707,[1]spot_prices!$A:$F,3,FALSE)</f>
        <v>8.7</v>
      </c>
      <c r="D2707" s="21">
        <f>VLOOKUP(A2707,[1]spot_prices!$A:$F,4,FALSE)</f>
        <v>26.2</v>
      </c>
      <c r="E2707" s="107">
        <f>C2707/D2707</f>
        <v>0.33206106870229</v>
      </c>
      <c r="F2707" s="20">
        <f>VLOOKUP(A2707,[1]spot_prices!$A:$F,5,FALSE)</f>
        <v>18.17</v>
      </c>
      <c r="G2707" s="103">
        <f>VLOOKUP(A2707,[1]spot_prices!$A:$F,6,FALSE)</f>
        <v>0.5</v>
      </c>
      <c r="H2707" s="27" t="s">
        <v>2025</v>
      </c>
      <c r="I2707" s="35"/>
      <c r="J2707" s="114"/>
      <c r="K2707" s="112">
        <f>VLOOKUP(H2707,行业总结!D:F,2,FALSE)</f>
        <v>2.8</v>
      </c>
      <c r="L2707" s="27" t="s">
        <v>12210</v>
      </c>
      <c r="M2707" s="27" t="s">
        <v>12211</v>
      </c>
    </row>
    <row r="2708" s="98" customFormat="1" ht="33" spans="1:13">
      <c r="A2708" s="110" t="s">
        <v>986</v>
      </c>
      <c r="B2708" s="110" t="s">
        <v>987</v>
      </c>
      <c r="C2708" s="21">
        <f>VLOOKUP(A2708,[1]spot_prices!$A:$F,3,FALSE)</f>
        <v>728.6</v>
      </c>
      <c r="D2708" s="21">
        <f>VLOOKUP(A2708,[1]spot_prices!$A:$F,4,FALSE)</f>
        <v>732.5</v>
      </c>
      <c r="E2708" s="107">
        <f>C2708/D2708</f>
        <v>0.994675767918089</v>
      </c>
      <c r="F2708" s="20">
        <f>VLOOKUP(A2708,[1]spot_prices!$A:$F,5,FALSE)</f>
        <v>34.5</v>
      </c>
      <c r="G2708" s="103">
        <f>VLOOKUP(A2708,[1]spot_prices!$A:$F,6,FALSE)</f>
        <v>3.2</v>
      </c>
      <c r="H2708" s="111" t="s">
        <v>988</v>
      </c>
      <c r="I2708" s="130"/>
      <c r="J2708" s="110" t="s">
        <v>2224</v>
      </c>
      <c r="K2708" s="112">
        <f>VLOOKUP(H2708,行业总结!D:F,2,FALSE)</f>
        <v>6.4</v>
      </c>
      <c r="L2708" s="111" t="s">
        <v>989</v>
      </c>
      <c r="M2708" s="111" t="s">
        <v>990</v>
      </c>
    </row>
    <row r="2709" s="98" customFormat="1" ht="33" spans="1:13">
      <c r="A2709" s="20" t="s">
        <v>12212</v>
      </c>
      <c r="B2709" s="20" t="s">
        <v>12213</v>
      </c>
      <c r="C2709" s="21">
        <f>VLOOKUP(A2709,[1]spot_prices!$A:$F,3,FALSE)</f>
        <v>82.4</v>
      </c>
      <c r="D2709" s="21">
        <f>VLOOKUP(A2709,[1]spot_prices!$A:$F,4,FALSE)</f>
        <v>82.4</v>
      </c>
      <c r="E2709" s="107">
        <f>C2709/D2709</f>
        <v>1</v>
      </c>
      <c r="F2709" s="20">
        <f>VLOOKUP(A2709,[1]spot_prices!$A:$F,5,FALSE)</f>
        <v>3.47</v>
      </c>
      <c r="G2709" s="103">
        <f>VLOOKUP(A2709,[1]spot_prices!$A:$F,6,FALSE)</f>
        <v>1.17</v>
      </c>
      <c r="H2709" s="23" t="s">
        <v>988</v>
      </c>
      <c r="I2709" s="115"/>
      <c r="J2709" s="20" t="s">
        <v>2113</v>
      </c>
      <c r="K2709" s="112">
        <f>VLOOKUP(H2709,行业总结!D:F,2,FALSE)</f>
        <v>6.4</v>
      </c>
      <c r="L2709" s="23" t="s">
        <v>12214</v>
      </c>
      <c r="M2709" s="23" t="s">
        <v>12215</v>
      </c>
    </row>
    <row r="2710" s="98" customFormat="1" ht="33" spans="1:13">
      <c r="A2710" s="20" t="s">
        <v>12216</v>
      </c>
      <c r="B2710" s="20" t="s">
        <v>12217</v>
      </c>
      <c r="C2710" s="21">
        <f>VLOOKUP(A2710,[1]spot_prices!$A:$F,3,FALSE)</f>
        <v>74.8</v>
      </c>
      <c r="D2710" s="21">
        <f>VLOOKUP(A2710,[1]spot_prices!$A:$F,4,FALSE)</f>
        <v>74.8</v>
      </c>
      <c r="E2710" s="107">
        <f>C2710/D2710</f>
        <v>1</v>
      </c>
      <c r="F2710" s="20">
        <f>VLOOKUP(A2710,[1]spot_prices!$A:$F,5,FALSE)</f>
        <v>4.77</v>
      </c>
      <c r="G2710" s="103">
        <f>VLOOKUP(A2710,[1]spot_prices!$A:$F,6,FALSE)</f>
        <v>0.85</v>
      </c>
      <c r="H2710" s="23" t="s">
        <v>988</v>
      </c>
      <c r="I2710" s="115"/>
      <c r="J2710" s="20" t="s">
        <v>2122</v>
      </c>
      <c r="K2710" s="112">
        <f>VLOOKUP(H2710,行业总结!D:F,2,FALSE)</f>
        <v>6.4</v>
      </c>
      <c r="L2710" s="23" t="s">
        <v>12218</v>
      </c>
      <c r="M2710" s="23" t="s">
        <v>12219</v>
      </c>
    </row>
    <row r="2711" s="98" customFormat="1" ht="33" spans="1:13">
      <c r="A2711" s="20" t="s">
        <v>12220</v>
      </c>
      <c r="B2711" s="20" t="s">
        <v>12221</v>
      </c>
      <c r="C2711" s="21">
        <f>VLOOKUP(A2711,[1]spot_prices!$A:$F,3,FALSE)</f>
        <v>48.3</v>
      </c>
      <c r="D2711" s="21">
        <f>VLOOKUP(A2711,[1]spot_prices!$A:$F,4,FALSE)</f>
        <v>48.3</v>
      </c>
      <c r="E2711" s="107">
        <f>C2711/D2711</f>
        <v>1</v>
      </c>
      <c r="F2711" s="20">
        <f>VLOOKUP(A2711,[1]spot_prices!$A:$F,5,FALSE)</f>
        <v>8.24</v>
      </c>
      <c r="G2711" s="103">
        <f>VLOOKUP(A2711,[1]spot_prices!$A:$F,6,FALSE)</f>
        <v>0.73</v>
      </c>
      <c r="H2711" s="23" t="s">
        <v>988</v>
      </c>
      <c r="I2711" s="115"/>
      <c r="J2711" s="113"/>
      <c r="K2711" s="112">
        <f>VLOOKUP(H2711,行业总结!D:F,2,FALSE)</f>
        <v>6.4</v>
      </c>
      <c r="L2711" s="23" t="s">
        <v>12222</v>
      </c>
      <c r="M2711" s="23" t="s">
        <v>12223</v>
      </c>
    </row>
    <row r="2712" s="98" customFormat="1" ht="33" spans="1:13">
      <c r="A2712" s="24" t="s">
        <v>12224</v>
      </c>
      <c r="B2712" s="24" t="s">
        <v>12225</v>
      </c>
      <c r="C2712" s="21">
        <f>VLOOKUP(A2712,[1]spot_prices!$A:$F,3,FALSE)</f>
        <v>38.6</v>
      </c>
      <c r="D2712" s="21">
        <f>VLOOKUP(A2712,[1]spot_prices!$A:$F,4,FALSE)</f>
        <v>51.1</v>
      </c>
      <c r="E2712" s="107">
        <f>C2712/D2712</f>
        <v>0.755381604696673</v>
      </c>
      <c r="F2712" s="20">
        <f>VLOOKUP(A2712,[1]spot_prices!$A:$F,5,FALSE)</f>
        <v>3.02</v>
      </c>
      <c r="G2712" s="103">
        <f>VLOOKUP(A2712,[1]spot_prices!$A:$F,6,FALSE)</f>
        <v>1</v>
      </c>
      <c r="H2712" s="27" t="s">
        <v>988</v>
      </c>
      <c r="I2712" s="35"/>
      <c r="J2712" s="114"/>
      <c r="K2712" s="112">
        <f>VLOOKUP(H2712,行业总结!D:F,2,FALSE)</f>
        <v>6.4</v>
      </c>
      <c r="L2712" s="27" t="s">
        <v>12226</v>
      </c>
      <c r="M2712" s="27" t="s">
        <v>12227</v>
      </c>
    </row>
    <row r="2713" s="98" customFormat="1" ht="33" spans="1:13">
      <c r="A2713" s="20" t="s">
        <v>12228</v>
      </c>
      <c r="B2713" s="20" t="s">
        <v>12229</v>
      </c>
      <c r="C2713" s="21">
        <f>VLOOKUP(A2713,[1]spot_prices!$A:$F,3,FALSE)</f>
        <v>93</v>
      </c>
      <c r="D2713" s="21">
        <f>VLOOKUP(A2713,[1]spot_prices!$A:$F,4,FALSE)</f>
        <v>100.5</v>
      </c>
      <c r="E2713" s="107">
        <f>C2713/D2713</f>
        <v>0.925373134328358</v>
      </c>
      <c r="F2713" s="20">
        <f>VLOOKUP(A2713,[1]spot_prices!$A:$F,5,FALSE)</f>
        <v>10.91</v>
      </c>
      <c r="G2713" s="103">
        <f>VLOOKUP(A2713,[1]spot_prices!$A:$F,6,FALSE)</f>
        <v>-4.13</v>
      </c>
      <c r="H2713" s="23" t="s">
        <v>2063</v>
      </c>
      <c r="I2713" s="115"/>
      <c r="J2713" s="20" t="s">
        <v>2122</v>
      </c>
      <c r="K2713" s="112">
        <f>VLOOKUP(H2713,行业总结!D:F,2,FALSE)</f>
        <v>4.32</v>
      </c>
      <c r="L2713" s="23" t="s">
        <v>12230</v>
      </c>
      <c r="M2713" s="23" t="s">
        <v>12231</v>
      </c>
    </row>
    <row r="2714" s="98" customFormat="1" ht="33" spans="1:13">
      <c r="A2714" s="20" t="s">
        <v>12232</v>
      </c>
      <c r="B2714" s="20" t="s">
        <v>12233</v>
      </c>
      <c r="C2714" s="21">
        <f>VLOOKUP(A2714,[1]spot_prices!$A:$F,3,FALSE)</f>
        <v>87.2</v>
      </c>
      <c r="D2714" s="21">
        <f>VLOOKUP(A2714,[1]spot_prices!$A:$F,4,FALSE)</f>
        <v>120.8</v>
      </c>
      <c r="E2714" s="107">
        <f>C2714/D2714</f>
        <v>0.721854304635762</v>
      </c>
      <c r="F2714" s="20">
        <f>VLOOKUP(A2714,[1]spot_prices!$A:$F,5,FALSE)</f>
        <v>8.19</v>
      </c>
      <c r="G2714" s="103">
        <f>VLOOKUP(A2714,[1]spot_prices!$A:$F,6,FALSE)</f>
        <v>0.99</v>
      </c>
      <c r="H2714" s="23" t="s">
        <v>2063</v>
      </c>
      <c r="I2714" s="115"/>
      <c r="J2714" s="20" t="s">
        <v>2113</v>
      </c>
      <c r="K2714" s="112">
        <f>VLOOKUP(H2714,行业总结!D:F,2,FALSE)</f>
        <v>4.32</v>
      </c>
      <c r="L2714" s="23" t="s">
        <v>12234</v>
      </c>
      <c r="M2714" s="23" t="s">
        <v>12235</v>
      </c>
    </row>
    <row r="2715" s="98" customFormat="1" ht="33" spans="1:13">
      <c r="A2715" s="20" t="s">
        <v>12236</v>
      </c>
      <c r="B2715" s="20" t="s">
        <v>12237</v>
      </c>
      <c r="C2715" s="21">
        <f>VLOOKUP(A2715,[1]spot_prices!$A:$F,3,FALSE)</f>
        <v>85.2</v>
      </c>
      <c r="D2715" s="21">
        <f>VLOOKUP(A2715,[1]spot_prices!$A:$F,4,FALSE)</f>
        <v>172.4</v>
      </c>
      <c r="E2715" s="107">
        <f>C2715/D2715</f>
        <v>0.494199535962877</v>
      </c>
      <c r="F2715" s="20">
        <f>VLOOKUP(A2715,[1]spot_prices!$A:$F,5,FALSE)</f>
        <v>15.22</v>
      </c>
      <c r="G2715" s="103">
        <f>VLOOKUP(A2715,[1]spot_prices!$A:$F,6,FALSE)</f>
        <v>0.26</v>
      </c>
      <c r="H2715" s="23" t="s">
        <v>2063</v>
      </c>
      <c r="I2715" s="115"/>
      <c r="J2715" s="20" t="s">
        <v>2253</v>
      </c>
      <c r="K2715" s="112">
        <f>VLOOKUP(H2715,行业总结!D:F,2,FALSE)</f>
        <v>4.32</v>
      </c>
      <c r="L2715" s="23" t="s">
        <v>12238</v>
      </c>
      <c r="M2715" s="23" t="s">
        <v>12239</v>
      </c>
    </row>
    <row r="2716" s="98" customFormat="1" ht="33" spans="1:13">
      <c r="A2716" s="20" t="s">
        <v>12240</v>
      </c>
      <c r="B2716" s="20" t="s">
        <v>12241</v>
      </c>
      <c r="C2716" s="21">
        <f>VLOOKUP(A2716,[1]spot_prices!$A:$F,3,FALSE)</f>
        <v>80.9</v>
      </c>
      <c r="D2716" s="21">
        <f>VLOOKUP(A2716,[1]spot_prices!$A:$F,4,FALSE)</f>
        <v>82.1</v>
      </c>
      <c r="E2716" s="107">
        <f>C2716/D2716</f>
        <v>0.985383678440926</v>
      </c>
      <c r="F2716" s="20">
        <f>VLOOKUP(A2716,[1]spot_prices!$A:$F,5,FALSE)</f>
        <v>10.5</v>
      </c>
      <c r="G2716" s="103">
        <f>VLOOKUP(A2716,[1]spot_prices!$A:$F,6,FALSE)</f>
        <v>1.84</v>
      </c>
      <c r="H2716" s="23" t="s">
        <v>2063</v>
      </c>
      <c r="I2716" s="115"/>
      <c r="J2716" s="20" t="s">
        <v>2113</v>
      </c>
      <c r="K2716" s="112">
        <f>VLOOKUP(H2716,行业总结!D:F,2,FALSE)</f>
        <v>4.32</v>
      </c>
      <c r="L2716" s="23" t="s">
        <v>12242</v>
      </c>
      <c r="M2716" s="23" t="s">
        <v>12243</v>
      </c>
    </row>
    <row r="2717" s="98" customFormat="1" ht="33" spans="1:13">
      <c r="A2717" s="20" t="s">
        <v>12244</v>
      </c>
      <c r="B2717" s="20" t="s">
        <v>12245</v>
      </c>
      <c r="C2717" s="21">
        <f>VLOOKUP(A2717,[1]spot_prices!$A:$F,3,FALSE)</f>
        <v>71.1</v>
      </c>
      <c r="D2717" s="21">
        <f>VLOOKUP(A2717,[1]spot_prices!$A:$F,4,FALSE)</f>
        <v>72</v>
      </c>
      <c r="E2717" s="107">
        <f>C2717/D2717</f>
        <v>0.9875</v>
      </c>
      <c r="F2717" s="20">
        <f>VLOOKUP(A2717,[1]spot_prices!$A:$F,5,FALSE)</f>
        <v>14.15</v>
      </c>
      <c r="G2717" s="103">
        <f>VLOOKUP(A2717,[1]spot_prices!$A:$F,6,FALSE)</f>
        <v>1.22</v>
      </c>
      <c r="H2717" s="23" t="s">
        <v>2063</v>
      </c>
      <c r="I2717" s="115"/>
      <c r="J2717" s="20" t="s">
        <v>2286</v>
      </c>
      <c r="K2717" s="112">
        <f>VLOOKUP(H2717,行业总结!D:F,2,FALSE)</f>
        <v>4.32</v>
      </c>
      <c r="L2717" s="23" t="s">
        <v>12246</v>
      </c>
      <c r="M2717" s="23" t="s">
        <v>12247</v>
      </c>
    </row>
    <row r="2718" s="98" customFormat="1" ht="33" spans="1:13">
      <c r="A2718" s="24" t="s">
        <v>12248</v>
      </c>
      <c r="B2718" s="24" t="s">
        <v>12249</v>
      </c>
      <c r="C2718" s="21">
        <f>VLOOKUP(A2718,[1]spot_prices!$A:$F,3,FALSE)</f>
        <v>45.3</v>
      </c>
      <c r="D2718" s="21">
        <f>VLOOKUP(A2718,[1]spot_prices!$A:$F,4,FALSE)</f>
        <v>45.3</v>
      </c>
      <c r="E2718" s="107">
        <f>C2718/D2718</f>
        <v>1</v>
      </c>
      <c r="F2718" s="20">
        <f>VLOOKUP(A2718,[1]spot_prices!$A:$F,5,FALSE)</f>
        <v>15.45</v>
      </c>
      <c r="G2718" s="103">
        <f>VLOOKUP(A2718,[1]spot_prices!$A:$F,6,FALSE)</f>
        <v>2.32</v>
      </c>
      <c r="H2718" s="27" t="s">
        <v>2063</v>
      </c>
      <c r="I2718" s="35"/>
      <c r="J2718" s="24" t="s">
        <v>2286</v>
      </c>
      <c r="K2718" s="112">
        <f>VLOOKUP(H2718,行业总结!D:F,2,FALSE)</f>
        <v>4.32</v>
      </c>
      <c r="L2718" s="27" t="s">
        <v>12250</v>
      </c>
      <c r="M2718" s="27" t="s">
        <v>12251</v>
      </c>
    </row>
    <row r="2719" s="98" customFormat="1" ht="33" spans="1:13">
      <c r="A2719" s="24" t="s">
        <v>12252</v>
      </c>
      <c r="B2719" s="24" t="s">
        <v>12253</v>
      </c>
      <c r="C2719" s="21">
        <f>VLOOKUP(A2719,[1]spot_prices!$A:$F,3,FALSE)</f>
        <v>28.1</v>
      </c>
      <c r="D2719" s="21">
        <f>VLOOKUP(A2719,[1]spot_prices!$A:$F,4,FALSE)</f>
        <v>28.1</v>
      </c>
      <c r="E2719" s="107">
        <f>C2719/D2719</f>
        <v>1</v>
      </c>
      <c r="F2719" s="20">
        <f>VLOOKUP(A2719,[1]spot_prices!$A:$F,5,FALSE)</f>
        <v>9.75</v>
      </c>
      <c r="G2719" s="103">
        <f>VLOOKUP(A2719,[1]spot_prices!$A:$F,6,FALSE)</f>
        <v>2.52</v>
      </c>
      <c r="H2719" s="27" t="s">
        <v>2063</v>
      </c>
      <c r="I2719" s="35"/>
      <c r="J2719" s="114"/>
      <c r="K2719" s="112">
        <f>VLOOKUP(H2719,行业总结!D:F,2,FALSE)</f>
        <v>4.32</v>
      </c>
      <c r="L2719" s="27" t="s">
        <v>12254</v>
      </c>
      <c r="M2719" s="27" t="s">
        <v>12255</v>
      </c>
    </row>
    <row r="2720" s="98" customFormat="1" spans="1:13">
      <c r="A2720" s="24" t="s">
        <v>12256</v>
      </c>
      <c r="B2720" s="24" t="s">
        <v>12257</v>
      </c>
      <c r="C2720" s="21">
        <f>VLOOKUP(A2720,[1]spot_prices!$A:$F,3,FALSE)</f>
        <v>12.9</v>
      </c>
      <c r="D2720" s="21">
        <f>VLOOKUP(A2720,[1]spot_prices!$A:$F,4,FALSE)</f>
        <v>18.3</v>
      </c>
      <c r="E2720" s="107">
        <f>C2720/D2720</f>
        <v>0.704918032786885</v>
      </c>
      <c r="F2720" s="20">
        <f>VLOOKUP(A2720,[1]spot_prices!$A:$F,5,FALSE)</f>
        <v>30.46</v>
      </c>
      <c r="G2720" s="103">
        <f>VLOOKUP(A2720,[1]spot_prices!$A:$F,6,FALSE)</f>
        <v>1.63</v>
      </c>
      <c r="H2720" s="27" t="s">
        <v>2063</v>
      </c>
      <c r="I2720" s="35"/>
      <c r="J2720" s="114"/>
      <c r="K2720" s="112">
        <f>VLOOKUP(H2720,行业总结!D:F,2,FALSE)</f>
        <v>4.32</v>
      </c>
      <c r="L2720" s="27" t="s">
        <v>12258</v>
      </c>
      <c r="M2720" s="27" t="s">
        <v>12259</v>
      </c>
    </row>
    <row r="2721" s="98" customFormat="1" ht="33" spans="1:13">
      <c r="A2721" s="24" t="s">
        <v>12260</v>
      </c>
      <c r="B2721" s="24" t="s">
        <v>12261</v>
      </c>
      <c r="C2721" s="21">
        <f>VLOOKUP(A2721,[1]spot_prices!$A:$F,3,FALSE)</f>
        <v>10.5</v>
      </c>
      <c r="D2721" s="21">
        <f>VLOOKUP(A2721,[1]spot_prices!$A:$F,4,FALSE)</f>
        <v>42</v>
      </c>
      <c r="E2721" s="107">
        <f>C2721/D2721</f>
        <v>0.25</v>
      </c>
      <c r="F2721" s="20">
        <f>VLOOKUP(A2721,[1]spot_prices!$A:$F,5,FALSE)</f>
        <v>8.74</v>
      </c>
      <c r="G2721" s="103">
        <f>VLOOKUP(A2721,[1]spot_prices!$A:$F,6,FALSE)</f>
        <v>1.27</v>
      </c>
      <c r="H2721" s="27" t="s">
        <v>2063</v>
      </c>
      <c r="I2721" s="35"/>
      <c r="J2721" s="114"/>
      <c r="K2721" s="112">
        <f>VLOOKUP(H2721,行业总结!D:F,2,FALSE)</f>
        <v>4.32</v>
      </c>
      <c r="L2721" s="27" t="s">
        <v>12262</v>
      </c>
      <c r="M2721" s="27" t="s">
        <v>12263</v>
      </c>
    </row>
    <row r="2722" s="98" customFormat="1" ht="33" spans="1:13">
      <c r="A2722" s="108" t="s">
        <v>12264</v>
      </c>
      <c r="B2722" s="108" t="s">
        <v>12265</v>
      </c>
      <c r="C2722" s="21">
        <f>VLOOKUP(A2722,[1]spot_prices!$A:$F,3,FALSE)</f>
        <v>338.6</v>
      </c>
      <c r="D2722" s="21">
        <f>VLOOKUP(A2722,[1]spot_prices!$A:$F,4,FALSE)</f>
        <v>490.9</v>
      </c>
      <c r="E2722" s="107">
        <f>C2722/D2722</f>
        <v>0.689753513953962</v>
      </c>
      <c r="F2722" s="20">
        <f>VLOOKUP(A2722,[1]spot_prices!$A:$F,5,FALSE)</f>
        <v>20.54</v>
      </c>
      <c r="G2722" s="103">
        <f>VLOOKUP(A2722,[1]spot_prices!$A:$F,6,FALSE)</f>
        <v>2.09</v>
      </c>
      <c r="H2722" s="109" t="s">
        <v>2062</v>
      </c>
      <c r="I2722" s="121"/>
      <c r="J2722" s="108" t="s">
        <v>2309</v>
      </c>
      <c r="K2722" s="112">
        <f>VLOOKUP(H2722,行业总结!D:F,2,FALSE)</f>
        <v>4.32</v>
      </c>
      <c r="L2722" s="109" t="s">
        <v>12266</v>
      </c>
      <c r="M2722" s="109" t="s">
        <v>12267</v>
      </c>
    </row>
    <row r="2723" s="98" customFormat="1" spans="1:13">
      <c r="A2723" s="108" t="s">
        <v>12268</v>
      </c>
      <c r="B2723" s="108" t="s">
        <v>12269</v>
      </c>
      <c r="C2723" s="21">
        <f>VLOOKUP(A2723,[1]spot_prices!$A:$F,3,FALSE)</f>
        <v>160.6</v>
      </c>
      <c r="D2723" s="21">
        <f>VLOOKUP(A2723,[1]spot_prices!$A:$F,4,FALSE)</f>
        <v>269.4</v>
      </c>
      <c r="E2723" s="107">
        <f>C2723/D2723</f>
        <v>0.596139569413512</v>
      </c>
      <c r="F2723" s="20">
        <f>VLOOKUP(A2723,[1]spot_prices!$A:$F,5,FALSE)</f>
        <v>6.96</v>
      </c>
      <c r="G2723" s="103">
        <f>VLOOKUP(A2723,[1]spot_prices!$A:$F,6,FALSE)</f>
        <v>2.65</v>
      </c>
      <c r="H2723" s="109" t="s">
        <v>2062</v>
      </c>
      <c r="I2723" s="121"/>
      <c r="J2723" s="108" t="s">
        <v>2317</v>
      </c>
      <c r="K2723" s="112">
        <f>VLOOKUP(H2723,行业总结!D:F,2,FALSE)</f>
        <v>4.32</v>
      </c>
      <c r="L2723" s="109" t="s">
        <v>12270</v>
      </c>
      <c r="M2723" s="109" t="s">
        <v>12271</v>
      </c>
    </row>
    <row r="2724" s="98" customFormat="1" spans="1:13">
      <c r="A2724" s="24" t="s">
        <v>12272</v>
      </c>
      <c r="B2724" s="24" t="s">
        <v>12273</v>
      </c>
      <c r="C2724" s="21">
        <f>VLOOKUP(A2724,[1]spot_prices!$A:$F,3,FALSE)</f>
        <v>34.9</v>
      </c>
      <c r="D2724" s="21">
        <f>VLOOKUP(A2724,[1]spot_prices!$A:$F,4,FALSE)</f>
        <v>34.9</v>
      </c>
      <c r="E2724" s="107">
        <f>C2724/D2724</f>
        <v>1</v>
      </c>
      <c r="F2724" s="20">
        <f>VLOOKUP(A2724,[1]spot_prices!$A:$F,5,FALSE)</f>
        <v>3.54</v>
      </c>
      <c r="G2724" s="103">
        <f>VLOOKUP(A2724,[1]spot_prices!$A:$F,6,FALSE)</f>
        <v>1.14</v>
      </c>
      <c r="H2724" s="27" t="s">
        <v>2062</v>
      </c>
      <c r="I2724" s="35"/>
      <c r="J2724" s="114"/>
      <c r="K2724" s="112">
        <f>VLOOKUP(H2724,行业总结!D:F,2,FALSE)</f>
        <v>4.32</v>
      </c>
      <c r="L2724" s="27" t="s">
        <v>12274</v>
      </c>
      <c r="M2724" s="27" t="s">
        <v>12275</v>
      </c>
    </row>
    <row r="2725" s="98" customFormat="1" spans="1:13">
      <c r="A2725" s="24" t="s">
        <v>12276</v>
      </c>
      <c r="B2725" s="24" t="s">
        <v>12277</v>
      </c>
      <c r="C2725" s="21">
        <f>VLOOKUP(A2725,[1]spot_prices!$A:$F,3,FALSE)</f>
        <v>30.9</v>
      </c>
      <c r="D2725" s="21">
        <f>VLOOKUP(A2725,[1]spot_prices!$A:$F,4,FALSE)</f>
        <v>31</v>
      </c>
      <c r="E2725" s="107">
        <f>C2725/D2725</f>
        <v>0.996774193548387</v>
      </c>
      <c r="F2725" s="20">
        <f>VLOOKUP(A2725,[1]spot_prices!$A:$F,5,FALSE)</f>
        <v>14.42</v>
      </c>
      <c r="G2725" s="103">
        <f>VLOOKUP(A2725,[1]spot_prices!$A:$F,6,FALSE)</f>
        <v>1.48</v>
      </c>
      <c r="H2725" s="27" t="s">
        <v>2062</v>
      </c>
      <c r="I2725" s="35"/>
      <c r="J2725" s="114"/>
      <c r="K2725" s="112">
        <f>VLOOKUP(H2725,行业总结!D:F,2,FALSE)</f>
        <v>4.32</v>
      </c>
      <c r="L2725" s="27" t="s">
        <v>12278</v>
      </c>
      <c r="M2725" s="27" t="s">
        <v>12279</v>
      </c>
    </row>
    <row r="2726" s="98" customFormat="1" spans="1:13">
      <c r="A2726" s="24" t="s">
        <v>12280</v>
      </c>
      <c r="B2726" s="24" t="s">
        <v>12281</v>
      </c>
      <c r="C2726" s="21">
        <f>VLOOKUP(A2726,[1]spot_prices!$A:$F,3,FALSE)</f>
        <v>27.6</v>
      </c>
      <c r="D2726" s="21">
        <f>VLOOKUP(A2726,[1]spot_prices!$A:$F,4,FALSE)</f>
        <v>47.9</v>
      </c>
      <c r="E2726" s="107">
        <f>C2726/D2726</f>
        <v>0.576200417536535</v>
      </c>
      <c r="F2726" s="20">
        <f>VLOOKUP(A2726,[1]spot_prices!$A:$F,5,FALSE)</f>
        <v>11.98</v>
      </c>
      <c r="G2726" s="103">
        <f>VLOOKUP(A2726,[1]spot_prices!$A:$F,6,FALSE)</f>
        <v>-0.83</v>
      </c>
      <c r="H2726" s="27" t="s">
        <v>2062</v>
      </c>
      <c r="I2726" s="35"/>
      <c r="J2726" s="114"/>
      <c r="K2726" s="112">
        <f>VLOOKUP(H2726,行业总结!D:F,2,FALSE)</f>
        <v>4.32</v>
      </c>
      <c r="L2726" s="27" t="s">
        <v>12282</v>
      </c>
      <c r="M2726" s="27" t="s">
        <v>12283</v>
      </c>
    </row>
    <row r="2727" s="98" customFormat="1" ht="30" spans="1:13">
      <c r="A2727" s="28" t="s">
        <v>1564</v>
      </c>
      <c r="B2727" s="28" t="s">
        <v>1565</v>
      </c>
      <c r="C2727" s="21">
        <f>VLOOKUP(A2727,[1]spot_prices!$A:$F,3,FALSE)</f>
        <v>1117.6</v>
      </c>
      <c r="D2727" s="21">
        <f>VLOOKUP(A2727,[1]spot_prices!$A:$F,4,FALSE)</f>
        <v>1117.6</v>
      </c>
      <c r="E2727" s="107">
        <f>C2727/D2727</f>
        <v>1</v>
      </c>
      <c r="F2727" s="20">
        <f>VLOOKUP(A2727,[1]spot_prices!$A:$F,5,FALSE)</f>
        <v>15.24</v>
      </c>
      <c r="G2727" s="103">
        <f>VLOOKUP(A2727,[1]spot_prices!$A:$F,6,FALSE)</f>
        <v>1.53</v>
      </c>
      <c r="H2727" s="30" t="s">
        <v>1566</v>
      </c>
      <c r="I2727" s="129"/>
      <c r="J2727" s="28" t="s">
        <v>2224</v>
      </c>
      <c r="K2727" s="112">
        <f>VLOOKUP(H2727,行业总结!D:F,2,FALSE)</f>
        <v>4.32</v>
      </c>
      <c r="L2727" s="30" t="s">
        <v>1567</v>
      </c>
      <c r="M2727" s="30" t="s">
        <v>12284</v>
      </c>
    </row>
    <row r="2728" s="98" customFormat="1" ht="33" spans="1:13">
      <c r="A2728" s="108" t="s">
        <v>12285</v>
      </c>
      <c r="B2728" s="108" t="s">
        <v>12286</v>
      </c>
      <c r="C2728" s="21">
        <f>VLOOKUP(A2728,[1]spot_prices!$A:$F,3,FALSE)</f>
        <v>200.6</v>
      </c>
      <c r="D2728" s="21">
        <f>VLOOKUP(A2728,[1]spot_prices!$A:$F,4,FALSE)</f>
        <v>263</v>
      </c>
      <c r="E2728" s="107">
        <f>C2728/D2728</f>
        <v>0.762737642585551</v>
      </c>
      <c r="F2728" s="20">
        <f>VLOOKUP(A2728,[1]spot_prices!$A:$F,5,FALSE)</f>
        <v>13.7</v>
      </c>
      <c r="G2728" s="103">
        <f>VLOOKUP(A2728,[1]spot_prices!$A:$F,6,FALSE)</f>
        <v>-0.07</v>
      </c>
      <c r="H2728" s="109" t="s">
        <v>1566</v>
      </c>
      <c r="I2728" s="121"/>
      <c r="J2728" s="108" t="s">
        <v>2211</v>
      </c>
      <c r="K2728" s="112">
        <f>VLOOKUP(H2728,行业总结!D:F,2,FALSE)</f>
        <v>4.32</v>
      </c>
      <c r="L2728" s="109" t="s">
        <v>12287</v>
      </c>
      <c r="M2728" s="109" t="s">
        <v>12288</v>
      </c>
    </row>
    <row r="2729" s="98" customFormat="1" ht="33" spans="1:13">
      <c r="A2729" s="108" t="s">
        <v>12289</v>
      </c>
      <c r="B2729" s="108" t="s">
        <v>12290</v>
      </c>
      <c r="C2729" s="21">
        <f>VLOOKUP(A2729,[1]spot_prices!$A:$F,3,FALSE)</f>
        <v>128.9</v>
      </c>
      <c r="D2729" s="21">
        <f>VLOOKUP(A2729,[1]spot_prices!$A:$F,4,FALSE)</f>
        <v>147.5</v>
      </c>
      <c r="E2729" s="107">
        <f>C2729/D2729</f>
        <v>0.873898305084746</v>
      </c>
      <c r="F2729" s="20">
        <f>VLOOKUP(A2729,[1]spot_prices!$A:$F,5,FALSE)</f>
        <v>6.92</v>
      </c>
      <c r="G2729" s="103">
        <f>VLOOKUP(A2729,[1]spot_prices!$A:$F,6,FALSE)</f>
        <v>1.17</v>
      </c>
      <c r="H2729" s="109" t="s">
        <v>1566</v>
      </c>
      <c r="I2729" s="121"/>
      <c r="J2729" s="108" t="s">
        <v>2226</v>
      </c>
      <c r="K2729" s="112">
        <f>VLOOKUP(H2729,行业总结!D:F,2,FALSE)</f>
        <v>4.32</v>
      </c>
      <c r="L2729" s="109" t="s">
        <v>12291</v>
      </c>
      <c r="M2729" s="109" t="s">
        <v>12292</v>
      </c>
    </row>
    <row r="2730" s="98" customFormat="1" ht="49.5" spans="1:13">
      <c r="A2730" s="108" t="s">
        <v>12293</v>
      </c>
      <c r="B2730" s="108" t="s">
        <v>12294</v>
      </c>
      <c r="C2730" s="21">
        <f>VLOOKUP(A2730,[1]spot_prices!$A:$F,3,FALSE)</f>
        <v>109.5</v>
      </c>
      <c r="D2730" s="21">
        <f>VLOOKUP(A2730,[1]spot_prices!$A:$F,4,FALSE)</f>
        <v>109.5</v>
      </c>
      <c r="E2730" s="107">
        <f>C2730/D2730</f>
        <v>1</v>
      </c>
      <c r="F2730" s="20">
        <f>VLOOKUP(A2730,[1]spot_prices!$A:$F,5,FALSE)</f>
        <v>9.01</v>
      </c>
      <c r="G2730" s="103">
        <f>VLOOKUP(A2730,[1]spot_prices!$A:$F,6,FALSE)</f>
        <v>1.12</v>
      </c>
      <c r="H2730" s="109" t="s">
        <v>1566</v>
      </c>
      <c r="I2730" s="121"/>
      <c r="J2730" s="108" t="s">
        <v>2421</v>
      </c>
      <c r="K2730" s="112">
        <f>VLOOKUP(H2730,行业总结!D:F,2,FALSE)</f>
        <v>4.32</v>
      </c>
      <c r="L2730" s="109" t="s">
        <v>12295</v>
      </c>
      <c r="M2730" s="109" t="s">
        <v>12296</v>
      </c>
    </row>
    <row r="2731" s="98" customFormat="1" ht="33" spans="1:13">
      <c r="A2731" s="20" t="s">
        <v>12297</v>
      </c>
      <c r="B2731" s="20" t="s">
        <v>12298</v>
      </c>
      <c r="C2731" s="21">
        <f>VLOOKUP(A2731,[1]spot_prices!$A:$F,3,FALSE)</f>
        <v>90.7</v>
      </c>
      <c r="D2731" s="21">
        <f>VLOOKUP(A2731,[1]spot_prices!$A:$F,4,FALSE)</f>
        <v>90.7</v>
      </c>
      <c r="E2731" s="107">
        <f>C2731/D2731</f>
        <v>1</v>
      </c>
      <c r="F2731" s="20">
        <f>VLOOKUP(A2731,[1]spot_prices!$A:$F,5,FALSE)</f>
        <v>33.19</v>
      </c>
      <c r="G2731" s="103">
        <f>VLOOKUP(A2731,[1]spot_prices!$A:$F,6,FALSE)</f>
        <v>0.33</v>
      </c>
      <c r="H2731" s="23" t="s">
        <v>1566</v>
      </c>
      <c r="I2731" s="115"/>
      <c r="J2731" s="20" t="s">
        <v>2253</v>
      </c>
      <c r="K2731" s="112">
        <f>VLOOKUP(H2731,行业总结!D:F,2,FALSE)</f>
        <v>4.32</v>
      </c>
      <c r="L2731" s="23" t="s">
        <v>12299</v>
      </c>
      <c r="M2731" s="23" t="s">
        <v>12300</v>
      </c>
    </row>
    <row r="2732" s="98" customFormat="1" spans="1:13">
      <c r="A2732" s="20" t="s">
        <v>12301</v>
      </c>
      <c r="B2732" s="20" t="s">
        <v>12302</v>
      </c>
      <c r="C2732" s="21">
        <f>VLOOKUP(A2732,[1]spot_prices!$A:$F,3,FALSE)</f>
        <v>81.4</v>
      </c>
      <c r="D2732" s="21">
        <f>VLOOKUP(A2732,[1]spot_prices!$A:$F,4,FALSE)</f>
        <v>122.8</v>
      </c>
      <c r="E2732" s="107">
        <f>C2732/D2732</f>
        <v>0.662866449511401</v>
      </c>
      <c r="F2732" s="20">
        <f>VLOOKUP(A2732,[1]spot_prices!$A:$F,5,FALSE)</f>
        <v>22.32</v>
      </c>
      <c r="G2732" s="103">
        <f>VLOOKUP(A2732,[1]spot_prices!$A:$F,6,FALSE)</f>
        <v>1.5</v>
      </c>
      <c r="H2732" s="23" t="s">
        <v>1566</v>
      </c>
      <c r="I2732" s="115"/>
      <c r="J2732" s="20" t="s">
        <v>2253</v>
      </c>
      <c r="K2732" s="112">
        <f>VLOOKUP(H2732,行业总结!D:F,2,FALSE)</f>
        <v>4.32</v>
      </c>
      <c r="L2732" s="23" t="s">
        <v>12303</v>
      </c>
      <c r="M2732" s="23" t="s">
        <v>12304</v>
      </c>
    </row>
    <row r="2733" s="98" customFormat="1" spans="1:13">
      <c r="A2733" s="20" t="s">
        <v>12305</v>
      </c>
      <c r="B2733" s="20" t="s">
        <v>12306</v>
      </c>
      <c r="C2733" s="21">
        <f>VLOOKUP(A2733,[1]spot_prices!$A:$F,3,FALSE)</f>
        <v>76.8</v>
      </c>
      <c r="D2733" s="21">
        <f>VLOOKUP(A2733,[1]spot_prices!$A:$F,4,FALSE)</f>
        <v>78</v>
      </c>
      <c r="E2733" s="107">
        <f>C2733/D2733</f>
        <v>0.984615384615385</v>
      </c>
      <c r="F2733" s="20">
        <f>VLOOKUP(A2733,[1]spot_prices!$A:$F,5,FALSE)</f>
        <v>8.19</v>
      </c>
      <c r="G2733" s="103">
        <f>VLOOKUP(A2733,[1]spot_prices!$A:$F,6,FALSE)</f>
        <v>1.24</v>
      </c>
      <c r="H2733" s="23" t="s">
        <v>1566</v>
      </c>
      <c r="I2733" s="115"/>
      <c r="J2733" s="20" t="s">
        <v>2135</v>
      </c>
      <c r="K2733" s="112">
        <f>VLOOKUP(H2733,行业总结!D:F,2,FALSE)</f>
        <v>4.32</v>
      </c>
      <c r="L2733" s="23" t="s">
        <v>12307</v>
      </c>
      <c r="M2733" s="23" t="s">
        <v>12308</v>
      </c>
    </row>
    <row r="2734" s="98" customFormat="1" ht="33" spans="1:13">
      <c r="A2734" s="20" t="s">
        <v>12309</v>
      </c>
      <c r="B2734" s="20" t="s">
        <v>12310</v>
      </c>
      <c r="C2734" s="21">
        <f>VLOOKUP(A2734,[1]spot_prices!$A:$F,3,FALSE)</f>
        <v>68</v>
      </c>
      <c r="D2734" s="21">
        <f>VLOOKUP(A2734,[1]spot_prices!$A:$F,4,FALSE)</f>
        <v>162.3</v>
      </c>
      <c r="E2734" s="107">
        <f>C2734/D2734</f>
        <v>0.418977202711029</v>
      </c>
      <c r="F2734" s="20">
        <f>VLOOKUP(A2734,[1]spot_prices!$A:$F,5,FALSE)</f>
        <v>15.15</v>
      </c>
      <c r="G2734" s="103">
        <f>VLOOKUP(A2734,[1]spot_prices!$A:$F,6,FALSE)</f>
        <v>-0.13</v>
      </c>
      <c r="H2734" s="23" t="s">
        <v>1566</v>
      </c>
      <c r="I2734" s="115"/>
      <c r="J2734" s="20" t="s">
        <v>2113</v>
      </c>
      <c r="K2734" s="112">
        <f>VLOOKUP(H2734,行业总结!D:F,2,FALSE)</f>
        <v>4.32</v>
      </c>
      <c r="L2734" s="23" t="s">
        <v>12311</v>
      </c>
      <c r="M2734" s="23" t="s">
        <v>12312</v>
      </c>
    </row>
    <row r="2735" s="98" customFormat="1" ht="33" spans="1:13">
      <c r="A2735" s="20" t="s">
        <v>12313</v>
      </c>
      <c r="B2735" s="20" t="s">
        <v>12314</v>
      </c>
      <c r="C2735" s="21">
        <f>VLOOKUP(A2735,[1]spot_prices!$A:$F,3,FALSE)</f>
        <v>58.3</v>
      </c>
      <c r="D2735" s="21">
        <f>VLOOKUP(A2735,[1]spot_prices!$A:$F,4,FALSE)</f>
        <v>58.5</v>
      </c>
      <c r="E2735" s="107">
        <f>C2735/D2735</f>
        <v>0.996581196581196</v>
      </c>
      <c r="F2735" s="20">
        <f>VLOOKUP(A2735,[1]spot_prices!$A:$F,5,FALSE)</f>
        <v>8.6</v>
      </c>
      <c r="G2735" s="103">
        <f>VLOOKUP(A2735,[1]spot_prices!$A:$F,6,FALSE)</f>
        <v>1.9</v>
      </c>
      <c r="H2735" s="23" t="s">
        <v>1566</v>
      </c>
      <c r="I2735" s="115"/>
      <c r="J2735" s="20" t="s">
        <v>2442</v>
      </c>
      <c r="K2735" s="112">
        <f>VLOOKUP(H2735,行业总结!D:F,2,FALSE)</f>
        <v>4.32</v>
      </c>
      <c r="L2735" s="23" t="s">
        <v>12315</v>
      </c>
      <c r="M2735" s="23" t="s">
        <v>12316</v>
      </c>
    </row>
    <row r="2736" s="98" customFormat="1" spans="1:13">
      <c r="A2736" s="20" t="s">
        <v>12317</v>
      </c>
      <c r="B2736" s="20" t="s">
        <v>12318</v>
      </c>
      <c r="C2736" s="21">
        <f>VLOOKUP(A2736,[1]spot_prices!$A:$F,3,FALSE)</f>
        <v>57.8</v>
      </c>
      <c r="D2736" s="21">
        <f>VLOOKUP(A2736,[1]spot_prices!$A:$F,4,FALSE)</f>
        <v>84.8</v>
      </c>
      <c r="E2736" s="107">
        <f>C2736/D2736</f>
        <v>0.681603773584906</v>
      </c>
      <c r="F2736" s="20">
        <f>VLOOKUP(A2736,[1]spot_prices!$A:$F,5,FALSE)</f>
        <v>8.77</v>
      </c>
      <c r="G2736" s="103">
        <f>VLOOKUP(A2736,[1]spot_prices!$A:$F,6,FALSE)</f>
        <v>2.1</v>
      </c>
      <c r="H2736" s="23" t="s">
        <v>1566</v>
      </c>
      <c r="I2736" s="115"/>
      <c r="J2736" s="113"/>
      <c r="K2736" s="112">
        <f>VLOOKUP(H2736,行业总结!D:F,2,FALSE)</f>
        <v>4.32</v>
      </c>
      <c r="L2736" s="23" t="s">
        <v>12319</v>
      </c>
      <c r="M2736" s="23" t="s">
        <v>12320</v>
      </c>
    </row>
    <row r="2737" s="98" customFormat="1" ht="33" spans="1:13">
      <c r="A2737" s="20" t="s">
        <v>12321</v>
      </c>
      <c r="B2737" s="20" t="s">
        <v>12322</v>
      </c>
      <c r="C2737" s="21">
        <f>VLOOKUP(A2737,[1]spot_prices!$A:$F,3,FALSE)</f>
        <v>53.8</v>
      </c>
      <c r="D2737" s="21">
        <f>VLOOKUP(A2737,[1]spot_prices!$A:$F,4,FALSE)</f>
        <v>53.8</v>
      </c>
      <c r="E2737" s="107">
        <f>C2737/D2737</f>
        <v>1</v>
      </c>
      <c r="F2737" s="20">
        <f>VLOOKUP(A2737,[1]spot_prices!$A:$F,5,FALSE)</f>
        <v>5.11</v>
      </c>
      <c r="G2737" s="103">
        <f>VLOOKUP(A2737,[1]spot_prices!$A:$F,6,FALSE)</f>
        <v>1.19</v>
      </c>
      <c r="H2737" s="23" t="s">
        <v>1566</v>
      </c>
      <c r="I2737" s="115"/>
      <c r="J2737" s="113"/>
      <c r="K2737" s="112">
        <f>VLOOKUP(H2737,行业总结!D:F,2,FALSE)</f>
        <v>4.32</v>
      </c>
      <c r="L2737" s="23" t="s">
        <v>12323</v>
      </c>
      <c r="M2737" s="23" t="s">
        <v>12324</v>
      </c>
    </row>
    <row r="2738" s="98" customFormat="1" ht="33" spans="1:13">
      <c r="A2738" s="24" t="s">
        <v>12325</v>
      </c>
      <c r="B2738" s="24" t="s">
        <v>12326</v>
      </c>
      <c r="C2738" s="21">
        <f>VLOOKUP(A2738,[1]spot_prices!$A:$F,3,FALSE)</f>
        <v>40.8</v>
      </c>
      <c r="D2738" s="21">
        <f>VLOOKUP(A2738,[1]spot_prices!$A:$F,4,FALSE)</f>
        <v>122.2</v>
      </c>
      <c r="E2738" s="107">
        <f>C2738/D2738</f>
        <v>0.333878887070376</v>
      </c>
      <c r="F2738" s="20">
        <f>VLOOKUP(A2738,[1]spot_prices!$A:$F,5,FALSE)</f>
        <v>29.04</v>
      </c>
      <c r="G2738" s="103">
        <f>VLOOKUP(A2738,[1]spot_prices!$A:$F,6,FALSE)</f>
        <v>3.2</v>
      </c>
      <c r="H2738" s="27" t="s">
        <v>1566</v>
      </c>
      <c r="I2738" s="35"/>
      <c r="J2738" s="24" t="s">
        <v>2352</v>
      </c>
      <c r="K2738" s="112">
        <f>VLOOKUP(H2738,行业总结!D:F,2,FALSE)</f>
        <v>4.32</v>
      </c>
      <c r="L2738" s="27" t="s">
        <v>12327</v>
      </c>
      <c r="M2738" s="27" t="s">
        <v>12328</v>
      </c>
    </row>
    <row r="2739" s="98" customFormat="1" ht="33" spans="1:13">
      <c r="A2739" s="24" t="s">
        <v>12329</v>
      </c>
      <c r="B2739" s="24" t="s">
        <v>12330</v>
      </c>
      <c r="C2739" s="21">
        <f>VLOOKUP(A2739,[1]spot_prices!$A:$F,3,FALSE)</f>
        <v>38.4</v>
      </c>
      <c r="D2739" s="21">
        <f>VLOOKUP(A2739,[1]spot_prices!$A:$F,4,FALSE)</f>
        <v>40.3</v>
      </c>
      <c r="E2739" s="107">
        <f>C2739/D2739</f>
        <v>0.952853598014888</v>
      </c>
      <c r="F2739" s="20">
        <f>VLOOKUP(A2739,[1]spot_prices!$A:$F,5,FALSE)</f>
        <v>6.21</v>
      </c>
      <c r="G2739" s="103">
        <f>VLOOKUP(A2739,[1]spot_prices!$A:$F,6,FALSE)</f>
        <v>0.98</v>
      </c>
      <c r="H2739" s="27" t="s">
        <v>1566</v>
      </c>
      <c r="I2739" s="35"/>
      <c r="J2739" s="114"/>
      <c r="K2739" s="112">
        <f>VLOOKUP(H2739,行业总结!D:F,2,FALSE)</f>
        <v>4.32</v>
      </c>
      <c r="L2739" s="27" t="s">
        <v>12331</v>
      </c>
      <c r="M2739" s="27" t="s">
        <v>12332</v>
      </c>
    </row>
    <row r="2740" s="98" customFormat="1" ht="33" spans="1:13">
      <c r="A2740" s="24" t="s">
        <v>12333</v>
      </c>
      <c r="B2740" s="24" t="s">
        <v>12334</v>
      </c>
      <c r="C2740" s="21">
        <f>VLOOKUP(A2740,[1]spot_prices!$A:$F,3,FALSE)</f>
        <v>35.2</v>
      </c>
      <c r="D2740" s="21">
        <f>VLOOKUP(A2740,[1]spot_prices!$A:$F,4,FALSE)</f>
        <v>96.9</v>
      </c>
      <c r="E2740" s="107">
        <f>C2740/D2740</f>
        <v>0.363261093911249</v>
      </c>
      <c r="F2740" s="20">
        <f>VLOOKUP(A2740,[1]spot_prices!$A:$F,5,FALSE)</f>
        <v>8.3</v>
      </c>
      <c r="G2740" s="103">
        <f>VLOOKUP(A2740,[1]spot_prices!$A:$F,6,FALSE)</f>
        <v>0.97</v>
      </c>
      <c r="H2740" s="27" t="s">
        <v>1566</v>
      </c>
      <c r="I2740" s="35"/>
      <c r="J2740" s="24" t="s">
        <v>2253</v>
      </c>
      <c r="K2740" s="112">
        <f>VLOOKUP(H2740,行业总结!D:F,2,FALSE)</f>
        <v>4.32</v>
      </c>
      <c r="L2740" s="27" t="s">
        <v>12335</v>
      </c>
      <c r="M2740" s="27" t="s">
        <v>12336</v>
      </c>
    </row>
    <row r="2741" s="98" customFormat="1" spans="1:13">
      <c r="A2741" s="24" t="s">
        <v>12337</v>
      </c>
      <c r="B2741" s="24" t="s">
        <v>12338</v>
      </c>
      <c r="C2741" s="21">
        <f>VLOOKUP(A2741,[1]spot_prices!$A:$F,3,FALSE)</f>
        <v>34.1</v>
      </c>
      <c r="D2741" s="21">
        <f>VLOOKUP(A2741,[1]spot_prices!$A:$F,4,FALSE)</f>
        <v>34.1</v>
      </c>
      <c r="E2741" s="107">
        <f>C2741/D2741</f>
        <v>1</v>
      </c>
      <c r="F2741" s="20">
        <f>VLOOKUP(A2741,[1]spot_prices!$A:$F,5,FALSE)</f>
        <v>5.01</v>
      </c>
      <c r="G2741" s="103">
        <f>VLOOKUP(A2741,[1]spot_prices!$A:$F,6,FALSE)</f>
        <v>-0.2</v>
      </c>
      <c r="H2741" s="27" t="s">
        <v>1566</v>
      </c>
      <c r="I2741" s="35"/>
      <c r="J2741" s="114"/>
      <c r="K2741" s="112">
        <f>VLOOKUP(H2741,行业总结!D:F,2,FALSE)</f>
        <v>4.32</v>
      </c>
      <c r="L2741" s="27" t="s">
        <v>12339</v>
      </c>
      <c r="M2741" s="27" t="s">
        <v>12340</v>
      </c>
    </row>
    <row r="2742" s="98" customFormat="1" ht="33" spans="1:13">
      <c r="A2742" s="24" t="s">
        <v>12341</v>
      </c>
      <c r="B2742" s="24" t="s">
        <v>12342</v>
      </c>
      <c r="C2742" s="21">
        <f>VLOOKUP(A2742,[1]spot_prices!$A:$F,3,FALSE)</f>
        <v>28.8</v>
      </c>
      <c r="D2742" s="21">
        <f>VLOOKUP(A2742,[1]spot_prices!$A:$F,4,FALSE)</f>
        <v>28.8</v>
      </c>
      <c r="E2742" s="107">
        <f>C2742/D2742</f>
        <v>1</v>
      </c>
      <c r="F2742" s="20">
        <f>VLOOKUP(A2742,[1]spot_prices!$A:$F,5,FALSE)</f>
        <v>3.61</v>
      </c>
      <c r="G2742" s="103">
        <f>VLOOKUP(A2742,[1]spot_prices!$A:$F,6,FALSE)</f>
        <v>0.28</v>
      </c>
      <c r="H2742" s="27" t="s">
        <v>1566</v>
      </c>
      <c r="I2742" s="35"/>
      <c r="J2742" s="114"/>
      <c r="K2742" s="112">
        <f>VLOOKUP(H2742,行业总结!D:F,2,FALSE)</f>
        <v>4.32</v>
      </c>
      <c r="L2742" s="27" t="s">
        <v>12343</v>
      </c>
      <c r="M2742" s="27" t="s">
        <v>12344</v>
      </c>
    </row>
    <row r="2743" s="98" customFormat="1" ht="33" spans="1:13">
      <c r="A2743" s="24" t="s">
        <v>12345</v>
      </c>
      <c r="B2743" s="24" t="s">
        <v>12346</v>
      </c>
      <c r="C2743" s="21">
        <f>VLOOKUP(A2743,[1]spot_prices!$A:$F,3,FALSE)</f>
        <v>24.8</v>
      </c>
      <c r="D2743" s="21">
        <f>VLOOKUP(A2743,[1]spot_prices!$A:$F,4,FALSE)</f>
        <v>30.7</v>
      </c>
      <c r="E2743" s="107">
        <f>C2743/D2743</f>
        <v>0.807817589576547</v>
      </c>
      <c r="F2743" s="20">
        <f>VLOOKUP(A2743,[1]spot_prices!$A:$F,5,FALSE)</f>
        <v>3.02</v>
      </c>
      <c r="G2743" s="103">
        <f>VLOOKUP(A2743,[1]spot_prices!$A:$F,6,FALSE)</f>
        <v>0.67</v>
      </c>
      <c r="H2743" s="27" t="s">
        <v>1566</v>
      </c>
      <c r="I2743" s="35"/>
      <c r="J2743" s="114"/>
      <c r="K2743" s="112">
        <f>VLOOKUP(H2743,行业总结!D:F,2,FALSE)</f>
        <v>4.32</v>
      </c>
      <c r="L2743" s="27" t="s">
        <v>12347</v>
      </c>
      <c r="M2743" s="27" t="s">
        <v>12348</v>
      </c>
    </row>
    <row r="2744" s="98" customFormat="1" ht="49.5" spans="1:13">
      <c r="A2744" s="24" t="s">
        <v>12349</v>
      </c>
      <c r="B2744" s="24" t="s">
        <v>12350</v>
      </c>
      <c r="C2744" s="21">
        <f>VLOOKUP(A2744,[1]spot_prices!$A:$F,3,FALSE)</f>
        <v>16.9</v>
      </c>
      <c r="D2744" s="21">
        <f>VLOOKUP(A2744,[1]spot_prices!$A:$F,4,FALSE)</f>
        <v>42.3</v>
      </c>
      <c r="E2744" s="107">
        <f>C2744/D2744</f>
        <v>0.399527186761229</v>
      </c>
      <c r="F2744" s="20">
        <f>VLOOKUP(A2744,[1]spot_prices!$A:$F,5,FALSE)</f>
        <v>12.75</v>
      </c>
      <c r="G2744" s="103">
        <f>VLOOKUP(A2744,[1]spot_prices!$A:$F,6,FALSE)</f>
        <v>1.92</v>
      </c>
      <c r="H2744" s="27" t="s">
        <v>1566</v>
      </c>
      <c r="I2744" s="35"/>
      <c r="J2744" s="114"/>
      <c r="K2744" s="112">
        <f>VLOOKUP(H2744,行业总结!D:F,2,FALSE)</f>
        <v>4.32</v>
      </c>
      <c r="L2744" s="27" t="s">
        <v>12351</v>
      </c>
      <c r="M2744" s="27" t="s">
        <v>12352</v>
      </c>
    </row>
    <row r="2745" s="98" customFormat="1" ht="33" spans="1:13">
      <c r="A2745" s="24" t="s">
        <v>12353</v>
      </c>
      <c r="B2745" s="24" t="s">
        <v>12354</v>
      </c>
      <c r="C2745" s="21">
        <f>VLOOKUP(A2745,[1]spot_prices!$A:$F,3,FALSE)</f>
        <v>16.6</v>
      </c>
      <c r="D2745" s="21">
        <f>VLOOKUP(A2745,[1]spot_prices!$A:$F,4,FALSE)</f>
        <v>33.6</v>
      </c>
      <c r="E2745" s="107">
        <f>C2745/D2745</f>
        <v>0.494047619047619</v>
      </c>
      <c r="F2745" s="20">
        <f>VLOOKUP(A2745,[1]spot_prices!$A:$F,5,FALSE)</f>
        <v>31.51</v>
      </c>
      <c r="G2745" s="103">
        <f>VLOOKUP(A2745,[1]spot_prices!$A:$F,6,FALSE)</f>
        <v>1.81</v>
      </c>
      <c r="H2745" s="27" t="s">
        <v>1566</v>
      </c>
      <c r="I2745" s="35"/>
      <c r="J2745" s="114"/>
      <c r="K2745" s="112">
        <f>VLOOKUP(H2745,行业总结!D:F,2,FALSE)</f>
        <v>4.32</v>
      </c>
      <c r="L2745" s="27" t="s">
        <v>12355</v>
      </c>
      <c r="M2745" s="27" t="s">
        <v>12356</v>
      </c>
    </row>
    <row r="2746" s="98" customFormat="1" ht="33" spans="1:13">
      <c r="A2746" s="24" t="s">
        <v>12357</v>
      </c>
      <c r="B2746" s="24" t="s">
        <v>12358</v>
      </c>
      <c r="C2746" s="21">
        <f>VLOOKUP(A2746,[1]spot_prices!$A:$F,3,FALSE)</f>
        <v>15.6</v>
      </c>
      <c r="D2746" s="21">
        <f>VLOOKUP(A2746,[1]spot_prices!$A:$F,4,FALSE)</f>
        <v>15.6</v>
      </c>
      <c r="E2746" s="107">
        <f>C2746/D2746</f>
        <v>1</v>
      </c>
      <c r="F2746" s="20">
        <f>VLOOKUP(A2746,[1]spot_prices!$A:$F,5,FALSE)</f>
        <v>4.83</v>
      </c>
      <c r="G2746" s="103">
        <f>VLOOKUP(A2746,[1]spot_prices!$A:$F,6,FALSE)</f>
        <v>2.33</v>
      </c>
      <c r="H2746" s="27" t="s">
        <v>1566</v>
      </c>
      <c r="I2746" s="35"/>
      <c r="J2746" s="114"/>
      <c r="K2746" s="112">
        <f>VLOOKUP(H2746,行业总结!D:F,2,FALSE)</f>
        <v>4.32</v>
      </c>
      <c r="L2746" s="27" t="s">
        <v>12359</v>
      </c>
      <c r="M2746" s="27" t="s">
        <v>12360</v>
      </c>
    </row>
    <row r="2747" s="98" customFormat="1" ht="33" spans="1:13">
      <c r="A2747" s="24" t="s">
        <v>12361</v>
      </c>
      <c r="B2747" s="24" t="s">
        <v>12362</v>
      </c>
      <c r="C2747" s="21">
        <f>VLOOKUP(A2747,[1]spot_prices!$A:$F,3,FALSE)</f>
        <v>15.1</v>
      </c>
      <c r="D2747" s="21">
        <f>VLOOKUP(A2747,[1]spot_prices!$A:$F,4,FALSE)</f>
        <v>25.5</v>
      </c>
      <c r="E2747" s="107">
        <f>C2747/D2747</f>
        <v>0.592156862745098</v>
      </c>
      <c r="F2747" s="20">
        <f>VLOOKUP(A2747,[1]spot_prices!$A:$F,5,FALSE)</f>
        <v>17.63</v>
      </c>
      <c r="G2747" s="103">
        <f>VLOOKUP(A2747,[1]spot_prices!$A:$F,6,FALSE)</f>
        <v>2.26</v>
      </c>
      <c r="H2747" s="27" t="s">
        <v>1566</v>
      </c>
      <c r="I2747" s="35"/>
      <c r="J2747" s="114"/>
      <c r="K2747" s="112">
        <f>VLOOKUP(H2747,行业总结!D:F,2,FALSE)</f>
        <v>4.32</v>
      </c>
      <c r="L2747" s="27" t="s">
        <v>12363</v>
      </c>
      <c r="M2747" s="27" t="s">
        <v>12364</v>
      </c>
    </row>
    <row r="2748" s="98" customFormat="1" spans="1:13">
      <c r="A2748" s="24" t="s">
        <v>12365</v>
      </c>
      <c r="B2748" s="24" t="s">
        <v>12366</v>
      </c>
      <c r="C2748" s="21">
        <f>VLOOKUP(A2748,[1]spot_prices!$A:$F,3,FALSE)</f>
        <v>5</v>
      </c>
      <c r="D2748" s="21">
        <f>VLOOKUP(A2748,[1]spot_prices!$A:$F,4,FALSE)</f>
        <v>8</v>
      </c>
      <c r="E2748" s="107">
        <f>C2748/D2748</f>
        <v>0.625</v>
      </c>
      <c r="F2748" s="20">
        <f>VLOOKUP(A2748,[1]spot_prices!$A:$F,5,FALSE)</f>
        <v>5.89</v>
      </c>
      <c r="G2748" s="103">
        <f>VLOOKUP(A2748,[1]spot_prices!$A:$F,6,FALSE)</f>
        <v>0</v>
      </c>
      <c r="H2748" s="27" t="s">
        <v>1566</v>
      </c>
      <c r="I2748" s="35"/>
      <c r="J2748" s="114"/>
      <c r="K2748" s="112">
        <f>VLOOKUP(H2748,行业总结!D:F,2,FALSE)</f>
        <v>4.32</v>
      </c>
      <c r="L2748" s="27" t="s">
        <v>12367</v>
      </c>
      <c r="M2748" s="27" t="s">
        <v>12368</v>
      </c>
    </row>
    <row r="2749" s="98" customFormat="1" ht="33" spans="1:13">
      <c r="A2749" s="108" t="s">
        <v>12369</v>
      </c>
      <c r="B2749" s="108" t="s">
        <v>12370</v>
      </c>
      <c r="C2749" s="21">
        <f>VLOOKUP(A2749,[1]spot_prices!$A:$F,3,FALSE)</f>
        <v>369.6</v>
      </c>
      <c r="D2749" s="21">
        <f>VLOOKUP(A2749,[1]spot_prices!$A:$F,4,FALSE)</f>
        <v>369.6</v>
      </c>
      <c r="E2749" s="107">
        <f>C2749/D2749</f>
        <v>1</v>
      </c>
      <c r="F2749" s="20">
        <f>VLOOKUP(A2749,[1]spot_prices!$A:$F,5,FALSE)</f>
        <v>4.38</v>
      </c>
      <c r="G2749" s="103">
        <f>VLOOKUP(A2749,[1]spot_prices!$A:$F,6,FALSE)</f>
        <v>0.92</v>
      </c>
      <c r="H2749" s="109" t="s">
        <v>2061</v>
      </c>
      <c r="I2749" s="121"/>
      <c r="J2749" s="108" t="s">
        <v>2765</v>
      </c>
      <c r="K2749" s="112">
        <f>VLOOKUP(H2749,行业总结!D:F,2,FALSE)</f>
        <v>4.32</v>
      </c>
      <c r="L2749" s="109" t="s">
        <v>12371</v>
      </c>
      <c r="M2749" s="109" t="s">
        <v>12372</v>
      </c>
    </row>
    <row r="2750" s="98" customFormat="1" ht="33" spans="1:13">
      <c r="A2750" s="108" t="s">
        <v>12373</v>
      </c>
      <c r="B2750" s="108" t="s">
        <v>12374</v>
      </c>
      <c r="C2750" s="21">
        <f>VLOOKUP(A2750,[1]spot_prices!$A:$F,3,FALSE)</f>
        <v>216.6</v>
      </c>
      <c r="D2750" s="21">
        <f>VLOOKUP(A2750,[1]spot_prices!$A:$F,4,FALSE)</f>
        <v>217.5</v>
      </c>
      <c r="E2750" s="107">
        <f>C2750/D2750</f>
        <v>0.995862068965517</v>
      </c>
      <c r="F2750" s="20">
        <f>VLOOKUP(A2750,[1]spot_prices!$A:$F,5,FALSE)</f>
        <v>32.03</v>
      </c>
      <c r="G2750" s="103">
        <f>VLOOKUP(A2750,[1]spot_prices!$A:$F,6,FALSE)</f>
        <v>1.33</v>
      </c>
      <c r="H2750" s="109" t="s">
        <v>2061</v>
      </c>
      <c r="I2750" s="121"/>
      <c r="J2750" s="108" t="s">
        <v>2135</v>
      </c>
      <c r="K2750" s="112">
        <f>VLOOKUP(H2750,行业总结!D:F,2,FALSE)</f>
        <v>4.32</v>
      </c>
      <c r="L2750" s="109" t="s">
        <v>12375</v>
      </c>
      <c r="M2750" s="109" t="s">
        <v>12376</v>
      </c>
    </row>
    <row r="2751" s="98" customFormat="1" ht="33" spans="1:13">
      <c r="A2751" s="108" t="s">
        <v>12377</v>
      </c>
      <c r="B2751" s="108" t="s">
        <v>12378</v>
      </c>
      <c r="C2751" s="21">
        <f>VLOOKUP(A2751,[1]spot_prices!$A:$F,3,FALSE)</f>
        <v>189.3</v>
      </c>
      <c r="D2751" s="21">
        <f>VLOOKUP(A2751,[1]spot_prices!$A:$F,4,FALSE)</f>
        <v>191.2</v>
      </c>
      <c r="E2751" s="107">
        <f>C2751/D2751</f>
        <v>0.990062761506276</v>
      </c>
      <c r="F2751" s="20">
        <f>VLOOKUP(A2751,[1]spot_prices!$A:$F,5,FALSE)</f>
        <v>7.35</v>
      </c>
      <c r="G2751" s="103">
        <f>VLOOKUP(A2751,[1]spot_prices!$A:$F,6,FALSE)</f>
        <v>0.14</v>
      </c>
      <c r="H2751" s="109" t="s">
        <v>2061</v>
      </c>
      <c r="I2751" s="121"/>
      <c r="J2751" s="108" t="s">
        <v>2421</v>
      </c>
      <c r="K2751" s="112">
        <f>VLOOKUP(H2751,行业总结!D:F,2,FALSE)</f>
        <v>4.32</v>
      </c>
      <c r="L2751" s="109" t="s">
        <v>12379</v>
      </c>
      <c r="M2751" s="109" t="s">
        <v>12380</v>
      </c>
    </row>
    <row r="2752" s="98" customFormat="1" ht="33" spans="1:13">
      <c r="A2752" s="108" t="s">
        <v>12381</v>
      </c>
      <c r="B2752" s="108" t="s">
        <v>12382</v>
      </c>
      <c r="C2752" s="21">
        <f>VLOOKUP(A2752,[1]spot_prices!$A:$F,3,FALSE)</f>
        <v>153.8</v>
      </c>
      <c r="D2752" s="21">
        <f>VLOOKUP(A2752,[1]spot_prices!$A:$F,4,FALSE)</f>
        <v>153.8</v>
      </c>
      <c r="E2752" s="107">
        <f>C2752/D2752</f>
        <v>1</v>
      </c>
      <c r="F2752" s="20">
        <f>VLOOKUP(A2752,[1]spot_prices!$A:$F,5,FALSE)</f>
        <v>4.32</v>
      </c>
      <c r="G2752" s="103">
        <f>VLOOKUP(A2752,[1]spot_prices!$A:$F,6,FALSE)</f>
        <v>-1.14</v>
      </c>
      <c r="H2752" s="109" t="s">
        <v>2061</v>
      </c>
      <c r="I2752" s="121"/>
      <c r="J2752" s="108" t="s">
        <v>2113</v>
      </c>
      <c r="K2752" s="112">
        <f>VLOOKUP(H2752,行业总结!D:F,2,FALSE)</f>
        <v>4.32</v>
      </c>
      <c r="L2752" s="109" t="s">
        <v>12383</v>
      </c>
      <c r="M2752" s="109" t="s">
        <v>12384</v>
      </c>
    </row>
    <row r="2753" s="98" customFormat="1" ht="33" spans="1:13">
      <c r="A2753" s="108" t="s">
        <v>12385</v>
      </c>
      <c r="B2753" s="108" t="s">
        <v>12386</v>
      </c>
      <c r="C2753" s="21">
        <f>VLOOKUP(A2753,[1]spot_prices!$A:$F,3,FALSE)</f>
        <v>149.4</v>
      </c>
      <c r="D2753" s="21">
        <f>VLOOKUP(A2753,[1]spot_prices!$A:$F,4,FALSE)</f>
        <v>233.2</v>
      </c>
      <c r="E2753" s="107">
        <f>C2753/D2753</f>
        <v>0.64065180102916</v>
      </c>
      <c r="F2753" s="20">
        <f>VLOOKUP(A2753,[1]spot_prices!$A:$F,5,FALSE)</f>
        <v>5.87</v>
      </c>
      <c r="G2753" s="103">
        <f>VLOOKUP(A2753,[1]spot_prices!$A:$F,6,FALSE)</f>
        <v>0.86</v>
      </c>
      <c r="H2753" s="109" t="s">
        <v>2061</v>
      </c>
      <c r="I2753" s="121"/>
      <c r="J2753" s="108" t="s">
        <v>2226</v>
      </c>
      <c r="K2753" s="112">
        <f>VLOOKUP(H2753,行业总结!D:F,2,FALSE)</f>
        <v>4.32</v>
      </c>
      <c r="L2753" s="109" t="s">
        <v>12387</v>
      </c>
      <c r="M2753" s="109" t="s">
        <v>12388</v>
      </c>
    </row>
    <row r="2754" s="98" customFormat="1" ht="33" spans="1:13">
      <c r="A2754" s="108" t="s">
        <v>12389</v>
      </c>
      <c r="B2754" s="108" t="s">
        <v>12390</v>
      </c>
      <c r="C2754" s="21">
        <f>VLOOKUP(A2754,[1]spot_prices!$A:$F,3,FALSE)</f>
        <v>118.7</v>
      </c>
      <c r="D2754" s="21">
        <f>VLOOKUP(A2754,[1]spot_prices!$A:$F,4,FALSE)</f>
        <v>118.7</v>
      </c>
      <c r="E2754" s="107">
        <f>C2754/D2754</f>
        <v>1</v>
      </c>
      <c r="F2754" s="20">
        <f>VLOOKUP(A2754,[1]spot_prices!$A:$F,5,FALSE)</f>
        <v>5.77</v>
      </c>
      <c r="G2754" s="103">
        <f>VLOOKUP(A2754,[1]spot_prices!$A:$F,6,FALSE)</f>
        <v>-0.52</v>
      </c>
      <c r="H2754" s="109" t="s">
        <v>2061</v>
      </c>
      <c r="I2754" s="121"/>
      <c r="J2754" s="108" t="s">
        <v>2113</v>
      </c>
      <c r="K2754" s="112">
        <f>VLOOKUP(H2754,行业总结!D:F,2,FALSE)</f>
        <v>4.32</v>
      </c>
      <c r="L2754" s="109" t="s">
        <v>12391</v>
      </c>
      <c r="M2754" s="109" t="s">
        <v>12392</v>
      </c>
    </row>
    <row r="2755" s="98" customFormat="1" ht="33" spans="1:13">
      <c r="A2755" s="20" t="s">
        <v>12393</v>
      </c>
      <c r="B2755" s="20" t="s">
        <v>12394</v>
      </c>
      <c r="C2755" s="21">
        <f>VLOOKUP(A2755,[1]spot_prices!$A:$F,3,FALSE)</f>
        <v>85.4</v>
      </c>
      <c r="D2755" s="21">
        <f>VLOOKUP(A2755,[1]spot_prices!$A:$F,4,FALSE)</f>
        <v>86.2</v>
      </c>
      <c r="E2755" s="107">
        <f>C2755/D2755</f>
        <v>0.990719257540603</v>
      </c>
      <c r="F2755" s="20">
        <f>VLOOKUP(A2755,[1]spot_prices!$A:$F,5,FALSE)</f>
        <v>2.76</v>
      </c>
      <c r="G2755" s="103">
        <f>VLOOKUP(A2755,[1]spot_prices!$A:$F,6,FALSE)</f>
        <v>1.47</v>
      </c>
      <c r="H2755" s="23" t="s">
        <v>2061</v>
      </c>
      <c r="I2755" s="115"/>
      <c r="J2755" s="20" t="s">
        <v>2421</v>
      </c>
      <c r="K2755" s="112">
        <f>VLOOKUP(H2755,行业总结!D:F,2,FALSE)</f>
        <v>4.32</v>
      </c>
      <c r="L2755" s="23" t="s">
        <v>12395</v>
      </c>
      <c r="M2755" s="23" t="s">
        <v>12396</v>
      </c>
    </row>
    <row r="2756" s="98" customFormat="1" spans="1:13">
      <c r="A2756" s="20" t="s">
        <v>12397</v>
      </c>
      <c r="B2756" s="20" t="s">
        <v>12398</v>
      </c>
      <c r="C2756" s="21">
        <f>VLOOKUP(A2756,[1]spot_prices!$A:$F,3,FALSE)</f>
        <v>82.3</v>
      </c>
      <c r="D2756" s="21">
        <f>VLOOKUP(A2756,[1]spot_prices!$A:$F,4,FALSE)</f>
        <v>155.7</v>
      </c>
      <c r="E2756" s="107">
        <f>C2756/D2756</f>
        <v>0.528580603725112</v>
      </c>
      <c r="F2756" s="20">
        <f>VLOOKUP(A2756,[1]spot_prices!$A:$F,5,FALSE)</f>
        <v>4.44</v>
      </c>
      <c r="G2756" s="103">
        <f>VLOOKUP(A2756,[1]spot_prices!$A:$F,6,FALSE)</f>
        <v>0.45</v>
      </c>
      <c r="H2756" s="23" t="s">
        <v>2061</v>
      </c>
      <c r="I2756" s="115"/>
      <c r="J2756" s="20" t="s">
        <v>2113</v>
      </c>
      <c r="K2756" s="112">
        <f>VLOOKUP(H2756,行业总结!D:F,2,FALSE)</f>
        <v>4.32</v>
      </c>
      <c r="L2756" s="23" t="s">
        <v>12399</v>
      </c>
      <c r="M2756" s="23" t="s">
        <v>12400</v>
      </c>
    </row>
    <row r="2757" s="98" customFormat="1" spans="1:13">
      <c r="A2757" s="20" t="s">
        <v>12401</v>
      </c>
      <c r="B2757" s="20" t="s">
        <v>12402</v>
      </c>
      <c r="C2757" s="21">
        <f>VLOOKUP(A2757,[1]spot_prices!$A:$F,3,FALSE)</f>
        <v>76.4</v>
      </c>
      <c r="D2757" s="21">
        <f>VLOOKUP(A2757,[1]spot_prices!$A:$F,4,FALSE)</f>
        <v>117.8</v>
      </c>
      <c r="E2757" s="107">
        <f>C2757/D2757</f>
        <v>0.648556876061121</v>
      </c>
      <c r="F2757" s="20">
        <f>VLOOKUP(A2757,[1]spot_prices!$A:$F,5,FALSE)</f>
        <v>10.19</v>
      </c>
      <c r="G2757" s="103">
        <f>VLOOKUP(A2757,[1]spot_prices!$A:$F,6,FALSE)</f>
        <v>0.89</v>
      </c>
      <c r="H2757" s="23" t="s">
        <v>2061</v>
      </c>
      <c r="I2757" s="115"/>
      <c r="J2757" s="20" t="s">
        <v>2113</v>
      </c>
      <c r="K2757" s="112">
        <f>VLOOKUP(H2757,行业总结!D:F,2,FALSE)</f>
        <v>4.32</v>
      </c>
      <c r="L2757" s="23" t="s">
        <v>12403</v>
      </c>
      <c r="M2757" s="23" t="s">
        <v>12404</v>
      </c>
    </row>
    <row r="2758" s="98" customFormat="1" ht="33" spans="1:13">
      <c r="A2758" s="20" t="s">
        <v>12405</v>
      </c>
      <c r="B2758" s="20" t="s">
        <v>12406</v>
      </c>
      <c r="C2758" s="21">
        <f>VLOOKUP(A2758,[1]spot_prices!$A:$F,3,FALSE)</f>
        <v>74.4</v>
      </c>
      <c r="D2758" s="21">
        <f>VLOOKUP(A2758,[1]spot_prices!$A:$F,4,FALSE)</f>
        <v>74.4</v>
      </c>
      <c r="E2758" s="107">
        <f>C2758/D2758</f>
        <v>1</v>
      </c>
      <c r="F2758" s="20">
        <f>VLOOKUP(A2758,[1]spot_prices!$A:$F,5,FALSE)</f>
        <v>7.33</v>
      </c>
      <c r="G2758" s="103">
        <f>VLOOKUP(A2758,[1]spot_prices!$A:$F,6,FALSE)</f>
        <v>1.66</v>
      </c>
      <c r="H2758" s="23" t="s">
        <v>2061</v>
      </c>
      <c r="I2758" s="115"/>
      <c r="J2758" s="20" t="s">
        <v>2122</v>
      </c>
      <c r="K2758" s="112">
        <f>VLOOKUP(H2758,行业总结!D:F,2,FALSE)</f>
        <v>4.32</v>
      </c>
      <c r="L2758" s="23" t="s">
        <v>12407</v>
      </c>
      <c r="M2758" s="23" t="s">
        <v>12408</v>
      </c>
    </row>
    <row r="2759" s="98" customFormat="1" ht="49.5" spans="1:13">
      <c r="A2759" s="20" t="s">
        <v>12409</v>
      </c>
      <c r="B2759" s="20" t="s">
        <v>12410</v>
      </c>
      <c r="C2759" s="21">
        <f>VLOOKUP(A2759,[1]spot_prices!$A:$F,3,FALSE)</f>
        <v>72.3</v>
      </c>
      <c r="D2759" s="21">
        <f>VLOOKUP(A2759,[1]spot_prices!$A:$F,4,FALSE)</f>
        <v>97.3</v>
      </c>
      <c r="E2759" s="107">
        <f>C2759/D2759</f>
        <v>0.74306269270298</v>
      </c>
      <c r="F2759" s="20">
        <f>VLOOKUP(A2759,[1]spot_prices!$A:$F,5,FALSE)</f>
        <v>5.7</v>
      </c>
      <c r="G2759" s="103">
        <f>VLOOKUP(A2759,[1]spot_prices!$A:$F,6,FALSE)</f>
        <v>-0.18</v>
      </c>
      <c r="H2759" s="23" t="s">
        <v>2061</v>
      </c>
      <c r="I2759" s="115"/>
      <c r="J2759" s="20" t="s">
        <v>2253</v>
      </c>
      <c r="K2759" s="112">
        <f>VLOOKUP(H2759,行业总结!D:F,2,FALSE)</f>
        <v>4.32</v>
      </c>
      <c r="L2759" s="23" t="s">
        <v>12411</v>
      </c>
      <c r="M2759" s="23" t="s">
        <v>12412</v>
      </c>
    </row>
    <row r="2760" s="98" customFormat="1" ht="49.5" spans="1:13">
      <c r="A2760" s="24" t="s">
        <v>12413</v>
      </c>
      <c r="B2760" s="24" t="s">
        <v>12414</v>
      </c>
      <c r="C2760" s="21">
        <f>VLOOKUP(A2760,[1]spot_prices!$A:$F,3,FALSE)</f>
        <v>36.4</v>
      </c>
      <c r="D2760" s="21">
        <f>VLOOKUP(A2760,[1]spot_prices!$A:$F,4,FALSE)</f>
        <v>39</v>
      </c>
      <c r="E2760" s="107">
        <f>C2760/D2760</f>
        <v>0.933333333333333</v>
      </c>
      <c r="F2760" s="20">
        <f>VLOOKUP(A2760,[1]spot_prices!$A:$F,5,FALSE)</f>
        <v>6.41</v>
      </c>
      <c r="G2760" s="103">
        <f>VLOOKUP(A2760,[1]spot_prices!$A:$F,6,FALSE)</f>
        <v>-0.77</v>
      </c>
      <c r="H2760" s="27" t="s">
        <v>2061</v>
      </c>
      <c r="I2760" s="35"/>
      <c r="J2760" s="114"/>
      <c r="K2760" s="112">
        <f>VLOOKUP(H2760,行业总结!D:F,2,FALSE)</f>
        <v>4.32</v>
      </c>
      <c r="L2760" s="27" t="s">
        <v>12415</v>
      </c>
      <c r="M2760" s="27" t="s">
        <v>12416</v>
      </c>
    </row>
    <row r="2761" s="98" customFormat="1" ht="33" spans="1:13">
      <c r="A2761" s="24" t="s">
        <v>12417</v>
      </c>
      <c r="B2761" s="24" t="s">
        <v>12418</v>
      </c>
      <c r="C2761" s="21">
        <f>VLOOKUP(A2761,[1]spot_prices!$A:$F,3,FALSE)</f>
        <v>30.4</v>
      </c>
      <c r="D2761" s="21">
        <f>VLOOKUP(A2761,[1]spot_prices!$A:$F,4,FALSE)</f>
        <v>30.5</v>
      </c>
      <c r="E2761" s="107">
        <f>C2761/D2761</f>
        <v>0.99672131147541</v>
      </c>
      <c r="F2761" s="20">
        <f>VLOOKUP(A2761,[1]spot_prices!$A:$F,5,FALSE)</f>
        <v>10.02</v>
      </c>
      <c r="G2761" s="103">
        <f>VLOOKUP(A2761,[1]spot_prices!$A:$F,6,FALSE)</f>
        <v>1.52</v>
      </c>
      <c r="H2761" s="27" t="s">
        <v>2061</v>
      </c>
      <c r="I2761" s="35"/>
      <c r="J2761" s="114"/>
      <c r="K2761" s="112">
        <f>VLOOKUP(H2761,行业总结!D:F,2,FALSE)</f>
        <v>4.32</v>
      </c>
      <c r="L2761" s="27" t="s">
        <v>12419</v>
      </c>
      <c r="M2761" s="27" t="s">
        <v>12420</v>
      </c>
    </row>
    <row r="2762" s="98" customFormat="1" ht="33" spans="1:13">
      <c r="A2762" s="24" t="s">
        <v>12421</v>
      </c>
      <c r="B2762" s="24" t="s">
        <v>12422</v>
      </c>
      <c r="C2762" s="21">
        <f>VLOOKUP(A2762,[1]spot_prices!$A:$F,3,FALSE)</f>
        <v>26.6</v>
      </c>
      <c r="D2762" s="21">
        <f>VLOOKUP(A2762,[1]spot_prices!$A:$F,4,FALSE)</f>
        <v>26.6</v>
      </c>
      <c r="E2762" s="107">
        <f>C2762/D2762</f>
        <v>1</v>
      </c>
      <c r="F2762" s="20">
        <f>VLOOKUP(A2762,[1]spot_prices!$A:$F,5,FALSE)</f>
        <v>11.1</v>
      </c>
      <c r="G2762" s="103">
        <f>VLOOKUP(A2762,[1]spot_prices!$A:$F,6,FALSE)</f>
        <v>1.65</v>
      </c>
      <c r="H2762" s="27" t="s">
        <v>2061</v>
      </c>
      <c r="I2762" s="35"/>
      <c r="J2762" s="114"/>
      <c r="K2762" s="112">
        <f>VLOOKUP(H2762,行业总结!D:F,2,FALSE)</f>
        <v>4.32</v>
      </c>
      <c r="L2762" s="27" t="s">
        <v>12423</v>
      </c>
      <c r="M2762" s="27" t="s">
        <v>12424</v>
      </c>
    </row>
    <row r="2763" s="98" customFormat="1" ht="49.5" spans="1:13">
      <c r="A2763" s="24" t="s">
        <v>12425</v>
      </c>
      <c r="B2763" s="24" t="s">
        <v>12426</v>
      </c>
      <c r="C2763" s="21">
        <f>VLOOKUP(A2763,[1]spot_prices!$A:$F,3,FALSE)</f>
        <v>22.5</v>
      </c>
      <c r="D2763" s="21">
        <f>VLOOKUP(A2763,[1]spot_prices!$A:$F,4,FALSE)</f>
        <v>62.8</v>
      </c>
      <c r="E2763" s="107">
        <f>C2763/D2763</f>
        <v>0.35828025477707</v>
      </c>
      <c r="F2763" s="20">
        <f>VLOOKUP(A2763,[1]spot_prices!$A:$F,5,FALSE)</f>
        <v>14.44</v>
      </c>
      <c r="G2763" s="103">
        <f>VLOOKUP(A2763,[1]spot_prices!$A:$F,6,FALSE)</f>
        <v>2.27</v>
      </c>
      <c r="H2763" s="27" t="s">
        <v>2061</v>
      </c>
      <c r="I2763" s="35"/>
      <c r="J2763" s="24" t="s">
        <v>2286</v>
      </c>
      <c r="K2763" s="112">
        <f>VLOOKUP(H2763,行业总结!D:F,2,FALSE)</f>
        <v>4.32</v>
      </c>
      <c r="L2763" s="27" t="s">
        <v>12427</v>
      </c>
      <c r="M2763" s="27" t="s">
        <v>12428</v>
      </c>
    </row>
    <row r="2764" s="98" customFormat="1" ht="33" spans="1:13">
      <c r="A2764" s="24" t="s">
        <v>12429</v>
      </c>
      <c r="B2764" s="24" t="s">
        <v>12430</v>
      </c>
      <c r="C2764" s="21">
        <f>VLOOKUP(A2764,[1]spot_prices!$A:$F,3,FALSE)</f>
        <v>19</v>
      </c>
      <c r="D2764" s="21">
        <f>VLOOKUP(A2764,[1]spot_prices!$A:$F,4,FALSE)</f>
        <v>23.4</v>
      </c>
      <c r="E2764" s="107">
        <f>C2764/D2764</f>
        <v>0.811965811965812</v>
      </c>
      <c r="F2764" s="20">
        <f>VLOOKUP(A2764,[1]spot_prices!$A:$F,5,FALSE)</f>
        <v>6.03</v>
      </c>
      <c r="G2764" s="103">
        <f>VLOOKUP(A2764,[1]spot_prices!$A:$F,6,FALSE)</f>
        <v>1.86</v>
      </c>
      <c r="H2764" s="27" t="s">
        <v>2061</v>
      </c>
      <c r="I2764" s="35"/>
      <c r="J2764" s="114"/>
      <c r="K2764" s="112">
        <f>VLOOKUP(H2764,行业总结!D:F,2,FALSE)</f>
        <v>4.32</v>
      </c>
      <c r="L2764" s="27" t="s">
        <v>12431</v>
      </c>
      <c r="M2764" s="27" t="s">
        <v>12432</v>
      </c>
    </row>
    <row r="2765" s="98" customFormat="1" ht="33" spans="1:13">
      <c r="A2765" s="108" t="s">
        <v>12433</v>
      </c>
      <c r="B2765" s="108" t="s">
        <v>12434</v>
      </c>
      <c r="C2765" s="21">
        <f>VLOOKUP(A2765,[1]spot_prices!$A:$F,3,FALSE)</f>
        <v>301.1</v>
      </c>
      <c r="D2765" s="21">
        <f>VLOOKUP(A2765,[1]spot_prices!$A:$F,4,FALSE)</f>
        <v>332.8</v>
      </c>
      <c r="E2765" s="107">
        <f>C2765/D2765</f>
        <v>0.904747596153846</v>
      </c>
      <c r="F2765" s="20">
        <f>VLOOKUP(A2765,[1]spot_prices!$A:$F,5,FALSE)</f>
        <v>9.19</v>
      </c>
      <c r="G2765" s="103">
        <f>VLOOKUP(A2765,[1]spot_prices!$A:$F,6,FALSE)</f>
        <v>1.1</v>
      </c>
      <c r="H2765" s="109" t="s">
        <v>2060</v>
      </c>
      <c r="I2765" s="121"/>
      <c r="J2765" s="108" t="s">
        <v>2211</v>
      </c>
      <c r="K2765" s="112">
        <f>VLOOKUP(H2765,行业总结!D:F,2,FALSE)</f>
        <v>4.32</v>
      </c>
      <c r="L2765" s="109" t="s">
        <v>12435</v>
      </c>
      <c r="M2765" s="109" t="s">
        <v>12436</v>
      </c>
    </row>
    <row r="2766" s="98" customFormat="1" ht="33" spans="1:13">
      <c r="A2766" s="108" t="s">
        <v>12437</v>
      </c>
      <c r="B2766" s="108" t="s">
        <v>12438</v>
      </c>
      <c r="C2766" s="21">
        <f>VLOOKUP(A2766,[1]spot_prices!$A:$F,3,FALSE)</f>
        <v>136.2</v>
      </c>
      <c r="D2766" s="21">
        <f>VLOOKUP(A2766,[1]spot_prices!$A:$F,4,FALSE)</f>
        <v>136.2</v>
      </c>
      <c r="E2766" s="107">
        <f>C2766/D2766</f>
        <v>1</v>
      </c>
      <c r="F2766" s="20">
        <f>VLOOKUP(A2766,[1]spot_prices!$A:$F,5,FALSE)</f>
        <v>6.6</v>
      </c>
      <c r="G2766" s="103">
        <f>VLOOKUP(A2766,[1]spot_prices!$A:$F,6,FALSE)</f>
        <v>0.76</v>
      </c>
      <c r="H2766" s="109" t="s">
        <v>2060</v>
      </c>
      <c r="I2766" s="121"/>
      <c r="J2766" s="108" t="s">
        <v>2216</v>
      </c>
      <c r="K2766" s="112">
        <f>VLOOKUP(H2766,行业总结!D:F,2,FALSE)</f>
        <v>4.32</v>
      </c>
      <c r="L2766" s="109" t="s">
        <v>12439</v>
      </c>
      <c r="M2766" s="109" t="s">
        <v>12440</v>
      </c>
    </row>
    <row r="2767" s="98" customFormat="1" ht="33" spans="1:13">
      <c r="A2767" s="20" t="s">
        <v>12441</v>
      </c>
      <c r="B2767" s="20" t="s">
        <v>12442</v>
      </c>
      <c r="C2767" s="21">
        <f>VLOOKUP(A2767,[1]spot_prices!$A:$F,3,FALSE)</f>
        <v>70.9</v>
      </c>
      <c r="D2767" s="21">
        <f>VLOOKUP(A2767,[1]spot_prices!$A:$F,4,FALSE)</f>
        <v>70.9</v>
      </c>
      <c r="E2767" s="107">
        <f>C2767/D2767</f>
        <v>1</v>
      </c>
      <c r="F2767" s="20">
        <f>VLOOKUP(A2767,[1]spot_prices!$A:$F,5,FALSE)</f>
        <v>7.92</v>
      </c>
      <c r="G2767" s="103">
        <f>VLOOKUP(A2767,[1]spot_prices!$A:$F,6,FALSE)</f>
        <v>1.41</v>
      </c>
      <c r="H2767" s="23" t="s">
        <v>2060</v>
      </c>
      <c r="I2767" s="115"/>
      <c r="J2767" s="113"/>
      <c r="K2767" s="112">
        <f>VLOOKUP(H2767,行业总结!D:F,2,FALSE)</f>
        <v>4.32</v>
      </c>
      <c r="L2767" s="23" t="s">
        <v>12443</v>
      </c>
      <c r="M2767" s="23" t="s">
        <v>12444</v>
      </c>
    </row>
    <row r="2768" s="98" customFormat="1" ht="33" spans="1:13">
      <c r="A2768" s="24" t="s">
        <v>12445</v>
      </c>
      <c r="B2768" s="24" t="s">
        <v>12446</v>
      </c>
      <c r="C2768" s="21">
        <f>VLOOKUP(A2768,[1]spot_prices!$A:$F,3,FALSE)</f>
        <v>44.8</v>
      </c>
      <c r="D2768" s="21">
        <f>VLOOKUP(A2768,[1]spot_prices!$A:$F,4,FALSE)</f>
        <v>44.8</v>
      </c>
      <c r="E2768" s="107">
        <f>C2768/D2768</f>
        <v>1</v>
      </c>
      <c r="F2768" s="20">
        <f>VLOOKUP(A2768,[1]spot_prices!$A:$F,5,FALSE)</f>
        <v>9.65</v>
      </c>
      <c r="G2768" s="103">
        <f>VLOOKUP(A2768,[1]spot_prices!$A:$F,6,FALSE)</f>
        <v>2.44</v>
      </c>
      <c r="H2768" s="27" t="s">
        <v>2060</v>
      </c>
      <c r="I2768" s="35"/>
      <c r="J2768" s="114"/>
      <c r="K2768" s="112">
        <f>VLOOKUP(H2768,行业总结!D:F,2,FALSE)</f>
        <v>4.32</v>
      </c>
      <c r="L2768" s="27" t="s">
        <v>12447</v>
      </c>
      <c r="M2768" s="27" t="s">
        <v>12448</v>
      </c>
    </row>
    <row r="2769" s="98" customFormat="1" spans="1:13">
      <c r="A2769" s="108" t="s">
        <v>12449</v>
      </c>
      <c r="B2769" s="108" t="s">
        <v>12450</v>
      </c>
      <c r="C2769" s="21">
        <f>VLOOKUP(A2769,[1]spot_prices!$A:$F,3,FALSE)</f>
        <v>105.9</v>
      </c>
      <c r="D2769" s="21">
        <f>VLOOKUP(A2769,[1]spot_prices!$A:$F,4,FALSE)</f>
        <v>106</v>
      </c>
      <c r="E2769" s="107">
        <f>C2769/D2769</f>
        <v>0.999056603773585</v>
      </c>
      <c r="F2769" s="20">
        <f>VLOOKUP(A2769,[1]spot_prices!$A:$F,5,FALSE)</f>
        <v>4.31</v>
      </c>
      <c r="G2769" s="103">
        <f>VLOOKUP(A2769,[1]spot_prices!$A:$F,6,FALSE)</f>
        <v>2.62</v>
      </c>
      <c r="H2769" s="109" t="s">
        <v>2071</v>
      </c>
      <c r="I2769" s="121"/>
      <c r="J2769" s="108" t="s">
        <v>2122</v>
      </c>
      <c r="K2769" s="112">
        <f>VLOOKUP(H2769,行业总结!D:F,2,FALSE)</f>
        <v>4.32</v>
      </c>
      <c r="L2769" s="109" t="s">
        <v>12451</v>
      </c>
      <c r="M2769" s="109" t="s">
        <v>12452</v>
      </c>
    </row>
    <row r="2770" s="98" customFormat="1" ht="33" spans="1:13">
      <c r="A2770" s="24" t="s">
        <v>12453</v>
      </c>
      <c r="B2770" s="24" t="s">
        <v>12454</v>
      </c>
      <c r="C2770" s="21">
        <f>VLOOKUP(A2770,[1]spot_prices!$A:$F,3,FALSE)</f>
        <v>19.4</v>
      </c>
      <c r="D2770" s="21">
        <f>VLOOKUP(A2770,[1]spot_prices!$A:$F,4,FALSE)</f>
        <v>19.4</v>
      </c>
      <c r="E2770" s="107">
        <f>C2770/D2770</f>
        <v>1</v>
      </c>
      <c r="F2770" s="20">
        <f>VLOOKUP(A2770,[1]spot_prices!$A:$F,5,FALSE)</f>
        <v>5.3</v>
      </c>
      <c r="G2770" s="103">
        <f>VLOOKUP(A2770,[1]spot_prices!$A:$F,6,FALSE)</f>
        <v>1.53</v>
      </c>
      <c r="H2770" s="27" t="s">
        <v>2071</v>
      </c>
      <c r="I2770" s="35"/>
      <c r="J2770" s="114"/>
      <c r="K2770" s="112">
        <f>VLOOKUP(H2770,行业总结!D:F,2,FALSE)</f>
        <v>4.32</v>
      </c>
      <c r="L2770" s="27" t="s">
        <v>12455</v>
      </c>
      <c r="M2770" s="27" t="s">
        <v>12456</v>
      </c>
    </row>
    <row r="2771" s="98" customFormat="1" ht="33" spans="1:13">
      <c r="A2771" s="108" t="s">
        <v>12457</v>
      </c>
      <c r="B2771" s="108" t="s">
        <v>12458</v>
      </c>
      <c r="C2771" s="21">
        <f>VLOOKUP(A2771,[1]spot_prices!$A:$F,3,FALSE)</f>
        <v>93.8</v>
      </c>
      <c r="D2771" s="21">
        <f>VLOOKUP(A2771,[1]spot_prices!$A:$F,4,FALSE)</f>
        <v>95.6</v>
      </c>
      <c r="E2771" s="107">
        <f>C2771/D2771</f>
        <v>0.981171548117155</v>
      </c>
      <c r="F2771" s="20">
        <f>VLOOKUP(A2771,[1]spot_prices!$A:$F,5,FALSE)</f>
        <v>12.78</v>
      </c>
      <c r="G2771" s="103">
        <f>VLOOKUP(A2771,[1]spot_prices!$A:$F,6,FALSE)</f>
        <v>2.4</v>
      </c>
      <c r="H2771" s="109" t="s">
        <v>2070</v>
      </c>
      <c r="I2771" s="121"/>
      <c r="J2771" s="108" t="s">
        <v>2122</v>
      </c>
      <c r="K2771" s="112">
        <f>VLOOKUP(H2771,行业总结!D:F,2,FALSE)</f>
        <v>4.32</v>
      </c>
      <c r="L2771" s="109" t="s">
        <v>12459</v>
      </c>
      <c r="M2771" s="109" t="s">
        <v>12460</v>
      </c>
    </row>
    <row r="2772" s="98" customFormat="1" ht="33" spans="1:13">
      <c r="A2772" s="24" t="s">
        <v>12461</v>
      </c>
      <c r="B2772" s="24" t="s">
        <v>12462</v>
      </c>
      <c r="C2772" s="21">
        <f>VLOOKUP(A2772,[1]spot_prices!$A:$F,3,FALSE)</f>
        <v>25.7</v>
      </c>
      <c r="D2772" s="21">
        <f>VLOOKUP(A2772,[1]spot_prices!$A:$F,4,FALSE)</f>
        <v>79.2</v>
      </c>
      <c r="E2772" s="107">
        <f>C2772/D2772</f>
        <v>0.324494949494949</v>
      </c>
      <c r="F2772" s="20">
        <f>VLOOKUP(A2772,[1]spot_prices!$A:$F,5,FALSE)</f>
        <v>18.98</v>
      </c>
      <c r="G2772" s="103">
        <f>VLOOKUP(A2772,[1]spot_prices!$A:$F,6,FALSE)</f>
        <v>2.21</v>
      </c>
      <c r="H2772" s="27" t="s">
        <v>2070</v>
      </c>
      <c r="I2772" s="35"/>
      <c r="J2772" s="114"/>
      <c r="K2772" s="112">
        <f>VLOOKUP(H2772,行业总结!D:F,2,FALSE)</f>
        <v>4.32</v>
      </c>
      <c r="L2772" s="27" t="s">
        <v>12463</v>
      </c>
      <c r="M2772" s="27" t="s">
        <v>12464</v>
      </c>
    </row>
    <row r="2773" s="98" customFormat="1" spans="1:13">
      <c r="A2773" s="24" t="s">
        <v>12465</v>
      </c>
      <c r="B2773" s="24" t="s">
        <v>12466</v>
      </c>
      <c r="C2773" s="21">
        <f>VLOOKUP(A2773,[1]spot_prices!$A:$F,3,FALSE)</f>
        <v>25.7</v>
      </c>
      <c r="D2773" s="21">
        <f>VLOOKUP(A2773,[1]spot_prices!$A:$F,4,FALSE)</f>
        <v>26.1</v>
      </c>
      <c r="E2773" s="107">
        <f>C2773/D2773</f>
        <v>0.984674329501916</v>
      </c>
      <c r="F2773" s="20">
        <f>VLOOKUP(A2773,[1]spot_prices!$A:$F,5,FALSE)</f>
        <v>5.32</v>
      </c>
      <c r="G2773" s="103">
        <f>VLOOKUP(A2773,[1]spot_prices!$A:$F,6,FALSE)</f>
        <v>2.11</v>
      </c>
      <c r="H2773" s="27" t="s">
        <v>2070</v>
      </c>
      <c r="I2773" s="35"/>
      <c r="J2773" s="114"/>
      <c r="K2773" s="112">
        <f>VLOOKUP(H2773,行业总结!D:F,2,FALSE)</f>
        <v>4.32</v>
      </c>
      <c r="L2773" s="27" t="s">
        <v>12467</v>
      </c>
      <c r="M2773" s="27" t="s">
        <v>12468</v>
      </c>
    </row>
    <row r="2774" s="98" customFormat="1" ht="33" spans="1:13">
      <c r="A2774" s="24" t="s">
        <v>12469</v>
      </c>
      <c r="B2774" s="24" t="s">
        <v>12470</v>
      </c>
      <c r="C2774" s="21">
        <f>VLOOKUP(A2774,[1]spot_prices!$A:$F,3,FALSE)</f>
        <v>20.9</v>
      </c>
      <c r="D2774" s="21">
        <f>VLOOKUP(A2774,[1]spot_prices!$A:$F,4,FALSE)</f>
        <v>32.3</v>
      </c>
      <c r="E2774" s="107">
        <f>C2774/D2774</f>
        <v>0.647058823529412</v>
      </c>
      <c r="F2774" s="20">
        <f>VLOOKUP(A2774,[1]spot_prices!$A:$F,5,FALSE)</f>
        <v>8.6</v>
      </c>
      <c r="G2774" s="103">
        <f>VLOOKUP(A2774,[1]spot_prices!$A:$F,6,FALSE)</f>
        <v>0.94</v>
      </c>
      <c r="H2774" s="27" t="s">
        <v>2070</v>
      </c>
      <c r="I2774" s="35"/>
      <c r="J2774" s="114"/>
      <c r="K2774" s="112">
        <f>VLOOKUP(H2774,行业总结!D:F,2,FALSE)</f>
        <v>4.32</v>
      </c>
      <c r="L2774" s="27" t="s">
        <v>12471</v>
      </c>
      <c r="M2774" s="27" t="s">
        <v>12472</v>
      </c>
    </row>
    <row r="2775" s="98" customFormat="1" spans="1:13">
      <c r="A2775" s="24" t="s">
        <v>12473</v>
      </c>
      <c r="B2775" s="24" t="s">
        <v>12474</v>
      </c>
      <c r="C2775" s="21">
        <f>VLOOKUP(A2775,[1]spot_prices!$A:$F,3,FALSE)</f>
        <v>11.1</v>
      </c>
      <c r="D2775" s="21">
        <f>VLOOKUP(A2775,[1]spot_prices!$A:$F,4,FALSE)</f>
        <v>31.8</v>
      </c>
      <c r="E2775" s="107">
        <f>C2775/D2775</f>
        <v>0.349056603773585</v>
      </c>
      <c r="F2775" s="20">
        <f>VLOOKUP(A2775,[1]spot_prices!$A:$F,5,FALSE)</f>
        <v>17.32</v>
      </c>
      <c r="G2775" s="103">
        <f>VLOOKUP(A2775,[1]spot_prices!$A:$F,6,FALSE)</f>
        <v>3.34</v>
      </c>
      <c r="H2775" s="27" t="s">
        <v>2070</v>
      </c>
      <c r="I2775" s="35"/>
      <c r="J2775" s="114"/>
      <c r="K2775" s="112">
        <f>VLOOKUP(H2775,行业总结!D:F,2,FALSE)</f>
        <v>4.32</v>
      </c>
      <c r="L2775" s="27" t="s">
        <v>12475</v>
      </c>
      <c r="M2775" s="27" t="s">
        <v>12476</v>
      </c>
    </row>
    <row r="2776" s="98" customFormat="1" spans="1:13">
      <c r="A2776" s="24" t="s">
        <v>12477</v>
      </c>
      <c r="B2776" s="24" t="s">
        <v>12478</v>
      </c>
      <c r="C2776" s="21">
        <f>VLOOKUP(A2776,[1]spot_prices!$A:$F,3,FALSE)</f>
        <v>5.3</v>
      </c>
      <c r="D2776" s="21">
        <f>VLOOKUP(A2776,[1]spot_prices!$A:$F,4,FALSE)</f>
        <v>21.2</v>
      </c>
      <c r="E2776" s="107">
        <f>C2776/D2776</f>
        <v>0.25</v>
      </c>
      <c r="F2776" s="20">
        <f>VLOOKUP(A2776,[1]spot_prices!$A:$F,5,FALSE)</f>
        <v>32.98</v>
      </c>
      <c r="G2776" s="103">
        <f>VLOOKUP(A2776,[1]spot_prices!$A:$F,6,FALSE)</f>
        <v>1.95</v>
      </c>
      <c r="H2776" s="27" t="s">
        <v>2070</v>
      </c>
      <c r="I2776" s="35"/>
      <c r="J2776" s="114"/>
      <c r="K2776" s="112">
        <f>VLOOKUP(H2776,行业总结!D:F,2,FALSE)</f>
        <v>4.32</v>
      </c>
      <c r="L2776" s="27" t="s">
        <v>12479</v>
      </c>
      <c r="M2776" s="27" t="s">
        <v>12480</v>
      </c>
    </row>
    <row r="2777" s="98" customFormat="1" ht="33" spans="1:13">
      <c r="A2777" s="108" t="s">
        <v>12481</v>
      </c>
      <c r="B2777" s="108" t="s">
        <v>12482</v>
      </c>
      <c r="C2777" s="21">
        <f>VLOOKUP(A2777,[1]spot_prices!$A:$F,3,FALSE)</f>
        <v>227.6</v>
      </c>
      <c r="D2777" s="21">
        <f>VLOOKUP(A2777,[1]spot_prices!$A:$F,4,FALSE)</f>
        <v>228.4</v>
      </c>
      <c r="E2777" s="107">
        <f>C2777/D2777</f>
        <v>0.996497373029772</v>
      </c>
      <c r="F2777" s="20">
        <f>VLOOKUP(A2777,[1]spot_prices!$A:$F,5,FALSE)</f>
        <v>38.32</v>
      </c>
      <c r="G2777" s="103">
        <f>VLOOKUP(A2777,[1]spot_prices!$A:$F,6,FALSE)</f>
        <v>-1.52</v>
      </c>
      <c r="H2777" s="109" t="s">
        <v>2069</v>
      </c>
      <c r="I2777" s="109"/>
      <c r="J2777" s="108" t="s">
        <v>2216</v>
      </c>
      <c r="K2777" s="112">
        <f>VLOOKUP(H2777,行业总结!D:F,2,FALSE)</f>
        <v>4.32</v>
      </c>
      <c r="L2777" s="109" t="s">
        <v>12483</v>
      </c>
      <c r="M2777" s="109" t="s">
        <v>12484</v>
      </c>
    </row>
    <row r="2778" s="98" customFormat="1" ht="33" spans="1:13">
      <c r="A2778" s="108" t="s">
        <v>12485</v>
      </c>
      <c r="B2778" s="108" t="s">
        <v>12486</v>
      </c>
      <c r="C2778" s="21">
        <f>VLOOKUP(A2778,[1]spot_prices!$A:$F,3,FALSE)</f>
        <v>138.9</v>
      </c>
      <c r="D2778" s="21">
        <f>VLOOKUP(A2778,[1]spot_prices!$A:$F,4,FALSE)</f>
        <v>141.8</v>
      </c>
      <c r="E2778" s="107">
        <f>C2778/D2778</f>
        <v>0.979548660084626</v>
      </c>
      <c r="F2778" s="20">
        <f>VLOOKUP(A2778,[1]spot_prices!$A:$F,5,FALSE)</f>
        <v>17.91</v>
      </c>
      <c r="G2778" s="103">
        <f>VLOOKUP(A2778,[1]spot_prices!$A:$F,6,FALSE)</f>
        <v>2.69</v>
      </c>
      <c r="H2778" s="109" t="s">
        <v>2069</v>
      </c>
      <c r="I2778" s="121"/>
      <c r="J2778" s="108" t="s">
        <v>2113</v>
      </c>
      <c r="K2778" s="112">
        <f>VLOOKUP(H2778,行业总结!D:F,2,FALSE)</f>
        <v>4.32</v>
      </c>
      <c r="L2778" s="109" t="s">
        <v>12487</v>
      </c>
      <c r="M2778" s="109" t="s">
        <v>12488</v>
      </c>
    </row>
    <row r="2779" s="98" customFormat="1" ht="33" spans="1:13">
      <c r="A2779" s="108" t="s">
        <v>12489</v>
      </c>
      <c r="B2779" s="108" t="s">
        <v>12490</v>
      </c>
      <c r="C2779" s="21">
        <f>VLOOKUP(A2779,[1]spot_prices!$A:$F,3,FALSE)</f>
        <v>101.1</v>
      </c>
      <c r="D2779" s="21">
        <f>VLOOKUP(A2779,[1]spot_prices!$A:$F,4,FALSE)</f>
        <v>117.2</v>
      </c>
      <c r="E2779" s="107">
        <f>C2779/D2779</f>
        <v>0.862627986348123</v>
      </c>
      <c r="F2779" s="20">
        <f>VLOOKUP(A2779,[1]spot_prices!$A:$F,5,FALSE)</f>
        <v>10.88</v>
      </c>
      <c r="G2779" s="103">
        <f>VLOOKUP(A2779,[1]spot_prices!$A:$F,6,FALSE)</f>
        <v>0.46</v>
      </c>
      <c r="H2779" s="109" t="s">
        <v>2069</v>
      </c>
      <c r="I2779" s="121"/>
      <c r="J2779" s="108" t="s">
        <v>2135</v>
      </c>
      <c r="K2779" s="112">
        <f>VLOOKUP(H2779,行业总结!D:F,2,FALSE)</f>
        <v>4.32</v>
      </c>
      <c r="L2779" s="109" t="s">
        <v>12491</v>
      </c>
      <c r="M2779" s="109" t="s">
        <v>12492</v>
      </c>
    </row>
    <row r="2780" s="98" customFormat="1" ht="33" spans="1:13">
      <c r="A2780" s="20" t="s">
        <v>12493</v>
      </c>
      <c r="B2780" s="20" t="s">
        <v>12494</v>
      </c>
      <c r="C2780" s="21">
        <f>VLOOKUP(A2780,[1]spot_prices!$A:$F,3,FALSE)</f>
        <v>89.3</v>
      </c>
      <c r="D2780" s="21">
        <f>VLOOKUP(A2780,[1]spot_prices!$A:$F,4,FALSE)</f>
        <v>108</v>
      </c>
      <c r="E2780" s="107">
        <f>C2780/D2780</f>
        <v>0.826851851851852</v>
      </c>
      <c r="F2780" s="20">
        <f>VLOOKUP(A2780,[1]spot_prices!$A:$F,5,FALSE)</f>
        <v>43.69</v>
      </c>
      <c r="G2780" s="103">
        <f>VLOOKUP(A2780,[1]spot_prices!$A:$F,6,FALSE)</f>
        <v>0.55</v>
      </c>
      <c r="H2780" s="23" t="s">
        <v>2069</v>
      </c>
      <c r="I2780" s="115"/>
      <c r="J2780" s="20" t="s">
        <v>2352</v>
      </c>
      <c r="K2780" s="112">
        <f>VLOOKUP(H2780,行业总结!D:F,2,FALSE)</f>
        <v>4.32</v>
      </c>
      <c r="L2780" s="23" t="s">
        <v>12495</v>
      </c>
      <c r="M2780" s="23" t="s">
        <v>12496</v>
      </c>
    </row>
    <row r="2781" s="98" customFormat="1" ht="33" spans="1:13">
      <c r="A2781" s="24" t="s">
        <v>12497</v>
      </c>
      <c r="B2781" s="24" t="s">
        <v>12498</v>
      </c>
      <c r="C2781" s="21">
        <f>VLOOKUP(A2781,[1]spot_prices!$A:$F,3,FALSE)</f>
        <v>46.3</v>
      </c>
      <c r="D2781" s="21">
        <f>VLOOKUP(A2781,[1]spot_prices!$A:$F,4,FALSE)</f>
        <v>56.2</v>
      </c>
      <c r="E2781" s="107">
        <f>C2781/D2781</f>
        <v>0.823843416370107</v>
      </c>
      <c r="F2781" s="20">
        <f>VLOOKUP(A2781,[1]spot_prices!$A:$F,5,FALSE)</f>
        <v>9.34</v>
      </c>
      <c r="G2781" s="103">
        <f>VLOOKUP(A2781,[1]spot_prices!$A:$F,6,FALSE)</f>
        <v>0.97</v>
      </c>
      <c r="H2781" s="27" t="s">
        <v>2069</v>
      </c>
      <c r="I2781" s="35"/>
      <c r="J2781" s="114"/>
      <c r="K2781" s="112">
        <f>VLOOKUP(H2781,行业总结!D:F,2,FALSE)</f>
        <v>4.32</v>
      </c>
      <c r="L2781" s="27" t="s">
        <v>12499</v>
      </c>
      <c r="M2781" s="27" t="s">
        <v>12500</v>
      </c>
    </row>
    <row r="2782" s="98" customFormat="1" ht="33" spans="1:13">
      <c r="A2782" s="24" t="s">
        <v>12501</v>
      </c>
      <c r="B2782" s="24" t="s">
        <v>12502</v>
      </c>
      <c r="C2782" s="21">
        <f>VLOOKUP(A2782,[1]spot_prices!$A:$F,3,FALSE)</f>
        <v>44.4</v>
      </c>
      <c r="D2782" s="21">
        <f>VLOOKUP(A2782,[1]spot_prices!$A:$F,4,FALSE)</f>
        <v>46</v>
      </c>
      <c r="E2782" s="107">
        <f>C2782/D2782</f>
        <v>0.965217391304348</v>
      </c>
      <c r="F2782" s="20">
        <f>VLOOKUP(A2782,[1]spot_prices!$A:$F,5,FALSE)</f>
        <v>11.37</v>
      </c>
      <c r="G2782" s="103">
        <f>VLOOKUP(A2782,[1]spot_prices!$A:$F,6,FALSE)</f>
        <v>2.99</v>
      </c>
      <c r="H2782" s="27" t="s">
        <v>2069</v>
      </c>
      <c r="I2782" s="35"/>
      <c r="J2782" s="114"/>
      <c r="K2782" s="112">
        <f>VLOOKUP(H2782,行业总结!D:F,2,FALSE)</f>
        <v>4.32</v>
      </c>
      <c r="L2782" s="27" t="s">
        <v>12503</v>
      </c>
      <c r="M2782" s="27" t="s">
        <v>12504</v>
      </c>
    </row>
    <row r="2783" s="98" customFormat="1" ht="33" spans="1:13">
      <c r="A2783" s="24" t="s">
        <v>12505</v>
      </c>
      <c r="B2783" s="24" t="s">
        <v>12506</v>
      </c>
      <c r="C2783" s="21">
        <f>VLOOKUP(A2783,[1]spot_prices!$A:$F,3,FALSE)</f>
        <v>26.7</v>
      </c>
      <c r="D2783" s="21">
        <f>VLOOKUP(A2783,[1]spot_prices!$A:$F,4,FALSE)</f>
        <v>35.9</v>
      </c>
      <c r="E2783" s="107">
        <f>C2783/D2783</f>
        <v>0.743732590529248</v>
      </c>
      <c r="F2783" s="20">
        <f>VLOOKUP(A2783,[1]spot_prices!$A:$F,5,FALSE)</f>
        <v>4.92</v>
      </c>
      <c r="G2783" s="103">
        <f>VLOOKUP(A2783,[1]spot_prices!$A:$F,6,FALSE)</f>
        <v>1.23</v>
      </c>
      <c r="H2783" s="27" t="s">
        <v>2069</v>
      </c>
      <c r="I2783" s="35"/>
      <c r="J2783" s="114"/>
      <c r="K2783" s="112">
        <f>VLOOKUP(H2783,行业总结!D:F,2,FALSE)</f>
        <v>4.32</v>
      </c>
      <c r="L2783" s="27" t="s">
        <v>12507</v>
      </c>
      <c r="M2783" s="27" t="s">
        <v>12508</v>
      </c>
    </row>
    <row r="2784" s="98" customFormat="1" ht="33" spans="1:13">
      <c r="A2784" s="24" t="s">
        <v>12509</v>
      </c>
      <c r="B2784" s="24" t="s">
        <v>12510</v>
      </c>
      <c r="C2784" s="21">
        <f>VLOOKUP(A2784,[1]spot_prices!$A:$F,3,FALSE)</f>
        <v>22.7</v>
      </c>
      <c r="D2784" s="21">
        <f>VLOOKUP(A2784,[1]spot_prices!$A:$F,4,FALSE)</f>
        <v>29.1</v>
      </c>
      <c r="E2784" s="107">
        <f>C2784/D2784</f>
        <v>0.780068728522337</v>
      </c>
      <c r="F2784" s="20">
        <f>VLOOKUP(A2784,[1]spot_prices!$A:$F,5,FALSE)</f>
        <v>7.06</v>
      </c>
      <c r="G2784" s="103">
        <f>VLOOKUP(A2784,[1]spot_prices!$A:$F,6,FALSE)</f>
        <v>0.14</v>
      </c>
      <c r="H2784" s="27" t="s">
        <v>2069</v>
      </c>
      <c r="I2784" s="35"/>
      <c r="J2784" s="114"/>
      <c r="K2784" s="112">
        <f>VLOOKUP(H2784,行业总结!D:F,2,FALSE)</f>
        <v>4.32</v>
      </c>
      <c r="L2784" s="27" t="s">
        <v>12511</v>
      </c>
      <c r="M2784" s="27" t="s">
        <v>12512</v>
      </c>
    </row>
    <row r="2785" s="98" customFormat="1" ht="33" spans="1:13">
      <c r="A2785" s="24" t="s">
        <v>12513</v>
      </c>
      <c r="B2785" s="24" t="s">
        <v>12514</v>
      </c>
      <c r="C2785" s="21">
        <f>VLOOKUP(A2785,[1]spot_prices!$A:$F,3,FALSE)</f>
        <v>21.5</v>
      </c>
      <c r="D2785" s="21">
        <f>VLOOKUP(A2785,[1]spot_prices!$A:$F,4,FALSE)</f>
        <v>23</v>
      </c>
      <c r="E2785" s="107">
        <f>C2785/D2785</f>
        <v>0.934782608695652</v>
      </c>
      <c r="F2785" s="20">
        <f>VLOOKUP(A2785,[1]spot_prices!$A:$F,5,FALSE)</f>
        <v>18.18</v>
      </c>
      <c r="G2785" s="103">
        <f>VLOOKUP(A2785,[1]spot_prices!$A:$F,6,FALSE)</f>
        <v>2.25</v>
      </c>
      <c r="H2785" s="27" t="s">
        <v>2069</v>
      </c>
      <c r="I2785" s="35"/>
      <c r="J2785" s="114"/>
      <c r="K2785" s="112">
        <f>VLOOKUP(H2785,行业总结!D:F,2,FALSE)</f>
        <v>4.32</v>
      </c>
      <c r="L2785" s="27" t="s">
        <v>12515</v>
      </c>
      <c r="M2785" s="27" t="s">
        <v>12516</v>
      </c>
    </row>
    <row r="2786" s="98" customFormat="1" ht="33" spans="1:13">
      <c r="A2786" s="24" t="s">
        <v>12517</v>
      </c>
      <c r="B2786" s="24" t="s">
        <v>12518</v>
      </c>
      <c r="C2786" s="21">
        <f>VLOOKUP(A2786,[1]spot_prices!$A:$F,3,FALSE)</f>
        <v>4.4</v>
      </c>
      <c r="D2786" s="21">
        <f>VLOOKUP(A2786,[1]spot_prices!$A:$F,4,FALSE)</f>
        <v>8.1</v>
      </c>
      <c r="E2786" s="107">
        <f>C2786/D2786</f>
        <v>0.54320987654321</v>
      </c>
      <c r="F2786" s="20">
        <f>VLOOKUP(A2786,[1]spot_prices!$A:$F,5,FALSE)</f>
        <v>7.67</v>
      </c>
      <c r="G2786" s="103">
        <f>VLOOKUP(A2786,[1]spot_prices!$A:$F,6,FALSE)</f>
        <v>0.92</v>
      </c>
      <c r="H2786" s="27" t="s">
        <v>2069</v>
      </c>
      <c r="I2786" s="35"/>
      <c r="J2786" s="114"/>
      <c r="K2786" s="112">
        <f>VLOOKUP(H2786,行业总结!D:F,2,FALSE)</f>
        <v>4.32</v>
      </c>
      <c r="L2786" s="27" t="s">
        <v>12519</v>
      </c>
      <c r="M2786" s="27" t="s">
        <v>12520</v>
      </c>
    </row>
    <row r="2787" s="98" customFormat="1" ht="33" spans="1:13">
      <c r="A2787" s="24" t="s">
        <v>12521</v>
      </c>
      <c r="B2787" s="24" t="s">
        <v>12486</v>
      </c>
      <c r="C2787" s="21">
        <f>VLOOKUP(A2787,[1]spot_prices!$A:$F,3,FALSE)</f>
        <v>1</v>
      </c>
      <c r="D2787" s="21">
        <f>VLOOKUP(A2787,[1]spot_prices!$A:$F,4,FALSE)</f>
        <v>4.6</v>
      </c>
      <c r="E2787" s="107">
        <f>C2787/D2787</f>
        <v>0.217391304347826</v>
      </c>
      <c r="F2787" s="20">
        <f>VLOOKUP(A2787,[1]spot_prices!$A:$F,5,FALSE)</f>
        <v>3.87</v>
      </c>
      <c r="G2787" s="103">
        <f>VLOOKUP(A2787,[1]spot_prices!$A:$F,6,FALSE)</f>
        <v>0.52</v>
      </c>
      <c r="H2787" s="27" t="s">
        <v>2069</v>
      </c>
      <c r="I2787" s="35"/>
      <c r="J2787" s="114"/>
      <c r="K2787" s="112">
        <f>VLOOKUP(H2787,行业总结!D:F,2,FALSE)</f>
        <v>4.32</v>
      </c>
      <c r="L2787" s="27" t="s">
        <v>12522</v>
      </c>
      <c r="M2787" s="114"/>
    </row>
    <row r="2788" s="98" customFormat="1" ht="33" spans="1:13">
      <c r="A2788" s="108" t="s">
        <v>12523</v>
      </c>
      <c r="B2788" s="108" t="s">
        <v>12524</v>
      </c>
      <c r="C2788" s="21">
        <f>VLOOKUP(A2788,[1]spot_prices!$A:$F,3,FALSE)</f>
        <v>123.8</v>
      </c>
      <c r="D2788" s="21">
        <f>VLOOKUP(A2788,[1]spot_prices!$A:$F,4,FALSE)</f>
        <v>138.8</v>
      </c>
      <c r="E2788" s="107">
        <f>C2788/D2788</f>
        <v>0.89193083573487</v>
      </c>
      <c r="F2788" s="20">
        <f>VLOOKUP(A2788,[1]spot_prices!$A:$F,5,FALSE)</f>
        <v>6.43</v>
      </c>
      <c r="G2788" s="103">
        <f>VLOOKUP(A2788,[1]spot_prices!$A:$F,6,FALSE)</f>
        <v>2.06</v>
      </c>
      <c r="H2788" s="109" t="s">
        <v>2068</v>
      </c>
      <c r="I2788" s="121"/>
      <c r="J2788" s="108" t="s">
        <v>2113</v>
      </c>
      <c r="K2788" s="112">
        <f>VLOOKUP(H2788,行业总结!D:F,2,FALSE)</f>
        <v>4.32</v>
      </c>
      <c r="L2788" s="109" t="s">
        <v>12525</v>
      </c>
      <c r="M2788" s="109" t="s">
        <v>12526</v>
      </c>
    </row>
    <row r="2789" s="98" customFormat="1" ht="33" spans="1:13">
      <c r="A2789" s="20" t="s">
        <v>12527</v>
      </c>
      <c r="B2789" s="20" t="s">
        <v>12528</v>
      </c>
      <c r="C2789" s="21">
        <f>VLOOKUP(A2789,[1]spot_prices!$A:$F,3,FALSE)</f>
        <v>56.2</v>
      </c>
      <c r="D2789" s="21">
        <f>VLOOKUP(A2789,[1]spot_prices!$A:$F,4,FALSE)</f>
        <v>82.2</v>
      </c>
      <c r="E2789" s="107">
        <f>C2789/D2789</f>
        <v>0.683698296836983</v>
      </c>
      <c r="F2789" s="20">
        <f>VLOOKUP(A2789,[1]spot_prices!$A:$F,5,FALSE)</f>
        <v>7.87</v>
      </c>
      <c r="G2789" s="103">
        <f>VLOOKUP(A2789,[1]spot_prices!$A:$F,6,FALSE)</f>
        <v>-0.25</v>
      </c>
      <c r="H2789" s="23" t="s">
        <v>2068</v>
      </c>
      <c r="I2789" s="115"/>
      <c r="J2789" s="20" t="s">
        <v>2113</v>
      </c>
      <c r="K2789" s="112">
        <f>VLOOKUP(H2789,行业总结!D:F,2,FALSE)</f>
        <v>4.32</v>
      </c>
      <c r="L2789" s="23" t="s">
        <v>12529</v>
      </c>
      <c r="M2789" s="23" t="s">
        <v>12530</v>
      </c>
    </row>
    <row r="2790" s="98" customFormat="1" spans="1:13">
      <c r="A2790" s="24" t="s">
        <v>12531</v>
      </c>
      <c r="B2790" s="24" t="s">
        <v>12532</v>
      </c>
      <c r="C2790" s="21">
        <f>VLOOKUP(A2790,[1]spot_prices!$A:$F,3,FALSE)</f>
        <v>45.8</v>
      </c>
      <c r="D2790" s="21">
        <f>VLOOKUP(A2790,[1]spot_prices!$A:$F,4,FALSE)</f>
        <v>144</v>
      </c>
      <c r="E2790" s="107">
        <f>C2790/D2790</f>
        <v>0.318055555555556</v>
      </c>
      <c r="F2790" s="20">
        <f>VLOOKUP(A2790,[1]spot_prices!$A:$F,5,FALSE)</f>
        <v>45.2</v>
      </c>
      <c r="G2790" s="103">
        <f>VLOOKUP(A2790,[1]spot_prices!$A:$F,6,FALSE)</f>
        <v>0.94</v>
      </c>
      <c r="H2790" s="27" t="s">
        <v>2068</v>
      </c>
      <c r="I2790" s="35"/>
      <c r="J2790" s="114"/>
      <c r="K2790" s="112">
        <f>VLOOKUP(H2790,行业总结!D:F,2,FALSE)</f>
        <v>4.32</v>
      </c>
      <c r="L2790" s="27" t="s">
        <v>12533</v>
      </c>
      <c r="M2790" s="27" t="s">
        <v>12534</v>
      </c>
    </row>
    <row r="2791" s="98" customFormat="1" ht="33" spans="1:13">
      <c r="A2791" s="24" t="s">
        <v>12535</v>
      </c>
      <c r="B2791" s="24" t="s">
        <v>12536</v>
      </c>
      <c r="C2791" s="21">
        <f>VLOOKUP(A2791,[1]spot_prices!$A:$F,3,FALSE)</f>
        <v>29.7</v>
      </c>
      <c r="D2791" s="21">
        <f>VLOOKUP(A2791,[1]spot_prices!$A:$F,4,FALSE)</f>
        <v>367.2</v>
      </c>
      <c r="E2791" s="107">
        <f>C2791/D2791</f>
        <v>0.0808823529411765</v>
      </c>
      <c r="F2791" s="20">
        <f>VLOOKUP(A2791,[1]spot_prices!$A:$F,5,FALSE)</f>
        <v>40.8</v>
      </c>
      <c r="G2791" s="103">
        <f>VLOOKUP(A2791,[1]spot_prices!$A:$F,6,FALSE)</f>
        <v>-0.71</v>
      </c>
      <c r="H2791" s="27" t="s">
        <v>2068</v>
      </c>
      <c r="I2791" s="35"/>
      <c r="J2791" s="24" t="s">
        <v>3232</v>
      </c>
      <c r="K2791" s="112">
        <f>VLOOKUP(H2791,行业总结!D:F,2,FALSE)</f>
        <v>4.32</v>
      </c>
      <c r="L2791" s="27" t="s">
        <v>12537</v>
      </c>
      <c r="M2791" s="27" t="s">
        <v>12538</v>
      </c>
    </row>
    <row r="2792" s="98" customFormat="1" ht="33" spans="1:13">
      <c r="A2792" s="24" t="s">
        <v>12539</v>
      </c>
      <c r="B2792" s="24" t="s">
        <v>12540</v>
      </c>
      <c r="C2792" s="21">
        <f>VLOOKUP(A2792,[1]spot_prices!$A:$F,3,FALSE)</f>
        <v>26.8</v>
      </c>
      <c r="D2792" s="21">
        <f>VLOOKUP(A2792,[1]spot_prices!$A:$F,4,FALSE)</f>
        <v>49.3</v>
      </c>
      <c r="E2792" s="107">
        <f>C2792/D2792</f>
        <v>0.543610547667343</v>
      </c>
      <c r="F2792" s="20">
        <f>VLOOKUP(A2792,[1]spot_prices!$A:$F,5,FALSE)</f>
        <v>21.96</v>
      </c>
      <c r="G2792" s="103">
        <f>VLOOKUP(A2792,[1]spot_prices!$A:$F,6,FALSE)</f>
        <v>2.76</v>
      </c>
      <c r="H2792" s="27" t="s">
        <v>2068</v>
      </c>
      <c r="I2792" s="35"/>
      <c r="J2792" s="114"/>
      <c r="K2792" s="112">
        <f>VLOOKUP(H2792,行业总结!D:F,2,FALSE)</f>
        <v>4.32</v>
      </c>
      <c r="L2792" s="27" t="s">
        <v>12541</v>
      </c>
      <c r="M2792" s="27" t="s">
        <v>12542</v>
      </c>
    </row>
    <row r="2793" s="98" customFormat="1" spans="1:13">
      <c r="A2793" s="24" t="s">
        <v>12543</v>
      </c>
      <c r="B2793" s="24" t="s">
        <v>12544</v>
      </c>
      <c r="C2793" s="21">
        <f>VLOOKUP(A2793,[1]spot_prices!$A:$F,3,FALSE)</f>
        <v>26.8</v>
      </c>
      <c r="D2793" s="21">
        <f>VLOOKUP(A2793,[1]spot_prices!$A:$F,4,FALSE)</f>
        <v>26.8</v>
      </c>
      <c r="E2793" s="107">
        <f>C2793/D2793</f>
        <v>1</v>
      </c>
      <c r="F2793" s="20">
        <f>VLOOKUP(A2793,[1]spot_prices!$A:$F,5,FALSE)</f>
        <v>5.07</v>
      </c>
      <c r="G2793" s="103">
        <f>VLOOKUP(A2793,[1]spot_prices!$A:$F,6,FALSE)</f>
        <v>0.4</v>
      </c>
      <c r="H2793" s="27" t="s">
        <v>2068</v>
      </c>
      <c r="I2793" s="35"/>
      <c r="J2793" s="114"/>
      <c r="K2793" s="112">
        <f>VLOOKUP(H2793,行业总结!D:F,2,FALSE)</f>
        <v>4.32</v>
      </c>
      <c r="L2793" s="27" t="s">
        <v>12545</v>
      </c>
      <c r="M2793" s="27" t="s">
        <v>12546</v>
      </c>
    </row>
    <row r="2794" s="98" customFormat="1" ht="33" spans="1:13">
      <c r="A2794" s="24" t="s">
        <v>12547</v>
      </c>
      <c r="B2794" s="24" t="s">
        <v>12548</v>
      </c>
      <c r="C2794" s="21">
        <f>VLOOKUP(A2794,[1]spot_prices!$A:$F,3,FALSE)</f>
        <v>22.7</v>
      </c>
      <c r="D2794" s="21">
        <f>VLOOKUP(A2794,[1]spot_prices!$A:$F,4,FALSE)</f>
        <v>38.2</v>
      </c>
      <c r="E2794" s="107">
        <f>C2794/D2794</f>
        <v>0.594240837696335</v>
      </c>
      <c r="F2794" s="20">
        <f>VLOOKUP(A2794,[1]spot_prices!$A:$F,5,FALSE)</f>
        <v>12.12</v>
      </c>
      <c r="G2794" s="103">
        <f>VLOOKUP(A2794,[1]spot_prices!$A:$F,6,FALSE)</f>
        <v>1.42</v>
      </c>
      <c r="H2794" s="27" t="s">
        <v>2068</v>
      </c>
      <c r="I2794" s="35"/>
      <c r="J2794" s="24" t="s">
        <v>2286</v>
      </c>
      <c r="K2794" s="112">
        <f>VLOOKUP(H2794,行业总结!D:F,2,FALSE)</f>
        <v>4.32</v>
      </c>
      <c r="L2794" s="27" t="s">
        <v>12549</v>
      </c>
      <c r="M2794" s="27" t="s">
        <v>1856</v>
      </c>
    </row>
    <row r="2795" s="98" customFormat="1" spans="1:13">
      <c r="A2795" s="24" t="s">
        <v>12550</v>
      </c>
      <c r="B2795" s="24" t="s">
        <v>12551</v>
      </c>
      <c r="C2795" s="21">
        <f>VLOOKUP(A2795,[1]spot_prices!$A:$F,3,FALSE)</f>
        <v>7.7</v>
      </c>
      <c r="D2795" s="21">
        <f>VLOOKUP(A2795,[1]spot_prices!$A:$F,4,FALSE)</f>
        <v>26</v>
      </c>
      <c r="E2795" s="107">
        <f>C2795/D2795</f>
        <v>0.296153846153846</v>
      </c>
      <c r="F2795" s="20">
        <f>VLOOKUP(A2795,[1]spot_prices!$A:$F,5,FALSE)</f>
        <v>27.13</v>
      </c>
      <c r="G2795" s="103">
        <f>VLOOKUP(A2795,[1]spot_prices!$A:$F,6,FALSE)</f>
        <v>3.87</v>
      </c>
      <c r="H2795" s="27" t="s">
        <v>2068</v>
      </c>
      <c r="I2795" s="35"/>
      <c r="J2795" s="114"/>
      <c r="K2795" s="112">
        <f>VLOOKUP(H2795,行业总结!D:F,2,FALSE)</f>
        <v>4.32</v>
      </c>
      <c r="L2795" s="27" t="s">
        <v>12552</v>
      </c>
      <c r="M2795" s="27" t="s">
        <v>12553</v>
      </c>
    </row>
    <row r="2796" s="98" customFormat="1" ht="33" spans="1:13">
      <c r="A2796" s="20" t="s">
        <v>12554</v>
      </c>
      <c r="B2796" s="20" t="s">
        <v>12555</v>
      </c>
      <c r="C2796" s="21">
        <f>VLOOKUP(A2796,[1]spot_prices!$A:$F,3,FALSE)</f>
        <v>76.1</v>
      </c>
      <c r="D2796" s="21">
        <f>VLOOKUP(A2796,[1]spot_prices!$A:$F,4,FALSE)</f>
        <v>76.1</v>
      </c>
      <c r="E2796" s="107">
        <f>C2796/D2796</f>
        <v>1</v>
      </c>
      <c r="F2796" s="20">
        <f>VLOOKUP(A2796,[1]spot_prices!$A:$F,5,FALSE)</f>
        <v>4.55</v>
      </c>
      <c r="G2796" s="103">
        <f>VLOOKUP(A2796,[1]spot_prices!$A:$F,6,FALSE)</f>
        <v>1.11</v>
      </c>
      <c r="H2796" s="23" t="s">
        <v>391</v>
      </c>
      <c r="I2796" s="115"/>
      <c r="J2796" s="20" t="s">
        <v>2135</v>
      </c>
      <c r="K2796" s="112">
        <f>VLOOKUP(H2796,行业总结!D:F,2,FALSE)</f>
        <v>4.32</v>
      </c>
      <c r="L2796" s="23" t="s">
        <v>12556</v>
      </c>
      <c r="M2796" s="23" t="s">
        <v>12557</v>
      </c>
    </row>
    <row r="2797" s="98" customFormat="1" ht="33" spans="1:13">
      <c r="A2797" s="20" t="s">
        <v>12558</v>
      </c>
      <c r="B2797" s="20" t="s">
        <v>12559</v>
      </c>
      <c r="C2797" s="21">
        <f>VLOOKUP(A2797,[1]spot_prices!$A:$F,3,FALSE)</f>
        <v>60</v>
      </c>
      <c r="D2797" s="21">
        <f>VLOOKUP(A2797,[1]spot_prices!$A:$F,4,FALSE)</f>
        <v>73.8</v>
      </c>
      <c r="E2797" s="107">
        <f>C2797/D2797</f>
        <v>0.813008130081301</v>
      </c>
      <c r="F2797" s="20">
        <f>VLOOKUP(A2797,[1]spot_prices!$A:$F,5,FALSE)</f>
        <v>4.19</v>
      </c>
      <c r="G2797" s="103">
        <f>VLOOKUP(A2797,[1]spot_prices!$A:$F,6,FALSE)</f>
        <v>1.95</v>
      </c>
      <c r="H2797" s="23" t="s">
        <v>391</v>
      </c>
      <c r="I2797" s="115"/>
      <c r="J2797" s="20" t="s">
        <v>2352</v>
      </c>
      <c r="K2797" s="112">
        <f>VLOOKUP(H2797,行业总结!D:F,2,FALSE)</f>
        <v>4.32</v>
      </c>
      <c r="L2797" s="23" t="s">
        <v>12560</v>
      </c>
      <c r="M2797" s="23" t="s">
        <v>12561</v>
      </c>
    </row>
    <row r="2798" s="98" customFormat="1" ht="33" spans="1:13">
      <c r="A2798" s="24" t="s">
        <v>12562</v>
      </c>
      <c r="B2798" s="24" t="s">
        <v>12563</v>
      </c>
      <c r="C2798" s="21">
        <f>VLOOKUP(A2798,[1]spot_prices!$A:$F,3,FALSE)</f>
        <v>43.5</v>
      </c>
      <c r="D2798" s="21">
        <f>VLOOKUP(A2798,[1]spot_prices!$A:$F,4,FALSE)</f>
        <v>56.5</v>
      </c>
      <c r="E2798" s="107">
        <f>C2798/D2798</f>
        <v>0.769911504424779</v>
      </c>
      <c r="F2798" s="20">
        <f>VLOOKUP(A2798,[1]spot_prices!$A:$F,5,FALSE)</f>
        <v>13.06</v>
      </c>
      <c r="G2798" s="103">
        <f>VLOOKUP(A2798,[1]spot_prices!$A:$F,6,FALSE)</f>
        <v>3.49</v>
      </c>
      <c r="H2798" s="27" t="s">
        <v>391</v>
      </c>
      <c r="I2798" s="35"/>
      <c r="J2798" s="114"/>
      <c r="K2798" s="112">
        <f>VLOOKUP(H2798,行业总结!D:F,2,FALSE)</f>
        <v>4.32</v>
      </c>
      <c r="L2798" s="27" t="s">
        <v>12564</v>
      </c>
      <c r="M2798" s="27" t="s">
        <v>12565</v>
      </c>
    </row>
    <row r="2799" s="98" customFormat="1" ht="33" spans="1:13">
      <c r="A2799" s="24" t="s">
        <v>12566</v>
      </c>
      <c r="B2799" s="24" t="s">
        <v>12567</v>
      </c>
      <c r="C2799" s="21">
        <f>VLOOKUP(A2799,[1]spot_prices!$A:$F,3,FALSE)</f>
        <v>31</v>
      </c>
      <c r="D2799" s="21">
        <f>VLOOKUP(A2799,[1]spot_prices!$A:$F,4,FALSE)</f>
        <v>98</v>
      </c>
      <c r="E2799" s="107">
        <f>C2799/D2799</f>
        <v>0.316326530612245</v>
      </c>
      <c r="F2799" s="20">
        <f>VLOOKUP(A2799,[1]spot_prices!$A:$F,5,FALSE)</f>
        <v>15.26</v>
      </c>
      <c r="G2799" s="103">
        <f>VLOOKUP(A2799,[1]spot_prices!$A:$F,6,FALSE)</f>
        <v>0.73</v>
      </c>
      <c r="H2799" s="27" t="s">
        <v>391</v>
      </c>
      <c r="I2799" s="35"/>
      <c r="J2799" s="24" t="s">
        <v>2113</v>
      </c>
      <c r="K2799" s="112">
        <f>VLOOKUP(H2799,行业总结!D:F,2,FALSE)</f>
        <v>4.32</v>
      </c>
      <c r="L2799" s="27" t="s">
        <v>12568</v>
      </c>
      <c r="M2799" s="27" t="s">
        <v>12569</v>
      </c>
    </row>
    <row r="2800" s="98" customFormat="1" ht="33" spans="1:13">
      <c r="A2800" s="24" t="s">
        <v>12570</v>
      </c>
      <c r="B2800" s="24" t="s">
        <v>12571</v>
      </c>
      <c r="C2800" s="21">
        <f>VLOOKUP(A2800,[1]spot_prices!$A:$F,3,FALSE)</f>
        <v>30.1</v>
      </c>
      <c r="D2800" s="21">
        <f>VLOOKUP(A2800,[1]spot_prices!$A:$F,4,FALSE)</f>
        <v>56.8</v>
      </c>
      <c r="E2800" s="107">
        <f>C2800/D2800</f>
        <v>0.529929577464789</v>
      </c>
      <c r="F2800" s="20">
        <f>VLOOKUP(A2800,[1]spot_prices!$A:$F,5,FALSE)</f>
        <v>42.19</v>
      </c>
      <c r="G2800" s="103">
        <f>VLOOKUP(A2800,[1]spot_prices!$A:$F,6,FALSE)</f>
        <v>2.68</v>
      </c>
      <c r="H2800" s="27" t="s">
        <v>391</v>
      </c>
      <c r="I2800" s="35"/>
      <c r="J2800" s="114"/>
      <c r="K2800" s="112">
        <f>VLOOKUP(H2800,行业总结!D:F,2,FALSE)</f>
        <v>4.32</v>
      </c>
      <c r="L2800" s="27" t="s">
        <v>12572</v>
      </c>
      <c r="M2800" s="27" t="s">
        <v>12573</v>
      </c>
    </row>
    <row r="2801" s="98" customFormat="1" ht="33" spans="1:13">
      <c r="A2801" s="24" t="s">
        <v>12574</v>
      </c>
      <c r="B2801" s="24" t="s">
        <v>12575</v>
      </c>
      <c r="C2801" s="21">
        <f>VLOOKUP(A2801,[1]spot_prices!$A:$F,3,FALSE)</f>
        <v>28.2</v>
      </c>
      <c r="D2801" s="21">
        <f>VLOOKUP(A2801,[1]spot_prices!$A:$F,4,FALSE)</f>
        <v>28.2</v>
      </c>
      <c r="E2801" s="107">
        <f>C2801/D2801</f>
        <v>1</v>
      </c>
      <c r="F2801" s="20">
        <f>VLOOKUP(A2801,[1]spot_prices!$A:$F,5,FALSE)</f>
        <v>37.77</v>
      </c>
      <c r="G2801" s="103">
        <f>VLOOKUP(A2801,[1]spot_prices!$A:$F,6,FALSE)</f>
        <v>0.85</v>
      </c>
      <c r="H2801" s="27" t="s">
        <v>391</v>
      </c>
      <c r="I2801" s="35"/>
      <c r="J2801" s="114"/>
      <c r="K2801" s="112">
        <f>VLOOKUP(H2801,行业总结!D:F,2,FALSE)</f>
        <v>4.32</v>
      </c>
      <c r="L2801" s="27" t="s">
        <v>12576</v>
      </c>
      <c r="M2801" s="27" t="s">
        <v>12577</v>
      </c>
    </row>
    <row r="2802" s="98" customFormat="1" ht="33" spans="1:13">
      <c r="A2802" s="24" t="s">
        <v>12578</v>
      </c>
      <c r="B2802" s="24" t="s">
        <v>12579</v>
      </c>
      <c r="C2802" s="21">
        <f>VLOOKUP(A2802,[1]spot_prices!$A:$F,3,FALSE)</f>
        <v>26.6</v>
      </c>
      <c r="D2802" s="21">
        <f>VLOOKUP(A2802,[1]spot_prices!$A:$F,4,FALSE)</f>
        <v>34.3</v>
      </c>
      <c r="E2802" s="107">
        <f>C2802/D2802</f>
        <v>0.775510204081633</v>
      </c>
      <c r="F2802" s="20">
        <f>VLOOKUP(A2802,[1]spot_prices!$A:$F,5,FALSE)</f>
        <v>4.2</v>
      </c>
      <c r="G2802" s="103">
        <f>VLOOKUP(A2802,[1]spot_prices!$A:$F,6,FALSE)</f>
        <v>-0.24</v>
      </c>
      <c r="H2802" s="27" t="s">
        <v>391</v>
      </c>
      <c r="I2802" s="35"/>
      <c r="J2802" s="114"/>
      <c r="K2802" s="112">
        <f>VLOOKUP(H2802,行业总结!D:F,2,FALSE)</f>
        <v>4.32</v>
      </c>
      <c r="L2802" s="27" t="s">
        <v>12580</v>
      </c>
      <c r="M2802" s="27" t="s">
        <v>12581</v>
      </c>
    </row>
    <row r="2803" s="98" customFormat="1" ht="33" spans="1:13">
      <c r="A2803" s="24" t="s">
        <v>12582</v>
      </c>
      <c r="B2803" s="24" t="s">
        <v>12583</v>
      </c>
      <c r="C2803" s="21">
        <f>VLOOKUP(A2803,[1]spot_prices!$A:$F,3,FALSE)</f>
        <v>22.7</v>
      </c>
      <c r="D2803" s="21">
        <f>VLOOKUP(A2803,[1]spot_prices!$A:$F,4,FALSE)</f>
        <v>22.8</v>
      </c>
      <c r="E2803" s="107">
        <f>C2803/D2803</f>
        <v>0.995614035087719</v>
      </c>
      <c r="F2803" s="20">
        <f>VLOOKUP(A2803,[1]spot_prices!$A:$F,5,FALSE)</f>
        <v>10.5</v>
      </c>
      <c r="G2803" s="103">
        <f>VLOOKUP(A2803,[1]spot_prices!$A:$F,6,FALSE)</f>
        <v>2.04</v>
      </c>
      <c r="H2803" s="27" t="s">
        <v>391</v>
      </c>
      <c r="I2803" s="35"/>
      <c r="J2803" s="114"/>
      <c r="K2803" s="112">
        <f>VLOOKUP(H2803,行业总结!D:F,2,FALSE)</f>
        <v>4.32</v>
      </c>
      <c r="L2803" s="27" t="s">
        <v>12584</v>
      </c>
      <c r="M2803" s="27" t="s">
        <v>12585</v>
      </c>
    </row>
    <row r="2804" s="98" customFormat="1" ht="33" spans="1:13">
      <c r="A2804" s="24" t="s">
        <v>12586</v>
      </c>
      <c r="B2804" s="24" t="s">
        <v>12587</v>
      </c>
      <c r="C2804" s="21">
        <f>VLOOKUP(A2804,[1]spot_prices!$A:$F,3,FALSE)</f>
        <v>22.6</v>
      </c>
      <c r="D2804" s="21">
        <f>VLOOKUP(A2804,[1]spot_prices!$A:$F,4,FALSE)</f>
        <v>29.4</v>
      </c>
      <c r="E2804" s="107">
        <f>C2804/D2804</f>
        <v>0.768707482993197</v>
      </c>
      <c r="F2804" s="20">
        <f>VLOOKUP(A2804,[1]spot_prices!$A:$F,5,FALSE)</f>
        <v>13.23</v>
      </c>
      <c r="G2804" s="103">
        <f>VLOOKUP(A2804,[1]spot_prices!$A:$F,6,FALSE)</f>
        <v>4.17</v>
      </c>
      <c r="H2804" s="27" t="s">
        <v>391</v>
      </c>
      <c r="I2804" s="35"/>
      <c r="J2804" s="114"/>
      <c r="K2804" s="112">
        <f>VLOOKUP(H2804,行业总结!D:F,2,FALSE)</f>
        <v>4.32</v>
      </c>
      <c r="L2804" s="27" t="s">
        <v>12588</v>
      </c>
      <c r="M2804" s="27" t="s">
        <v>12589</v>
      </c>
    </row>
    <row r="2805" s="98" customFormat="1" ht="33" spans="1:13">
      <c r="A2805" s="24" t="s">
        <v>12590</v>
      </c>
      <c r="B2805" s="24" t="s">
        <v>12591</v>
      </c>
      <c r="C2805" s="21">
        <f>VLOOKUP(A2805,[1]spot_prices!$A:$F,3,FALSE)</f>
        <v>20.8</v>
      </c>
      <c r="D2805" s="21">
        <f>VLOOKUP(A2805,[1]spot_prices!$A:$F,4,FALSE)</f>
        <v>31.8</v>
      </c>
      <c r="E2805" s="107">
        <f>C2805/D2805</f>
        <v>0.654088050314465</v>
      </c>
      <c r="F2805" s="20">
        <f>VLOOKUP(A2805,[1]spot_prices!$A:$F,5,FALSE)</f>
        <v>12.98</v>
      </c>
      <c r="G2805" s="103">
        <f>VLOOKUP(A2805,[1]spot_prices!$A:$F,6,FALSE)</f>
        <v>2.12</v>
      </c>
      <c r="H2805" s="27" t="s">
        <v>391</v>
      </c>
      <c r="I2805" s="35"/>
      <c r="J2805" s="114"/>
      <c r="K2805" s="112">
        <f>VLOOKUP(H2805,行业总结!D:F,2,FALSE)</f>
        <v>4.32</v>
      </c>
      <c r="L2805" s="27" t="s">
        <v>12592</v>
      </c>
      <c r="M2805" s="27" t="s">
        <v>12593</v>
      </c>
    </row>
    <row r="2806" s="98" customFormat="1" ht="33" spans="1:13">
      <c r="A2806" s="24" t="s">
        <v>12594</v>
      </c>
      <c r="B2806" s="24" t="s">
        <v>12595</v>
      </c>
      <c r="C2806" s="21">
        <f>VLOOKUP(A2806,[1]spot_prices!$A:$F,3,FALSE)</f>
        <v>20.2</v>
      </c>
      <c r="D2806" s="21">
        <f>VLOOKUP(A2806,[1]spot_prices!$A:$F,4,FALSE)</f>
        <v>20.2</v>
      </c>
      <c r="E2806" s="107">
        <f>C2806/D2806</f>
        <v>1</v>
      </c>
      <c r="F2806" s="20">
        <f>VLOOKUP(A2806,[1]spot_prices!$A:$F,5,FALSE)</f>
        <v>15.48</v>
      </c>
      <c r="G2806" s="103">
        <f>VLOOKUP(A2806,[1]spot_prices!$A:$F,6,FALSE)</f>
        <v>2.38</v>
      </c>
      <c r="H2806" s="27" t="s">
        <v>391</v>
      </c>
      <c r="I2806" s="35"/>
      <c r="J2806" s="114"/>
      <c r="K2806" s="112">
        <f>VLOOKUP(H2806,行业总结!D:F,2,FALSE)</f>
        <v>4.32</v>
      </c>
      <c r="L2806" s="27" t="s">
        <v>12596</v>
      </c>
      <c r="M2806" s="27" t="s">
        <v>12597</v>
      </c>
    </row>
    <row r="2807" s="98" customFormat="1" ht="33" spans="1:13">
      <c r="A2807" s="24" t="s">
        <v>12598</v>
      </c>
      <c r="B2807" s="24" t="s">
        <v>12599</v>
      </c>
      <c r="C2807" s="21">
        <f>VLOOKUP(A2807,[1]spot_prices!$A:$F,3,FALSE)</f>
        <v>16.2</v>
      </c>
      <c r="D2807" s="21">
        <f>VLOOKUP(A2807,[1]spot_prices!$A:$F,4,FALSE)</f>
        <v>16.4</v>
      </c>
      <c r="E2807" s="107">
        <f>C2807/D2807</f>
        <v>0.98780487804878</v>
      </c>
      <c r="F2807" s="20">
        <f>VLOOKUP(A2807,[1]spot_prices!$A:$F,5,FALSE)</f>
        <v>15.92</v>
      </c>
      <c r="G2807" s="103">
        <f>VLOOKUP(A2807,[1]spot_prices!$A:$F,6,FALSE)</f>
        <v>1.66</v>
      </c>
      <c r="H2807" s="27" t="s">
        <v>391</v>
      </c>
      <c r="I2807" s="35"/>
      <c r="J2807" s="114"/>
      <c r="K2807" s="112">
        <f>VLOOKUP(H2807,行业总结!D:F,2,FALSE)</f>
        <v>4.32</v>
      </c>
      <c r="L2807" s="27" t="s">
        <v>12600</v>
      </c>
      <c r="M2807" s="27" t="s">
        <v>12601</v>
      </c>
    </row>
    <row r="2808" s="98" customFormat="1" ht="33" spans="1:13">
      <c r="A2808" s="24" t="s">
        <v>12602</v>
      </c>
      <c r="B2808" s="24" t="s">
        <v>12603</v>
      </c>
      <c r="C2808" s="21">
        <f>VLOOKUP(A2808,[1]spot_prices!$A:$F,3,FALSE)</f>
        <v>15.8</v>
      </c>
      <c r="D2808" s="21">
        <f>VLOOKUP(A2808,[1]spot_prices!$A:$F,4,FALSE)</f>
        <v>19.4</v>
      </c>
      <c r="E2808" s="107">
        <f>C2808/D2808</f>
        <v>0.814432989690722</v>
      </c>
      <c r="F2808" s="20">
        <f>VLOOKUP(A2808,[1]spot_prices!$A:$F,5,FALSE)</f>
        <v>8.37</v>
      </c>
      <c r="G2808" s="103">
        <f>VLOOKUP(A2808,[1]spot_prices!$A:$F,6,FALSE)</f>
        <v>2.32</v>
      </c>
      <c r="H2808" s="27" t="s">
        <v>391</v>
      </c>
      <c r="I2808" s="35"/>
      <c r="J2808" s="114"/>
      <c r="K2808" s="112">
        <f>VLOOKUP(H2808,行业总结!D:F,2,FALSE)</f>
        <v>4.32</v>
      </c>
      <c r="L2808" s="27" t="s">
        <v>12604</v>
      </c>
      <c r="M2808" s="27" t="s">
        <v>12605</v>
      </c>
    </row>
    <row r="2809" s="98" customFormat="1" ht="33" spans="1:13">
      <c r="A2809" s="24" t="s">
        <v>12606</v>
      </c>
      <c r="B2809" s="24" t="s">
        <v>12607</v>
      </c>
      <c r="C2809" s="21">
        <f>VLOOKUP(A2809,[1]spot_prices!$A:$F,3,FALSE)</f>
        <v>15.3</v>
      </c>
      <c r="D2809" s="21">
        <f>VLOOKUP(A2809,[1]spot_prices!$A:$F,4,FALSE)</f>
        <v>25.5</v>
      </c>
      <c r="E2809" s="107">
        <f>C2809/D2809</f>
        <v>0.6</v>
      </c>
      <c r="F2809" s="20">
        <f>VLOOKUP(A2809,[1]spot_prices!$A:$F,5,FALSE)</f>
        <v>21.22</v>
      </c>
      <c r="G2809" s="103">
        <f>VLOOKUP(A2809,[1]spot_prices!$A:$F,6,FALSE)</f>
        <v>0.24</v>
      </c>
      <c r="H2809" s="27" t="s">
        <v>391</v>
      </c>
      <c r="I2809" s="35"/>
      <c r="J2809" s="114"/>
      <c r="K2809" s="112">
        <f>VLOOKUP(H2809,行业总结!D:F,2,FALSE)</f>
        <v>4.32</v>
      </c>
      <c r="L2809" s="27" t="s">
        <v>12608</v>
      </c>
      <c r="M2809" s="27" t="s">
        <v>4025</v>
      </c>
    </row>
    <row r="2810" s="98" customFormat="1" ht="33" spans="1:13">
      <c r="A2810" s="24" t="s">
        <v>12609</v>
      </c>
      <c r="B2810" s="24" t="s">
        <v>12610</v>
      </c>
      <c r="C2810" s="21">
        <f>VLOOKUP(A2810,[1]spot_prices!$A:$F,3,FALSE)</f>
        <v>14.3</v>
      </c>
      <c r="D2810" s="21">
        <f>VLOOKUP(A2810,[1]spot_prices!$A:$F,4,FALSE)</f>
        <v>15.1</v>
      </c>
      <c r="E2810" s="107">
        <f>C2810/D2810</f>
        <v>0.947019867549669</v>
      </c>
      <c r="F2810" s="20">
        <f>VLOOKUP(A2810,[1]spot_prices!$A:$F,5,FALSE)</f>
        <v>16.96</v>
      </c>
      <c r="G2810" s="103">
        <f>VLOOKUP(A2810,[1]spot_prices!$A:$F,6,FALSE)</f>
        <v>2.79</v>
      </c>
      <c r="H2810" s="27" t="s">
        <v>391</v>
      </c>
      <c r="I2810" s="35"/>
      <c r="J2810" s="114"/>
      <c r="K2810" s="112">
        <f>VLOOKUP(H2810,行业总结!D:F,2,FALSE)</f>
        <v>4.32</v>
      </c>
      <c r="L2810" s="27" t="s">
        <v>12611</v>
      </c>
      <c r="M2810" s="27" t="s">
        <v>12612</v>
      </c>
    </row>
    <row r="2811" s="98" customFormat="1" ht="33" spans="1:13">
      <c r="A2811" s="24" t="s">
        <v>12613</v>
      </c>
      <c r="B2811" s="24" t="s">
        <v>12614</v>
      </c>
      <c r="C2811" s="21">
        <f>VLOOKUP(A2811,[1]spot_prices!$A:$F,3,FALSE)</f>
        <v>12.9</v>
      </c>
      <c r="D2811" s="21">
        <f>VLOOKUP(A2811,[1]spot_prices!$A:$F,4,FALSE)</f>
        <v>43.3</v>
      </c>
      <c r="E2811" s="107">
        <f>C2811/D2811</f>
        <v>0.297921478060046</v>
      </c>
      <c r="F2811" s="20">
        <f>VLOOKUP(A2811,[1]spot_prices!$A:$F,5,FALSE)</f>
        <v>34.68</v>
      </c>
      <c r="G2811" s="103">
        <f>VLOOKUP(A2811,[1]spot_prices!$A:$F,6,FALSE)</f>
        <v>1.52</v>
      </c>
      <c r="H2811" s="27" t="s">
        <v>391</v>
      </c>
      <c r="I2811" s="35"/>
      <c r="J2811" s="114"/>
      <c r="K2811" s="112">
        <f>VLOOKUP(H2811,行业总结!D:F,2,FALSE)</f>
        <v>4.32</v>
      </c>
      <c r="L2811" s="27" t="s">
        <v>12615</v>
      </c>
      <c r="M2811" s="27" t="s">
        <v>12616</v>
      </c>
    </row>
    <row r="2812" s="98" customFormat="1" ht="33" spans="1:13">
      <c r="A2812" s="24" t="s">
        <v>12617</v>
      </c>
      <c r="B2812" s="24" t="s">
        <v>12618</v>
      </c>
      <c r="C2812" s="21">
        <f>VLOOKUP(A2812,[1]spot_prices!$A:$F,3,FALSE)</f>
        <v>11.5</v>
      </c>
      <c r="D2812" s="21">
        <f>VLOOKUP(A2812,[1]spot_prices!$A:$F,4,FALSE)</f>
        <v>24.4</v>
      </c>
      <c r="E2812" s="107">
        <f>C2812/D2812</f>
        <v>0.471311475409836</v>
      </c>
      <c r="F2812" s="20">
        <f>VLOOKUP(A2812,[1]spot_prices!$A:$F,5,FALSE)</f>
        <v>22.51</v>
      </c>
      <c r="G2812" s="103">
        <f>VLOOKUP(A2812,[1]spot_prices!$A:$F,6,FALSE)</f>
        <v>-2.85</v>
      </c>
      <c r="H2812" s="27" t="s">
        <v>391</v>
      </c>
      <c r="I2812" s="35"/>
      <c r="J2812" s="114"/>
      <c r="K2812" s="112">
        <f>VLOOKUP(H2812,行业总结!D:F,2,FALSE)</f>
        <v>4.32</v>
      </c>
      <c r="L2812" s="27" t="s">
        <v>12619</v>
      </c>
      <c r="M2812" s="27" t="s">
        <v>12620</v>
      </c>
    </row>
    <row r="2813" s="98" customFormat="1" ht="33" spans="1:13">
      <c r="A2813" s="24" t="s">
        <v>12621</v>
      </c>
      <c r="B2813" s="24" t="s">
        <v>12622</v>
      </c>
      <c r="C2813" s="21">
        <f>VLOOKUP(A2813,[1]spot_prices!$A:$F,3,FALSE)</f>
        <v>8.9</v>
      </c>
      <c r="D2813" s="21">
        <f>VLOOKUP(A2813,[1]spot_prices!$A:$F,4,FALSE)</f>
        <v>18.1</v>
      </c>
      <c r="E2813" s="107">
        <f>C2813/D2813</f>
        <v>0.49171270718232</v>
      </c>
      <c r="F2813" s="20">
        <f>VLOOKUP(A2813,[1]spot_prices!$A:$F,5,FALSE)</f>
        <v>18.07</v>
      </c>
      <c r="G2813" s="103">
        <f>VLOOKUP(A2813,[1]spot_prices!$A:$F,6,FALSE)</f>
        <v>3.43</v>
      </c>
      <c r="H2813" s="27" t="s">
        <v>391</v>
      </c>
      <c r="I2813" s="35"/>
      <c r="J2813" s="114"/>
      <c r="K2813" s="112">
        <f>VLOOKUP(H2813,行业总结!D:F,2,FALSE)</f>
        <v>4.32</v>
      </c>
      <c r="L2813" s="27" t="s">
        <v>12623</v>
      </c>
      <c r="M2813" s="27" t="s">
        <v>12624</v>
      </c>
    </row>
    <row r="2814" s="98" customFormat="1" ht="33" spans="1:13">
      <c r="A2814" s="108" t="s">
        <v>12625</v>
      </c>
      <c r="B2814" s="108" t="s">
        <v>12626</v>
      </c>
      <c r="C2814" s="21">
        <f>VLOOKUP(A2814,[1]spot_prices!$A:$F,3,FALSE)</f>
        <v>115.3</v>
      </c>
      <c r="D2814" s="21">
        <f>VLOOKUP(A2814,[1]spot_prices!$A:$F,4,FALSE)</f>
        <v>150.9</v>
      </c>
      <c r="E2814" s="107">
        <f>C2814/D2814</f>
        <v>0.764082173624917</v>
      </c>
      <c r="F2814" s="20">
        <f>VLOOKUP(A2814,[1]spot_prices!$A:$F,5,FALSE)</f>
        <v>13.05</v>
      </c>
      <c r="G2814" s="103">
        <f>VLOOKUP(A2814,[1]spot_prices!$A:$F,6,FALSE)</f>
        <v>2.92</v>
      </c>
      <c r="H2814" s="109" t="s">
        <v>2067</v>
      </c>
      <c r="I2814" s="121"/>
      <c r="J2814" s="108" t="s">
        <v>2135</v>
      </c>
      <c r="K2814" s="112">
        <f>VLOOKUP(H2814,行业总结!D:F,2,FALSE)</f>
        <v>4.32</v>
      </c>
      <c r="L2814" s="109" t="s">
        <v>12627</v>
      </c>
      <c r="M2814" s="109" t="s">
        <v>12628</v>
      </c>
    </row>
    <row r="2815" s="98" customFormat="1" ht="33" spans="1:13">
      <c r="A2815" s="108" t="s">
        <v>12629</v>
      </c>
      <c r="B2815" s="108" t="s">
        <v>12630</v>
      </c>
      <c r="C2815" s="21">
        <f>VLOOKUP(A2815,[1]spot_prices!$A:$F,3,FALSE)</f>
        <v>115</v>
      </c>
      <c r="D2815" s="21">
        <f>VLOOKUP(A2815,[1]spot_prices!$A:$F,4,FALSE)</f>
        <v>118.6</v>
      </c>
      <c r="E2815" s="107">
        <f>C2815/D2815</f>
        <v>0.96964586846543</v>
      </c>
      <c r="F2815" s="20">
        <f>VLOOKUP(A2815,[1]spot_prices!$A:$F,5,FALSE)</f>
        <v>12.94</v>
      </c>
      <c r="G2815" s="103">
        <f>VLOOKUP(A2815,[1]spot_prices!$A:$F,6,FALSE)</f>
        <v>1.09</v>
      </c>
      <c r="H2815" s="109" t="s">
        <v>2067</v>
      </c>
      <c r="I2815" s="121"/>
      <c r="J2815" s="108" t="s">
        <v>2113</v>
      </c>
      <c r="K2815" s="112">
        <f>VLOOKUP(H2815,行业总结!D:F,2,FALSE)</f>
        <v>4.32</v>
      </c>
      <c r="L2815" s="109" t="s">
        <v>12631</v>
      </c>
      <c r="M2815" s="109" t="s">
        <v>12632</v>
      </c>
    </row>
    <row r="2816" s="98" customFormat="1" ht="33" spans="1:13">
      <c r="A2816" s="20" t="s">
        <v>12633</v>
      </c>
      <c r="B2816" s="20" t="s">
        <v>12634</v>
      </c>
      <c r="C2816" s="21">
        <f>VLOOKUP(A2816,[1]spot_prices!$A:$F,3,FALSE)</f>
        <v>54.7</v>
      </c>
      <c r="D2816" s="21">
        <f>VLOOKUP(A2816,[1]spot_prices!$A:$F,4,FALSE)</f>
        <v>54.7</v>
      </c>
      <c r="E2816" s="107">
        <f>C2816/D2816</f>
        <v>1</v>
      </c>
      <c r="F2816" s="20">
        <f>VLOOKUP(A2816,[1]spot_prices!$A:$F,5,FALSE)</f>
        <v>2.91</v>
      </c>
      <c r="G2816" s="103">
        <f>VLOOKUP(A2816,[1]spot_prices!$A:$F,6,FALSE)</f>
        <v>1.04</v>
      </c>
      <c r="H2816" s="23" t="s">
        <v>2067</v>
      </c>
      <c r="I2816" s="115"/>
      <c r="J2816" s="113"/>
      <c r="K2816" s="112">
        <f>VLOOKUP(H2816,行业总结!D:F,2,FALSE)</f>
        <v>4.32</v>
      </c>
      <c r="L2816" s="23" t="s">
        <v>12635</v>
      </c>
      <c r="M2816" s="23" t="s">
        <v>12636</v>
      </c>
    </row>
    <row r="2817" s="98" customFormat="1" ht="33" spans="1:13">
      <c r="A2817" s="20" t="s">
        <v>12637</v>
      </c>
      <c r="B2817" s="20" t="s">
        <v>12638</v>
      </c>
      <c r="C2817" s="21">
        <f>VLOOKUP(A2817,[1]spot_prices!$A:$F,3,FALSE)</f>
        <v>53.8</v>
      </c>
      <c r="D2817" s="21">
        <f>VLOOKUP(A2817,[1]spot_prices!$A:$F,4,FALSE)</f>
        <v>53.8</v>
      </c>
      <c r="E2817" s="107">
        <f>C2817/D2817</f>
        <v>1</v>
      </c>
      <c r="F2817" s="20">
        <f>VLOOKUP(A2817,[1]spot_prices!$A:$F,5,FALSE)</f>
        <v>6</v>
      </c>
      <c r="G2817" s="103">
        <f>VLOOKUP(A2817,[1]spot_prices!$A:$F,6,FALSE)</f>
        <v>1.69</v>
      </c>
      <c r="H2817" s="23" t="s">
        <v>2067</v>
      </c>
      <c r="I2817" s="115"/>
      <c r="J2817" s="113"/>
      <c r="K2817" s="112">
        <f>VLOOKUP(H2817,行业总结!D:F,2,FALSE)</f>
        <v>4.32</v>
      </c>
      <c r="L2817" s="23" t="s">
        <v>12639</v>
      </c>
      <c r="M2817" s="23" t="s">
        <v>12640</v>
      </c>
    </row>
    <row r="2818" s="98" customFormat="1" ht="33" spans="1:13">
      <c r="A2818" s="24" t="s">
        <v>12641</v>
      </c>
      <c r="B2818" s="24" t="s">
        <v>12642</v>
      </c>
      <c r="C2818" s="21">
        <f>VLOOKUP(A2818,[1]spot_prices!$A:$F,3,FALSE)</f>
        <v>47.8</v>
      </c>
      <c r="D2818" s="21">
        <f>VLOOKUP(A2818,[1]spot_prices!$A:$F,4,FALSE)</f>
        <v>50.5</v>
      </c>
      <c r="E2818" s="107">
        <f>C2818/D2818</f>
        <v>0.946534653465346</v>
      </c>
      <c r="F2818" s="20">
        <f>VLOOKUP(A2818,[1]spot_prices!$A:$F,5,FALSE)</f>
        <v>5.58</v>
      </c>
      <c r="G2818" s="103">
        <f>VLOOKUP(A2818,[1]spot_prices!$A:$F,6,FALSE)</f>
        <v>0.72</v>
      </c>
      <c r="H2818" s="27" t="s">
        <v>2067</v>
      </c>
      <c r="I2818" s="35"/>
      <c r="J2818" s="24" t="s">
        <v>2122</v>
      </c>
      <c r="K2818" s="112">
        <f>VLOOKUP(H2818,行业总结!D:F,2,FALSE)</f>
        <v>4.32</v>
      </c>
      <c r="L2818" s="27" t="s">
        <v>12643</v>
      </c>
      <c r="M2818" s="27" t="s">
        <v>12644</v>
      </c>
    </row>
    <row r="2819" s="98" customFormat="1" ht="33" spans="1:13">
      <c r="A2819" s="24" t="s">
        <v>12645</v>
      </c>
      <c r="B2819" s="24" t="s">
        <v>12646</v>
      </c>
      <c r="C2819" s="21">
        <f>VLOOKUP(A2819,[1]spot_prices!$A:$F,3,FALSE)</f>
        <v>47.4</v>
      </c>
      <c r="D2819" s="21">
        <f>VLOOKUP(A2819,[1]spot_prices!$A:$F,4,FALSE)</f>
        <v>47.4</v>
      </c>
      <c r="E2819" s="107">
        <f>C2819/D2819</f>
        <v>1</v>
      </c>
      <c r="F2819" s="20">
        <f>VLOOKUP(A2819,[1]spot_prices!$A:$F,5,FALSE)</f>
        <v>4.9</v>
      </c>
      <c r="G2819" s="103">
        <f>VLOOKUP(A2819,[1]spot_prices!$A:$F,6,FALSE)</f>
        <v>1.45</v>
      </c>
      <c r="H2819" s="27" t="s">
        <v>2067</v>
      </c>
      <c r="I2819" s="35"/>
      <c r="J2819" s="114"/>
      <c r="K2819" s="112">
        <f>VLOOKUP(H2819,行业总结!D:F,2,FALSE)</f>
        <v>4.32</v>
      </c>
      <c r="L2819" s="27" t="s">
        <v>12647</v>
      </c>
      <c r="M2819" s="27" t="s">
        <v>12648</v>
      </c>
    </row>
    <row r="2820" s="98" customFormat="1" ht="33" spans="1:13">
      <c r="A2820" s="24" t="s">
        <v>12649</v>
      </c>
      <c r="B2820" s="24" t="s">
        <v>12650</v>
      </c>
      <c r="C2820" s="21">
        <f>VLOOKUP(A2820,[1]spot_prices!$A:$F,3,FALSE)</f>
        <v>47.1</v>
      </c>
      <c r="D2820" s="21">
        <f>VLOOKUP(A2820,[1]spot_prices!$A:$F,4,FALSE)</f>
        <v>89</v>
      </c>
      <c r="E2820" s="107">
        <f>C2820/D2820</f>
        <v>0.529213483146067</v>
      </c>
      <c r="F2820" s="20">
        <f>VLOOKUP(A2820,[1]spot_prices!$A:$F,5,FALSE)</f>
        <v>27.47</v>
      </c>
      <c r="G2820" s="103">
        <f>VLOOKUP(A2820,[1]spot_prices!$A:$F,6,FALSE)</f>
        <v>2.12</v>
      </c>
      <c r="H2820" s="27" t="s">
        <v>2067</v>
      </c>
      <c r="I2820" s="35"/>
      <c r="J2820" s="24" t="s">
        <v>2442</v>
      </c>
      <c r="K2820" s="112">
        <f>VLOOKUP(H2820,行业总结!D:F,2,FALSE)</f>
        <v>4.32</v>
      </c>
      <c r="L2820" s="27" t="s">
        <v>12651</v>
      </c>
      <c r="M2820" s="27" t="s">
        <v>12652</v>
      </c>
    </row>
    <row r="2821" s="98" customFormat="1" ht="33" spans="1:13">
      <c r="A2821" s="24" t="s">
        <v>12653</v>
      </c>
      <c r="B2821" s="24" t="s">
        <v>12654</v>
      </c>
      <c r="C2821" s="21">
        <f>VLOOKUP(A2821,[1]spot_prices!$A:$F,3,FALSE)</f>
        <v>45</v>
      </c>
      <c r="D2821" s="21">
        <f>VLOOKUP(A2821,[1]spot_prices!$A:$F,4,FALSE)</f>
        <v>47.7</v>
      </c>
      <c r="E2821" s="107">
        <f>C2821/D2821</f>
        <v>0.943396226415094</v>
      </c>
      <c r="F2821" s="20">
        <f>VLOOKUP(A2821,[1]spot_prices!$A:$F,5,FALSE)</f>
        <v>7.64</v>
      </c>
      <c r="G2821" s="103">
        <f>VLOOKUP(A2821,[1]spot_prices!$A:$F,6,FALSE)</f>
        <v>2.69</v>
      </c>
      <c r="H2821" s="27" t="s">
        <v>2067</v>
      </c>
      <c r="I2821" s="35"/>
      <c r="J2821" s="114"/>
      <c r="K2821" s="112">
        <f>VLOOKUP(H2821,行业总结!D:F,2,FALSE)</f>
        <v>4.32</v>
      </c>
      <c r="L2821" s="27" t="s">
        <v>12655</v>
      </c>
      <c r="M2821" s="27" t="s">
        <v>12656</v>
      </c>
    </row>
    <row r="2822" s="98" customFormat="1" ht="33" spans="1:13">
      <c r="A2822" s="24" t="s">
        <v>12657</v>
      </c>
      <c r="B2822" s="24" t="s">
        <v>12658</v>
      </c>
      <c r="C2822" s="21">
        <f>VLOOKUP(A2822,[1]spot_prices!$A:$F,3,FALSE)</f>
        <v>44.3</v>
      </c>
      <c r="D2822" s="21">
        <f>VLOOKUP(A2822,[1]spot_prices!$A:$F,4,FALSE)</f>
        <v>44.3</v>
      </c>
      <c r="E2822" s="107">
        <f>C2822/D2822</f>
        <v>1</v>
      </c>
      <c r="F2822" s="20">
        <f>VLOOKUP(A2822,[1]spot_prices!$A:$F,5,FALSE)</f>
        <v>8</v>
      </c>
      <c r="G2822" s="103">
        <f>VLOOKUP(A2822,[1]spot_prices!$A:$F,6,FALSE)</f>
        <v>2.43</v>
      </c>
      <c r="H2822" s="27" t="s">
        <v>2067</v>
      </c>
      <c r="I2822" s="35"/>
      <c r="J2822" s="114"/>
      <c r="K2822" s="112">
        <f>VLOOKUP(H2822,行业总结!D:F,2,FALSE)</f>
        <v>4.32</v>
      </c>
      <c r="L2822" s="27" t="s">
        <v>12659</v>
      </c>
      <c r="M2822" s="27" t="s">
        <v>12660</v>
      </c>
    </row>
    <row r="2823" s="98" customFormat="1" ht="49.5" spans="1:13">
      <c r="A2823" s="24" t="s">
        <v>12661</v>
      </c>
      <c r="B2823" s="24" t="s">
        <v>12662</v>
      </c>
      <c r="C2823" s="21">
        <f>VLOOKUP(A2823,[1]spot_prices!$A:$F,3,FALSE)</f>
        <v>39.8</v>
      </c>
      <c r="D2823" s="21">
        <f>VLOOKUP(A2823,[1]spot_prices!$A:$F,4,FALSE)</f>
        <v>47.9</v>
      </c>
      <c r="E2823" s="107">
        <f>C2823/D2823</f>
        <v>0.830897703549061</v>
      </c>
      <c r="F2823" s="20">
        <f>VLOOKUP(A2823,[1]spot_prices!$A:$F,5,FALSE)</f>
        <v>4.16</v>
      </c>
      <c r="G2823" s="103">
        <f>VLOOKUP(A2823,[1]spot_prices!$A:$F,6,FALSE)</f>
        <v>0.97</v>
      </c>
      <c r="H2823" s="27" t="s">
        <v>2067</v>
      </c>
      <c r="I2823" s="35"/>
      <c r="J2823" s="114"/>
      <c r="K2823" s="112">
        <f>VLOOKUP(H2823,行业总结!D:F,2,FALSE)</f>
        <v>4.32</v>
      </c>
      <c r="L2823" s="27" t="s">
        <v>12663</v>
      </c>
      <c r="M2823" s="27" t="s">
        <v>12664</v>
      </c>
    </row>
    <row r="2824" s="98" customFormat="1" ht="33" spans="1:13">
      <c r="A2824" s="24" t="s">
        <v>12665</v>
      </c>
      <c r="B2824" s="24" t="s">
        <v>12666</v>
      </c>
      <c r="C2824" s="21">
        <f>VLOOKUP(A2824,[1]spot_prices!$A:$F,3,FALSE)</f>
        <v>39.3</v>
      </c>
      <c r="D2824" s="21">
        <f>VLOOKUP(A2824,[1]spot_prices!$A:$F,4,FALSE)</f>
        <v>44</v>
      </c>
      <c r="E2824" s="107">
        <f>C2824/D2824</f>
        <v>0.893181818181818</v>
      </c>
      <c r="F2824" s="20">
        <f>VLOOKUP(A2824,[1]spot_prices!$A:$F,5,FALSE)</f>
        <v>9.31</v>
      </c>
      <c r="G2824" s="103">
        <f>VLOOKUP(A2824,[1]spot_prices!$A:$F,6,FALSE)</f>
        <v>1.97</v>
      </c>
      <c r="H2824" s="27" t="s">
        <v>2067</v>
      </c>
      <c r="I2824" s="35"/>
      <c r="J2824" s="114"/>
      <c r="K2824" s="112">
        <f>VLOOKUP(H2824,行业总结!D:F,2,FALSE)</f>
        <v>4.32</v>
      </c>
      <c r="L2824" s="27" t="s">
        <v>12667</v>
      </c>
      <c r="M2824" s="27" t="s">
        <v>12668</v>
      </c>
    </row>
    <row r="2825" s="98" customFormat="1" ht="33" spans="1:13">
      <c r="A2825" s="24" t="s">
        <v>12669</v>
      </c>
      <c r="B2825" s="24" t="s">
        <v>12670</v>
      </c>
      <c r="C2825" s="21">
        <f>VLOOKUP(A2825,[1]spot_prices!$A:$F,3,FALSE)</f>
        <v>28.2</v>
      </c>
      <c r="D2825" s="21">
        <f>VLOOKUP(A2825,[1]spot_prices!$A:$F,4,FALSE)</f>
        <v>35.1</v>
      </c>
      <c r="E2825" s="107">
        <f>C2825/D2825</f>
        <v>0.803418803418803</v>
      </c>
      <c r="F2825" s="20">
        <f>VLOOKUP(A2825,[1]spot_prices!$A:$F,5,FALSE)</f>
        <v>12.14</v>
      </c>
      <c r="G2825" s="103">
        <f>VLOOKUP(A2825,[1]spot_prices!$A:$F,6,FALSE)</f>
        <v>2.45</v>
      </c>
      <c r="H2825" s="27" t="s">
        <v>2067</v>
      </c>
      <c r="I2825" s="35"/>
      <c r="J2825" s="114"/>
      <c r="K2825" s="112">
        <f>VLOOKUP(H2825,行业总结!D:F,2,FALSE)</f>
        <v>4.32</v>
      </c>
      <c r="L2825" s="27" t="s">
        <v>12671</v>
      </c>
      <c r="M2825" s="27" t="s">
        <v>12672</v>
      </c>
    </row>
    <row r="2826" s="98" customFormat="1" spans="1:13">
      <c r="A2826" s="24" t="s">
        <v>12673</v>
      </c>
      <c r="B2826" s="24" t="s">
        <v>12674</v>
      </c>
      <c r="C2826" s="21">
        <f>VLOOKUP(A2826,[1]spot_prices!$A:$F,3,FALSE)</f>
        <v>25</v>
      </c>
      <c r="D2826" s="21">
        <f>VLOOKUP(A2826,[1]spot_prices!$A:$F,4,FALSE)</f>
        <v>47.1</v>
      </c>
      <c r="E2826" s="107">
        <f>C2826/D2826</f>
        <v>0.530785562632696</v>
      </c>
      <c r="F2826" s="20">
        <f>VLOOKUP(A2826,[1]spot_prices!$A:$F,5,FALSE)</f>
        <v>26.18</v>
      </c>
      <c r="G2826" s="103">
        <f>VLOOKUP(A2826,[1]spot_prices!$A:$F,6,FALSE)</f>
        <v>-1.13</v>
      </c>
      <c r="H2826" s="27" t="s">
        <v>2067</v>
      </c>
      <c r="I2826" s="35"/>
      <c r="J2826" s="114"/>
      <c r="K2826" s="112">
        <f>VLOOKUP(H2826,行业总结!D:F,2,FALSE)</f>
        <v>4.32</v>
      </c>
      <c r="L2826" s="27" t="s">
        <v>12675</v>
      </c>
      <c r="M2826" s="27" t="s">
        <v>4025</v>
      </c>
    </row>
    <row r="2827" s="98" customFormat="1" ht="33" spans="1:13">
      <c r="A2827" s="24" t="s">
        <v>12676</v>
      </c>
      <c r="B2827" s="24" t="s">
        <v>12677</v>
      </c>
      <c r="C2827" s="21">
        <f>VLOOKUP(A2827,[1]spot_prices!$A:$F,3,FALSE)</f>
        <v>23.6</v>
      </c>
      <c r="D2827" s="21">
        <f>VLOOKUP(A2827,[1]spot_prices!$A:$F,4,FALSE)</f>
        <v>34.8</v>
      </c>
      <c r="E2827" s="107">
        <f>C2827/D2827</f>
        <v>0.67816091954023</v>
      </c>
      <c r="F2827" s="20">
        <f>VLOOKUP(A2827,[1]spot_prices!$A:$F,5,FALSE)</f>
        <v>49.77</v>
      </c>
      <c r="G2827" s="103">
        <f>VLOOKUP(A2827,[1]spot_prices!$A:$F,6,FALSE)</f>
        <v>2.16</v>
      </c>
      <c r="H2827" s="27" t="s">
        <v>2067</v>
      </c>
      <c r="I2827" s="35"/>
      <c r="J2827" s="114"/>
      <c r="K2827" s="112">
        <f>VLOOKUP(H2827,行业总结!D:F,2,FALSE)</f>
        <v>4.32</v>
      </c>
      <c r="L2827" s="27" t="s">
        <v>12678</v>
      </c>
      <c r="M2827" s="27" t="s">
        <v>12679</v>
      </c>
    </row>
    <row r="2828" s="98" customFormat="1" ht="33" spans="1:13">
      <c r="A2828" s="24" t="s">
        <v>12680</v>
      </c>
      <c r="B2828" s="24" t="s">
        <v>12681</v>
      </c>
      <c r="C2828" s="21">
        <f>VLOOKUP(A2828,[1]spot_prices!$A:$F,3,FALSE)</f>
        <v>22.6</v>
      </c>
      <c r="D2828" s="21">
        <f>VLOOKUP(A2828,[1]spot_prices!$A:$F,4,FALSE)</f>
        <v>22.6</v>
      </c>
      <c r="E2828" s="107">
        <f>C2828/D2828</f>
        <v>1</v>
      </c>
      <c r="F2828" s="20">
        <f>VLOOKUP(A2828,[1]spot_prices!$A:$F,5,FALSE)</f>
        <v>7.48</v>
      </c>
      <c r="G2828" s="103">
        <f>VLOOKUP(A2828,[1]spot_prices!$A:$F,6,FALSE)</f>
        <v>1.49</v>
      </c>
      <c r="H2828" s="27" t="s">
        <v>2067</v>
      </c>
      <c r="I2828" s="35"/>
      <c r="J2828" s="114"/>
      <c r="K2828" s="112">
        <f>VLOOKUP(H2828,行业总结!D:F,2,FALSE)</f>
        <v>4.32</v>
      </c>
      <c r="L2828" s="27" t="s">
        <v>12682</v>
      </c>
      <c r="M2828" s="27" t="s">
        <v>12683</v>
      </c>
    </row>
    <row r="2829" s="98" customFormat="1" ht="33" spans="1:13">
      <c r="A2829" s="24" t="s">
        <v>12684</v>
      </c>
      <c r="B2829" s="24" t="s">
        <v>12685</v>
      </c>
      <c r="C2829" s="21">
        <f>VLOOKUP(A2829,[1]spot_prices!$A:$F,3,FALSE)</f>
        <v>10.1</v>
      </c>
      <c r="D2829" s="21">
        <f>VLOOKUP(A2829,[1]spot_prices!$A:$F,4,FALSE)</f>
        <v>32.2</v>
      </c>
      <c r="E2829" s="107">
        <f>C2829/D2829</f>
        <v>0.313664596273292</v>
      </c>
      <c r="F2829" s="20">
        <f>VLOOKUP(A2829,[1]spot_prices!$A:$F,5,FALSE)</f>
        <v>18.56</v>
      </c>
      <c r="G2829" s="103">
        <f>VLOOKUP(A2829,[1]spot_prices!$A:$F,6,FALSE)</f>
        <v>3.8</v>
      </c>
      <c r="H2829" s="27" t="s">
        <v>2067</v>
      </c>
      <c r="I2829" s="35"/>
      <c r="J2829" s="114"/>
      <c r="K2829" s="112">
        <f>VLOOKUP(H2829,行业总结!D:F,2,FALSE)</f>
        <v>4.32</v>
      </c>
      <c r="L2829" s="27" t="s">
        <v>12686</v>
      </c>
      <c r="M2829" s="27" t="s">
        <v>12687</v>
      </c>
    </row>
    <row r="2830" s="98" customFormat="1" spans="1:13">
      <c r="A2830" s="24" t="s">
        <v>12688</v>
      </c>
      <c r="B2830" s="24" t="s">
        <v>12689</v>
      </c>
      <c r="C2830" s="21">
        <f>VLOOKUP(A2830,[1]spot_prices!$A:$F,3,FALSE)</f>
        <v>6.6</v>
      </c>
      <c r="D2830" s="21">
        <f>VLOOKUP(A2830,[1]spot_prices!$A:$F,4,FALSE)</f>
        <v>26.6</v>
      </c>
      <c r="E2830" s="107">
        <f>C2830/D2830</f>
        <v>0.24812030075188</v>
      </c>
      <c r="F2830" s="20">
        <f>VLOOKUP(A2830,[1]spot_prices!$A:$F,5,FALSE)</f>
        <v>33.24</v>
      </c>
      <c r="G2830" s="103">
        <f>VLOOKUP(A2830,[1]spot_prices!$A:$F,6,FALSE)</f>
        <v>2.53</v>
      </c>
      <c r="H2830" s="27" t="s">
        <v>2067</v>
      </c>
      <c r="I2830" s="35"/>
      <c r="J2830" s="114"/>
      <c r="K2830" s="112">
        <f>VLOOKUP(H2830,行业总结!D:F,2,FALSE)</f>
        <v>4.32</v>
      </c>
      <c r="L2830" s="27" t="s">
        <v>12690</v>
      </c>
      <c r="M2830" s="27" t="s">
        <v>12691</v>
      </c>
    </row>
    <row r="2831" s="98" customFormat="1" ht="33" spans="1:13">
      <c r="A2831" s="24" t="s">
        <v>12692</v>
      </c>
      <c r="B2831" s="24" t="s">
        <v>12693</v>
      </c>
      <c r="C2831" s="21">
        <f>VLOOKUP(A2831,[1]spot_prices!$A:$F,3,FALSE)</f>
        <v>6.2</v>
      </c>
      <c r="D2831" s="21">
        <f>VLOOKUP(A2831,[1]spot_prices!$A:$F,4,FALSE)</f>
        <v>25</v>
      </c>
      <c r="E2831" s="107">
        <f>C2831/D2831</f>
        <v>0.248</v>
      </c>
      <c r="F2831" s="20">
        <f>VLOOKUP(A2831,[1]spot_prices!$A:$F,5,FALSE)</f>
        <v>14.15</v>
      </c>
      <c r="G2831" s="103">
        <f>VLOOKUP(A2831,[1]spot_prices!$A:$F,6,FALSE)</f>
        <v>1.07</v>
      </c>
      <c r="H2831" s="27" t="s">
        <v>2067</v>
      </c>
      <c r="I2831" s="35"/>
      <c r="J2831" s="114"/>
      <c r="K2831" s="112">
        <f>VLOOKUP(H2831,行业总结!D:F,2,FALSE)</f>
        <v>4.32</v>
      </c>
      <c r="L2831" s="27" t="s">
        <v>12694</v>
      </c>
      <c r="M2831" s="27" t="s">
        <v>12695</v>
      </c>
    </row>
    <row r="2832" s="98" customFormat="1" ht="33" spans="1:13">
      <c r="A2832" s="108" t="s">
        <v>12696</v>
      </c>
      <c r="B2832" s="108" t="s">
        <v>12697</v>
      </c>
      <c r="C2832" s="21">
        <f>VLOOKUP(A2832,[1]spot_prices!$A:$F,3,FALSE)</f>
        <v>191</v>
      </c>
      <c r="D2832" s="21">
        <f>VLOOKUP(A2832,[1]spot_prices!$A:$F,4,FALSE)</f>
        <v>318.1</v>
      </c>
      <c r="E2832" s="107">
        <f>C2832/D2832</f>
        <v>0.600440113171958</v>
      </c>
      <c r="F2832" s="20">
        <f>VLOOKUP(A2832,[1]spot_prices!$A:$F,5,FALSE)</f>
        <v>94.94</v>
      </c>
      <c r="G2832" s="103">
        <f>VLOOKUP(A2832,[1]spot_prices!$A:$F,6,FALSE)</f>
        <v>3.29</v>
      </c>
      <c r="H2832" s="109" t="s">
        <v>2066</v>
      </c>
      <c r="I2832" s="121"/>
      <c r="J2832" s="108" t="s">
        <v>2352</v>
      </c>
      <c r="K2832" s="112">
        <f>VLOOKUP(H2832,行业总结!D:F,2,FALSE)</f>
        <v>4.32</v>
      </c>
      <c r="L2832" s="109" t="s">
        <v>12698</v>
      </c>
      <c r="M2832" s="109" t="s">
        <v>12699</v>
      </c>
    </row>
    <row r="2833" s="98" customFormat="1" ht="33" spans="1:13">
      <c r="A2833" s="108" t="s">
        <v>12700</v>
      </c>
      <c r="B2833" s="108" t="s">
        <v>12701</v>
      </c>
      <c r="C2833" s="21">
        <f>VLOOKUP(A2833,[1]spot_prices!$A:$F,3,FALSE)</f>
        <v>125.7</v>
      </c>
      <c r="D2833" s="21">
        <f>VLOOKUP(A2833,[1]spot_prices!$A:$F,4,FALSE)</f>
        <v>159.9</v>
      </c>
      <c r="E2833" s="107">
        <f>C2833/D2833</f>
        <v>0.786116322701689</v>
      </c>
      <c r="F2833" s="20">
        <f>VLOOKUP(A2833,[1]spot_prices!$A:$F,5,FALSE)</f>
        <v>20.43</v>
      </c>
      <c r="G2833" s="103">
        <f>VLOOKUP(A2833,[1]spot_prices!$A:$F,6,FALSE)</f>
        <v>1.04</v>
      </c>
      <c r="H2833" s="109" t="s">
        <v>2066</v>
      </c>
      <c r="I2833" s="121"/>
      <c r="J2833" s="108" t="s">
        <v>2113</v>
      </c>
      <c r="K2833" s="112">
        <f>VLOOKUP(H2833,行业总结!D:F,2,FALSE)</f>
        <v>4.32</v>
      </c>
      <c r="L2833" s="109" t="s">
        <v>12702</v>
      </c>
      <c r="M2833" s="109" t="s">
        <v>12703</v>
      </c>
    </row>
    <row r="2834" s="98" customFormat="1" ht="33" spans="1:13">
      <c r="A2834" s="24" t="s">
        <v>12704</v>
      </c>
      <c r="B2834" s="24" t="s">
        <v>12705</v>
      </c>
      <c r="C2834" s="21">
        <f>VLOOKUP(A2834,[1]spot_prices!$A:$F,3,FALSE)</f>
        <v>34.2</v>
      </c>
      <c r="D2834" s="21">
        <f>VLOOKUP(A2834,[1]spot_prices!$A:$F,4,FALSE)</f>
        <v>40.9</v>
      </c>
      <c r="E2834" s="107">
        <f>C2834/D2834</f>
        <v>0.836185819070905</v>
      </c>
      <c r="F2834" s="20">
        <f>VLOOKUP(A2834,[1]spot_prices!$A:$F,5,FALSE)</f>
        <v>4.3</v>
      </c>
      <c r="G2834" s="103">
        <f>VLOOKUP(A2834,[1]spot_prices!$A:$F,6,FALSE)</f>
        <v>2.38</v>
      </c>
      <c r="H2834" s="27" t="s">
        <v>2066</v>
      </c>
      <c r="I2834" s="35"/>
      <c r="J2834" s="114"/>
      <c r="K2834" s="112">
        <f>VLOOKUP(H2834,行业总结!D:F,2,FALSE)</f>
        <v>4.32</v>
      </c>
      <c r="L2834" s="27" t="s">
        <v>12706</v>
      </c>
      <c r="M2834" s="27" t="s">
        <v>12707</v>
      </c>
    </row>
    <row r="2835" s="98" customFormat="1" ht="66" spans="1:13">
      <c r="A2835" s="24" t="s">
        <v>12708</v>
      </c>
      <c r="B2835" s="24" t="s">
        <v>12709</v>
      </c>
      <c r="C2835" s="21">
        <f>VLOOKUP(A2835,[1]spot_prices!$A:$F,3,FALSE)</f>
        <v>25.4</v>
      </c>
      <c r="D2835" s="21">
        <f>VLOOKUP(A2835,[1]spot_prices!$A:$F,4,FALSE)</f>
        <v>25.4</v>
      </c>
      <c r="E2835" s="107">
        <f>C2835/D2835</f>
        <v>1</v>
      </c>
      <c r="F2835" s="20">
        <f>VLOOKUP(A2835,[1]spot_prices!$A:$F,5,FALSE)</f>
        <v>9.47</v>
      </c>
      <c r="G2835" s="103">
        <f>VLOOKUP(A2835,[1]spot_prices!$A:$F,6,FALSE)</f>
        <v>1.72</v>
      </c>
      <c r="H2835" s="27" t="s">
        <v>2066</v>
      </c>
      <c r="I2835" s="35"/>
      <c r="J2835" s="114"/>
      <c r="K2835" s="112">
        <f>VLOOKUP(H2835,行业总结!D:F,2,FALSE)</f>
        <v>4.32</v>
      </c>
      <c r="L2835" s="27" t="s">
        <v>12710</v>
      </c>
      <c r="M2835" s="27" t="s">
        <v>12711</v>
      </c>
    </row>
    <row r="2836" s="98" customFormat="1" ht="33" spans="1:13">
      <c r="A2836" s="24" t="s">
        <v>12712</v>
      </c>
      <c r="B2836" s="24" t="s">
        <v>12713</v>
      </c>
      <c r="C2836" s="21">
        <f>VLOOKUP(A2836,[1]spot_prices!$A:$F,3,FALSE)</f>
        <v>24.7</v>
      </c>
      <c r="D2836" s="21">
        <f>VLOOKUP(A2836,[1]spot_prices!$A:$F,4,FALSE)</f>
        <v>24.7</v>
      </c>
      <c r="E2836" s="107">
        <f>C2836/D2836</f>
        <v>1</v>
      </c>
      <c r="F2836" s="20">
        <f>VLOOKUP(A2836,[1]spot_prices!$A:$F,5,FALSE)</f>
        <v>12.24</v>
      </c>
      <c r="G2836" s="103">
        <f>VLOOKUP(A2836,[1]spot_prices!$A:$F,6,FALSE)</f>
        <v>3.73</v>
      </c>
      <c r="H2836" s="27" t="s">
        <v>2066</v>
      </c>
      <c r="I2836" s="35"/>
      <c r="J2836" s="114"/>
      <c r="K2836" s="112">
        <f>VLOOKUP(H2836,行业总结!D:F,2,FALSE)</f>
        <v>4.32</v>
      </c>
      <c r="L2836" s="27" t="s">
        <v>12714</v>
      </c>
      <c r="M2836" s="27" t="s">
        <v>12715</v>
      </c>
    </row>
    <row r="2837" s="98" customFormat="1" ht="33" spans="1:13">
      <c r="A2837" s="24" t="s">
        <v>12716</v>
      </c>
      <c r="B2837" s="24" t="s">
        <v>12717</v>
      </c>
      <c r="C2837" s="21">
        <f>VLOOKUP(A2837,[1]spot_prices!$A:$F,3,FALSE)</f>
        <v>22.9</v>
      </c>
      <c r="D2837" s="21">
        <f>VLOOKUP(A2837,[1]spot_prices!$A:$F,4,FALSE)</f>
        <v>23.1</v>
      </c>
      <c r="E2837" s="107">
        <f>C2837/D2837</f>
        <v>0.991341991341991</v>
      </c>
      <c r="F2837" s="20">
        <f>VLOOKUP(A2837,[1]spot_prices!$A:$F,5,FALSE)</f>
        <v>6.38</v>
      </c>
      <c r="G2837" s="103">
        <f>VLOOKUP(A2837,[1]spot_prices!$A:$F,6,FALSE)</f>
        <v>0.31</v>
      </c>
      <c r="H2837" s="27" t="s">
        <v>2066</v>
      </c>
      <c r="I2837" s="35"/>
      <c r="J2837" s="114"/>
      <c r="K2837" s="112">
        <f>VLOOKUP(H2837,行业总结!D:F,2,FALSE)</f>
        <v>4.32</v>
      </c>
      <c r="L2837" s="27" t="s">
        <v>12718</v>
      </c>
      <c r="M2837" s="27" t="s">
        <v>12719</v>
      </c>
    </row>
    <row r="2838" s="98" customFormat="1" ht="33" spans="1:13">
      <c r="A2838" s="24" t="s">
        <v>12720</v>
      </c>
      <c r="B2838" s="24" t="s">
        <v>12721</v>
      </c>
      <c r="C2838" s="21">
        <f>VLOOKUP(A2838,[1]spot_prices!$A:$F,3,FALSE)</f>
        <v>10.3</v>
      </c>
      <c r="D2838" s="21">
        <f>VLOOKUP(A2838,[1]spot_prices!$A:$F,4,FALSE)</f>
        <v>38.8</v>
      </c>
      <c r="E2838" s="107">
        <f>C2838/D2838</f>
        <v>0.265463917525773</v>
      </c>
      <c r="F2838" s="20">
        <f>VLOOKUP(A2838,[1]spot_prices!$A:$F,5,FALSE)</f>
        <v>29.07</v>
      </c>
      <c r="G2838" s="103">
        <f>VLOOKUP(A2838,[1]spot_prices!$A:$F,6,FALSE)</f>
        <v>3.64</v>
      </c>
      <c r="H2838" s="27" t="s">
        <v>2066</v>
      </c>
      <c r="I2838" s="35"/>
      <c r="J2838" s="114"/>
      <c r="K2838" s="112">
        <f>VLOOKUP(H2838,行业总结!D:F,2,FALSE)</f>
        <v>4.32</v>
      </c>
      <c r="L2838" s="27" t="s">
        <v>12722</v>
      </c>
      <c r="M2838" s="27" t="s">
        <v>12723</v>
      </c>
    </row>
    <row r="2839" s="98" customFormat="1" spans="1:13">
      <c r="A2839" s="24" t="s">
        <v>12724</v>
      </c>
      <c r="B2839" s="24" t="s">
        <v>12725</v>
      </c>
      <c r="C2839" s="21">
        <f>VLOOKUP(A2839,[1]spot_prices!$A:$F,3,FALSE)</f>
        <v>10.2</v>
      </c>
      <c r="D2839" s="21">
        <f>VLOOKUP(A2839,[1]spot_prices!$A:$F,4,FALSE)</f>
        <v>40.7</v>
      </c>
      <c r="E2839" s="107">
        <f>C2839/D2839</f>
        <v>0.250614250614251</v>
      </c>
      <c r="F2839" s="20">
        <f>VLOOKUP(A2839,[1]spot_prices!$A:$F,5,FALSE)</f>
        <v>50.88</v>
      </c>
      <c r="G2839" s="103">
        <f>VLOOKUP(A2839,[1]spot_prices!$A:$F,6,FALSE)</f>
        <v>1.13</v>
      </c>
      <c r="H2839" s="27" t="s">
        <v>2066</v>
      </c>
      <c r="I2839" s="35"/>
      <c r="J2839" s="114"/>
      <c r="K2839" s="112">
        <f>VLOOKUP(H2839,行业总结!D:F,2,FALSE)</f>
        <v>4.32</v>
      </c>
      <c r="L2839" s="27" t="s">
        <v>12726</v>
      </c>
      <c r="M2839" s="27" t="s">
        <v>12727</v>
      </c>
    </row>
    <row r="2840" s="98" customFormat="1" ht="33" spans="1:13">
      <c r="A2840" s="24" t="s">
        <v>12728</v>
      </c>
      <c r="B2840" s="24" t="s">
        <v>12729</v>
      </c>
      <c r="C2840" s="21">
        <f>VLOOKUP(A2840,[1]spot_prices!$A:$F,3,FALSE)</f>
        <v>9.2</v>
      </c>
      <c r="D2840" s="21">
        <f>VLOOKUP(A2840,[1]spot_prices!$A:$F,4,FALSE)</f>
        <v>36.8</v>
      </c>
      <c r="E2840" s="107">
        <f>C2840/D2840</f>
        <v>0.25</v>
      </c>
      <c r="F2840" s="20">
        <f>VLOOKUP(A2840,[1]spot_prices!$A:$F,5,FALSE)</f>
        <v>28.74</v>
      </c>
      <c r="G2840" s="103">
        <f>VLOOKUP(A2840,[1]spot_prices!$A:$F,6,FALSE)</f>
        <v>0.84</v>
      </c>
      <c r="H2840" s="27" t="s">
        <v>2066</v>
      </c>
      <c r="I2840" s="35"/>
      <c r="J2840" s="114"/>
      <c r="K2840" s="112">
        <f>VLOOKUP(H2840,行业总结!D:F,2,FALSE)</f>
        <v>4.32</v>
      </c>
      <c r="L2840" s="27" t="s">
        <v>12730</v>
      </c>
      <c r="M2840" s="27" t="s">
        <v>12731</v>
      </c>
    </row>
    <row r="2841" s="98" customFormat="1" spans="1:13">
      <c r="A2841" s="24" t="s">
        <v>12732</v>
      </c>
      <c r="B2841" s="24" t="s">
        <v>12733</v>
      </c>
      <c r="C2841" s="21">
        <f>VLOOKUP(A2841,[1]spot_prices!$A:$F,3,FALSE)</f>
        <v>8.2</v>
      </c>
      <c r="D2841" s="21">
        <f>VLOOKUP(A2841,[1]spot_prices!$A:$F,4,FALSE)</f>
        <v>39.5</v>
      </c>
      <c r="E2841" s="107">
        <f>C2841/D2841</f>
        <v>0.207594936708861</v>
      </c>
      <c r="F2841" s="20">
        <f>VLOOKUP(A2841,[1]spot_prices!$A:$F,5,FALSE)</f>
        <v>9.79</v>
      </c>
      <c r="G2841" s="103">
        <f>VLOOKUP(A2841,[1]spot_prices!$A:$F,6,FALSE)</f>
        <v>2.73</v>
      </c>
      <c r="H2841" s="27" t="s">
        <v>2066</v>
      </c>
      <c r="I2841" s="35"/>
      <c r="J2841" s="114"/>
      <c r="K2841" s="112">
        <f>VLOOKUP(H2841,行业总结!D:F,2,FALSE)</f>
        <v>4.32</v>
      </c>
      <c r="L2841" s="27" t="s">
        <v>12734</v>
      </c>
      <c r="M2841" s="27" t="s">
        <v>12735</v>
      </c>
    </row>
    <row r="2842" s="98" customFormat="1" ht="33" spans="1:13">
      <c r="A2842" s="108" t="s">
        <v>12736</v>
      </c>
      <c r="B2842" s="108" t="s">
        <v>12737</v>
      </c>
      <c r="C2842" s="21">
        <f>VLOOKUP(A2842,[1]spot_prices!$A:$F,3,FALSE)</f>
        <v>243.2</v>
      </c>
      <c r="D2842" s="21">
        <f>VLOOKUP(A2842,[1]spot_prices!$A:$F,4,FALSE)</f>
        <v>251.1</v>
      </c>
      <c r="E2842" s="107">
        <f>C2842/D2842</f>
        <v>0.968538430904022</v>
      </c>
      <c r="F2842" s="20">
        <f>VLOOKUP(A2842,[1]spot_prices!$A:$F,5,FALSE)</f>
        <v>9.45</v>
      </c>
      <c r="G2842" s="103">
        <f>VLOOKUP(A2842,[1]spot_prices!$A:$F,6,FALSE)</f>
        <v>1.5</v>
      </c>
      <c r="H2842" s="109" t="s">
        <v>2065</v>
      </c>
      <c r="I2842" s="121"/>
      <c r="J2842" s="108" t="s">
        <v>2226</v>
      </c>
      <c r="K2842" s="112">
        <f>VLOOKUP(H2842,行业总结!D:F,2,FALSE)</f>
        <v>4.32</v>
      </c>
      <c r="L2842" s="109" t="s">
        <v>12738</v>
      </c>
      <c r="M2842" s="109" t="s">
        <v>12739</v>
      </c>
    </row>
    <row r="2843" s="98" customFormat="1" ht="33" spans="1:13">
      <c r="A2843" s="20" t="s">
        <v>12740</v>
      </c>
      <c r="B2843" s="20" t="s">
        <v>12741</v>
      </c>
      <c r="C2843" s="21">
        <f>VLOOKUP(A2843,[1]spot_prices!$A:$F,3,FALSE)</f>
        <v>69.6</v>
      </c>
      <c r="D2843" s="21">
        <f>VLOOKUP(A2843,[1]spot_prices!$A:$F,4,FALSE)</f>
        <v>80.4</v>
      </c>
      <c r="E2843" s="107">
        <f>C2843/D2843</f>
        <v>0.865671641791045</v>
      </c>
      <c r="F2843" s="20">
        <f>VLOOKUP(A2843,[1]spot_prices!$A:$F,5,FALSE)</f>
        <v>17.95</v>
      </c>
      <c r="G2843" s="103">
        <f>VLOOKUP(A2843,[1]spot_prices!$A:$F,6,FALSE)</f>
        <v>0</v>
      </c>
      <c r="H2843" s="23" t="s">
        <v>2065</v>
      </c>
      <c r="I2843" s="115"/>
      <c r="J2843" s="20" t="s">
        <v>2135</v>
      </c>
      <c r="K2843" s="112">
        <f>VLOOKUP(H2843,行业总结!D:F,2,FALSE)</f>
        <v>4.32</v>
      </c>
      <c r="L2843" s="23" t="s">
        <v>12742</v>
      </c>
      <c r="M2843" s="23" t="s">
        <v>12743</v>
      </c>
    </row>
    <row r="2844" s="98" customFormat="1" ht="49.5" spans="1:13">
      <c r="A2844" s="20" t="s">
        <v>12744</v>
      </c>
      <c r="B2844" s="20" t="s">
        <v>12745</v>
      </c>
      <c r="C2844" s="21">
        <f>VLOOKUP(A2844,[1]spot_prices!$A:$F,3,FALSE)</f>
        <v>65.2</v>
      </c>
      <c r="D2844" s="21">
        <f>VLOOKUP(A2844,[1]spot_prices!$A:$F,4,FALSE)</f>
        <v>88</v>
      </c>
      <c r="E2844" s="107">
        <f>C2844/D2844</f>
        <v>0.740909090909091</v>
      </c>
      <c r="F2844" s="20">
        <f>VLOOKUP(A2844,[1]spot_prices!$A:$F,5,FALSE)</f>
        <v>16.77</v>
      </c>
      <c r="G2844" s="103">
        <f>VLOOKUP(A2844,[1]spot_prices!$A:$F,6,FALSE)</f>
        <v>0.18</v>
      </c>
      <c r="H2844" s="23" t="s">
        <v>2065</v>
      </c>
      <c r="I2844" s="115"/>
      <c r="J2844" s="113"/>
      <c r="K2844" s="112">
        <f>VLOOKUP(H2844,行业总结!D:F,2,FALSE)</f>
        <v>4.32</v>
      </c>
      <c r="L2844" s="23" t="s">
        <v>12746</v>
      </c>
      <c r="M2844" s="23" t="s">
        <v>12747</v>
      </c>
    </row>
    <row r="2845" s="98" customFormat="1" ht="33" spans="1:13">
      <c r="A2845" s="20" t="s">
        <v>12748</v>
      </c>
      <c r="B2845" s="20" t="s">
        <v>12749</v>
      </c>
      <c r="C2845" s="21">
        <f>VLOOKUP(A2845,[1]spot_prices!$A:$F,3,FALSE)</f>
        <v>50.6</v>
      </c>
      <c r="D2845" s="21">
        <f>VLOOKUP(A2845,[1]spot_prices!$A:$F,4,FALSE)</f>
        <v>77.6</v>
      </c>
      <c r="E2845" s="107">
        <f>C2845/D2845</f>
        <v>0.652061855670103</v>
      </c>
      <c r="F2845" s="20">
        <f>VLOOKUP(A2845,[1]spot_prices!$A:$F,5,FALSE)</f>
        <v>28.62</v>
      </c>
      <c r="G2845" s="103">
        <f>VLOOKUP(A2845,[1]spot_prices!$A:$F,6,FALSE)</f>
        <v>1.78</v>
      </c>
      <c r="H2845" s="23" t="s">
        <v>2065</v>
      </c>
      <c r="I2845" s="115"/>
      <c r="J2845" s="20" t="s">
        <v>2135</v>
      </c>
      <c r="K2845" s="112">
        <f>VLOOKUP(H2845,行业总结!D:F,2,FALSE)</f>
        <v>4.32</v>
      </c>
      <c r="L2845" s="23" t="s">
        <v>12750</v>
      </c>
      <c r="M2845" s="23" t="s">
        <v>12751</v>
      </c>
    </row>
    <row r="2846" s="98" customFormat="1" ht="33" spans="1:13">
      <c r="A2846" s="24" t="s">
        <v>12752</v>
      </c>
      <c r="B2846" s="24" t="s">
        <v>12753</v>
      </c>
      <c r="C2846" s="21">
        <f>VLOOKUP(A2846,[1]spot_prices!$A:$F,3,FALSE)</f>
        <v>32.3</v>
      </c>
      <c r="D2846" s="21">
        <f>VLOOKUP(A2846,[1]spot_prices!$A:$F,4,FALSE)</f>
        <v>46.5</v>
      </c>
      <c r="E2846" s="107">
        <f>C2846/D2846</f>
        <v>0.694623655913978</v>
      </c>
      <c r="F2846" s="20">
        <f>VLOOKUP(A2846,[1]spot_prices!$A:$F,5,FALSE)</f>
        <v>10.13</v>
      </c>
      <c r="G2846" s="103">
        <f>VLOOKUP(A2846,[1]spot_prices!$A:$F,6,FALSE)</f>
        <v>4.22</v>
      </c>
      <c r="H2846" s="27" t="s">
        <v>2065</v>
      </c>
      <c r="I2846" s="35"/>
      <c r="J2846" s="114"/>
      <c r="K2846" s="112">
        <f>VLOOKUP(H2846,行业总结!D:F,2,FALSE)</f>
        <v>4.32</v>
      </c>
      <c r="L2846" s="27" t="s">
        <v>12754</v>
      </c>
      <c r="M2846" s="27" t="s">
        <v>12755</v>
      </c>
    </row>
    <row r="2847" s="98" customFormat="1" ht="33" spans="1:13">
      <c r="A2847" s="24" t="s">
        <v>12756</v>
      </c>
      <c r="B2847" s="24" t="s">
        <v>12757</v>
      </c>
      <c r="C2847" s="21">
        <f>VLOOKUP(A2847,[1]spot_prices!$A:$F,3,FALSE)</f>
        <v>31.3</v>
      </c>
      <c r="D2847" s="21">
        <f>VLOOKUP(A2847,[1]spot_prices!$A:$F,4,FALSE)</f>
        <v>41.3</v>
      </c>
      <c r="E2847" s="107">
        <f>C2847/D2847</f>
        <v>0.757869249394673</v>
      </c>
      <c r="F2847" s="20">
        <f>VLOOKUP(A2847,[1]spot_prices!$A:$F,5,FALSE)</f>
        <v>18.25</v>
      </c>
      <c r="G2847" s="103">
        <f>VLOOKUP(A2847,[1]spot_prices!$A:$F,6,FALSE)</f>
        <v>0.88</v>
      </c>
      <c r="H2847" s="27" t="s">
        <v>2065</v>
      </c>
      <c r="I2847" s="35"/>
      <c r="J2847" s="114"/>
      <c r="K2847" s="112">
        <f>VLOOKUP(H2847,行业总结!D:F,2,FALSE)</f>
        <v>4.32</v>
      </c>
      <c r="L2847" s="27" t="s">
        <v>12758</v>
      </c>
      <c r="M2847" s="27" t="s">
        <v>12759</v>
      </c>
    </row>
    <row r="2848" s="98" customFormat="1" ht="33" spans="1:13">
      <c r="A2848" s="24" t="s">
        <v>12760</v>
      </c>
      <c r="B2848" s="24" t="s">
        <v>12761</v>
      </c>
      <c r="C2848" s="21">
        <f>VLOOKUP(A2848,[1]spot_prices!$A:$F,3,FALSE)</f>
        <v>29.6</v>
      </c>
      <c r="D2848" s="21">
        <f>VLOOKUP(A2848,[1]spot_prices!$A:$F,4,FALSE)</f>
        <v>29.6</v>
      </c>
      <c r="E2848" s="107">
        <f>C2848/D2848</f>
        <v>1</v>
      </c>
      <c r="F2848" s="20">
        <f>VLOOKUP(A2848,[1]spot_prices!$A:$F,5,FALSE)</f>
        <v>18.49</v>
      </c>
      <c r="G2848" s="103">
        <f>VLOOKUP(A2848,[1]spot_prices!$A:$F,6,FALSE)</f>
        <v>3.64</v>
      </c>
      <c r="H2848" s="27" t="s">
        <v>2065</v>
      </c>
      <c r="I2848" s="35"/>
      <c r="J2848" s="114"/>
      <c r="K2848" s="112">
        <f>VLOOKUP(H2848,行业总结!D:F,2,FALSE)</f>
        <v>4.32</v>
      </c>
      <c r="L2848" s="27" t="s">
        <v>12762</v>
      </c>
      <c r="M2848" s="27" t="s">
        <v>12763</v>
      </c>
    </row>
    <row r="2849" s="98" customFormat="1" spans="1:13">
      <c r="A2849" s="24" t="s">
        <v>12764</v>
      </c>
      <c r="B2849" s="24" t="s">
        <v>12765</v>
      </c>
      <c r="C2849" s="21">
        <f>VLOOKUP(A2849,[1]spot_prices!$A:$F,3,FALSE)</f>
        <v>23.9</v>
      </c>
      <c r="D2849" s="21">
        <f>VLOOKUP(A2849,[1]spot_prices!$A:$F,4,FALSE)</f>
        <v>25.4</v>
      </c>
      <c r="E2849" s="107">
        <f>C2849/D2849</f>
        <v>0.940944881889764</v>
      </c>
      <c r="F2849" s="20">
        <f>VLOOKUP(A2849,[1]spot_prices!$A:$F,5,FALSE)</f>
        <v>5.35</v>
      </c>
      <c r="G2849" s="103">
        <f>VLOOKUP(A2849,[1]spot_prices!$A:$F,6,FALSE)</f>
        <v>2.69</v>
      </c>
      <c r="H2849" s="27" t="s">
        <v>2065</v>
      </c>
      <c r="I2849" s="35"/>
      <c r="J2849" s="114"/>
      <c r="K2849" s="112">
        <f>VLOOKUP(H2849,行业总结!D:F,2,FALSE)</f>
        <v>4.32</v>
      </c>
      <c r="L2849" s="27" t="s">
        <v>12766</v>
      </c>
      <c r="M2849" s="27" t="s">
        <v>12767</v>
      </c>
    </row>
    <row r="2850" s="98" customFormat="1" ht="33" spans="1:13">
      <c r="A2850" s="24" t="s">
        <v>12768</v>
      </c>
      <c r="B2850" s="24" t="s">
        <v>12769</v>
      </c>
      <c r="C2850" s="21">
        <f>VLOOKUP(A2850,[1]spot_prices!$A:$F,3,FALSE)</f>
        <v>16.9</v>
      </c>
      <c r="D2850" s="21">
        <f>VLOOKUP(A2850,[1]spot_prices!$A:$F,4,FALSE)</f>
        <v>24.3</v>
      </c>
      <c r="E2850" s="107">
        <f>C2850/D2850</f>
        <v>0.695473251028807</v>
      </c>
      <c r="F2850" s="20">
        <f>VLOOKUP(A2850,[1]spot_prices!$A:$F,5,FALSE)</f>
        <v>24.52</v>
      </c>
      <c r="G2850" s="103">
        <f>VLOOKUP(A2850,[1]spot_prices!$A:$F,6,FALSE)</f>
        <v>-1.05</v>
      </c>
      <c r="H2850" s="27" t="s">
        <v>2065</v>
      </c>
      <c r="I2850" s="35"/>
      <c r="J2850" s="114"/>
      <c r="K2850" s="112">
        <f>VLOOKUP(H2850,行业总结!D:F,2,FALSE)</f>
        <v>4.32</v>
      </c>
      <c r="L2850" s="27" t="s">
        <v>12770</v>
      </c>
      <c r="M2850" s="27" t="s">
        <v>12771</v>
      </c>
    </row>
    <row r="2851" s="98" customFormat="1" ht="33" spans="1:13">
      <c r="A2851" s="24" t="s">
        <v>12772</v>
      </c>
      <c r="B2851" s="24" t="s">
        <v>12773</v>
      </c>
      <c r="C2851" s="21">
        <f>VLOOKUP(A2851,[1]spot_prices!$A:$F,3,FALSE)</f>
        <v>16.1</v>
      </c>
      <c r="D2851" s="21">
        <f>VLOOKUP(A2851,[1]spot_prices!$A:$F,4,FALSE)</f>
        <v>26.1</v>
      </c>
      <c r="E2851" s="107">
        <f>C2851/D2851</f>
        <v>0.616858237547893</v>
      </c>
      <c r="F2851" s="20">
        <f>VLOOKUP(A2851,[1]spot_prices!$A:$F,5,FALSE)</f>
        <v>14.37</v>
      </c>
      <c r="G2851" s="103">
        <f>VLOOKUP(A2851,[1]spot_prices!$A:$F,6,FALSE)</f>
        <v>1.13</v>
      </c>
      <c r="H2851" s="27" t="s">
        <v>2065</v>
      </c>
      <c r="I2851" s="27"/>
      <c r="J2851" s="114"/>
      <c r="K2851" s="112">
        <f>VLOOKUP(H2851,行业总结!D:F,2,FALSE)</f>
        <v>4.32</v>
      </c>
      <c r="L2851" s="27" t="s">
        <v>12774</v>
      </c>
      <c r="M2851" s="27" t="s">
        <v>12775</v>
      </c>
    </row>
    <row r="2852" s="98" customFormat="1" spans="1:13">
      <c r="A2852" s="24" t="s">
        <v>12776</v>
      </c>
      <c r="B2852" s="24" t="s">
        <v>12777</v>
      </c>
      <c r="C2852" s="21">
        <f>VLOOKUP(A2852,[1]spot_prices!$A:$F,3,FALSE)</f>
        <v>15.9</v>
      </c>
      <c r="D2852" s="21">
        <f>VLOOKUP(A2852,[1]spot_prices!$A:$F,4,FALSE)</f>
        <v>50.2</v>
      </c>
      <c r="E2852" s="107">
        <f>C2852/D2852</f>
        <v>0.316733067729084</v>
      </c>
      <c r="F2852" s="20">
        <f>VLOOKUP(A2852,[1]spot_prices!$A:$F,5,FALSE)</f>
        <v>25.9</v>
      </c>
      <c r="G2852" s="103">
        <f>VLOOKUP(A2852,[1]spot_prices!$A:$F,6,FALSE)</f>
        <v>0.5</v>
      </c>
      <c r="H2852" s="27" t="s">
        <v>2065</v>
      </c>
      <c r="I2852" s="35"/>
      <c r="J2852" s="114"/>
      <c r="K2852" s="112">
        <f>VLOOKUP(H2852,行业总结!D:F,2,FALSE)</f>
        <v>4.32</v>
      </c>
      <c r="L2852" s="27" t="s">
        <v>12778</v>
      </c>
      <c r="M2852" s="27" t="s">
        <v>1856</v>
      </c>
    </row>
    <row r="2853" s="98" customFormat="1" ht="33" spans="1:13">
      <c r="A2853" s="24" t="s">
        <v>12779</v>
      </c>
      <c r="B2853" s="24" t="s">
        <v>12780</v>
      </c>
      <c r="C2853" s="21">
        <f>VLOOKUP(A2853,[1]spot_prices!$A:$F,3,FALSE)</f>
        <v>14.3</v>
      </c>
      <c r="D2853" s="21">
        <f>VLOOKUP(A2853,[1]spot_prices!$A:$F,4,FALSE)</f>
        <v>18.1</v>
      </c>
      <c r="E2853" s="107">
        <f>C2853/D2853</f>
        <v>0.790055248618785</v>
      </c>
      <c r="F2853" s="20">
        <f>VLOOKUP(A2853,[1]spot_prices!$A:$F,5,FALSE)</f>
        <v>16.8</v>
      </c>
      <c r="G2853" s="103">
        <f>VLOOKUP(A2853,[1]spot_prices!$A:$F,6,FALSE)</f>
        <v>2.69</v>
      </c>
      <c r="H2853" s="27" t="s">
        <v>2065</v>
      </c>
      <c r="I2853" s="35"/>
      <c r="J2853" s="114"/>
      <c r="K2853" s="112">
        <f>VLOOKUP(H2853,行业总结!D:F,2,FALSE)</f>
        <v>4.32</v>
      </c>
      <c r="L2853" s="27" t="s">
        <v>12781</v>
      </c>
      <c r="M2853" s="27" t="s">
        <v>12782</v>
      </c>
    </row>
    <row r="2854" s="98" customFormat="1" ht="33" spans="1:13">
      <c r="A2854" s="24" t="s">
        <v>12783</v>
      </c>
      <c r="B2854" s="24" t="s">
        <v>12784</v>
      </c>
      <c r="C2854" s="21">
        <f>VLOOKUP(A2854,[1]spot_prices!$A:$F,3,FALSE)</f>
        <v>12.6</v>
      </c>
      <c r="D2854" s="21">
        <f>VLOOKUP(A2854,[1]spot_prices!$A:$F,4,FALSE)</f>
        <v>12.8</v>
      </c>
      <c r="E2854" s="107">
        <f>C2854/D2854</f>
        <v>0.984375</v>
      </c>
      <c r="F2854" s="20">
        <f>VLOOKUP(A2854,[1]spot_prices!$A:$F,5,FALSE)</f>
        <v>10.14</v>
      </c>
      <c r="G2854" s="103">
        <f>VLOOKUP(A2854,[1]spot_prices!$A:$F,6,FALSE)</f>
        <v>2.53</v>
      </c>
      <c r="H2854" s="27" t="s">
        <v>2065</v>
      </c>
      <c r="I2854" s="35"/>
      <c r="J2854" s="114"/>
      <c r="K2854" s="112">
        <f>VLOOKUP(H2854,行业总结!D:F,2,FALSE)</f>
        <v>4.32</v>
      </c>
      <c r="L2854" s="27" t="s">
        <v>12785</v>
      </c>
      <c r="M2854" s="27" t="s">
        <v>12786</v>
      </c>
    </row>
    <row r="2855" s="98" customFormat="1" ht="33" spans="1:13">
      <c r="A2855" s="24" t="s">
        <v>12787</v>
      </c>
      <c r="B2855" s="24" t="s">
        <v>12788</v>
      </c>
      <c r="C2855" s="21">
        <f>VLOOKUP(A2855,[1]spot_prices!$A:$F,3,FALSE)</f>
        <v>11.9</v>
      </c>
      <c r="D2855" s="21">
        <f>VLOOKUP(A2855,[1]spot_prices!$A:$F,4,FALSE)</f>
        <v>23.7</v>
      </c>
      <c r="E2855" s="107">
        <f>C2855/D2855</f>
        <v>0.50210970464135</v>
      </c>
      <c r="F2855" s="20">
        <f>VLOOKUP(A2855,[1]spot_prices!$A:$F,5,FALSE)</f>
        <v>25.4</v>
      </c>
      <c r="G2855" s="103">
        <f>VLOOKUP(A2855,[1]spot_prices!$A:$F,6,FALSE)</f>
        <v>1.64</v>
      </c>
      <c r="H2855" s="27" t="s">
        <v>2065</v>
      </c>
      <c r="I2855" s="35"/>
      <c r="J2855" s="114"/>
      <c r="K2855" s="112">
        <f>VLOOKUP(H2855,行业总结!D:F,2,FALSE)</f>
        <v>4.32</v>
      </c>
      <c r="L2855" s="27" t="s">
        <v>12789</v>
      </c>
      <c r="M2855" s="27" t="s">
        <v>12790</v>
      </c>
    </row>
    <row r="2856" s="98" customFormat="1" ht="33" spans="1:13">
      <c r="A2856" s="24" t="s">
        <v>12791</v>
      </c>
      <c r="B2856" s="24" t="s">
        <v>12792</v>
      </c>
      <c r="C2856" s="21">
        <f>VLOOKUP(A2856,[1]spot_prices!$A:$F,3,FALSE)</f>
        <v>8.5</v>
      </c>
      <c r="D2856" s="21">
        <f>VLOOKUP(A2856,[1]spot_prices!$A:$F,4,FALSE)</f>
        <v>35.5</v>
      </c>
      <c r="E2856" s="107">
        <f>C2856/D2856</f>
        <v>0.23943661971831</v>
      </c>
      <c r="F2856" s="20">
        <f>VLOOKUP(A2856,[1]spot_prices!$A:$F,5,FALSE)</f>
        <v>17.51</v>
      </c>
      <c r="G2856" s="103">
        <f>VLOOKUP(A2856,[1]spot_prices!$A:$F,6,FALSE)</f>
        <v>3.3</v>
      </c>
      <c r="H2856" s="27" t="s">
        <v>2065</v>
      </c>
      <c r="I2856" s="35"/>
      <c r="J2856" s="114"/>
      <c r="K2856" s="112">
        <f>VLOOKUP(H2856,行业总结!D:F,2,FALSE)</f>
        <v>4.32</v>
      </c>
      <c r="L2856" s="27" t="s">
        <v>12793</v>
      </c>
      <c r="M2856" s="27" t="s">
        <v>12794</v>
      </c>
    </row>
    <row r="2857" s="98" customFormat="1" spans="1:13">
      <c r="A2857" s="24" t="s">
        <v>12795</v>
      </c>
      <c r="B2857" s="24" t="s">
        <v>12796</v>
      </c>
      <c r="C2857" s="21">
        <f>VLOOKUP(A2857,[1]spot_prices!$A:$F,3,FALSE)</f>
        <v>6.6</v>
      </c>
      <c r="D2857" s="21">
        <f>VLOOKUP(A2857,[1]spot_prices!$A:$F,4,FALSE)</f>
        <v>11.2</v>
      </c>
      <c r="E2857" s="107">
        <f>C2857/D2857</f>
        <v>0.589285714285714</v>
      </c>
      <c r="F2857" s="20">
        <f>VLOOKUP(A2857,[1]spot_prices!$A:$F,5,FALSE)</f>
        <v>10.4</v>
      </c>
      <c r="G2857" s="103">
        <f>VLOOKUP(A2857,[1]spot_prices!$A:$F,6,FALSE)</f>
        <v>-2.8</v>
      </c>
      <c r="H2857" s="27" t="s">
        <v>2065</v>
      </c>
      <c r="I2857" s="35"/>
      <c r="J2857" s="114"/>
      <c r="K2857" s="112">
        <f>VLOOKUP(H2857,行业总结!D:F,2,FALSE)</f>
        <v>4.32</v>
      </c>
      <c r="L2857" s="27" t="s">
        <v>12797</v>
      </c>
      <c r="M2857" s="114"/>
    </row>
    <row r="2858" s="98" customFormat="1" ht="33" spans="1:13">
      <c r="A2858" s="24" t="s">
        <v>12798</v>
      </c>
      <c r="B2858" s="24" t="s">
        <v>12799</v>
      </c>
      <c r="C2858" s="21">
        <f>VLOOKUP(A2858,[1]spot_prices!$A:$F,3,FALSE)</f>
        <v>6.4</v>
      </c>
      <c r="D2858" s="21">
        <f>VLOOKUP(A2858,[1]spot_prices!$A:$F,4,FALSE)</f>
        <v>18.4</v>
      </c>
      <c r="E2858" s="107">
        <f>C2858/D2858</f>
        <v>0.347826086956522</v>
      </c>
      <c r="F2858" s="20">
        <f>VLOOKUP(A2858,[1]spot_prices!$A:$F,5,FALSE)</f>
        <v>21.89</v>
      </c>
      <c r="G2858" s="103">
        <f>VLOOKUP(A2858,[1]spot_prices!$A:$F,6,FALSE)</f>
        <v>3.45</v>
      </c>
      <c r="H2858" s="27" t="s">
        <v>2065</v>
      </c>
      <c r="I2858" s="35"/>
      <c r="J2858" s="114"/>
      <c r="K2858" s="112">
        <f>VLOOKUP(H2858,行业总结!D:F,2,FALSE)</f>
        <v>4.32</v>
      </c>
      <c r="L2858" s="27" t="s">
        <v>12800</v>
      </c>
      <c r="M2858" s="27" t="s">
        <v>12801</v>
      </c>
    </row>
    <row r="2859" s="98" customFormat="1" ht="33" spans="1:13">
      <c r="A2859" s="24" t="s">
        <v>12802</v>
      </c>
      <c r="B2859" s="24" t="s">
        <v>12803</v>
      </c>
      <c r="C2859" s="21">
        <f>VLOOKUP(A2859,[1]spot_prices!$A:$F,3,FALSE)</f>
        <v>4.9</v>
      </c>
      <c r="D2859" s="21">
        <f>VLOOKUP(A2859,[1]spot_prices!$A:$F,4,FALSE)</f>
        <v>19.7</v>
      </c>
      <c r="E2859" s="107">
        <f>C2859/D2859</f>
        <v>0.248730964467005</v>
      </c>
      <c r="F2859" s="20">
        <f>VLOOKUP(A2859,[1]spot_prices!$A:$F,5,FALSE)</f>
        <v>41.2</v>
      </c>
      <c r="G2859" s="103">
        <f>VLOOKUP(A2859,[1]spot_prices!$A:$F,6,FALSE)</f>
        <v>1.5</v>
      </c>
      <c r="H2859" s="27" t="s">
        <v>2065</v>
      </c>
      <c r="I2859" s="35"/>
      <c r="J2859" s="114"/>
      <c r="K2859" s="112">
        <f>VLOOKUP(H2859,行业总结!D:F,2,FALSE)</f>
        <v>4.32</v>
      </c>
      <c r="L2859" s="27" t="s">
        <v>12804</v>
      </c>
      <c r="M2859" s="27" t="s">
        <v>12805</v>
      </c>
    </row>
    <row r="2860" s="98" customFormat="1" ht="33" spans="1:13">
      <c r="A2860" s="110" t="s">
        <v>982</v>
      </c>
      <c r="B2860" s="110" t="s">
        <v>983</v>
      </c>
      <c r="C2860" s="21">
        <f>VLOOKUP(A2860,[1]spot_prices!$A:$F,3,FALSE)</f>
        <v>741.9</v>
      </c>
      <c r="D2860" s="21">
        <f>VLOOKUP(A2860,[1]spot_prices!$A:$F,4,FALSE)</f>
        <v>891.8</v>
      </c>
      <c r="E2860" s="107">
        <f>C2860/D2860</f>
        <v>0.83191298497421</v>
      </c>
      <c r="F2860" s="20">
        <f>VLOOKUP(A2860,[1]spot_prices!$A:$F,5,FALSE)</f>
        <v>13.49</v>
      </c>
      <c r="G2860" s="103">
        <f>VLOOKUP(A2860,[1]spot_prices!$A:$F,6,FALSE)</f>
        <v>1.28</v>
      </c>
      <c r="H2860" s="111" t="s">
        <v>84</v>
      </c>
      <c r="I2860" s="130"/>
      <c r="J2860" s="110" t="s">
        <v>2309</v>
      </c>
      <c r="K2860" s="112">
        <f>VLOOKUP(H2860,行业总结!D:F,2,FALSE)</f>
        <v>4.32</v>
      </c>
      <c r="L2860" s="111" t="s">
        <v>984</v>
      </c>
      <c r="M2860" s="111" t="s">
        <v>985</v>
      </c>
    </row>
    <row r="2861" s="98" customFormat="1" spans="1:13">
      <c r="A2861" s="108" t="s">
        <v>12806</v>
      </c>
      <c r="B2861" s="108" t="s">
        <v>12807</v>
      </c>
      <c r="C2861" s="21">
        <f>VLOOKUP(A2861,[1]spot_prices!$A:$F,3,FALSE)</f>
        <v>322.5</v>
      </c>
      <c r="D2861" s="21">
        <f>VLOOKUP(A2861,[1]spot_prices!$A:$F,4,FALSE)</f>
        <v>340</v>
      </c>
      <c r="E2861" s="107">
        <f>C2861/D2861</f>
        <v>0.948529411764706</v>
      </c>
      <c r="F2861" s="20">
        <f>VLOOKUP(A2861,[1]spot_prices!$A:$F,5,FALSE)</f>
        <v>14.1</v>
      </c>
      <c r="G2861" s="103">
        <f>VLOOKUP(A2861,[1]spot_prices!$A:$F,6,FALSE)</f>
        <v>1.08</v>
      </c>
      <c r="H2861" s="109" t="s">
        <v>84</v>
      </c>
      <c r="I2861" s="121"/>
      <c r="J2861" s="108" t="s">
        <v>3067</v>
      </c>
      <c r="K2861" s="112">
        <f>VLOOKUP(H2861,行业总结!D:F,2,FALSE)</f>
        <v>4.32</v>
      </c>
      <c r="L2861" s="109" t="s">
        <v>12808</v>
      </c>
      <c r="M2861" s="109" t="s">
        <v>12809</v>
      </c>
    </row>
    <row r="2862" s="98" customFormat="1" ht="33" spans="1:13">
      <c r="A2862" s="108" t="s">
        <v>12810</v>
      </c>
      <c r="B2862" s="108" t="s">
        <v>12811</v>
      </c>
      <c r="C2862" s="21">
        <f>VLOOKUP(A2862,[1]spot_prices!$A:$F,3,FALSE)</f>
        <v>272.4</v>
      </c>
      <c r="D2862" s="21">
        <f>VLOOKUP(A2862,[1]spot_prices!$A:$F,4,FALSE)</f>
        <v>273.9</v>
      </c>
      <c r="E2862" s="107">
        <f>C2862/D2862</f>
        <v>0.994523548740416</v>
      </c>
      <c r="F2862" s="20">
        <f>VLOOKUP(A2862,[1]spot_prices!$A:$F,5,FALSE)</f>
        <v>7.47</v>
      </c>
      <c r="G2862" s="103">
        <f>VLOOKUP(A2862,[1]spot_prices!$A:$F,6,FALSE)</f>
        <v>0.67</v>
      </c>
      <c r="H2862" s="109" t="s">
        <v>84</v>
      </c>
      <c r="I2862" s="121"/>
      <c r="J2862" s="108" t="s">
        <v>2211</v>
      </c>
      <c r="K2862" s="112">
        <f>VLOOKUP(H2862,行业总结!D:F,2,FALSE)</f>
        <v>4.32</v>
      </c>
      <c r="L2862" s="109" t="s">
        <v>12812</v>
      </c>
      <c r="M2862" s="109" t="s">
        <v>12813</v>
      </c>
    </row>
    <row r="2863" s="98" customFormat="1" ht="33" spans="1:13">
      <c r="A2863" s="108" t="s">
        <v>12814</v>
      </c>
      <c r="B2863" s="108" t="s">
        <v>12815</v>
      </c>
      <c r="C2863" s="21">
        <f>VLOOKUP(A2863,[1]spot_prices!$A:$F,3,FALSE)</f>
        <v>166.1</v>
      </c>
      <c r="D2863" s="21">
        <f>VLOOKUP(A2863,[1]spot_prices!$A:$F,4,FALSE)</f>
        <v>166.1</v>
      </c>
      <c r="E2863" s="107">
        <f>C2863/D2863</f>
        <v>1</v>
      </c>
      <c r="F2863" s="20">
        <f>VLOOKUP(A2863,[1]spot_prices!$A:$F,5,FALSE)</f>
        <v>10.86</v>
      </c>
      <c r="G2863" s="103">
        <f>VLOOKUP(A2863,[1]spot_prices!$A:$F,6,FALSE)</f>
        <v>1.97</v>
      </c>
      <c r="H2863" s="109" t="s">
        <v>84</v>
      </c>
      <c r="I2863" s="121"/>
      <c r="J2863" s="108" t="s">
        <v>2216</v>
      </c>
      <c r="K2863" s="112">
        <f>VLOOKUP(H2863,行业总结!D:F,2,FALSE)</f>
        <v>4.32</v>
      </c>
      <c r="L2863" s="109" t="s">
        <v>12816</v>
      </c>
      <c r="M2863" s="109" t="s">
        <v>12817</v>
      </c>
    </row>
    <row r="2864" s="98" customFormat="1" spans="1:13">
      <c r="A2864" s="20" t="s">
        <v>12818</v>
      </c>
      <c r="B2864" s="20" t="s">
        <v>12819</v>
      </c>
      <c r="C2864" s="21">
        <f>VLOOKUP(A2864,[1]spot_prices!$A:$F,3,FALSE)</f>
        <v>53.2</v>
      </c>
      <c r="D2864" s="21">
        <f>VLOOKUP(A2864,[1]spot_prices!$A:$F,4,FALSE)</f>
        <v>68.3</v>
      </c>
      <c r="E2864" s="107">
        <f>C2864/D2864</f>
        <v>0.77891654465593</v>
      </c>
      <c r="F2864" s="20">
        <f>VLOOKUP(A2864,[1]spot_prices!$A:$F,5,FALSE)</f>
        <v>5.85</v>
      </c>
      <c r="G2864" s="103">
        <f>VLOOKUP(A2864,[1]spot_prices!$A:$F,6,FALSE)</f>
        <v>0.34</v>
      </c>
      <c r="H2864" s="23" t="s">
        <v>84</v>
      </c>
      <c r="I2864" s="115"/>
      <c r="J2864" s="20" t="s">
        <v>2135</v>
      </c>
      <c r="K2864" s="112">
        <f>VLOOKUP(H2864,行业总结!D:F,2,FALSE)</f>
        <v>4.32</v>
      </c>
      <c r="L2864" s="23" t="s">
        <v>12820</v>
      </c>
      <c r="M2864" s="23" t="s">
        <v>12821</v>
      </c>
    </row>
    <row r="2865" s="98" customFormat="1" ht="33" spans="1:13">
      <c r="A2865" s="20" t="s">
        <v>12822</v>
      </c>
      <c r="B2865" s="20" t="s">
        <v>12823</v>
      </c>
      <c r="C2865" s="21">
        <f>VLOOKUP(A2865,[1]spot_prices!$A:$F,3,FALSE)</f>
        <v>51.5</v>
      </c>
      <c r="D2865" s="21">
        <f>VLOOKUP(A2865,[1]spot_prices!$A:$F,4,FALSE)</f>
        <v>51.5</v>
      </c>
      <c r="E2865" s="107">
        <f>C2865/D2865</f>
        <v>1</v>
      </c>
      <c r="F2865" s="20">
        <f>VLOOKUP(A2865,[1]spot_prices!$A:$F,5,FALSE)</f>
        <v>5.81</v>
      </c>
      <c r="G2865" s="103">
        <f>VLOOKUP(A2865,[1]spot_prices!$A:$F,6,FALSE)</f>
        <v>1.4</v>
      </c>
      <c r="H2865" s="23" t="s">
        <v>84</v>
      </c>
      <c r="I2865" s="115"/>
      <c r="J2865" s="113"/>
      <c r="K2865" s="112">
        <f>VLOOKUP(H2865,行业总结!D:F,2,FALSE)</f>
        <v>4.32</v>
      </c>
      <c r="L2865" s="23" t="s">
        <v>12824</v>
      </c>
      <c r="M2865" s="23" t="s">
        <v>12825</v>
      </c>
    </row>
    <row r="2866" s="98" customFormat="1" ht="33" spans="1:13">
      <c r="A2866" s="24" t="s">
        <v>12826</v>
      </c>
      <c r="B2866" s="24" t="s">
        <v>12827</v>
      </c>
      <c r="C2866" s="21">
        <f>VLOOKUP(A2866,[1]spot_prices!$A:$F,3,FALSE)</f>
        <v>25.7</v>
      </c>
      <c r="D2866" s="21">
        <f>VLOOKUP(A2866,[1]spot_prices!$A:$F,4,FALSE)</f>
        <v>25.7</v>
      </c>
      <c r="E2866" s="107">
        <f>C2866/D2866</f>
        <v>1</v>
      </c>
      <c r="F2866" s="20">
        <f>VLOOKUP(A2866,[1]spot_prices!$A:$F,5,FALSE)</f>
        <v>2.98</v>
      </c>
      <c r="G2866" s="103">
        <f>VLOOKUP(A2866,[1]spot_prices!$A:$F,6,FALSE)</f>
        <v>0.34</v>
      </c>
      <c r="H2866" s="27" t="s">
        <v>84</v>
      </c>
      <c r="I2866" s="35"/>
      <c r="J2866" s="114"/>
      <c r="K2866" s="112">
        <f>VLOOKUP(H2866,行业总结!D:F,2,FALSE)</f>
        <v>4.32</v>
      </c>
      <c r="L2866" s="27" t="s">
        <v>12828</v>
      </c>
      <c r="M2866" s="27" t="s">
        <v>12829</v>
      </c>
    </row>
    <row r="2867" s="98" customFormat="1" ht="33" spans="1:13">
      <c r="A2867" s="24" t="s">
        <v>12830</v>
      </c>
      <c r="B2867" s="24" t="s">
        <v>12831</v>
      </c>
      <c r="C2867" s="21">
        <f>VLOOKUP(A2867,[1]spot_prices!$A:$F,3,FALSE)</f>
        <v>18.9</v>
      </c>
      <c r="D2867" s="21">
        <f>VLOOKUP(A2867,[1]spot_prices!$A:$F,4,FALSE)</f>
        <v>18.9</v>
      </c>
      <c r="E2867" s="107">
        <f>C2867/D2867</f>
        <v>1</v>
      </c>
      <c r="F2867" s="20">
        <f>VLOOKUP(A2867,[1]spot_prices!$A:$F,5,FALSE)</f>
        <v>11.33</v>
      </c>
      <c r="G2867" s="103">
        <f>VLOOKUP(A2867,[1]spot_prices!$A:$F,6,FALSE)</f>
        <v>3.28</v>
      </c>
      <c r="H2867" s="27" t="s">
        <v>84</v>
      </c>
      <c r="I2867" s="35"/>
      <c r="J2867" s="114"/>
      <c r="K2867" s="112">
        <f>VLOOKUP(H2867,行业总结!D:F,2,FALSE)</f>
        <v>4.32</v>
      </c>
      <c r="L2867" s="27" t="s">
        <v>12832</v>
      </c>
      <c r="M2867" s="27" t="s">
        <v>12833</v>
      </c>
    </row>
    <row r="2868" s="98" customFormat="1" spans="1:13">
      <c r="A2868" s="24" t="s">
        <v>12834</v>
      </c>
      <c r="B2868" s="24" t="s">
        <v>12835</v>
      </c>
      <c r="C2868" s="21">
        <f>VLOOKUP(A2868,[1]spot_prices!$A:$F,3,FALSE)</f>
        <v>10.7</v>
      </c>
      <c r="D2868" s="21">
        <f>VLOOKUP(A2868,[1]spot_prices!$A:$F,4,FALSE)</f>
        <v>23</v>
      </c>
      <c r="E2868" s="107">
        <f>C2868/D2868</f>
        <v>0.465217391304348</v>
      </c>
      <c r="F2868" s="20">
        <f>VLOOKUP(A2868,[1]spot_prices!$A:$F,5,FALSE)</f>
        <v>7.06</v>
      </c>
      <c r="G2868" s="103">
        <f>VLOOKUP(A2868,[1]spot_prices!$A:$F,6,FALSE)</f>
        <v>2.17</v>
      </c>
      <c r="H2868" s="27" t="s">
        <v>84</v>
      </c>
      <c r="I2868" s="35"/>
      <c r="J2868" s="114"/>
      <c r="K2868" s="112">
        <f>VLOOKUP(H2868,行业总结!D:F,2,FALSE)</f>
        <v>4.32</v>
      </c>
      <c r="L2868" s="27" t="s">
        <v>12836</v>
      </c>
      <c r="M2868" s="27" t="s">
        <v>12837</v>
      </c>
    </row>
    <row r="2869" s="98" customFormat="1" ht="33" spans="1:13">
      <c r="A2869" s="24" t="s">
        <v>12838</v>
      </c>
      <c r="B2869" s="24" t="s">
        <v>12839</v>
      </c>
      <c r="C2869" s="21">
        <f>VLOOKUP(A2869,[1]spot_prices!$A:$F,3,FALSE)</f>
        <v>8.3</v>
      </c>
      <c r="D2869" s="21">
        <f>VLOOKUP(A2869,[1]spot_prices!$A:$F,4,FALSE)</f>
        <v>20.7</v>
      </c>
      <c r="E2869" s="107">
        <f>C2869/D2869</f>
        <v>0.400966183574879</v>
      </c>
      <c r="F2869" s="20">
        <f>VLOOKUP(A2869,[1]spot_prices!$A:$F,5,FALSE)</f>
        <v>18.73</v>
      </c>
      <c r="G2869" s="103">
        <f>VLOOKUP(A2869,[1]spot_prices!$A:$F,6,FALSE)</f>
        <v>2.8</v>
      </c>
      <c r="H2869" s="27" t="s">
        <v>84</v>
      </c>
      <c r="I2869" s="35"/>
      <c r="J2869" s="114"/>
      <c r="K2869" s="112">
        <f>VLOOKUP(H2869,行业总结!D:F,2,FALSE)</f>
        <v>4.32</v>
      </c>
      <c r="L2869" s="27" t="s">
        <v>12840</v>
      </c>
      <c r="M2869" s="27" t="s">
        <v>12841</v>
      </c>
    </row>
    <row r="2870" s="98" customFormat="1" spans="1:13">
      <c r="A2870" s="108" t="s">
        <v>12842</v>
      </c>
      <c r="B2870" s="108" t="s">
        <v>12843</v>
      </c>
      <c r="C2870" s="21">
        <f>VLOOKUP(A2870,[1]spot_prices!$A:$F,3,FALSE)</f>
        <v>365.5</v>
      </c>
      <c r="D2870" s="21">
        <f>VLOOKUP(A2870,[1]spot_prices!$A:$F,4,FALSE)</f>
        <v>366.2</v>
      </c>
      <c r="E2870" s="107">
        <f>C2870/D2870</f>
        <v>0.99808847624249</v>
      </c>
      <c r="F2870" s="20">
        <f>VLOOKUP(A2870,[1]spot_prices!$A:$F,5,FALSE)</f>
        <v>7.38</v>
      </c>
      <c r="G2870" s="103">
        <f>VLOOKUP(A2870,[1]spot_prices!$A:$F,6,FALSE)</f>
        <v>0.41</v>
      </c>
      <c r="H2870" s="109" t="s">
        <v>2064</v>
      </c>
      <c r="I2870" s="121"/>
      <c r="J2870" s="108" t="s">
        <v>2322</v>
      </c>
      <c r="K2870" s="112">
        <f>VLOOKUP(H2870,行业总结!D:F,2,FALSE)</f>
        <v>4.32</v>
      </c>
      <c r="L2870" s="109" t="s">
        <v>12844</v>
      </c>
      <c r="M2870" s="109" t="s">
        <v>12845</v>
      </c>
    </row>
    <row r="2871" s="98" customFormat="1" ht="33" spans="1:13">
      <c r="A2871" s="108" t="s">
        <v>12846</v>
      </c>
      <c r="B2871" s="108" t="s">
        <v>12847</v>
      </c>
      <c r="C2871" s="21">
        <f>VLOOKUP(A2871,[1]spot_prices!$A:$F,3,FALSE)</f>
        <v>93.7</v>
      </c>
      <c r="D2871" s="21">
        <f>VLOOKUP(A2871,[1]spot_prices!$A:$F,4,FALSE)</f>
        <v>189.5</v>
      </c>
      <c r="E2871" s="107">
        <f>C2871/D2871</f>
        <v>0.494459102902375</v>
      </c>
      <c r="F2871" s="20">
        <f>VLOOKUP(A2871,[1]spot_prices!$A:$F,5,FALSE)</f>
        <v>21.96</v>
      </c>
      <c r="G2871" s="103">
        <f>VLOOKUP(A2871,[1]spot_prices!$A:$F,6,FALSE)</f>
        <v>-10</v>
      </c>
      <c r="H2871" s="109" t="s">
        <v>2064</v>
      </c>
      <c r="I2871" s="121"/>
      <c r="J2871" s="108" t="s">
        <v>2135</v>
      </c>
      <c r="K2871" s="112">
        <f>VLOOKUP(H2871,行业总结!D:F,2,FALSE)</f>
        <v>4.32</v>
      </c>
      <c r="L2871" s="109" t="s">
        <v>12848</v>
      </c>
      <c r="M2871" s="109" t="s">
        <v>12849</v>
      </c>
    </row>
    <row r="2872" s="98" customFormat="1" ht="33" spans="1:13">
      <c r="A2872" s="20" t="s">
        <v>12850</v>
      </c>
      <c r="B2872" s="20" t="s">
        <v>12851</v>
      </c>
      <c r="C2872" s="21">
        <f>VLOOKUP(A2872,[1]spot_prices!$A:$F,3,FALSE)</f>
        <v>49.5</v>
      </c>
      <c r="D2872" s="21">
        <f>VLOOKUP(A2872,[1]spot_prices!$A:$F,4,FALSE)</f>
        <v>51.8</v>
      </c>
      <c r="E2872" s="107">
        <f>C2872/D2872</f>
        <v>0.955598455598456</v>
      </c>
      <c r="F2872" s="20">
        <f>VLOOKUP(A2872,[1]spot_prices!$A:$F,5,FALSE)</f>
        <v>3.53</v>
      </c>
      <c r="G2872" s="103">
        <f>VLOOKUP(A2872,[1]spot_prices!$A:$F,6,FALSE)</f>
        <v>2.92</v>
      </c>
      <c r="H2872" s="23" t="s">
        <v>2064</v>
      </c>
      <c r="I2872" s="115"/>
      <c r="J2872" s="20" t="s">
        <v>2122</v>
      </c>
      <c r="K2872" s="112">
        <f>VLOOKUP(H2872,行业总结!D:F,2,FALSE)</f>
        <v>4.32</v>
      </c>
      <c r="L2872" s="23" t="s">
        <v>12852</v>
      </c>
      <c r="M2872" s="23" t="s">
        <v>12853</v>
      </c>
    </row>
    <row r="2873" s="98" customFormat="1" ht="33" spans="1:13">
      <c r="A2873" s="110" t="s">
        <v>1001</v>
      </c>
      <c r="B2873" s="110" t="s">
        <v>1002</v>
      </c>
      <c r="C2873" s="21">
        <f>VLOOKUP(A2873,[1]spot_prices!$A:$F,3,FALSE)</f>
        <v>456.9</v>
      </c>
      <c r="D2873" s="21">
        <f>VLOOKUP(A2873,[1]spot_prices!$A:$F,4,FALSE)</f>
        <v>456.9</v>
      </c>
      <c r="E2873" s="107">
        <f>C2873/D2873</f>
        <v>1</v>
      </c>
      <c r="F2873" s="20">
        <f>VLOOKUP(A2873,[1]spot_prices!$A:$F,5,FALSE)</f>
        <v>126.46</v>
      </c>
      <c r="G2873" s="103">
        <f>VLOOKUP(A2873,[1]spot_prices!$A:$F,6,FALSE)</f>
        <v>-0.07</v>
      </c>
      <c r="H2873" s="111" t="s">
        <v>1003</v>
      </c>
      <c r="I2873" s="130"/>
      <c r="J2873" s="110" t="s">
        <v>2216</v>
      </c>
      <c r="K2873" s="112">
        <f>VLOOKUP(H2873,行业总结!D:F,2,FALSE)</f>
        <v>4.32</v>
      </c>
      <c r="L2873" s="111" t="s">
        <v>1004</v>
      </c>
      <c r="M2873" s="111" t="s">
        <v>1005</v>
      </c>
    </row>
    <row r="2874" s="98" customFormat="1" ht="33" spans="1:13">
      <c r="A2874" s="108" t="s">
        <v>12854</v>
      </c>
      <c r="B2874" s="108" t="s">
        <v>12855</v>
      </c>
      <c r="C2874" s="21">
        <f>VLOOKUP(A2874,[1]spot_prices!$A:$F,3,FALSE)</f>
        <v>262</v>
      </c>
      <c r="D2874" s="21">
        <f>VLOOKUP(A2874,[1]spot_prices!$A:$F,4,FALSE)</f>
        <v>262</v>
      </c>
      <c r="E2874" s="107">
        <f>C2874/D2874</f>
        <v>1</v>
      </c>
      <c r="F2874" s="20">
        <f>VLOOKUP(A2874,[1]spot_prices!$A:$F,5,FALSE)</f>
        <v>55.99</v>
      </c>
      <c r="G2874" s="103">
        <f>VLOOKUP(A2874,[1]spot_prices!$A:$F,6,FALSE)</f>
        <v>0.81</v>
      </c>
      <c r="H2874" s="109" t="s">
        <v>1003</v>
      </c>
      <c r="I2874" s="121"/>
      <c r="J2874" s="108" t="s">
        <v>2113</v>
      </c>
      <c r="K2874" s="112">
        <f>VLOOKUP(H2874,行业总结!D:F,2,FALSE)</f>
        <v>4.32</v>
      </c>
      <c r="L2874" s="109" t="s">
        <v>12856</v>
      </c>
      <c r="M2874" s="109" t="s">
        <v>12857</v>
      </c>
    </row>
    <row r="2875" s="98" customFormat="1" ht="33" spans="1:13">
      <c r="A2875" s="108" t="s">
        <v>12858</v>
      </c>
      <c r="B2875" s="108" t="s">
        <v>12859</v>
      </c>
      <c r="C2875" s="21">
        <f>VLOOKUP(A2875,[1]spot_prices!$A:$F,3,FALSE)</f>
        <v>105.5</v>
      </c>
      <c r="D2875" s="21">
        <f>VLOOKUP(A2875,[1]spot_prices!$A:$F,4,FALSE)</f>
        <v>111.6</v>
      </c>
      <c r="E2875" s="107">
        <f>C2875/D2875</f>
        <v>0.945340501792115</v>
      </c>
      <c r="F2875" s="20">
        <f>VLOOKUP(A2875,[1]spot_prices!$A:$F,5,FALSE)</f>
        <v>24.22</v>
      </c>
      <c r="G2875" s="103">
        <f>VLOOKUP(A2875,[1]spot_prices!$A:$F,6,FALSE)</f>
        <v>2.02</v>
      </c>
      <c r="H2875" s="109" t="s">
        <v>1003</v>
      </c>
      <c r="I2875" s="121"/>
      <c r="J2875" s="108" t="s">
        <v>2113</v>
      </c>
      <c r="K2875" s="112">
        <f>VLOOKUP(H2875,行业总结!D:F,2,FALSE)</f>
        <v>4.32</v>
      </c>
      <c r="L2875" s="109" t="s">
        <v>12860</v>
      </c>
      <c r="M2875" s="109" t="s">
        <v>12861</v>
      </c>
    </row>
    <row r="2876" s="98" customFormat="1" ht="33" spans="1:13">
      <c r="A2876" s="20" t="s">
        <v>12862</v>
      </c>
      <c r="B2876" s="20" t="s">
        <v>12863</v>
      </c>
      <c r="C2876" s="21">
        <f>VLOOKUP(A2876,[1]spot_prices!$A:$F,3,FALSE)</f>
        <v>83.7</v>
      </c>
      <c r="D2876" s="21">
        <f>VLOOKUP(A2876,[1]spot_prices!$A:$F,4,FALSE)</f>
        <v>83.7</v>
      </c>
      <c r="E2876" s="107">
        <f>C2876/D2876</f>
        <v>1</v>
      </c>
      <c r="F2876" s="20">
        <f>VLOOKUP(A2876,[1]spot_prices!$A:$F,5,FALSE)</f>
        <v>67.18</v>
      </c>
      <c r="G2876" s="103">
        <f>VLOOKUP(A2876,[1]spot_prices!$A:$F,6,FALSE)</f>
        <v>16.88</v>
      </c>
      <c r="H2876" s="23" t="s">
        <v>1003</v>
      </c>
      <c r="I2876" s="115"/>
      <c r="J2876" s="113"/>
      <c r="K2876" s="112">
        <f>VLOOKUP(H2876,行业总结!D:F,2,FALSE)</f>
        <v>4.32</v>
      </c>
      <c r="L2876" s="23" t="s">
        <v>12864</v>
      </c>
      <c r="M2876" s="23" t="s">
        <v>12865</v>
      </c>
    </row>
    <row r="2877" s="98" customFormat="1" ht="33" spans="1:13">
      <c r="A2877" s="20" t="s">
        <v>12866</v>
      </c>
      <c r="B2877" s="122" t="s">
        <v>12867</v>
      </c>
      <c r="C2877" s="21">
        <f>VLOOKUP(A2877,[1]spot_prices!$A:$F,3,FALSE)</f>
        <v>68.5</v>
      </c>
      <c r="D2877" s="21">
        <f>VLOOKUP(A2877,[1]spot_prices!$A:$F,4,FALSE)</f>
        <v>135.4</v>
      </c>
      <c r="E2877" s="107">
        <f>C2877/D2877</f>
        <v>0.505908419497784</v>
      </c>
      <c r="F2877" s="20">
        <f>VLOOKUP(A2877,[1]spot_prices!$A:$F,5,FALSE)</f>
        <v>93.45</v>
      </c>
      <c r="G2877" s="103">
        <f>VLOOKUP(A2877,[1]spot_prices!$A:$F,6,FALSE)</f>
        <v>-4.15</v>
      </c>
      <c r="H2877" s="23" t="s">
        <v>1003</v>
      </c>
      <c r="I2877" s="115"/>
      <c r="J2877" s="20" t="s">
        <v>2352</v>
      </c>
      <c r="K2877" s="112">
        <f>VLOOKUP(H2877,行业总结!D:F,2,FALSE)</f>
        <v>4.32</v>
      </c>
      <c r="L2877" s="128" t="s">
        <v>12868</v>
      </c>
      <c r="M2877" s="23" t="s">
        <v>12869</v>
      </c>
    </row>
    <row r="2878" s="98" customFormat="1" ht="33" spans="1:13">
      <c r="A2878" s="24" t="s">
        <v>12870</v>
      </c>
      <c r="B2878" s="24" t="s">
        <v>12871</v>
      </c>
      <c r="C2878" s="21">
        <f>VLOOKUP(A2878,[1]spot_prices!$A:$F,3,FALSE)</f>
        <v>21.6</v>
      </c>
      <c r="D2878" s="21">
        <f>VLOOKUP(A2878,[1]spot_prices!$A:$F,4,FALSE)</f>
        <v>59.6</v>
      </c>
      <c r="E2878" s="107">
        <f>C2878/D2878</f>
        <v>0.36241610738255</v>
      </c>
      <c r="F2878" s="20">
        <f>VLOOKUP(A2878,[1]spot_prices!$A:$F,5,FALSE)</f>
        <v>33.8</v>
      </c>
      <c r="G2878" s="103">
        <f>VLOOKUP(A2878,[1]spot_prices!$A:$F,6,FALSE)</f>
        <v>-0.12</v>
      </c>
      <c r="H2878" s="27" t="s">
        <v>1003</v>
      </c>
      <c r="I2878" s="35"/>
      <c r="J2878" s="114"/>
      <c r="K2878" s="112">
        <f>VLOOKUP(H2878,行业总结!D:F,2,FALSE)</f>
        <v>4.32</v>
      </c>
      <c r="L2878" s="27" t="s">
        <v>12872</v>
      </c>
      <c r="M2878" s="27" t="s">
        <v>12873</v>
      </c>
    </row>
    <row r="2879" s="98" customFormat="1" ht="33" spans="1:13">
      <c r="A2879" s="24" t="s">
        <v>12874</v>
      </c>
      <c r="B2879" s="24" t="s">
        <v>12875</v>
      </c>
      <c r="C2879" s="21">
        <f>VLOOKUP(A2879,[1]spot_prices!$A:$F,3,FALSE)</f>
        <v>11.4</v>
      </c>
      <c r="D2879" s="21">
        <f>VLOOKUP(A2879,[1]spot_prices!$A:$F,4,FALSE)</f>
        <v>28.4</v>
      </c>
      <c r="E2879" s="107">
        <f>C2879/D2879</f>
        <v>0.401408450704225</v>
      </c>
      <c r="F2879" s="20">
        <f>VLOOKUP(A2879,[1]spot_prices!$A:$F,5,FALSE)</f>
        <v>22.21</v>
      </c>
      <c r="G2879" s="103">
        <f>VLOOKUP(A2879,[1]spot_prices!$A:$F,6,FALSE)</f>
        <v>3.11</v>
      </c>
      <c r="H2879" s="27" t="s">
        <v>1003</v>
      </c>
      <c r="I2879" s="35"/>
      <c r="J2879" s="114"/>
      <c r="K2879" s="112">
        <f>VLOOKUP(H2879,行业总结!D:F,2,FALSE)</f>
        <v>4.32</v>
      </c>
      <c r="L2879" s="27" t="s">
        <v>12876</v>
      </c>
      <c r="M2879" s="27" t="s">
        <v>12877</v>
      </c>
    </row>
    <row r="2880" s="98" customFormat="1" ht="33" spans="1:13">
      <c r="A2880" s="24" t="s">
        <v>12878</v>
      </c>
      <c r="B2880" s="24" t="s">
        <v>12879</v>
      </c>
      <c r="C2880" s="21">
        <f>VLOOKUP(A2880,[1]spot_prices!$A:$F,3,FALSE)</f>
        <v>8.9</v>
      </c>
      <c r="D2880" s="21">
        <f>VLOOKUP(A2880,[1]spot_prices!$A:$F,4,FALSE)</f>
        <v>38.1</v>
      </c>
      <c r="E2880" s="107">
        <f>C2880/D2880</f>
        <v>0.233595800524934</v>
      </c>
      <c r="F2880" s="20">
        <f>VLOOKUP(A2880,[1]spot_prices!$A:$F,5,FALSE)</f>
        <v>35.17</v>
      </c>
      <c r="G2880" s="103">
        <f>VLOOKUP(A2880,[1]spot_prices!$A:$F,6,FALSE)</f>
        <v>1.18</v>
      </c>
      <c r="H2880" s="27" t="s">
        <v>1003</v>
      </c>
      <c r="I2880" s="35"/>
      <c r="J2880" s="114"/>
      <c r="K2880" s="112">
        <f>VLOOKUP(H2880,行业总结!D:F,2,FALSE)</f>
        <v>4.32</v>
      </c>
      <c r="L2880" s="27" t="s">
        <v>12880</v>
      </c>
      <c r="M2880" s="27" t="s">
        <v>12881</v>
      </c>
    </row>
    <row r="2881" s="98" customFormat="1" ht="33" spans="1:13">
      <c r="A2881" s="24" t="s">
        <v>12882</v>
      </c>
      <c r="B2881" s="24" t="s">
        <v>12883</v>
      </c>
      <c r="C2881" s="21">
        <f>VLOOKUP(A2881,[1]spot_prices!$A:$F,3,FALSE)</f>
        <v>8.8</v>
      </c>
      <c r="D2881" s="21">
        <f>VLOOKUP(A2881,[1]spot_prices!$A:$F,4,FALSE)</f>
        <v>15</v>
      </c>
      <c r="E2881" s="107">
        <f>C2881/D2881</f>
        <v>0.586666666666667</v>
      </c>
      <c r="F2881" s="20">
        <f>VLOOKUP(A2881,[1]spot_prices!$A:$F,5,FALSE)</f>
        <v>20.01</v>
      </c>
      <c r="G2881" s="103">
        <f>VLOOKUP(A2881,[1]spot_prices!$A:$F,6,FALSE)</f>
        <v>0.6</v>
      </c>
      <c r="H2881" s="27" t="s">
        <v>1003</v>
      </c>
      <c r="I2881" s="35"/>
      <c r="J2881" s="114"/>
      <c r="K2881" s="112">
        <f>VLOOKUP(H2881,行业总结!D:F,2,FALSE)</f>
        <v>4.32</v>
      </c>
      <c r="L2881" s="114"/>
      <c r="M2881" s="114"/>
    </row>
    <row r="2882" s="98" customFormat="1" ht="33" spans="1:13">
      <c r="A2882" s="24" t="s">
        <v>12884</v>
      </c>
      <c r="B2882" s="24" t="s">
        <v>12885</v>
      </c>
      <c r="C2882" s="21">
        <f>VLOOKUP(A2882,[1]spot_prices!$A:$F,3,FALSE)</f>
        <v>7</v>
      </c>
      <c r="D2882" s="21">
        <f>VLOOKUP(A2882,[1]spot_prices!$A:$F,4,FALSE)</f>
        <v>7.8</v>
      </c>
      <c r="E2882" s="107">
        <f>C2882/D2882</f>
        <v>0.897435897435897</v>
      </c>
      <c r="F2882" s="20">
        <f>VLOOKUP(A2882,[1]spot_prices!$A:$F,5,FALSE)</f>
        <v>5.59</v>
      </c>
      <c r="G2882" s="103">
        <f>VLOOKUP(A2882,[1]spot_prices!$A:$F,6,FALSE)</f>
        <v>0.54</v>
      </c>
      <c r="H2882" s="27" t="s">
        <v>1003</v>
      </c>
      <c r="I2882" s="35"/>
      <c r="J2882" s="114"/>
      <c r="K2882" s="112">
        <f>VLOOKUP(H2882,行业总结!D:F,2,FALSE)</f>
        <v>4.32</v>
      </c>
      <c r="L2882" s="27" t="s">
        <v>12886</v>
      </c>
      <c r="M2882" s="27" t="s">
        <v>1856</v>
      </c>
    </row>
    <row r="2883" s="98" customFormat="1" ht="33" spans="1:13">
      <c r="A2883" s="24" t="s">
        <v>12887</v>
      </c>
      <c r="B2883" s="24" t="s">
        <v>12888</v>
      </c>
      <c r="C2883" s="21">
        <f>VLOOKUP(A2883,[1]spot_prices!$A:$F,3,FALSE)</f>
        <v>3.7</v>
      </c>
      <c r="D2883" s="21">
        <f>VLOOKUP(A2883,[1]spot_prices!$A:$F,4,FALSE)</f>
        <v>8.2</v>
      </c>
      <c r="E2883" s="107">
        <f>C2883/D2883</f>
        <v>0.451219512195122</v>
      </c>
      <c r="F2883" s="20">
        <f>VLOOKUP(A2883,[1]spot_prices!$A:$F,5,FALSE)</f>
        <v>4.75</v>
      </c>
      <c r="G2883" s="103">
        <f>VLOOKUP(A2883,[1]spot_prices!$A:$F,6,FALSE)</f>
        <v>1.06</v>
      </c>
      <c r="H2883" s="27" t="s">
        <v>1003</v>
      </c>
      <c r="I2883" s="35"/>
      <c r="J2883" s="114"/>
      <c r="K2883" s="112">
        <f>VLOOKUP(H2883,行业总结!D:F,2,FALSE)</f>
        <v>4.32</v>
      </c>
      <c r="L2883" s="27" t="s">
        <v>12889</v>
      </c>
      <c r="M2883" s="27" t="s">
        <v>3715</v>
      </c>
    </row>
    <row r="2884" s="98" customFormat="1" ht="33" spans="1:13">
      <c r="A2884" s="24" t="s">
        <v>12890</v>
      </c>
      <c r="B2884" s="24" t="s">
        <v>12891</v>
      </c>
      <c r="C2884" s="21">
        <f>VLOOKUP(A2884,[1]spot_prices!$A:$F,3,FALSE)</f>
        <v>2.5</v>
      </c>
      <c r="D2884" s="21">
        <f>VLOOKUP(A2884,[1]spot_prices!$A:$F,4,FALSE)</f>
        <v>9.5</v>
      </c>
      <c r="E2884" s="107">
        <f>C2884/D2884</f>
        <v>0.263157894736842</v>
      </c>
      <c r="F2884" s="20">
        <f>VLOOKUP(A2884,[1]spot_prices!$A:$F,5,FALSE)</f>
        <v>16.45</v>
      </c>
      <c r="G2884" s="103">
        <f>VLOOKUP(A2884,[1]spot_prices!$A:$F,6,FALSE)</f>
        <v>0.86</v>
      </c>
      <c r="H2884" s="27" t="s">
        <v>1003</v>
      </c>
      <c r="I2884" s="35"/>
      <c r="J2884" s="114"/>
      <c r="K2884" s="112">
        <f>VLOOKUP(H2884,行业总结!D:F,2,FALSE)</f>
        <v>4.32</v>
      </c>
      <c r="L2884" s="27" t="s">
        <v>12892</v>
      </c>
      <c r="M2884" s="114"/>
    </row>
    <row r="2885" s="98" customFormat="1" ht="33" spans="1:13">
      <c r="A2885" s="108" t="s">
        <v>12893</v>
      </c>
      <c r="B2885" s="108" t="s">
        <v>12894</v>
      </c>
      <c r="C2885" s="21">
        <f>VLOOKUP(A2885,[1]spot_prices!$A:$F,3,FALSE)</f>
        <v>135.2</v>
      </c>
      <c r="D2885" s="21">
        <f>VLOOKUP(A2885,[1]spot_prices!$A:$F,4,FALSE)</f>
        <v>262.6</v>
      </c>
      <c r="E2885" s="107">
        <f>C2885/D2885</f>
        <v>0.514851485148515</v>
      </c>
      <c r="F2885" s="20">
        <f>VLOOKUP(A2885,[1]spot_prices!$A:$F,5,FALSE)</f>
        <v>54.54</v>
      </c>
      <c r="G2885" s="103">
        <f>VLOOKUP(A2885,[1]spot_prices!$A:$F,6,FALSE)</f>
        <v>3.22</v>
      </c>
      <c r="H2885" s="109" t="s">
        <v>2053</v>
      </c>
      <c r="I2885" s="121"/>
      <c r="J2885" s="108" t="s">
        <v>3509</v>
      </c>
      <c r="K2885" s="112">
        <f>VLOOKUP(H2885,行业总结!D:F,2,FALSE)</f>
        <v>4.2</v>
      </c>
      <c r="L2885" s="109" t="s">
        <v>12895</v>
      </c>
      <c r="M2885" s="109" t="s">
        <v>12896</v>
      </c>
    </row>
    <row r="2886" s="98" customFormat="1" ht="33" spans="1:13">
      <c r="A2886" s="20" t="s">
        <v>12897</v>
      </c>
      <c r="B2886" s="20" t="s">
        <v>12898</v>
      </c>
      <c r="C2886" s="21">
        <f>VLOOKUP(A2886,[1]spot_prices!$A:$F,3,FALSE)</f>
        <v>79.3</v>
      </c>
      <c r="D2886" s="21">
        <f>VLOOKUP(A2886,[1]spot_prices!$A:$F,4,FALSE)</f>
        <v>79.3</v>
      </c>
      <c r="E2886" s="107">
        <f>C2886/D2886</f>
        <v>1</v>
      </c>
      <c r="F2886" s="20">
        <f>VLOOKUP(A2886,[1]spot_prices!$A:$F,5,FALSE)</f>
        <v>40.73</v>
      </c>
      <c r="G2886" s="103">
        <f>VLOOKUP(A2886,[1]spot_prices!$A:$F,6,FALSE)</f>
        <v>5.96</v>
      </c>
      <c r="H2886" s="23" t="s">
        <v>2053</v>
      </c>
      <c r="I2886" s="115"/>
      <c r="J2886" s="20" t="s">
        <v>2286</v>
      </c>
      <c r="K2886" s="112">
        <f>VLOOKUP(H2886,行业总结!D:F,2,FALSE)</f>
        <v>4.2</v>
      </c>
      <c r="L2886" s="23" t="s">
        <v>12899</v>
      </c>
      <c r="M2886" s="23" t="s">
        <v>12900</v>
      </c>
    </row>
    <row r="2887" s="98" customFormat="1" ht="33" spans="1:13">
      <c r="A2887" s="20" t="s">
        <v>12901</v>
      </c>
      <c r="B2887" s="20" t="s">
        <v>12902</v>
      </c>
      <c r="C2887" s="21">
        <f>VLOOKUP(A2887,[1]spot_prices!$A:$F,3,FALSE)</f>
        <v>53.8</v>
      </c>
      <c r="D2887" s="21">
        <f>VLOOKUP(A2887,[1]spot_prices!$A:$F,4,FALSE)</f>
        <v>57.1</v>
      </c>
      <c r="E2887" s="107">
        <f>C2887/D2887</f>
        <v>0.942206654991243</v>
      </c>
      <c r="F2887" s="20">
        <f>VLOOKUP(A2887,[1]spot_prices!$A:$F,5,FALSE)</f>
        <v>51.69</v>
      </c>
      <c r="G2887" s="103">
        <f>VLOOKUP(A2887,[1]spot_prices!$A:$F,6,FALSE)</f>
        <v>3.52</v>
      </c>
      <c r="H2887" s="23" t="s">
        <v>2053</v>
      </c>
      <c r="I2887" s="115"/>
      <c r="J2887" s="113"/>
      <c r="K2887" s="112">
        <f>VLOOKUP(H2887,行业总结!D:F,2,FALSE)</f>
        <v>4.2</v>
      </c>
      <c r="L2887" s="23" t="s">
        <v>12903</v>
      </c>
      <c r="M2887" s="23" t="s">
        <v>12904</v>
      </c>
    </row>
    <row r="2888" s="98" customFormat="1" ht="33" spans="1:13">
      <c r="A2888" s="20" t="s">
        <v>12905</v>
      </c>
      <c r="B2888" s="20" t="s">
        <v>12906</v>
      </c>
      <c r="C2888" s="21">
        <f>VLOOKUP(A2888,[1]spot_prices!$A:$F,3,FALSE)</f>
        <v>52.3</v>
      </c>
      <c r="D2888" s="21">
        <f>VLOOKUP(A2888,[1]spot_prices!$A:$F,4,FALSE)</f>
        <v>52.9</v>
      </c>
      <c r="E2888" s="107">
        <f>C2888/D2888</f>
        <v>0.988657844990548</v>
      </c>
      <c r="F2888" s="20">
        <f>VLOOKUP(A2888,[1]spot_prices!$A:$F,5,FALSE)</f>
        <v>20.09</v>
      </c>
      <c r="G2888" s="103">
        <f>VLOOKUP(A2888,[1]spot_prices!$A:$F,6,FALSE)</f>
        <v>4.58</v>
      </c>
      <c r="H2888" s="23" t="s">
        <v>2053</v>
      </c>
      <c r="I2888" s="115"/>
      <c r="J2888" s="20" t="s">
        <v>2113</v>
      </c>
      <c r="K2888" s="112">
        <f>VLOOKUP(H2888,行业总结!D:F,2,FALSE)</f>
        <v>4.2</v>
      </c>
      <c r="L2888" s="23" t="s">
        <v>12907</v>
      </c>
      <c r="M2888" s="23" t="s">
        <v>12908</v>
      </c>
    </row>
    <row r="2889" s="98" customFormat="1" ht="33" spans="1:13">
      <c r="A2889" s="20" t="s">
        <v>12909</v>
      </c>
      <c r="B2889" s="20" t="s">
        <v>12910</v>
      </c>
      <c r="C2889" s="21">
        <f>VLOOKUP(A2889,[1]spot_prices!$A:$F,3,FALSE)</f>
        <v>49.2</v>
      </c>
      <c r="D2889" s="21">
        <f>VLOOKUP(A2889,[1]spot_prices!$A:$F,4,FALSE)</f>
        <v>175.7</v>
      </c>
      <c r="E2889" s="107">
        <f>C2889/D2889</f>
        <v>0.280022766078543</v>
      </c>
      <c r="F2889" s="20">
        <f>VLOOKUP(A2889,[1]spot_prices!$A:$F,5,FALSE)</f>
        <v>143.95</v>
      </c>
      <c r="G2889" s="103">
        <f>VLOOKUP(A2889,[1]spot_prices!$A:$F,6,FALSE)</f>
        <v>-5.48</v>
      </c>
      <c r="H2889" s="23" t="s">
        <v>2053</v>
      </c>
      <c r="I2889" s="115"/>
      <c r="J2889" s="20" t="s">
        <v>2113</v>
      </c>
      <c r="K2889" s="112">
        <f>VLOOKUP(H2889,行业总结!D:F,2,FALSE)</f>
        <v>4.2</v>
      </c>
      <c r="L2889" s="23" t="s">
        <v>12911</v>
      </c>
      <c r="M2889" s="23" t="s">
        <v>12912</v>
      </c>
    </row>
    <row r="2890" s="98" customFormat="1" ht="33" spans="1:13">
      <c r="A2890" s="24" t="s">
        <v>12913</v>
      </c>
      <c r="B2890" s="24" t="s">
        <v>12914</v>
      </c>
      <c r="C2890" s="21">
        <f>VLOOKUP(A2890,[1]spot_prices!$A:$F,3,FALSE)</f>
        <v>44.5</v>
      </c>
      <c r="D2890" s="21">
        <f>VLOOKUP(A2890,[1]spot_prices!$A:$F,4,FALSE)</f>
        <v>60.6</v>
      </c>
      <c r="E2890" s="107">
        <f>C2890/D2890</f>
        <v>0.734323432343234</v>
      </c>
      <c r="F2890" s="20">
        <f>VLOOKUP(A2890,[1]spot_prices!$A:$F,5,FALSE)</f>
        <v>23.31</v>
      </c>
      <c r="G2890" s="103">
        <f>VLOOKUP(A2890,[1]spot_prices!$A:$F,6,FALSE)</f>
        <v>0.17</v>
      </c>
      <c r="H2890" s="27" t="s">
        <v>2053</v>
      </c>
      <c r="I2890" s="35"/>
      <c r="J2890" s="114"/>
      <c r="K2890" s="112">
        <f>VLOOKUP(H2890,行业总结!D:F,2,FALSE)</f>
        <v>4.2</v>
      </c>
      <c r="L2890" s="27" t="s">
        <v>12915</v>
      </c>
      <c r="M2890" s="27" t="s">
        <v>12916</v>
      </c>
    </row>
    <row r="2891" s="98" customFormat="1" ht="33" spans="1:13">
      <c r="A2891" s="24" t="s">
        <v>12917</v>
      </c>
      <c r="B2891" s="24" t="s">
        <v>12918</v>
      </c>
      <c r="C2891" s="21">
        <f>VLOOKUP(A2891,[1]spot_prices!$A:$F,3,FALSE)</f>
        <v>38</v>
      </c>
      <c r="D2891" s="21">
        <f>VLOOKUP(A2891,[1]spot_prices!$A:$F,4,FALSE)</f>
        <v>40.5</v>
      </c>
      <c r="E2891" s="107">
        <f>C2891/D2891</f>
        <v>0.938271604938272</v>
      </c>
      <c r="F2891" s="20">
        <f>VLOOKUP(A2891,[1]spot_prices!$A:$F,5,FALSE)</f>
        <v>14.83</v>
      </c>
      <c r="G2891" s="103">
        <f>VLOOKUP(A2891,[1]spot_prices!$A:$F,6,FALSE)</f>
        <v>4.58</v>
      </c>
      <c r="H2891" s="27" t="s">
        <v>2053</v>
      </c>
      <c r="I2891" s="35"/>
      <c r="J2891" s="114"/>
      <c r="K2891" s="112">
        <f>VLOOKUP(H2891,行业总结!D:F,2,FALSE)</f>
        <v>4.2</v>
      </c>
      <c r="L2891" s="27" t="s">
        <v>12919</v>
      </c>
      <c r="M2891" s="27" t="s">
        <v>12920</v>
      </c>
    </row>
    <row r="2892" s="98" customFormat="1" ht="49.5" spans="1:13">
      <c r="A2892" s="24" t="s">
        <v>12921</v>
      </c>
      <c r="B2892" s="24" t="s">
        <v>12922</v>
      </c>
      <c r="C2892" s="21">
        <f>VLOOKUP(A2892,[1]spot_prices!$A:$F,3,FALSE)</f>
        <v>34.1</v>
      </c>
      <c r="D2892" s="21">
        <f>VLOOKUP(A2892,[1]spot_prices!$A:$F,4,FALSE)</f>
        <v>36.1</v>
      </c>
      <c r="E2892" s="107">
        <f>C2892/D2892</f>
        <v>0.944598337950138</v>
      </c>
      <c r="F2892" s="20">
        <f>VLOOKUP(A2892,[1]spot_prices!$A:$F,5,FALSE)</f>
        <v>8.88</v>
      </c>
      <c r="G2892" s="103">
        <f>VLOOKUP(A2892,[1]spot_prices!$A:$F,6,FALSE)</f>
        <v>1.25</v>
      </c>
      <c r="H2892" s="27" t="s">
        <v>2053</v>
      </c>
      <c r="I2892" s="35"/>
      <c r="J2892" s="114"/>
      <c r="K2892" s="112">
        <f>VLOOKUP(H2892,行业总结!D:F,2,FALSE)</f>
        <v>4.2</v>
      </c>
      <c r="L2892" s="27" t="s">
        <v>12923</v>
      </c>
      <c r="M2892" s="27" t="s">
        <v>12924</v>
      </c>
    </row>
    <row r="2893" s="98" customFormat="1" ht="33" spans="1:13">
      <c r="A2893" s="24" t="s">
        <v>12925</v>
      </c>
      <c r="B2893" s="24" t="s">
        <v>12926</v>
      </c>
      <c r="C2893" s="21">
        <f>VLOOKUP(A2893,[1]spot_prices!$A:$F,3,FALSE)</f>
        <v>33.5</v>
      </c>
      <c r="D2893" s="21">
        <f>VLOOKUP(A2893,[1]spot_prices!$A:$F,4,FALSE)</f>
        <v>33.5</v>
      </c>
      <c r="E2893" s="107">
        <f>C2893/D2893</f>
        <v>1</v>
      </c>
      <c r="F2893" s="20">
        <f>VLOOKUP(A2893,[1]spot_prices!$A:$F,5,FALSE)</f>
        <v>39.98</v>
      </c>
      <c r="G2893" s="103">
        <f>VLOOKUP(A2893,[1]spot_prices!$A:$F,6,FALSE)</f>
        <v>4.55</v>
      </c>
      <c r="H2893" s="27" t="s">
        <v>2053</v>
      </c>
      <c r="I2893" s="35"/>
      <c r="J2893" s="114"/>
      <c r="K2893" s="112">
        <f>VLOOKUP(H2893,行业总结!D:F,2,FALSE)</f>
        <v>4.2</v>
      </c>
      <c r="L2893" s="27" t="s">
        <v>12927</v>
      </c>
      <c r="M2893" s="27" t="s">
        <v>12928</v>
      </c>
    </row>
    <row r="2894" s="98" customFormat="1" ht="33" spans="1:13">
      <c r="A2894" s="24" t="s">
        <v>12929</v>
      </c>
      <c r="B2894" s="24" t="s">
        <v>12930</v>
      </c>
      <c r="C2894" s="21">
        <f>VLOOKUP(A2894,[1]spot_prices!$A:$F,3,FALSE)</f>
        <v>32.6</v>
      </c>
      <c r="D2894" s="21">
        <f>VLOOKUP(A2894,[1]spot_prices!$A:$F,4,FALSE)</f>
        <v>43.5</v>
      </c>
      <c r="E2894" s="107">
        <f>C2894/D2894</f>
        <v>0.749425287356322</v>
      </c>
      <c r="F2894" s="20">
        <f>VLOOKUP(A2894,[1]spot_prices!$A:$F,5,FALSE)</f>
        <v>17.91</v>
      </c>
      <c r="G2894" s="103">
        <f>VLOOKUP(A2894,[1]spot_prices!$A:$F,6,FALSE)</f>
        <v>-0.5</v>
      </c>
      <c r="H2894" s="27" t="s">
        <v>2053</v>
      </c>
      <c r="I2894" s="35"/>
      <c r="J2894" s="114"/>
      <c r="K2894" s="112">
        <f>VLOOKUP(H2894,行业总结!D:F,2,FALSE)</f>
        <v>4.2</v>
      </c>
      <c r="L2894" s="27" t="s">
        <v>12931</v>
      </c>
      <c r="M2894" s="27" t="s">
        <v>12932</v>
      </c>
    </row>
    <row r="2895" s="98" customFormat="1" ht="49.5" spans="1:13">
      <c r="A2895" s="24" t="s">
        <v>12933</v>
      </c>
      <c r="B2895" s="24" t="s">
        <v>12934</v>
      </c>
      <c r="C2895" s="21">
        <f>VLOOKUP(A2895,[1]spot_prices!$A:$F,3,FALSE)</f>
        <v>27</v>
      </c>
      <c r="D2895" s="21">
        <f>VLOOKUP(A2895,[1]spot_prices!$A:$F,4,FALSE)</f>
        <v>143.3</v>
      </c>
      <c r="E2895" s="107">
        <f>C2895/D2895</f>
        <v>0.188415910676902</v>
      </c>
      <c r="F2895" s="20">
        <f>VLOOKUP(A2895,[1]spot_prices!$A:$F,5,FALSE)</f>
        <v>30.92</v>
      </c>
      <c r="G2895" s="103">
        <f>VLOOKUP(A2895,[1]spot_prices!$A:$F,6,FALSE)</f>
        <v>5.21</v>
      </c>
      <c r="H2895" s="27" t="s">
        <v>2053</v>
      </c>
      <c r="I2895" s="35"/>
      <c r="J2895" s="114"/>
      <c r="K2895" s="112">
        <f>VLOOKUP(H2895,行业总结!D:F,2,FALSE)</f>
        <v>4.2</v>
      </c>
      <c r="L2895" s="27" t="s">
        <v>12935</v>
      </c>
      <c r="M2895" s="27" t="s">
        <v>12936</v>
      </c>
    </row>
    <row r="2896" s="98" customFormat="1" ht="33" spans="1:13">
      <c r="A2896" s="24" t="s">
        <v>12937</v>
      </c>
      <c r="B2896" s="24" t="s">
        <v>12938</v>
      </c>
      <c r="C2896" s="21">
        <f>VLOOKUP(A2896,[1]spot_prices!$A:$F,3,FALSE)</f>
        <v>21.3</v>
      </c>
      <c r="D2896" s="21">
        <f>VLOOKUP(A2896,[1]spot_prices!$A:$F,4,FALSE)</f>
        <v>43.4</v>
      </c>
      <c r="E2896" s="107">
        <f>C2896/D2896</f>
        <v>0.490783410138249</v>
      </c>
      <c r="F2896" s="20">
        <f>VLOOKUP(A2896,[1]spot_prices!$A:$F,5,FALSE)</f>
        <v>31.9</v>
      </c>
      <c r="G2896" s="103">
        <f>VLOOKUP(A2896,[1]spot_prices!$A:$F,6,FALSE)</f>
        <v>4.93</v>
      </c>
      <c r="H2896" s="27" t="s">
        <v>2053</v>
      </c>
      <c r="I2896" s="35"/>
      <c r="J2896" s="114"/>
      <c r="K2896" s="112">
        <f>VLOOKUP(H2896,行业总结!D:F,2,FALSE)</f>
        <v>4.2</v>
      </c>
      <c r="L2896" s="27" t="s">
        <v>12939</v>
      </c>
      <c r="M2896" s="27" t="s">
        <v>12940</v>
      </c>
    </row>
    <row r="2897" s="98" customFormat="1" ht="33" spans="1:13">
      <c r="A2897" s="24" t="s">
        <v>12941</v>
      </c>
      <c r="B2897" s="24" t="s">
        <v>12942</v>
      </c>
      <c r="C2897" s="21">
        <f>VLOOKUP(A2897,[1]spot_prices!$A:$F,3,FALSE)</f>
        <v>18.3</v>
      </c>
      <c r="D2897" s="21">
        <f>VLOOKUP(A2897,[1]spot_prices!$A:$F,4,FALSE)</f>
        <v>183</v>
      </c>
      <c r="E2897" s="107">
        <f>C2897/D2897</f>
        <v>0.1</v>
      </c>
      <c r="F2897" s="20">
        <f>VLOOKUP(A2897,[1]spot_prices!$A:$F,5,FALSE)</f>
        <v>43.57</v>
      </c>
      <c r="G2897" s="103">
        <f>VLOOKUP(A2897,[1]spot_prices!$A:$F,6,FALSE)</f>
        <v>0.72</v>
      </c>
      <c r="H2897" s="27" t="s">
        <v>2053</v>
      </c>
      <c r="I2897" s="35"/>
      <c r="J2897" s="24" t="s">
        <v>2352</v>
      </c>
      <c r="K2897" s="112">
        <f>VLOOKUP(H2897,行业总结!D:F,2,FALSE)</f>
        <v>4.2</v>
      </c>
      <c r="L2897" s="27" t="s">
        <v>12943</v>
      </c>
      <c r="M2897" s="27" t="s">
        <v>12944</v>
      </c>
    </row>
    <row r="2898" s="98" customFormat="1" ht="33" spans="1:13">
      <c r="A2898" s="24" t="s">
        <v>12945</v>
      </c>
      <c r="B2898" s="24" t="s">
        <v>12946</v>
      </c>
      <c r="C2898" s="21">
        <f>VLOOKUP(A2898,[1]spot_prices!$A:$F,3,FALSE)</f>
        <v>16.9</v>
      </c>
      <c r="D2898" s="21">
        <f>VLOOKUP(A2898,[1]spot_prices!$A:$F,4,FALSE)</f>
        <v>28.7</v>
      </c>
      <c r="E2898" s="107">
        <f>C2898/D2898</f>
        <v>0.588850174216028</v>
      </c>
      <c r="F2898" s="20">
        <f>VLOOKUP(A2898,[1]spot_prices!$A:$F,5,FALSE)</f>
        <v>37.16</v>
      </c>
      <c r="G2898" s="103">
        <f>VLOOKUP(A2898,[1]spot_prices!$A:$F,6,FALSE)</f>
        <v>3.22</v>
      </c>
      <c r="H2898" s="27" t="s">
        <v>2053</v>
      </c>
      <c r="I2898" s="35"/>
      <c r="J2898" s="114"/>
      <c r="K2898" s="112">
        <f>VLOOKUP(H2898,行业总结!D:F,2,FALSE)</f>
        <v>4.2</v>
      </c>
      <c r="L2898" s="27" t="s">
        <v>12947</v>
      </c>
      <c r="M2898" s="27" t="s">
        <v>3401</v>
      </c>
    </row>
    <row r="2899" s="98" customFormat="1" ht="33" spans="1:13">
      <c r="A2899" s="24" t="s">
        <v>12948</v>
      </c>
      <c r="B2899" s="24" t="s">
        <v>12949</v>
      </c>
      <c r="C2899" s="21">
        <f>VLOOKUP(A2899,[1]spot_prices!$A:$F,3,FALSE)</f>
        <v>16.6</v>
      </c>
      <c r="D2899" s="21">
        <f>VLOOKUP(A2899,[1]spot_prices!$A:$F,4,FALSE)</f>
        <v>17.7</v>
      </c>
      <c r="E2899" s="107">
        <f>C2899/D2899</f>
        <v>0.937853107344633</v>
      </c>
      <c r="F2899" s="20">
        <f>VLOOKUP(A2899,[1]spot_prices!$A:$F,5,FALSE)</f>
        <v>6.15</v>
      </c>
      <c r="G2899" s="103">
        <f>VLOOKUP(A2899,[1]spot_prices!$A:$F,6,FALSE)</f>
        <v>2.84</v>
      </c>
      <c r="H2899" s="27" t="s">
        <v>2053</v>
      </c>
      <c r="I2899" s="35"/>
      <c r="J2899" s="114"/>
      <c r="K2899" s="112">
        <f>VLOOKUP(H2899,行业总结!D:F,2,FALSE)</f>
        <v>4.2</v>
      </c>
      <c r="L2899" s="27" t="s">
        <v>12950</v>
      </c>
      <c r="M2899" s="27" t="s">
        <v>12951</v>
      </c>
    </row>
    <row r="2900" s="98" customFormat="1" ht="33" spans="1:13">
      <c r="A2900" s="24" t="s">
        <v>12952</v>
      </c>
      <c r="B2900" s="24" t="s">
        <v>12953</v>
      </c>
      <c r="C2900" s="21">
        <f>VLOOKUP(A2900,[1]spot_prices!$A:$F,3,FALSE)</f>
        <v>14.6</v>
      </c>
      <c r="D2900" s="21">
        <f>VLOOKUP(A2900,[1]spot_prices!$A:$F,4,FALSE)</f>
        <v>127.8</v>
      </c>
      <c r="E2900" s="107">
        <f>C2900/D2900</f>
        <v>0.114241001564945</v>
      </c>
      <c r="F2900" s="20">
        <f>VLOOKUP(A2900,[1]spot_prices!$A:$F,5,FALSE)</f>
        <v>28.77</v>
      </c>
      <c r="G2900" s="103">
        <f>VLOOKUP(A2900,[1]spot_prices!$A:$F,6,FALSE)</f>
        <v>1.09</v>
      </c>
      <c r="H2900" s="27" t="s">
        <v>2053</v>
      </c>
      <c r="I2900" s="35"/>
      <c r="J2900" s="114"/>
      <c r="K2900" s="112">
        <f>VLOOKUP(H2900,行业总结!D:F,2,FALSE)</f>
        <v>4.2</v>
      </c>
      <c r="L2900" s="27" t="s">
        <v>12954</v>
      </c>
      <c r="M2900" s="27" t="s">
        <v>12955</v>
      </c>
    </row>
    <row r="2901" s="98" customFormat="1" ht="33" spans="1:13">
      <c r="A2901" s="24" t="s">
        <v>12956</v>
      </c>
      <c r="B2901" s="24" t="s">
        <v>12957</v>
      </c>
      <c r="C2901" s="21">
        <f>VLOOKUP(A2901,[1]spot_prices!$A:$F,3,FALSE)</f>
        <v>14.5</v>
      </c>
      <c r="D2901" s="21">
        <f>VLOOKUP(A2901,[1]spot_prices!$A:$F,4,FALSE)</f>
        <v>62.5</v>
      </c>
      <c r="E2901" s="107">
        <f>C2901/D2901</f>
        <v>0.232</v>
      </c>
      <c r="F2901" s="20">
        <f>VLOOKUP(A2901,[1]spot_prices!$A:$F,5,FALSE)</f>
        <v>5.09</v>
      </c>
      <c r="G2901" s="103">
        <f>VLOOKUP(A2901,[1]spot_prices!$A:$F,6,FALSE)</f>
        <v>0.79</v>
      </c>
      <c r="H2901" s="27" t="s">
        <v>2053</v>
      </c>
      <c r="I2901" s="35" t="s">
        <v>1827</v>
      </c>
      <c r="J2901" s="114"/>
      <c r="K2901" s="112">
        <f>VLOOKUP(H2901,行业总结!D:F,2,FALSE)</f>
        <v>4.2</v>
      </c>
      <c r="L2901" s="27" t="s">
        <v>12958</v>
      </c>
      <c r="M2901" s="27" t="s">
        <v>12959</v>
      </c>
    </row>
    <row r="2902" s="98" customFormat="1" ht="33" spans="1:13">
      <c r="A2902" s="24" t="s">
        <v>12960</v>
      </c>
      <c r="B2902" s="24" t="s">
        <v>12961</v>
      </c>
      <c r="C2902" s="21">
        <f>VLOOKUP(A2902,[1]spot_prices!$A:$F,3,FALSE)</f>
        <v>12.9</v>
      </c>
      <c r="D2902" s="21">
        <f>VLOOKUP(A2902,[1]spot_prices!$A:$F,4,FALSE)</f>
        <v>25.9</v>
      </c>
      <c r="E2902" s="107">
        <f>C2902/D2902</f>
        <v>0.498069498069498</v>
      </c>
      <c r="F2902" s="20">
        <f>VLOOKUP(A2902,[1]spot_prices!$A:$F,5,FALSE)</f>
        <v>16.19</v>
      </c>
      <c r="G2902" s="103">
        <f>VLOOKUP(A2902,[1]spot_prices!$A:$F,6,FALSE)</f>
        <v>1.76</v>
      </c>
      <c r="H2902" s="27" t="s">
        <v>2053</v>
      </c>
      <c r="I2902" s="35"/>
      <c r="J2902" s="114"/>
      <c r="K2902" s="112">
        <f>VLOOKUP(H2902,行业总结!D:F,2,FALSE)</f>
        <v>4.2</v>
      </c>
      <c r="L2902" s="27" t="s">
        <v>12962</v>
      </c>
      <c r="M2902" s="27" t="s">
        <v>12963</v>
      </c>
    </row>
    <row r="2903" s="98" customFormat="1" ht="33" spans="1:13">
      <c r="A2903" s="24" t="s">
        <v>12964</v>
      </c>
      <c r="B2903" s="24" t="s">
        <v>12965</v>
      </c>
      <c r="C2903" s="21">
        <f>VLOOKUP(A2903,[1]spot_prices!$A:$F,3,FALSE)</f>
        <v>12.5</v>
      </c>
      <c r="D2903" s="21">
        <f>VLOOKUP(A2903,[1]spot_prices!$A:$F,4,FALSE)</f>
        <v>50</v>
      </c>
      <c r="E2903" s="107">
        <f>C2903/D2903</f>
        <v>0.25</v>
      </c>
      <c r="F2903" s="20">
        <f>VLOOKUP(A2903,[1]spot_prices!$A:$F,5,FALSE)</f>
        <v>74.95</v>
      </c>
      <c r="G2903" s="103">
        <f>VLOOKUP(A2903,[1]spot_prices!$A:$F,6,FALSE)</f>
        <v>-0.08</v>
      </c>
      <c r="H2903" s="27" t="s">
        <v>2053</v>
      </c>
      <c r="I2903" s="35"/>
      <c r="J2903" s="114"/>
      <c r="K2903" s="112">
        <f>VLOOKUP(H2903,行业总结!D:F,2,FALSE)</f>
        <v>4.2</v>
      </c>
      <c r="L2903" s="27" t="s">
        <v>12966</v>
      </c>
      <c r="M2903" s="27" t="s">
        <v>12967</v>
      </c>
    </row>
    <row r="2904" s="98" customFormat="1" ht="33" spans="1:13">
      <c r="A2904" s="24" t="s">
        <v>12968</v>
      </c>
      <c r="B2904" s="24" t="s">
        <v>12969</v>
      </c>
      <c r="C2904" s="21">
        <f>VLOOKUP(A2904,[1]spot_prices!$A:$F,3,FALSE)</f>
        <v>12.5</v>
      </c>
      <c r="D2904" s="21">
        <f>VLOOKUP(A2904,[1]spot_prices!$A:$F,4,FALSE)</f>
        <v>26.1</v>
      </c>
      <c r="E2904" s="107">
        <f>C2904/D2904</f>
        <v>0.478927203065134</v>
      </c>
      <c r="F2904" s="20">
        <f>VLOOKUP(A2904,[1]spot_prices!$A:$F,5,FALSE)</f>
        <v>18</v>
      </c>
      <c r="G2904" s="103">
        <f>VLOOKUP(A2904,[1]spot_prices!$A:$F,6,FALSE)</f>
        <v>0.9</v>
      </c>
      <c r="H2904" s="27" t="s">
        <v>2053</v>
      </c>
      <c r="I2904" s="35"/>
      <c r="J2904" s="114"/>
      <c r="K2904" s="112">
        <f>VLOOKUP(H2904,行业总结!D:F,2,FALSE)</f>
        <v>4.2</v>
      </c>
      <c r="L2904" s="27" t="s">
        <v>12970</v>
      </c>
      <c r="M2904" s="27" t="s">
        <v>12971</v>
      </c>
    </row>
    <row r="2905" s="98" customFormat="1" ht="33" spans="1:13">
      <c r="A2905" s="24" t="s">
        <v>12972</v>
      </c>
      <c r="B2905" s="24" t="s">
        <v>12973</v>
      </c>
      <c r="C2905" s="21">
        <f>VLOOKUP(A2905,[1]spot_prices!$A:$F,3,FALSE)</f>
        <v>5.4</v>
      </c>
      <c r="D2905" s="21">
        <f>VLOOKUP(A2905,[1]spot_prices!$A:$F,4,FALSE)</f>
        <v>13.7</v>
      </c>
      <c r="E2905" s="107">
        <f>C2905/D2905</f>
        <v>0.394160583941606</v>
      </c>
      <c r="F2905" s="20">
        <f>VLOOKUP(A2905,[1]spot_prices!$A:$F,5,FALSE)</f>
        <v>34.12</v>
      </c>
      <c r="G2905" s="103">
        <f>VLOOKUP(A2905,[1]spot_prices!$A:$F,6,FALSE)</f>
        <v>2.31</v>
      </c>
      <c r="H2905" s="27" t="s">
        <v>2053</v>
      </c>
      <c r="I2905" s="35"/>
      <c r="J2905" s="114"/>
      <c r="K2905" s="112">
        <f>VLOOKUP(H2905,行业总结!D:F,2,FALSE)</f>
        <v>4.2</v>
      </c>
      <c r="L2905" s="27" t="s">
        <v>12974</v>
      </c>
      <c r="M2905" s="27" t="s">
        <v>12975</v>
      </c>
    </row>
    <row r="2906" s="98" customFormat="1" ht="33" spans="1:13">
      <c r="A2906" s="24" t="s">
        <v>12976</v>
      </c>
      <c r="B2906" s="24" t="s">
        <v>12977</v>
      </c>
      <c r="C2906" s="21">
        <f>VLOOKUP(A2906,[1]spot_prices!$A:$F,3,FALSE)</f>
        <v>2.8</v>
      </c>
      <c r="D2906" s="21">
        <f>VLOOKUP(A2906,[1]spot_prices!$A:$F,4,FALSE)</f>
        <v>4.1</v>
      </c>
      <c r="E2906" s="107">
        <f>C2906/D2906</f>
        <v>0.682926829268293</v>
      </c>
      <c r="F2906" s="20">
        <f>VLOOKUP(A2906,[1]spot_prices!$A:$F,5,FALSE)</f>
        <v>7.05</v>
      </c>
      <c r="G2906" s="103">
        <f>VLOOKUP(A2906,[1]spot_prices!$A:$F,6,FALSE)</f>
        <v>0.57</v>
      </c>
      <c r="H2906" s="27" t="s">
        <v>2053</v>
      </c>
      <c r="I2906" s="35"/>
      <c r="J2906" s="114"/>
      <c r="K2906" s="112">
        <f>VLOOKUP(H2906,行业总结!D:F,2,FALSE)</f>
        <v>4.2</v>
      </c>
      <c r="L2906" s="27" t="s">
        <v>12978</v>
      </c>
      <c r="M2906" s="114"/>
    </row>
    <row r="2907" s="98" customFormat="1" ht="33" spans="1:13">
      <c r="A2907" s="24" t="s">
        <v>12979</v>
      </c>
      <c r="B2907" s="24" t="s">
        <v>12980</v>
      </c>
      <c r="C2907" s="21">
        <f>VLOOKUP(A2907,[1]spot_prices!$A:$F,3,FALSE)</f>
        <v>1.8</v>
      </c>
      <c r="D2907" s="21">
        <f>VLOOKUP(A2907,[1]spot_prices!$A:$F,4,FALSE)</f>
        <v>3.4</v>
      </c>
      <c r="E2907" s="107">
        <f>C2907/D2907</f>
        <v>0.529411764705882</v>
      </c>
      <c r="F2907" s="20">
        <f>VLOOKUP(A2907,[1]spot_prices!$A:$F,5,FALSE)</f>
        <v>6.76</v>
      </c>
      <c r="G2907" s="103">
        <f>VLOOKUP(A2907,[1]spot_prices!$A:$F,6,FALSE)</f>
        <v>2.27</v>
      </c>
      <c r="H2907" s="27" t="s">
        <v>2053</v>
      </c>
      <c r="I2907" s="35"/>
      <c r="J2907" s="114"/>
      <c r="K2907" s="112">
        <f>VLOOKUP(H2907,行业总结!D:F,2,FALSE)</f>
        <v>4.2</v>
      </c>
      <c r="L2907" s="27" t="s">
        <v>12981</v>
      </c>
      <c r="M2907" s="27" t="s">
        <v>1886</v>
      </c>
    </row>
    <row r="2908" s="98" customFormat="1" ht="66" spans="1:13">
      <c r="A2908" s="108" t="s">
        <v>12982</v>
      </c>
      <c r="B2908" s="108" t="s">
        <v>12983</v>
      </c>
      <c r="C2908" s="21">
        <f>VLOOKUP(A2908,[1]spot_prices!$A:$F,3,FALSE)</f>
        <v>283</v>
      </c>
      <c r="D2908" s="21">
        <f>VLOOKUP(A2908,[1]spot_prices!$A:$F,4,FALSE)</f>
        <v>304</v>
      </c>
      <c r="E2908" s="107">
        <f>C2908/D2908</f>
        <v>0.930921052631579</v>
      </c>
      <c r="F2908" s="20">
        <f>VLOOKUP(A2908,[1]spot_prices!$A:$F,5,FALSE)</f>
        <v>28.9</v>
      </c>
      <c r="G2908" s="103">
        <f>VLOOKUP(A2908,[1]spot_prices!$A:$F,6,FALSE)</f>
        <v>1.4</v>
      </c>
      <c r="H2908" s="109" t="s">
        <v>2051</v>
      </c>
      <c r="I2908" s="109"/>
      <c r="J2908" s="108" t="s">
        <v>2322</v>
      </c>
      <c r="K2908" s="112">
        <f>VLOOKUP(H2908,行业总结!D:F,2,FALSE)</f>
        <v>4.2</v>
      </c>
      <c r="L2908" s="109" t="s">
        <v>12984</v>
      </c>
      <c r="M2908" s="109" t="s">
        <v>12985</v>
      </c>
    </row>
    <row r="2909" s="98" customFormat="1" ht="82.5" spans="1:13">
      <c r="A2909" s="108" t="s">
        <v>12986</v>
      </c>
      <c r="B2909" s="108" t="s">
        <v>12987</v>
      </c>
      <c r="C2909" s="21">
        <f>VLOOKUP(A2909,[1]spot_prices!$A:$F,3,FALSE)</f>
        <v>214.6</v>
      </c>
      <c r="D2909" s="21">
        <f>VLOOKUP(A2909,[1]spot_prices!$A:$F,4,FALSE)</f>
        <v>214.7</v>
      </c>
      <c r="E2909" s="107">
        <f>C2909/D2909</f>
        <v>0.999534233814625</v>
      </c>
      <c r="F2909" s="20">
        <f>VLOOKUP(A2909,[1]spot_prices!$A:$F,5,FALSE)</f>
        <v>21.35</v>
      </c>
      <c r="G2909" s="103">
        <f>VLOOKUP(A2909,[1]spot_prices!$A:$F,6,FALSE)</f>
        <v>0.28</v>
      </c>
      <c r="H2909" s="109" t="s">
        <v>2051</v>
      </c>
      <c r="I2909" s="121"/>
      <c r="J2909" s="108" t="s">
        <v>2211</v>
      </c>
      <c r="K2909" s="112">
        <f>VLOOKUP(H2909,行业总结!D:F,2,FALSE)</f>
        <v>4.2</v>
      </c>
      <c r="L2909" s="109" t="s">
        <v>12988</v>
      </c>
      <c r="M2909" s="109" t="s">
        <v>12989</v>
      </c>
    </row>
    <row r="2910" s="98" customFormat="1" ht="33" spans="1:13">
      <c r="A2910" s="108" t="s">
        <v>12990</v>
      </c>
      <c r="B2910" s="108" t="s">
        <v>12991</v>
      </c>
      <c r="C2910" s="21">
        <f>VLOOKUP(A2910,[1]spot_prices!$A:$F,3,FALSE)</f>
        <v>140.1</v>
      </c>
      <c r="D2910" s="21">
        <f>VLOOKUP(A2910,[1]spot_prices!$A:$F,4,FALSE)</f>
        <v>156.5</v>
      </c>
      <c r="E2910" s="107">
        <f>C2910/D2910</f>
        <v>0.895207667731629</v>
      </c>
      <c r="F2910" s="20">
        <f>VLOOKUP(A2910,[1]spot_prices!$A:$F,5,FALSE)</f>
        <v>27.62</v>
      </c>
      <c r="G2910" s="103">
        <f>VLOOKUP(A2910,[1]spot_prices!$A:$F,6,FALSE)</f>
        <v>3.06</v>
      </c>
      <c r="H2910" s="109" t="s">
        <v>2051</v>
      </c>
      <c r="I2910" s="121"/>
      <c r="J2910" s="108" t="s">
        <v>2352</v>
      </c>
      <c r="K2910" s="112">
        <f>VLOOKUP(H2910,行业总结!D:F,2,FALSE)</f>
        <v>4.2</v>
      </c>
      <c r="L2910" s="109" t="s">
        <v>12992</v>
      </c>
      <c r="M2910" s="109" t="s">
        <v>12993</v>
      </c>
    </row>
    <row r="2911" s="98" customFormat="1" spans="1:13">
      <c r="A2911" s="20" t="s">
        <v>12994</v>
      </c>
      <c r="B2911" s="20" t="s">
        <v>12995</v>
      </c>
      <c r="C2911" s="21">
        <f>VLOOKUP(A2911,[1]spot_prices!$A:$F,3,FALSE)</f>
        <v>80.2</v>
      </c>
      <c r="D2911" s="21">
        <f>VLOOKUP(A2911,[1]spot_prices!$A:$F,4,FALSE)</f>
        <v>110</v>
      </c>
      <c r="E2911" s="107">
        <f>C2911/D2911</f>
        <v>0.729090909090909</v>
      </c>
      <c r="F2911" s="20">
        <f>VLOOKUP(A2911,[1]spot_prices!$A:$F,5,FALSE)</f>
        <v>122.26</v>
      </c>
      <c r="G2911" s="103">
        <f>VLOOKUP(A2911,[1]spot_prices!$A:$F,6,FALSE)</f>
        <v>0.42</v>
      </c>
      <c r="H2911" s="23" t="s">
        <v>2051</v>
      </c>
      <c r="I2911" s="115"/>
      <c r="J2911" s="113"/>
      <c r="K2911" s="112">
        <f>VLOOKUP(H2911,行业总结!D:F,2,FALSE)</f>
        <v>4.2</v>
      </c>
      <c r="L2911" s="23" t="s">
        <v>12996</v>
      </c>
      <c r="M2911" s="23" t="s">
        <v>6717</v>
      </c>
    </row>
    <row r="2912" s="98" customFormat="1" spans="1:13">
      <c r="A2912" s="20" t="s">
        <v>12997</v>
      </c>
      <c r="B2912" s="20" t="s">
        <v>12998</v>
      </c>
      <c r="C2912" s="21">
        <f>VLOOKUP(A2912,[1]spot_prices!$A:$F,3,FALSE)</f>
        <v>75.5</v>
      </c>
      <c r="D2912" s="21">
        <f>VLOOKUP(A2912,[1]spot_prices!$A:$F,4,FALSE)</f>
        <v>101.2</v>
      </c>
      <c r="E2912" s="107">
        <f>C2912/D2912</f>
        <v>0.74604743083004</v>
      </c>
      <c r="F2912" s="20">
        <f>VLOOKUP(A2912,[1]spot_prices!$A:$F,5,FALSE)</f>
        <v>30</v>
      </c>
      <c r="G2912" s="103">
        <f>VLOOKUP(A2912,[1]spot_prices!$A:$F,6,FALSE)</f>
        <v>0</v>
      </c>
      <c r="H2912" s="23" t="s">
        <v>2051</v>
      </c>
      <c r="I2912" s="115"/>
      <c r="J2912" s="20" t="s">
        <v>2113</v>
      </c>
      <c r="K2912" s="112">
        <f>VLOOKUP(H2912,行业总结!D:F,2,FALSE)</f>
        <v>4.2</v>
      </c>
      <c r="L2912" s="23" t="s">
        <v>12999</v>
      </c>
      <c r="M2912" s="23" t="s">
        <v>13000</v>
      </c>
    </row>
    <row r="2913" s="98" customFormat="1" ht="33" spans="1:13">
      <c r="A2913" s="20" t="s">
        <v>13001</v>
      </c>
      <c r="B2913" s="20" t="s">
        <v>13002</v>
      </c>
      <c r="C2913" s="21">
        <f>VLOOKUP(A2913,[1]spot_prices!$A:$F,3,FALSE)</f>
        <v>66.8</v>
      </c>
      <c r="D2913" s="21">
        <f>VLOOKUP(A2913,[1]spot_prices!$A:$F,4,FALSE)</f>
        <v>103.1</v>
      </c>
      <c r="E2913" s="107">
        <f>C2913/D2913</f>
        <v>0.647914645974782</v>
      </c>
      <c r="F2913" s="20">
        <f>VLOOKUP(A2913,[1]spot_prices!$A:$F,5,FALSE)</f>
        <v>51.11</v>
      </c>
      <c r="G2913" s="103">
        <f>VLOOKUP(A2913,[1]spot_prices!$A:$F,6,FALSE)</f>
        <v>1.57</v>
      </c>
      <c r="H2913" s="23" t="s">
        <v>2051</v>
      </c>
      <c r="I2913" s="115"/>
      <c r="J2913" s="20" t="s">
        <v>2826</v>
      </c>
      <c r="K2913" s="112">
        <f>VLOOKUP(H2913,行业总结!D:F,2,FALSE)</f>
        <v>4.2</v>
      </c>
      <c r="L2913" s="23" t="s">
        <v>13003</v>
      </c>
      <c r="M2913" s="23" t="s">
        <v>13004</v>
      </c>
    </row>
    <row r="2914" s="98" customFormat="1" ht="33" spans="1:13">
      <c r="A2914" s="24" t="s">
        <v>13005</v>
      </c>
      <c r="B2914" s="24" t="s">
        <v>13006</v>
      </c>
      <c r="C2914" s="21">
        <f>VLOOKUP(A2914,[1]spot_prices!$A:$F,3,FALSE)</f>
        <v>33.7</v>
      </c>
      <c r="D2914" s="21">
        <f>VLOOKUP(A2914,[1]spot_prices!$A:$F,4,FALSE)</f>
        <v>41.4</v>
      </c>
      <c r="E2914" s="107">
        <f>C2914/D2914</f>
        <v>0.814009661835749</v>
      </c>
      <c r="F2914" s="20">
        <f>VLOOKUP(A2914,[1]spot_prices!$A:$F,5,FALSE)</f>
        <v>8.28</v>
      </c>
      <c r="G2914" s="103">
        <f>VLOOKUP(A2914,[1]spot_prices!$A:$F,6,FALSE)</f>
        <v>3.5</v>
      </c>
      <c r="H2914" s="27" t="s">
        <v>2051</v>
      </c>
      <c r="I2914" s="35"/>
      <c r="J2914" s="114"/>
      <c r="K2914" s="112">
        <f>VLOOKUP(H2914,行业总结!D:F,2,FALSE)</f>
        <v>4.2</v>
      </c>
      <c r="L2914" s="27" t="s">
        <v>13007</v>
      </c>
      <c r="M2914" s="27" t="s">
        <v>13008</v>
      </c>
    </row>
    <row r="2915" s="98" customFormat="1" ht="33" spans="1:13">
      <c r="A2915" s="24" t="s">
        <v>13009</v>
      </c>
      <c r="B2915" s="24" t="s">
        <v>13010</v>
      </c>
      <c r="C2915" s="21">
        <f>VLOOKUP(A2915,[1]spot_prices!$A:$F,3,FALSE)</f>
        <v>30.2</v>
      </c>
      <c r="D2915" s="21">
        <f>VLOOKUP(A2915,[1]spot_prices!$A:$F,4,FALSE)</f>
        <v>51.3</v>
      </c>
      <c r="E2915" s="107">
        <f>C2915/D2915</f>
        <v>0.58869395711501</v>
      </c>
      <c r="F2915" s="20">
        <f>VLOOKUP(A2915,[1]spot_prices!$A:$F,5,FALSE)</f>
        <v>54.73</v>
      </c>
      <c r="G2915" s="103">
        <f>VLOOKUP(A2915,[1]spot_prices!$A:$F,6,FALSE)</f>
        <v>2.01</v>
      </c>
      <c r="H2915" s="27" t="s">
        <v>2051</v>
      </c>
      <c r="I2915" s="35"/>
      <c r="J2915" s="114"/>
      <c r="K2915" s="112">
        <f>VLOOKUP(H2915,行业总结!D:F,2,FALSE)</f>
        <v>4.2</v>
      </c>
      <c r="L2915" s="27" t="s">
        <v>13011</v>
      </c>
      <c r="M2915" s="27" t="s">
        <v>13012</v>
      </c>
    </row>
    <row r="2916" s="98" customFormat="1" ht="33" spans="1:13">
      <c r="A2916" s="24" t="s">
        <v>13013</v>
      </c>
      <c r="B2916" s="24" t="s">
        <v>13014</v>
      </c>
      <c r="C2916" s="21">
        <f>VLOOKUP(A2916,[1]spot_prices!$A:$F,3,FALSE)</f>
        <v>24.4</v>
      </c>
      <c r="D2916" s="21">
        <f>VLOOKUP(A2916,[1]spot_prices!$A:$F,4,FALSE)</f>
        <v>24.6</v>
      </c>
      <c r="E2916" s="107">
        <f>C2916/D2916</f>
        <v>0.991869918699187</v>
      </c>
      <c r="F2916" s="20">
        <f>VLOOKUP(A2916,[1]spot_prices!$A:$F,5,FALSE)</f>
        <v>18.05</v>
      </c>
      <c r="G2916" s="103">
        <f>VLOOKUP(A2916,[1]spot_prices!$A:$F,6,FALSE)</f>
        <v>2.85</v>
      </c>
      <c r="H2916" s="27" t="s">
        <v>2051</v>
      </c>
      <c r="I2916" s="35"/>
      <c r="J2916" s="114"/>
      <c r="K2916" s="112">
        <f>VLOOKUP(H2916,行业总结!D:F,2,FALSE)</f>
        <v>4.2</v>
      </c>
      <c r="L2916" s="27" t="s">
        <v>13015</v>
      </c>
      <c r="M2916" s="27" t="s">
        <v>13016</v>
      </c>
    </row>
    <row r="2917" s="98" customFormat="1" ht="33" spans="1:13">
      <c r="A2917" s="24" t="s">
        <v>13017</v>
      </c>
      <c r="B2917" s="24" t="s">
        <v>13018</v>
      </c>
      <c r="C2917" s="21">
        <f>VLOOKUP(A2917,[1]spot_prices!$A:$F,3,FALSE)</f>
        <v>19.3</v>
      </c>
      <c r="D2917" s="21">
        <f>VLOOKUP(A2917,[1]spot_prices!$A:$F,4,FALSE)</f>
        <v>41.9</v>
      </c>
      <c r="E2917" s="107">
        <f>C2917/D2917</f>
        <v>0.460620525059666</v>
      </c>
      <c r="F2917" s="20">
        <f>VLOOKUP(A2917,[1]spot_prices!$A:$F,5,FALSE)</f>
        <v>27.65</v>
      </c>
      <c r="G2917" s="103">
        <f>VLOOKUP(A2917,[1]spot_prices!$A:$F,6,FALSE)</f>
        <v>1.88</v>
      </c>
      <c r="H2917" s="27" t="s">
        <v>2051</v>
      </c>
      <c r="I2917" s="35"/>
      <c r="J2917" s="114"/>
      <c r="K2917" s="112">
        <f>VLOOKUP(H2917,行业总结!D:F,2,FALSE)</f>
        <v>4.2</v>
      </c>
      <c r="L2917" s="27" t="s">
        <v>13019</v>
      </c>
      <c r="M2917" s="27" t="s">
        <v>13020</v>
      </c>
    </row>
    <row r="2918" s="98" customFormat="1" ht="33" spans="1:13">
      <c r="A2918" s="108" t="s">
        <v>13021</v>
      </c>
      <c r="B2918" s="108" t="s">
        <v>13022</v>
      </c>
      <c r="C2918" s="21">
        <f>VLOOKUP(A2918,[1]spot_prices!$A:$F,3,FALSE)</f>
        <v>206.2</v>
      </c>
      <c r="D2918" s="21">
        <f>VLOOKUP(A2918,[1]spot_prices!$A:$F,4,FALSE)</f>
        <v>228.5</v>
      </c>
      <c r="E2918" s="107">
        <f>C2918/D2918</f>
        <v>0.902407002188184</v>
      </c>
      <c r="F2918" s="20">
        <f>VLOOKUP(A2918,[1]spot_prices!$A:$F,5,FALSE)</f>
        <v>26.29</v>
      </c>
      <c r="G2918" s="103">
        <f>VLOOKUP(A2918,[1]spot_prices!$A:$F,6,FALSE)</f>
        <v>1.54</v>
      </c>
      <c r="H2918" s="109" t="s">
        <v>2050</v>
      </c>
      <c r="I2918" s="121"/>
      <c r="J2918" s="108" t="s">
        <v>2135</v>
      </c>
      <c r="K2918" s="112">
        <f>VLOOKUP(H2918,行业总结!D:F,2,FALSE)</f>
        <v>4.2</v>
      </c>
      <c r="L2918" s="109" t="s">
        <v>13023</v>
      </c>
      <c r="M2918" s="109" t="s">
        <v>13024</v>
      </c>
    </row>
    <row r="2919" s="98" customFormat="1" ht="66" spans="1:13">
      <c r="A2919" s="108" t="s">
        <v>13025</v>
      </c>
      <c r="B2919" s="108" t="s">
        <v>1915</v>
      </c>
      <c r="C2919" s="21">
        <f>VLOOKUP(A2919,[1]spot_prices!$A:$F,3,FALSE)</f>
        <v>162.1</v>
      </c>
      <c r="D2919" s="21">
        <f>VLOOKUP(A2919,[1]spot_prices!$A:$F,4,FALSE)</f>
        <v>166.8</v>
      </c>
      <c r="E2919" s="107">
        <f>C2919/D2919</f>
        <v>0.971822541966427</v>
      </c>
      <c r="F2919" s="20">
        <f>VLOOKUP(A2919,[1]spot_prices!$A:$F,5,FALSE)</f>
        <v>10.76</v>
      </c>
      <c r="G2919" s="103">
        <f>VLOOKUP(A2919,[1]spot_prices!$A:$F,6,FALSE)</f>
        <v>1.32</v>
      </c>
      <c r="H2919" s="109" t="s">
        <v>2050</v>
      </c>
      <c r="I2919" s="121"/>
      <c r="J2919" s="108" t="s">
        <v>2839</v>
      </c>
      <c r="K2919" s="112">
        <f>VLOOKUP(H2919,行业总结!D:F,2,FALSE)</f>
        <v>4.2</v>
      </c>
      <c r="L2919" s="109" t="s">
        <v>13026</v>
      </c>
      <c r="M2919" s="109" t="s">
        <v>13027</v>
      </c>
    </row>
    <row r="2920" s="98" customFormat="1" ht="33" spans="1:13">
      <c r="A2920" s="108" t="s">
        <v>13028</v>
      </c>
      <c r="B2920" s="108" t="s">
        <v>13029</v>
      </c>
      <c r="C2920" s="21">
        <f>VLOOKUP(A2920,[1]spot_prices!$A:$F,3,FALSE)</f>
        <v>124.8</v>
      </c>
      <c r="D2920" s="21">
        <f>VLOOKUP(A2920,[1]spot_prices!$A:$F,4,FALSE)</f>
        <v>158.7</v>
      </c>
      <c r="E2920" s="107">
        <f>C2920/D2920</f>
        <v>0.786389413988658</v>
      </c>
      <c r="F2920" s="20">
        <f>VLOOKUP(A2920,[1]spot_prices!$A:$F,5,FALSE)</f>
        <v>15.52</v>
      </c>
      <c r="G2920" s="103">
        <f>VLOOKUP(A2920,[1]spot_prices!$A:$F,6,FALSE)</f>
        <v>4.51</v>
      </c>
      <c r="H2920" s="109" t="s">
        <v>2050</v>
      </c>
      <c r="I2920" s="121"/>
      <c r="J2920" s="108" t="s">
        <v>2135</v>
      </c>
      <c r="K2920" s="112">
        <f>VLOOKUP(H2920,行业总结!D:F,2,FALSE)</f>
        <v>4.2</v>
      </c>
      <c r="L2920" s="109" t="s">
        <v>13030</v>
      </c>
      <c r="M2920" s="109" t="s">
        <v>13031</v>
      </c>
    </row>
    <row r="2921" s="98" customFormat="1" ht="33" spans="1:13">
      <c r="A2921" s="108" t="s">
        <v>13032</v>
      </c>
      <c r="B2921" s="108" t="s">
        <v>13033</v>
      </c>
      <c r="C2921" s="21">
        <f>VLOOKUP(A2921,[1]spot_prices!$A:$F,3,FALSE)</f>
        <v>108.6</v>
      </c>
      <c r="D2921" s="21">
        <f>VLOOKUP(A2921,[1]spot_prices!$A:$F,4,FALSE)</f>
        <v>195.6</v>
      </c>
      <c r="E2921" s="107">
        <f>C2921/D2921</f>
        <v>0.55521472392638</v>
      </c>
      <c r="F2921" s="20">
        <f>VLOOKUP(A2921,[1]spot_prices!$A:$F,5,FALSE)</f>
        <v>116</v>
      </c>
      <c r="G2921" s="103">
        <f>VLOOKUP(A2921,[1]spot_prices!$A:$F,6,FALSE)</f>
        <v>2.87</v>
      </c>
      <c r="H2921" s="109" t="s">
        <v>2050</v>
      </c>
      <c r="I2921" s="121"/>
      <c r="J2921" s="108" t="s">
        <v>2253</v>
      </c>
      <c r="K2921" s="112">
        <f>VLOOKUP(H2921,行业总结!D:F,2,FALSE)</f>
        <v>4.2</v>
      </c>
      <c r="L2921" s="109" t="s">
        <v>13034</v>
      </c>
      <c r="M2921" s="109" t="s">
        <v>13035</v>
      </c>
    </row>
    <row r="2922" s="98" customFormat="1" spans="1:13">
      <c r="A2922" s="20" t="s">
        <v>13036</v>
      </c>
      <c r="B2922" s="20" t="s">
        <v>13037</v>
      </c>
      <c r="C2922" s="21">
        <f>VLOOKUP(A2922,[1]spot_prices!$A:$F,3,FALSE)</f>
        <v>77.4</v>
      </c>
      <c r="D2922" s="21">
        <f>VLOOKUP(A2922,[1]spot_prices!$A:$F,4,FALSE)</f>
        <v>78.1</v>
      </c>
      <c r="E2922" s="107">
        <f>C2922/D2922</f>
        <v>0.991037131882202</v>
      </c>
      <c r="F2922" s="20">
        <f>VLOOKUP(A2922,[1]spot_prices!$A:$F,5,FALSE)</f>
        <v>37.58</v>
      </c>
      <c r="G2922" s="103">
        <f>VLOOKUP(A2922,[1]spot_prices!$A:$F,6,FALSE)</f>
        <v>1.29</v>
      </c>
      <c r="H2922" s="23" t="s">
        <v>2050</v>
      </c>
      <c r="I2922" s="115"/>
      <c r="J2922" s="20" t="s">
        <v>2253</v>
      </c>
      <c r="K2922" s="112">
        <f>VLOOKUP(H2922,行业总结!D:F,2,FALSE)</f>
        <v>4.2</v>
      </c>
      <c r="L2922" s="23" t="s">
        <v>13038</v>
      </c>
      <c r="M2922" s="23" t="s">
        <v>13039</v>
      </c>
    </row>
    <row r="2923" s="98" customFormat="1" spans="1:13">
      <c r="A2923" s="20" t="s">
        <v>13040</v>
      </c>
      <c r="B2923" s="20" t="s">
        <v>13041</v>
      </c>
      <c r="C2923" s="21">
        <f>VLOOKUP(A2923,[1]spot_prices!$A:$F,3,FALSE)</f>
        <v>63.9</v>
      </c>
      <c r="D2923" s="21">
        <f>VLOOKUP(A2923,[1]spot_prices!$A:$F,4,FALSE)</f>
        <v>63.9</v>
      </c>
      <c r="E2923" s="107">
        <f>C2923/D2923</f>
        <v>1</v>
      </c>
      <c r="F2923" s="20">
        <f>VLOOKUP(A2923,[1]spot_prices!$A:$F,5,FALSE)</f>
        <v>45.44</v>
      </c>
      <c r="G2923" s="103">
        <f>VLOOKUP(A2923,[1]spot_prices!$A:$F,6,FALSE)</f>
        <v>1.43</v>
      </c>
      <c r="H2923" s="23" t="s">
        <v>2050</v>
      </c>
      <c r="I2923" s="115"/>
      <c r="J2923" s="20" t="s">
        <v>2253</v>
      </c>
      <c r="K2923" s="112">
        <f>VLOOKUP(H2923,行业总结!D:F,2,FALSE)</f>
        <v>4.2</v>
      </c>
      <c r="L2923" s="23" t="s">
        <v>13042</v>
      </c>
      <c r="M2923" s="23" t="s">
        <v>13043</v>
      </c>
    </row>
    <row r="2924" s="98" customFormat="1" ht="33" spans="1:13">
      <c r="A2924" s="20" t="s">
        <v>13044</v>
      </c>
      <c r="B2924" s="20" t="s">
        <v>13045</v>
      </c>
      <c r="C2924" s="21">
        <f>VLOOKUP(A2924,[1]spot_prices!$A:$F,3,FALSE)</f>
        <v>62.7</v>
      </c>
      <c r="D2924" s="21">
        <f>VLOOKUP(A2924,[1]spot_prices!$A:$F,4,FALSE)</f>
        <v>63.9</v>
      </c>
      <c r="E2924" s="107">
        <f>C2924/D2924</f>
        <v>0.981220657276995</v>
      </c>
      <c r="F2924" s="20">
        <f>VLOOKUP(A2924,[1]spot_prices!$A:$F,5,FALSE)</f>
        <v>8.4</v>
      </c>
      <c r="G2924" s="103">
        <f>VLOOKUP(A2924,[1]spot_prices!$A:$F,6,FALSE)</f>
        <v>1.33</v>
      </c>
      <c r="H2924" s="23" t="s">
        <v>2050</v>
      </c>
      <c r="I2924" s="115"/>
      <c r="J2924" s="113"/>
      <c r="K2924" s="112">
        <f>VLOOKUP(H2924,行业总结!D:F,2,FALSE)</f>
        <v>4.2</v>
      </c>
      <c r="L2924" s="23" t="s">
        <v>13046</v>
      </c>
      <c r="M2924" s="23" t="s">
        <v>13047</v>
      </c>
    </row>
    <row r="2925" s="98" customFormat="1" ht="33" spans="1:13">
      <c r="A2925" s="24" t="s">
        <v>13048</v>
      </c>
      <c r="B2925" s="24" t="s">
        <v>13049</v>
      </c>
      <c r="C2925" s="21">
        <f>VLOOKUP(A2925,[1]spot_prices!$A:$F,3,FALSE)</f>
        <v>43.5</v>
      </c>
      <c r="D2925" s="21">
        <f>VLOOKUP(A2925,[1]spot_prices!$A:$F,4,FALSE)</f>
        <v>64.9</v>
      </c>
      <c r="E2925" s="107">
        <f>C2925/D2925</f>
        <v>0.670261941448382</v>
      </c>
      <c r="F2925" s="20">
        <f>VLOOKUP(A2925,[1]spot_prices!$A:$F,5,FALSE)</f>
        <v>15.25</v>
      </c>
      <c r="G2925" s="103">
        <f>VLOOKUP(A2925,[1]spot_prices!$A:$F,6,FALSE)</f>
        <v>1.94</v>
      </c>
      <c r="H2925" s="27" t="s">
        <v>2050</v>
      </c>
      <c r="I2925" s="35"/>
      <c r="J2925" s="24" t="s">
        <v>2135</v>
      </c>
      <c r="K2925" s="112">
        <f>VLOOKUP(H2925,行业总结!D:F,2,FALSE)</f>
        <v>4.2</v>
      </c>
      <c r="L2925" s="27" t="s">
        <v>13050</v>
      </c>
      <c r="M2925" s="27" t="s">
        <v>13051</v>
      </c>
    </row>
    <row r="2926" s="98" customFormat="1" ht="33" spans="1:13">
      <c r="A2926" s="24" t="s">
        <v>13052</v>
      </c>
      <c r="B2926" s="24" t="s">
        <v>13053</v>
      </c>
      <c r="C2926" s="21">
        <f>VLOOKUP(A2926,[1]spot_prices!$A:$F,3,FALSE)</f>
        <v>36.7</v>
      </c>
      <c r="D2926" s="21">
        <f>VLOOKUP(A2926,[1]spot_prices!$A:$F,4,FALSE)</f>
        <v>46.4</v>
      </c>
      <c r="E2926" s="107">
        <f>C2926/D2926</f>
        <v>0.790948275862069</v>
      </c>
      <c r="F2926" s="20">
        <f>VLOOKUP(A2926,[1]spot_prices!$A:$F,5,FALSE)</f>
        <v>7</v>
      </c>
      <c r="G2926" s="103">
        <f>VLOOKUP(A2926,[1]spot_prices!$A:$F,6,FALSE)</f>
        <v>1.6</v>
      </c>
      <c r="H2926" s="27" t="s">
        <v>2050</v>
      </c>
      <c r="I2926" s="35"/>
      <c r="J2926" s="114"/>
      <c r="K2926" s="112">
        <f>VLOOKUP(H2926,行业总结!D:F,2,FALSE)</f>
        <v>4.2</v>
      </c>
      <c r="L2926" s="27" t="s">
        <v>13054</v>
      </c>
      <c r="M2926" s="27" t="s">
        <v>13055</v>
      </c>
    </row>
    <row r="2927" s="98" customFormat="1" ht="33" spans="1:13">
      <c r="A2927" s="24" t="s">
        <v>13056</v>
      </c>
      <c r="B2927" s="24" t="s">
        <v>13057</v>
      </c>
      <c r="C2927" s="21">
        <f>VLOOKUP(A2927,[1]spot_prices!$A:$F,3,FALSE)</f>
        <v>35.2</v>
      </c>
      <c r="D2927" s="21">
        <f>VLOOKUP(A2927,[1]spot_prices!$A:$F,4,FALSE)</f>
        <v>69.1</v>
      </c>
      <c r="E2927" s="107">
        <f>C2927/D2927</f>
        <v>0.509406657018813</v>
      </c>
      <c r="F2927" s="20">
        <f>VLOOKUP(A2927,[1]spot_prices!$A:$F,5,FALSE)</f>
        <v>22.36</v>
      </c>
      <c r="G2927" s="103">
        <f>VLOOKUP(A2927,[1]spot_prices!$A:$F,6,FALSE)</f>
        <v>2.33</v>
      </c>
      <c r="H2927" s="27" t="s">
        <v>2050</v>
      </c>
      <c r="I2927" s="35"/>
      <c r="J2927" s="24" t="s">
        <v>2135</v>
      </c>
      <c r="K2927" s="112">
        <f>VLOOKUP(H2927,行业总结!D:F,2,FALSE)</f>
        <v>4.2</v>
      </c>
      <c r="L2927" s="27" t="s">
        <v>13058</v>
      </c>
      <c r="M2927" s="27" t="s">
        <v>13059</v>
      </c>
    </row>
    <row r="2928" s="98" customFormat="1" ht="33" spans="1:13">
      <c r="A2928" s="24" t="s">
        <v>13060</v>
      </c>
      <c r="B2928" s="24" t="s">
        <v>13061</v>
      </c>
      <c r="C2928" s="21">
        <f>VLOOKUP(A2928,[1]spot_prices!$A:$F,3,FALSE)</f>
        <v>33.9</v>
      </c>
      <c r="D2928" s="21">
        <f>VLOOKUP(A2928,[1]spot_prices!$A:$F,4,FALSE)</f>
        <v>50.3</v>
      </c>
      <c r="E2928" s="107">
        <f>C2928/D2928</f>
        <v>0.673956262425447</v>
      </c>
      <c r="F2928" s="20">
        <f>VLOOKUP(A2928,[1]spot_prices!$A:$F,5,FALSE)</f>
        <v>3.59</v>
      </c>
      <c r="G2928" s="103">
        <f>VLOOKUP(A2928,[1]spot_prices!$A:$F,6,FALSE)</f>
        <v>1.99</v>
      </c>
      <c r="H2928" s="27" t="s">
        <v>2050</v>
      </c>
      <c r="I2928" s="35"/>
      <c r="J2928" s="24" t="s">
        <v>2135</v>
      </c>
      <c r="K2928" s="112">
        <f>VLOOKUP(H2928,行业总结!D:F,2,FALSE)</f>
        <v>4.2</v>
      </c>
      <c r="L2928" s="27" t="s">
        <v>13062</v>
      </c>
      <c r="M2928" s="27" t="s">
        <v>13063</v>
      </c>
    </row>
    <row r="2929" s="98" customFormat="1" spans="1:13">
      <c r="A2929" s="24" t="s">
        <v>13064</v>
      </c>
      <c r="B2929" s="24" t="s">
        <v>13065</v>
      </c>
      <c r="C2929" s="21">
        <f>VLOOKUP(A2929,[1]spot_prices!$A:$F,3,FALSE)</f>
        <v>31.2</v>
      </c>
      <c r="D2929" s="21">
        <f>VLOOKUP(A2929,[1]spot_prices!$A:$F,4,FALSE)</f>
        <v>31.2</v>
      </c>
      <c r="E2929" s="107">
        <f>C2929/D2929</f>
        <v>1</v>
      </c>
      <c r="F2929" s="20">
        <f>VLOOKUP(A2929,[1]spot_prices!$A:$F,5,FALSE)</f>
        <v>6.71</v>
      </c>
      <c r="G2929" s="103">
        <f>VLOOKUP(A2929,[1]spot_prices!$A:$F,6,FALSE)</f>
        <v>4.19</v>
      </c>
      <c r="H2929" s="27" t="s">
        <v>2050</v>
      </c>
      <c r="I2929" s="35"/>
      <c r="J2929" s="114"/>
      <c r="K2929" s="112">
        <f>VLOOKUP(H2929,行业总结!D:F,2,FALSE)</f>
        <v>4.2</v>
      </c>
      <c r="L2929" s="27" t="s">
        <v>13066</v>
      </c>
      <c r="M2929" s="27" t="s">
        <v>13067</v>
      </c>
    </row>
    <row r="2930" s="98" customFormat="1" ht="33" spans="1:13">
      <c r="A2930" s="24" t="s">
        <v>13068</v>
      </c>
      <c r="B2930" s="24" t="s">
        <v>13069</v>
      </c>
      <c r="C2930" s="21">
        <f>VLOOKUP(A2930,[1]spot_prices!$A:$F,3,FALSE)</f>
        <v>30.5</v>
      </c>
      <c r="D2930" s="21">
        <f>VLOOKUP(A2930,[1]spot_prices!$A:$F,4,FALSE)</f>
        <v>49.1</v>
      </c>
      <c r="E2930" s="107">
        <f>C2930/D2930</f>
        <v>0.621181262729124</v>
      </c>
      <c r="F2930" s="20">
        <f>VLOOKUP(A2930,[1]spot_prices!$A:$F,5,FALSE)</f>
        <v>9.41</v>
      </c>
      <c r="G2930" s="103">
        <f>VLOOKUP(A2930,[1]spot_prices!$A:$F,6,FALSE)</f>
        <v>2.39</v>
      </c>
      <c r="H2930" s="27" t="s">
        <v>2050</v>
      </c>
      <c r="I2930" s="35"/>
      <c r="J2930" s="114"/>
      <c r="K2930" s="112">
        <f>VLOOKUP(H2930,行业总结!D:F,2,FALSE)</f>
        <v>4.2</v>
      </c>
      <c r="L2930" s="27" t="s">
        <v>13070</v>
      </c>
      <c r="M2930" s="27" t="s">
        <v>13071</v>
      </c>
    </row>
    <row r="2931" s="98" customFormat="1" ht="33" spans="1:13">
      <c r="A2931" s="24" t="s">
        <v>13072</v>
      </c>
      <c r="B2931" s="24" t="s">
        <v>13073</v>
      </c>
      <c r="C2931" s="21">
        <f>VLOOKUP(A2931,[1]spot_prices!$A:$F,3,FALSE)</f>
        <v>25.4</v>
      </c>
      <c r="D2931" s="21">
        <f>VLOOKUP(A2931,[1]spot_prices!$A:$F,4,FALSE)</f>
        <v>40.2</v>
      </c>
      <c r="E2931" s="107">
        <f>C2931/D2931</f>
        <v>0.6318407960199</v>
      </c>
      <c r="F2931" s="20">
        <f>VLOOKUP(A2931,[1]spot_prices!$A:$F,5,FALSE)</f>
        <v>27.39</v>
      </c>
      <c r="G2931" s="103">
        <f>VLOOKUP(A2931,[1]spot_prices!$A:$F,6,FALSE)</f>
        <v>0.81</v>
      </c>
      <c r="H2931" s="27" t="s">
        <v>2050</v>
      </c>
      <c r="I2931" s="35"/>
      <c r="J2931" s="114"/>
      <c r="K2931" s="112">
        <f>VLOOKUP(H2931,行业总结!D:F,2,FALSE)</f>
        <v>4.2</v>
      </c>
      <c r="L2931" s="27" t="s">
        <v>13074</v>
      </c>
      <c r="M2931" s="27" t="s">
        <v>13075</v>
      </c>
    </row>
    <row r="2932" s="98" customFormat="1" ht="33" spans="1:13">
      <c r="A2932" s="24" t="s">
        <v>13076</v>
      </c>
      <c r="B2932" s="24" t="s">
        <v>13077</v>
      </c>
      <c r="C2932" s="21">
        <f>VLOOKUP(A2932,[1]spot_prices!$A:$F,3,FALSE)</f>
        <v>24</v>
      </c>
      <c r="D2932" s="21">
        <f>VLOOKUP(A2932,[1]spot_prices!$A:$F,4,FALSE)</f>
        <v>24</v>
      </c>
      <c r="E2932" s="107">
        <f>C2932/D2932</f>
        <v>1</v>
      </c>
      <c r="F2932" s="20">
        <f>VLOOKUP(A2932,[1]spot_prices!$A:$F,5,FALSE)</f>
        <v>20.37</v>
      </c>
      <c r="G2932" s="103">
        <f>VLOOKUP(A2932,[1]spot_prices!$A:$F,6,FALSE)</f>
        <v>1.65</v>
      </c>
      <c r="H2932" s="27" t="s">
        <v>2050</v>
      </c>
      <c r="I2932" s="35"/>
      <c r="J2932" s="114"/>
      <c r="K2932" s="112">
        <f>VLOOKUP(H2932,行业总结!D:F,2,FALSE)</f>
        <v>4.2</v>
      </c>
      <c r="L2932" s="27" t="s">
        <v>13078</v>
      </c>
      <c r="M2932" s="27" t="s">
        <v>13079</v>
      </c>
    </row>
    <row r="2933" s="98" customFormat="1" ht="33" spans="1:13">
      <c r="A2933" s="24" t="s">
        <v>13080</v>
      </c>
      <c r="B2933" s="24" t="s">
        <v>13081</v>
      </c>
      <c r="C2933" s="21">
        <f>VLOOKUP(A2933,[1]spot_prices!$A:$F,3,FALSE)</f>
        <v>19.3</v>
      </c>
      <c r="D2933" s="21">
        <f>VLOOKUP(A2933,[1]spot_prices!$A:$F,4,FALSE)</f>
        <v>30.7</v>
      </c>
      <c r="E2933" s="107">
        <f>C2933/D2933</f>
        <v>0.628664495114007</v>
      </c>
      <c r="F2933" s="20">
        <f>VLOOKUP(A2933,[1]spot_prices!$A:$F,5,FALSE)</f>
        <v>39.18</v>
      </c>
      <c r="G2933" s="103">
        <f>VLOOKUP(A2933,[1]spot_prices!$A:$F,6,FALSE)</f>
        <v>1.5</v>
      </c>
      <c r="H2933" s="27" t="s">
        <v>2050</v>
      </c>
      <c r="I2933" s="35"/>
      <c r="J2933" s="114"/>
      <c r="K2933" s="112">
        <f>VLOOKUP(H2933,行业总结!D:F,2,FALSE)</f>
        <v>4.2</v>
      </c>
      <c r="L2933" s="27" t="s">
        <v>13082</v>
      </c>
      <c r="M2933" s="27" t="s">
        <v>13083</v>
      </c>
    </row>
    <row r="2934" s="98" customFormat="1" spans="1:13">
      <c r="A2934" s="24" t="s">
        <v>13084</v>
      </c>
      <c r="B2934" s="24" t="s">
        <v>13085</v>
      </c>
      <c r="C2934" s="21">
        <f>VLOOKUP(A2934,[1]spot_prices!$A:$F,3,FALSE)</f>
        <v>18.9</v>
      </c>
      <c r="D2934" s="21">
        <f>VLOOKUP(A2934,[1]spot_prices!$A:$F,4,FALSE)</f>
        <v>18.9</v>
      </c>
      <c r="E2934" s="107">
        <f>C2934/D2934</f>
        <v>1</v>
      </c>
      <c r="F2934" s="20">
        <f>VLOOKUP(A2934,[1]spot_prices!$A:$F,5,FALSE)</f>
        <v>28.04</v>
      </c>
      <c r="G2934" s="103">
        <f>VLOOKUP(A2934,[1]spot_prices!$A:$F,6,FALSE)</f>
        <v>2.94</v>
      </c>
      <c r="H2934" s="27" t="s">
        <v>2050</v>
      </c>
      <c r="I2934" s="35"/>
      <c r="J2934" s="114"/>
      <c r="K2934" s="112">
        <f>VLOOKUP(H2934,行业总结!D:F,2,FALSE)</f>
        <v>4.2</v>
      </c>
      <c r="L2934" s="27" t="s">
        <v>13086</v>
      </c>
      <c r="M2934" s="27" t="s">
        <v>13087</v>
      </c>
    </row>
    <row r="2935" s="98" customFormat="1" ht="33" spans="1:13">
      <c r="A2935" s="24" t="s">
        <v>13088</v>
      </c>
      <c r="B2935" s="24" t="s">
        <v>13089</v>
      </c>
      <c r="C2935" s="21">
        <f>VLOOKUP(A2935,[1]spot_prices!$A:$F,3,FALSE)</f>
        <v>15.1</v>
      </c>
      <c r="D2935" s="21">
        <f>VLOOKUP(A2935,[1]spot_prices!$A:$F,4,FALSE)</f>
        <v>69.9</v>
      </c>
      <c r="E2935" s="107">
        <f>C2935/D2935</f>
        <v>0.216022889842632</v>
      </c>
      <c r="F2935" s="20">
        <f>VLOOKUP(A2935,[1]spot_prices!$A:$F,5,FALSE)</f>
        <v>84.82</v>
      </c>
      <c r="G2935" s="103">
        <f>VLOOKUP(A2935,[1]spot_prices!$A:$F,6,FALSE)</f>
        <v>-3.22</v>
      </c>
      <c r="H2935" s="27" t="s">
        <v>2050</v>
      </c>
      <c r="I2935" s="35"/>
      <c r="J2935" s="114"/>
      <c r="K2935" s="112">
        <f>VLOOKUP(H2935,行业总结!D:F,2,FALSE)</f>
        <v>4.2</v>
      </c>
      <c r="L2935" s="27" t="s">
        <v>13090</v>
      </c>
      <c r="M2935" s="27" t="s">
        <v>13091</v>
      </c>
    </row>
    <row r="2936" s="98" customFormat="1" ht="33" spans="1:13">
      <c r="A2936" s="24" t="s">
        <v>13092</v>
      </c>
      <c r="B2936" s="24" t="s">
        <v>13093</v>
      </c>
      <c r="C2936" s="21">
        <f>VLOOKUP(A2936,[1]spot_prices!$A:$F,3,FALSE)</f>
        <v>8.7</v>
      </c>
      <c r="D2936" s="21">
        <f>VLOOKUP(A2936,[1]spot_prices!$A:$F,4,FALSE)</f>
        <v>38.1</v>
      </c>
      <c r="E2936" s="107">
        <f>C2936/D2936</f>
        <v>0.228346456692913</v>
      </c>
      <c r="F2936" s="20">
        <f>VLOOKUP(A2936,[1]spot_prices!$A:$F,5,FALSE)</f>
        <v>34.52</v>
      </c>
      <c r="G2936" s="103">
        <f>VLOOKUP(A2936,[1]spot_prices!$A:$F,6,FALSE)</f>
        <v>1.38</v>
      </c>
      <c r="H2936" s="27" t="s">
        <v>2050</v>
      </c>
      <c r="I2936" s="35"/>
      <c r="J2936" s="114"/>
      <c r="K2936" s="112">
        <f>VLOOKUP(H2936,行业总结!D:F,2,FALSE)</f>
        <v>4.2</v>
      </c>
      <c r="L2936" s="27" t="s">
        <v>13094</v>
      </c>
      <c r="M2936" s="27" t="s">
        <v>13095</v>
      </c>
    </row>
    <row r="2937" s="98" customFormat="1" ht="33" spans="1:13">
      <c r="A2937" s="24" t="s">
        <v>13096</v>
      </c>
      <c r="B2937" s="24" t="s">
        <v>13097</v>
      </c>
      <c r="C2937" s="21">
        <f>VLOOKUP(A2937,[1]spot_prices!$A:$F,3,FALSE)</f>
        <v>7.9</v>
      </c>
      <c r="D2937" s="21">
        <f>VLOOKUP(A2937,[1]spot_prices!$A:$F,4,FALSE)</f>
        <v>31.7</v>
      </c>
      <c r="E2937" s="107">
        <f>C2937/D2937</f>
        <v>0.249211356466877</v>
      </c>
      <c r="F2937" s="20">
        <f>VLOOKUP(A2937,[1]spot_prices!$A:$F,5,FALSE)</f>
        <v>23.78</v>
      </c>
      <c r="G2937" s="103">
        <f>VLOOKUP(A2937,[1]spot_prices!$A:$F,6,FALSE)</f>
        <v>3.08</v>
      </c>
      <c r="H2937" s="27" t="s">
        <v>2050</v>
      </c>
      <c r="I2937" s="35" t="s">
        <v>1827</v>
      </c>
      <c r="J2937" s="114"/>
      <c r="K2937" s="112">
        <f>VLOOKUP(H2937,行业总结!D:F,2,FALSE)</f>
        <v>4.2</v>
      </c>
      <c r="L2937" s="27" t="s">
        <v>13098</v>
      </c>
      <c r="M2937" s="27" t="s">
        <v>13099</v>
      </c>
    </row>
    <row r="2938" s="98" customFormat="1" ht="45" spans="1:13">
      <c r="A2938" s="28" t="s">
        <v>1548</v>
      </c>
      <c r="B2938" s="28" t="s">
        <v>1549</v>
      </c>
      <c r="C2938" s="21">
        <f>VLOOKUP(A2938,[1]spot_prices!$A:$F,3,FALSE)</f>
        <v>1586.4</v>
      </c>
      <c r="D2938" s="21">
        <f>VLOOKUP(A2938,[1]spot_prices!$A:$F,4,FALSE)</f>
        <v>1827.7</v>
      </c>
      <c r="E2938" s="107">
        <f>C2938/D2938</f>
        <v>0.867976144881545</v>
      </c>
      <c r="F2938" s="20">
        <f>VLOOKUP(A2938,[1]spot_prices!$A:$F,5,FALSE)</f>
        <v>68.75</v>
      </c>
      <c r="G2938" s="103">
        <f>VLOOKUP(A2938,[1]spot_prices!$A:$F,6,FALSE)</f>
        <v>1.54</v>
      </c>
      <c r="H2938" s="30" t="s">
        <v>1550</v>
      </c>
      <c r="I2938" s="129"/>
      <c r="J2938" s="28" t="s">
        <v>3185</v>
      </c>
      <c r="K2938" s="112">
        <f>VLOOKUP(H2938,行业总结!D:F,2,FALSE)</f>
        <v>4.2</v>
      </c>
      <c r="L2938" s="30" t="s">
        <v>1552</v>
      </c>
      <c r="M2938" s="30" t="s">
        <v>13100</v>
      </c>
    </row>
    <row r="2939" s="98" customFormat="1" spans="1:13">
      <c r="A2939" s="108" t="s">
        <v>13101</v>
      </c>
      <c r="B2939" s="108" t="s">
        <v>13102</v>
      </c>
      <c r="C2939" s="21">
        <f>VLOOKUP(A2939,[1]spot_prices!$A:$F,3,FALSE)</f>
        <v>324.3</v>
      </c>
      <c r="D2939" s="21">
        <f>VLOOKUP(A2939,[1]spot_prices!$A:$F,4,FALSE)</f>
        <v>496.4</v>
      </c>
      <c r="E2939" s="107">
        <f>C2939/D2939</f>
        <v>0.653303787268332</v>
      </c>
      <c r="F2939" s="20">
        <f>VLOOKUP(A2939,[1]spot_prices!$A:$F,5,FALSE)</f>
        <v>99.36</v>
      </c>
      <c r="G2939" s="103">
        <f>VLOOKUP(A2939,[1]spot_prices!$A:$F,6,FALSE)</f>
        <v>-0.64</v>
      </c>
      <c r="H2939" s="109" t="s">
        <v>1550</v>
      </c>
      <c r="I2939" s="121"/>
      <c r="J2939" s="108" t="s">
        <v>3206</v>
      </c>
      <c r="K2939" s="112">
        <f>VLOOKUP(H2939,行业总结!D:F,2,FALSE)</f>
        <v>4.2</v>
      </c>
      <c r="L2939" s="109" t="s">
        <v>13103</v>
      </c>
      <c r="M2939" s="109" t="s">
        <v>13104</v>
      </c>
    </row>
    <row r="2940" s="98" customFormat="1" ht="33" spans="1:13">
      <c r="A2940" s="108" t="s">
        <v>13105</v>
      </c>
      <c r="B2940" s="108" t="s">
        <v>13106</v>
      </c>
      <c r="C2940" s="21">
        <f>VLOOKUP(A2940,[1]spot_prices!$A:$F,3,FALSE)</f>
        <v>262</v>
      </c>
      <c r="D2940" s="21">
        <f>VLOOKUP(A2940,[1]spot_prices!$A:$F,4,FALSE)</f>
        <v>262</v>
      </c>
      <c r="E2940" s="107">
        <f>C2940/D2940</f>
        <v>1</v>
      </c>
      <c r="F2940" s="20">
        <f>VLOOKUP(A2940,[1]spot_prices!$A:$F,5,FALSE)</f>
        <v>179.5</v>
      </c>
      <c r="G2940" s="103">
        <f>VLOOKUP(A2940,[1]spot_prices!$A:$F,6,FALSE)</f>
        <v>-0.42</v>
      </c>
      <c r="H2940" s="109" t="s">
        <v>1550</v>
      </c>
      <c r="I2940" s="121"/>
      <c r="J2940" s="108" t="s">
        <v>3206</v>
      </c>
      <c r="K2940" s="112">
        <f>VLOOKUP(H2940,行业总结!D:F,2,FALSE)</f>
        <v>4.2</v>
      </c>
      <c r="L2940" s="109" t="s">
        <v>13107</v>
      </c>
      <c r="M2940" s="109" t="s">
        <v>13108</v>
      </c>
    </row>
    <row r="2941" s="98" customFormat="1" ht="33" spans="1:13">
      <c r="A2941" s="108" t="s">
        <v>13109</v>
      </c>
      <c r="B2941" s="108" t="s">
        <v>13110</v>
      </c>
      <c r="C2941" s="21">
        <f>VLOOKUP(A2941,[1]spot_prices!$A:$F,3,FALSE)</f>
        <v>159.1</v>
      </c>
      <c r="D2941" s="21">
        <f>VLOOKUP(A2941,[1]spot_prices!$A:$F,4,FALSE)</f>
        <v>159.4</v>
      </c>
      <c r="E2941" s="107">
        <f>C2941/D2941</f>
        <v>0.998117942283563</v>
      </c>
      <c r="F2941" s="20">
        <f>VLOOKUP(A2941,[1]spot_prices!$A:$F,5,FALSE)</f>
        <v>17.24</v>
      </c>
      <c r="G2941" s="103">
        <f>VLOOKUP(A2941,[1]spot_prices!$A:$F,6,FALSE)</f>
        <v>-10.02</v>
      </c>
      <c r="H2941" s="109" t="s">
        <v>1550</v>
      </c>
      <c r="I2941" s="121"/>
      <c r="J2941" s="108" t="s">
        <v>2253</v>
      </c>
      <c r="K2941" s="112">
        <f>VLOOKUP(H2941,行业总结!D:F,2,FALSE)</f>
        <v>4.2</v>
      </c>
      <c r="L2941" s="109" t="s">
        <v>13111</v>
      </c>
      <c r="M2941" s="109" t="s">
        <v>13112</v>
      </c>
    </row>
    <row r="2942" s="98" customFormat="1" ht="33" spans="1:13">
      <c r="A2942" s="108" t="s">
        <v>13113</v>
      </c>
      <c r="B2942" s="108" t="s">
        <v>13114</v>
      </c>
      <c r="C2942" s="21">
        <f>VLOOKUP(A2942,[1]spot_prices!$A:$F,3,FALSE)</f>
        <v>94.1</v>
      </c>
      <c r="D2942" s="21">
        <f>VLOOKUP(A2942,[1]spot_prices!$A:$F,4,FALSE)</f>
        <v>95.1</v>
      </c>
      <c r="E2942" s="107">
        <f>C2942/D2942</f>
        <v>0.989484752891693</v>
      </c>
      <c r="F2942" s="20">
        <f>VLOOKUP(A2942,[1]spot_prices!$A:$F,5,FALSE)</f>
        <v>24.75</v>
      </c>
      <c r="G2942" s="103">
        <f>VLOOKUP(A2942,[1]spot_prices!$A:$F,6,FALSE)</f>
        <v>3.64</v>
      </c>
      <c r="H2942" s="109" t="s">
        <v>1550</v>
      </c>
      <c r="I2942" s="121"/>
      <c r="J2942" s="108" t="s">
        <v>2253</v>
      </c>
      <c r="K2942" s="112">
        <f>VLOOKUP(H2942,行业总结!D:F,2,FALSE)</f>
        <v>4.2</v>
      </c>
      <c r="L2942" s="109" t="s">
        <v>13115</v>
      </c>
      <c r="M2942" s="109" t="s">
        <v>13116</v>
      </c>
    </row>
    <row r="2943" s="98" customFormat="1" ht="33" spans="1:13">
      <c r="A2943" s="20" t="s">
        <v>13117</v>
      </c>
      <c r="B2943" s="20" t="s">
        <v>13118</v>
      </c>
      <c r="C2943" s="21">
        <f>VLOOKUP(A2943,[1]spot_prices!$A:$F,3,FALSE)</f>
        <v>85.7</v>
      </c>
      <c r="D2943" s="21">
        <f>VLOOKUP(A2943,[1]spot_prices!$A:$F,4,FALSE)</f>
        <v>86.6</v>
      </c>
      <c r="E2943" s="107">
        <f>C2943/D2943</f>
        <v>0.989607390300231</v>
      </c>
      <c r="F2943" s="20">
        <f>VLOOKUP(A2943,[1]spot_prices!$A:$F,5,FALSE)</f>
        <v>34.7</v>
      </c>
      <c r="G2943" s="103">
        <f>VLOOKUP(A2943,[1]spot_prices!$A:$F,6,FALSE)</f>
        <v>3.64</v>
      </c>
      <c r="H2943" s="23" t="s">
        <v>1550</v>
      </c>
      <c r="I2943" s="115"/>
      <c r="J2943" s="113"/>
      <c r="K2943" s="112">
        <f>VLOOKUP(H2943,行业总结!D:F,2,FALSE)</f>
        <v>4.2</v>
      </c>
      <c r="L2943" s="23" t="s">
        <v>13119</v>
      </c>
      <c r="M2943" s="23" t="s">
        <v>13120</v>
      </c>
    </row>
    <row r="2944" s="98" customFormat="1" ht="33" spans="1:13">
      <c r="A2944" s="20" t="s">
        <v>13121</v>
      </c>
      <c r="B2944" s="20" t="s">
        <v>13122</v>
      </c>
      <c r="C2944" s="21">
        <f>VLOOKUP(A2944,[1]spot_prices!$A:$F,3,FALSE)</f>
        <v>77</v>
      </c>
      <c r="D2944" s="21">
        <f>VLOOKUP(A2944,[1]spot_prices!$A:$F,4,FALSE)</f>
        <v>80.9</v>
      </c>
      <c r="E2944" s="107">
        <f>C2944/D2944</f>
        <v>0.951792336217552</v>
      </c>
      <c r="F2944" s="20">
        <f>VLOOKUP(A2944,[1]spot_prices!$A:$F,5,FALSE)</f>
        <v>42.4</v>
      </c>
      <c r="G2944" s="103">
        <f>VLOOKUP(A2944,[1]spot_prices!$A:$F,6,FALSE)</f>
        <v>0.43</v>
      </c>
      <c r="H2944" s="23" t="s">
        <v>1550</v>
      </c>
      <c r="I2944" s="115"/>
      <c r="J2944" s="20" t="s">
        <v>2723</v>
      </c>
      <c r="K2944" s="112">
        <f>VLOOKUP(H2944,行业总结!D:F,2,FALSE)</f>
        <v>4.2</v>
      </c>
      <c r="L2944" s="23" t="s">
        <v>13123</v>
      </c>
      <c r="M2944" s="23" t="s">
        <v>13124</v>
      </c>
    </row>
    <row r="2945" s="98" customFormat="1" ht="33" spans="1:13">
      <c r="A2945" s="20" t="s">
        <v>13125</v>
      </c>
      <c r="B2945" s="20" t="s">
        <v>13126</v>
      </c>
      <c r="C2945" s="21">
        <f>VLOOKUP(A2945,[1]spot_prices!$A:$F,3,FALSE)</f>
        <v>76.2</v>
      </c>
      <c r="D2945" s="21">
        <f>VLOOKUP(A2945,[1]spot_prices!$A:$F,4,FALSE)</f>
        <v>76.2</v>
      </c>
      <c r="E2945" s="107">
        <f>C2945/D2945</f>
        <v>1</v>
      </c>
      <c r="F2945" s="20">
        <f>VLOOKUP(A2945,[1]spot_prices!$A:$F,5,FALSE)</f>
        <v>18.54</v>
      </c>
      <c r="G2945" s="103">
        <f>VLOOKUP(A2945,[1]spot_prices!$A:$F,6,FALSE)</f>
        <v>1.98</v>
      </c>
      <c r="H2945" s="23" t="s">
        <v>1550</v>
      </c>
      <c r="I2945" s="115"/>
      <c r="J2945" s="20" t="s">
        <v>2122</v>
      </c>
      <c r="K2945" s="112">
        <f>VLOOKUP(H2945,行业总结!D:F,2,FALSE)</f>
        <v>4.2</v>
      </c>
      <c r="L2945" s="23" t="s">
        <v>13127</v>
      </c>
      <c r="M2945" s="23" t="s">
        <v>13128</v>
      </c>
    </row>
    <row r="2946" s="98" customFormat="1" ht="49.5" spans="1:13">
      <c r="A2946" s="20" t="s">
        <v>13129</v>
      </c>
      <c r="B2946" s="20" t="s">
        <v>13130</v>
      </c>
      <c r="C2946" s="21">
        <f>VLOOKUP(A2946,[1]spot_prices!$A:$F,3,FALSE)</f>
        <v>70.8</v>
      </c>
      <c r="D2946" s="21">
        <f>VLOOKUP(A2946,[1]spot_prices!$A:$F,4,FALSE)</f>
        <v>80.7</v>
      </c>
      <c r="E2946" s="107">
        <f>C2946/D2946</f>
        <v>0.877323420074349</v>
      </c>
      <c r="F2946" s="20">
        <f>VLOOKUP(A2946,[1]spot_prices!$A:$F,5,FALSE)</f>
        <v>10.31</v>
      </c>
      <c r="G2946" s="103">
        <f>VLOOKUP(A2946,[1]spot_prices!$A:$F,6,FALSE)</f>
        <v>2.28</v>
      </c>
      <c r="H2946" s="23" t="s">
        <v>1550</v>
      </c>
      <c r="I2946" s="115"/>
      <c r="J2946" s="113"/>
      <c r="K2946" s="112">
        <f>VLOOKUP(H2946,行业总结!D:F,2,FALSE)</f>
        <v>4.2</v>
      </c>
      <c r="L2946" s="23" t="s">
        <v>13131</v>
      </c>
      <c r="M2946" s="23" t="s">
        <v>13132</v>
      </c>
    </row>
    <row r="2947" s="98" customFormat="1" ht="33" spans="1:13">
      <c r="A2947" s="20" t="s">
        <v>13133</v>
      </c>
      <c r="B2947" s="20" t="s">
        <v>13134</v>
      </c>
      <c r="C2947" s="21">
        <f>VLOOKUP(A2947,[1]spot_prices!$A:$F,3,FALSE)</f>
        <v>60.4</v>
      </c>
      <c r="D2947" s="21">
        <f>VLOOKUP(A2947,[1]spot_prices!$A:$F,4,FALSE)</f>
        <v>60.5</v>
      </c>
      <c r="E2947" s="107">
        <f>C2947/D2947</f>
        <v>0.998347107438016</v>
      </c>
      <c r="F2947" s="20">
        <f>VLOOKUP(A2947,[1]spot_prices!$A:$F,5,FALSE)</f>
        <v>5.46</v>
      </c>
      <c r="G2947" s="103">
        <f>VLOOKUP(A2947,[1]spot_prices!$A:$F,6,FALSE)</f>
        <v>1.11</v>
      </c>
      <c r="H2947" s="23" t="s">
        <v>1550</v>
      </c>
      <c r="I2947" s="115"/>
      <c r="J2947" s="113"/>
      <c r="K2947" s="112">
        <f>VLOOKUP(H2947,行业总结!D:F,2,FALSE)</f>
        <v>4.2</v>
      </c>
      <c r="L2947" s="23" t="s">
        <v>13135</v>
      </c>
      <c r="M2947" s="23" t="s">
        <v>13136</v>
      </c>
    </row>
    <row r="2948" s="98" customFormat="1" spans="1:13">
      <c r="A2948" s="20" t="s">
        <v>13137</v>
      </c>
      <c r="B2948" s="20" t="s">
        <v>13138</v>
      </c>
      <c r="C2948" s="21">
        <f>VLOOKUP(A2948,[1]spot_prices!$A:$F,3,FALSE)</f>
        <v>57.9</v>
      </c>
      <c r="D2948" s="21">
        <f>VLOOKUP(A2948,[1]spot_prices!$A:$F,4,FALSE)</f>
        <v>63.7</v>
      </c>
      <c r="E2948" s="107">
        <f>C2948/D2948</f>
        <v>0.90894819466248</v>
      </c>
      <c r="F2948" s="20">
        <f>VLOOKUP(A2948,[1]spot_prices!$A:$F,5,FALSE)</f>
        <v>4.48</v>
      </c>
      <c r="G2948" s="103">
        <f>VLOOKUP(A2948,[1]spot_prices!$A:$F,6,FALSE)</f>
        <v>2.52</v>
      </c>
      <c r="H2948" s="23" t="s">
        <v>1550</v>
      </c>
      <c r="I2948" s="115"/>
      <c r="J2948" s="113"/>
      <c r="K2948" s="112">
        <f>VLOOKUP(H2948,行业总结!D:F,2,FALSE)</f>
        <v>4.2</v>
      </c>
      <c r="L2948" s="23" t="s">
        <v>13139</v>
      </c>
      <c r="M2948" s="23" t="s">
        <v>13140</v>
      </c>
    </row>
    <row r="2949" s="98" customFormat="1" ht="33" spans="1:13">
      <c r="A2949" s="24" t="s">
        <v>13141</v>
      </c>
      <c r="B2949" s="24" t="s">
        <v>13142</v>
      </c>
      <c r="C2949" s="21">
        <f>VLOOKUP(A2949,[1]spot_prices!$A:$F,3,FALSE)</f>
        <v>30.9</v>
      </c>
      <c r="D2949" s="21">
        <f>VLOOKUP(A2949,[1]spot_prices!$A:$F,4,FALSE)</f>
        <v>30.9</v>
      </c>
      <c r="E2949" s="107">
        <f>C2949/D2949</f>
        <v>1</v>
      </c>
      <c r="F2949" s="20">
        <f>VLOOKUP(A2949,[1]spot_prices!$A:$F,5,FALSE)</f>
        <v>7.65</v>
      </c>
      <c r="G2949" s="103">
        <f>VLOOKUP(A2949,[1]spot_prices!$A:$F,6,FALSE)</f>
        <v>1.19</v>
      </c>
      <c r="H2949" s="27" t="s">
        <v>1550</v>
      </c>
      <c r="I2949" s="35"/>
      <c r="J2949" s="114"/>
      <c r="K2949" s="112">
        <f>VLOOKUP(H2949,行业总结!D:F,2,FALSE)</f>
        <v>4.2</v>
      </c>
      <c r="L2949" s="27" t="s">
        <v>13143</v>
      </c>
      <c r="M2949" s="27" t="s">
        <v>13144</v>
      </c>
    </row>
    <row r="2950" s="98" customFormat="1" ht="49.5" spans="1:13">
      <c r="A2950" s="24" t="s">
        <v>13145</v>
      </c>
      <c r="B2950" s="24" t="s">
        <v>13146</v>
      </c>
      <c r="C2950" s="21">
        <f>VLOOKUP(A2950,[1]spot_prices!$A:$F,3,FALSE)</f>
        <v>25.4</v>
      </c>
      <c r="D2950" s="21">
        <f>VLOOKUP(A2950,[1]spot_prices!$A:$F,4,FALSE)</f>
        <v>55.4</v>
      </c>
      <c r="E2950" s="107">
        <f>C2950/D2950</f>
        <v>0.458483754512635</v>
      </c>
      <c r="F2950" s="20">
        <f>VLOOKUP(A2950,[1]spot_prices!$A:$F,5,FALSE)</f>
        <v>39.72</v>
      </c>
      <c r="G2950" s="103">
        <f>VLOOKUP(A2950,[1]spot_prices!$A:$F,6,FALSE)</f>
        <v>2.77</v>
      </c>
      <c r="H2950" s="27" t="s">
        <v>1550</v>
      </c>
      <c r="I2950" s="35"/>
      <c r="J2950" s="24" t="s">
        <v>2135</v>
      </c>
      <c r="K2950" s="112">
        <f>VLOOKUP(H2950,行业总结!D:F,2,FALSE)</f>
        <v>4.2</v>
      </c>
      <c r="L2950" s="27" t="s">
        <v>13147</v>
      </c>
      <c r="M2950" s="27" t="s">
        <v>13148</v>
      </c>
    </row>
    <row r="2951" s="98" customFormat="1" ht="33" spans="1:13">
      <c r="A2951" s="24" t="s">
        <v>13149</v>
      </c>
      <c r="B2951" s="24" t="s">
        <v>13150</v>
      </c>
      <c r="C2951" s="21">
        <f>VLOOKUP(A2951,[1]spot_prices!$A:$F,3,FALSE)</f>
        <v>23.3</v>
      </c>
      <c r="D2951" s="21">
        <f>VLOOKUP(A2951,[1]spot_prices!$A:$F,4,FALSE)</f>
        <v>30.3</v>
      </c>
      <c r="E2951" s="107">
        <f>C2951/D2951</f>
        <v>0.768976897689769</v>
      </c>
      <c r="F2951" s="20">
        <f>VLOOKUP(A2951,[1]spot_prices!$A:$F,5,FALSE)</f>
        <v>14.54</v>
      </c>
      <c r="G2951" s="103">
        <f>VLOOKUP(A2951,[1]spot_prices!$A:$F,6,FALSE)</f>
        <v>3.49</v>
      </c>
      <c r="H2951" s="27" t="s">
        <v>1550</v>
      </c>
      <c r="I2951" s="35"/>
      <c r="J2951" s="114"/>
      <c r="K2951" s="112">
        <f>VLOOKUP(H2951,行业总结!D:F,2,FALSE)</f>
        <v>4.2</v>
      </c>
      <c r="L2951" s="27" t="s">
        <v>13151</v>
      </c>
      <c r="M2951" s="27" t="s">
        <v>13152</v>
      </c>
    </row>
    <row r="2952" s="98" customFormat="1" ht="33" spans="1:13">
      <c r="A2952" s="24" t="s">
        <v>13153</v>
      </c>
      <c r="B2952" s="24" t="s">
        <v>13154</v>
      </c>
      <c r="C2952" s="21">
        <f>VLOOKUP(A2952,[1]spot_prices!$A:$F,3,FALSE)</f>
        <v>13.6</v>
      </c>
      <c r="D2952" s="21">
        <f>VLOOKUP(A2952,[1]spot_prices!$A:$F,4,FALSE)</f>
        <v>62.6</v>
      </c>
      <c r="E2952" s="107">
        <f>C2952/D2952</f>
        <v>0.217252396166134</v>
      </c>
      <c r="F2952" s="20">
        <f>VLOOKUP(A2952,[1]spot_prices!$A:$F,5,FALSE)</f>
        <v>41.46</v>
      </c>
      <c r="G2952" s="103">
        <f>VLOOKUP(A2952,[1]spot_prices!$A:$F,6,FALSE)</f>
        <v>1.82</v>
      </c>
      <c r="H2952" s="27" t="s">
        <v>1550</v>
      </c>
      <c r="I2952" s="35"/>
      <c r="J2952" s="114"/>
      <c r="K2952" s="112">
        <f>VLOOKUP(H2952,行业总结!D:F,2,FALSE)</f>
        <v>4.2</v>
      </c>
      <c r="L2952" s="27" t="s">
        <v>13155</v>
      </c>
      <c r="M2952" s="27" t="s">
        <v>13156</v>
      </c>
    </row>
    <row r="2953" s="98" customFormat="1" ht="33" spans="1:13">
      <c r="A2953" s="24" t="s">
        <v>13157</v>
      </c>
      <c r="B2953" s="24" t="s">
        <v>13158</v>
      </c>
      <c r="C2953" s="21">
        <f>VLOOKUP(A2953,[1]spot_prices!$A:$F,3,FALSE)</f>
        <v>11.8</v>
      </c>
      <c r="D2953" s="21">
        <f>VLOOKUP(A2953,[1]spot_prices!$A:$F,4,FALSE)</f>
        <v>48.1</v>
      </c>
      <c r="E2953" s="107">
        <f>C2953/D2953</f>
        <v>0.245322245322245</v>
      </c>
      <c r="F2953" s="20">
        <f>VLOOKUP(A2953,[1]spot_prices!$A:$F,5,FALSE)</f>
        <v>115.35</v>
      </c>
      <c r="G2953" s="103">
        <f>VLOOKUP(A2953,[1]spot_prices!$A:$F,6,FALSE)</f>
        <v>2.02</v>
      </c>
      <c r="H2953" s="27" t="s">
        <v>1550</v>
      </c>
      <c r="I2953" s="35"/>
      <c r="J2953" s="114"/>
      <c r="K2953" s="112">
        <f>VLOOKUP(H2953,行业总结!D:F,2,FALSE)</f>
        <v>4.2</v>
      </c>
      <c r="L2953" s="27" t="s">
        <v>13159</v>
      </c>
      <c r="M2953" s="27" t="s">
        <v>13160</v>
      </c>
    </row>
    <row r="2954" s="98" customFormat="1" ht="33" spans="1:13">
      <c r="A2954" s="24" t="s">
        <v>13161</v>
      </c>
      <c r="B2954" s="24" t="s">
        <v>13162</v>
      </c>
      <c r="C2954" s="21">
        <f>VLOOKUP(A2954,[1]spot_prices!$A:$F,3,FALSE)</f>
        <v>11.2</v>
      </c>
      <c r="D2954" s="21">
        <f>VLOOKUP(A2954,[1]spot_prices!$A:$F,4,FALSE)</f>
        <v>33.9</v>
      </c>
      <c r="E2954" s="107">
        <f>C2954/D2954</f>
        <v>0.330383480825959</v>
      </c>
      <c r="F2954" s="20">
        <f>VLOOKUP(A2954,[1]spot_prices!$A:$F,5,FALSE)</f>
        <v>40.33</v>
      </c>
      <c r="G2954" s="103">
        <f>VLOOKUP(A2954,[1]spot_prices!$A:$F,6,FALSE)</f>
        <v>4.05</v>
      </c>
      <c r="H2954" s="27" t="s">
        <v>1550</v>
      </c>
      <c r="I2954" s="35"/>
      <c r="J2954" s="114"/>
      <c r="K2954" s="112">
        <f>VLOOKUP(H2954,行业总结!D:F,2,FALSE)</f>
        <v>4.2</v>
      </c>
      <c r="L2954" s="27" t="s">
        <v>13163</v>
      </c>
      <c r="M2954" s="27" t="s">
        <v>13164</v>
      </c>
    </row>
    <row r="2955" s="98" customFormat="1" ht="33" spans="1:13">
      <c r="A2955" s="24" t="s">
        <v>13165</v>
      </c>
      <c r="B2955" s="24" t="s">
        <v>13166</v>
      </c>
      <c r="C2955" s="21">
        <f>VLOOKUP(A2955,[1]spot_prices!$A:$F,3,FALSE)</f>
        <v>10.1</v>
      </c>
      <c r="D2955" s="21">
        <f>VLOOKUP(A2955,[1]spot_prices!$A:$F,4,FALSE)</f>
        <v>40.4</v>
      </c>
      <c r="E2955" s="107">
        <f>C2955/D2955</f>
        <v>0.25</v>
      </c>
      <c r="F2955" s="20">
        <f>VLOOKUP(A2955,[1]spot_prices!$A:$F,5,FALSE)</f>
        <v>22.47</v>
      </c>
      <c r="G2955" s="103">
        <f>VLOOKUP(A2955,[1]spot_prices!$A:$F,6,FALSE)</f>
        <v>0.94</v>
      </c>
      <c r="H2955" s="27" t="s">
        <v>1550</v>
      </c>
      <c r="I2955" s="35"/>
      <c r="J2955" s="114"/>
      <c r="K2955" s="112">
        <f>VLOOKUP(H2955,行业总结!D:F,2,FALSE)</f>
        <v>4.2</v>
      </c>
      <c r="L2955" s="27" t="s">
        <v>13167</v>
      </c>
      <c r="M2955" s="27" t="s">
        <v>13168</v>
      </c>
    </row>
    <row r="2956" s="98" customFormat="1" ht="49.5" spans="1:13">
      <c r="A2956" s="24" t="s">
        <v>13169</v>
      </c>
      <c r="B2956" s="24" t="s">
        <v>13170</v>
      </c>
      <c r="C2956" s="21">
        <f>VLOOKUP(A2956,[1]spot_prices!$A:$F,3,FALSE)</f>
        <v>8.5</v>
      </c>
      <c r="D2956" s="21">
        <f>VLOOKUP(A2956,[1]spot_prices!$A:$F,4,FALSE)</f>
        <v>38.9</v>
      </c>
      <c r="E2956" s="107">
        <f>C2956/D2956</f>
        <v>0.218508997429306</v>
      </c>
      <c r="F2956" s="20">
        <f>VLOOKUP(A2956,[1]spot_prices!$A:$F,5,FALSE)</f>
        <v>48.09</v>
      </c>
      <c r="G2956" s="103">
        <f>VLOOKUP(A2956,[1]spot_prices!$A:$F,6,FALSE)</f>
        <v>-1.64</v>
      </c>
      <c r="H2956" s="27" t="s">
        <v>1550</v>
      </c>
      <c r="I2956" s="35"/>
      <c r="J2956" s="114"/>
      <c r="K2956" s="112">
        <f>VLOOKUP(H2956,行业总结!D:F,2,FALSE)</f>
        <v>4.2</v>
      </c>
      <c r="L2956" s="27" t="s">
        <v>13171</v>
      </c>
      <c r="M2956" s="27" t="s">
        <v>13172</v>
      </c>
    </row>
    <row r="2957" s="98" customFormat="1" ht="33" spans="1:13">
      <c r="A2957" s="24" t="s">
        <v>13173</v>
      </c>
      <c r="B2957" s="24" t="s">
        <v>13174</v>
      </c>
      <c r="C2957" s="21">
        <f>VLOOKUP(A2957,[1]spot_prices!$A:$F,3,FALSE)</f>
        <v>8.3</v>
      </c>
      <c r="D2957" s="21">
        <f>VLOOKUP(A2957,[1]spot_prices!$A:$F,4,FALSE)</f>
        <v>29</v>
      </c>
      <c r="E2957" s="107">
        <f>C2957/D2957</f>
        <v>0.286206896551724</v>
      </c>
      <c r="F2957" s="20">
        <f>VLOOKUP(A2957,[1]spot_prices!$A:$F,5,FALSE)</f>
        <v>28.16</v>
      </c>
      <c r="G2957" s="103">
        <f>VLOOKUP(A2957,[1]spot_prices!$A:$F,6,FALSE)</f>
        <v>1.59</v>
      </c>
      <c r="H2957" s="27" t="s">
        <v>1550</v>
      </c>
      <c r="I2957" s="35"/>
      <c r="J2957" s="114"/>
      <c r="K2957" s="112">
        <f>VLOOKUP(H2957,行业总结!D:F,2,FALSE)</f>
        <v>4.2</v>
      </c>
      <c r="L2957" s="27" t="s">
        <v>13175</v>
      </c>
      <c r="M2957" s="27" t="s">
        <v>13176</v>
      </c>
    </row>
    <row r="2958" s="98" customFormat="1" spans="1:13">
      <c r="A2958" s="24" t="s">
        <v>13177</v>
      </c>
      <c r="B2958" s="24" t="s">
        <v>13178</v>
      </c>
      <c r="C2958" s="21">
        <f>VLOOKUP(A2958,[1]spot_prices!$A:$F,3,FALSE)</f>
        <v>8.1</v>
      </c>
      <c r="D2958" s="21">
        <f>VLOOKUP(A2958,[1]spot_prices!$A:$F,4,FALSE)</f>
        <v>18.2</v>
      </c>
      <c r="E2958" s="107">
        <f>C2958/D2958</f>
        <v>0.445054945054945</v>
      </c>
      <c r="F2958" s="20">
        <f>VLOOKUP(A2958,[1]spot_prices!$A:$F,5,FALSE)</f>
        <v>21.19</v>
      </c>
      <c r="G2958" s="103">
        <f>VLOOKUP(A2958,[1]spot_prices!$A:$F,6,FALSE)</f>
        <v>2.71</v>
      </c>
      <c r="H2958" s="27" t="s">
        <v>1550</v>
      </c>
      <c r="I2958" s="35"/>
      <c r="J2958" s="114"/>
      <c r="K2958" s="112">
        <f>VLOOKUP(H2958,行业总结!D:F,2,FALSE)</f>
        <v>4.2</v>
      </c>
      <c r="L2958" s="27" t="s">
        <v>13179</v>
      </c>
      <c r="M2958" s="27" t="s">
        <v>13180</v>
      </c>
    </row>
    <row r="2959" s="98" customFormat="1" spans="1:13">
      <c r="A2959" s="24" t="s">
        <v>13181</v>
      </c>
      <c r="B2959" s="24" t="s">
        <v>13182</v>
      </c>
      <c r="C2959" s="21">
        <f>VLOOKUP(A2959,[1]spot_prices!$A:$F,3,FALSE)</f>
        <v>6.7</v>
      </c>
      <c r="D2959" s="21">
        <f>VLOOKUP(A2959,[1]spot_prices!$A:$F,4,FALSE)</f>
        <v>26.5</v>
      </c>
      <c r="E2959" s="107">
        <f>C2959/D2959</f>
        <v>0.252830188679245</v>
      </c>
      <c r="F2959" s="20">
        <f>VLOOKUP(A2959,[1]spot_prices!$A:$F,5,FALSE)</f>
        <v>37.71</v>
      </c>
      <c r="G2959" s="103">
        <f>VLOOKUP(A2959,[1]spot_prices!$A:$F,6,FALSE)</f>
        <v>1.56</v>
      </c>
      <c r="H2959" s="27" t="s">
        <v>1550</v>
      </c>
      <c r="I2959" s="35"/>
      <c r="J2959" s="114"/>
      <c r="K2959" s="112">
        <f>VLOOKUP(H2959,行业总结!D:F,2,FALSE)</f>
        <v>4.2</v>
      </c>
      <c r="L2959" s="27" t="s">
        <v>13183</v>
      </c>
      <c r="M2959" s="27" t="s">
        <v>13184</v>
      </c>
    </row>
    <row r="2960" s="98" customFormat="1" spans="1:13">
      <c r="A2960" s="24" t="s">
        <v>13185</v>
      </c>
      <c r="B2960" s="24" t="s">
        <v>13186</v>
      </c>
      <c r="C2960" s="21">
        <f>VLOOKUP(A2960,[1]spot_prices!$A:$F,3,FALSE)</f>
        <v>4.9</v>
      </c>
      <c r="D2960" s="21">
        <f>VLOOKUP(A2960,[1]spot_prices!$A:$F,4,FALSE)</f>
        <v>11.8</v>
      </c>
      <c r="E2960" s="107">
        <f>C2960/D2960</f>
        <v>0.415254237288136</v>
      </c>
      <c r="F2960" s="20">
        <f>VLOOKUP(A2960,[1]spot_prices!$A:$F,5,FALSE)</f>
        <v>8.42</v>
      </c>
      <c r="G2960" s="103">
        <f>VLOOKUP(A2960,[1]spot_prices!$A:$F,6,FALSE)</f>
        <v>-1.29</v>
      </c>
      <c r="H2960" s="27" t="s">
        <v>1550</v>
      </c>
      <c r="I2960" s="35"/>
      <c r="J2960" s="114"/>
      <c r="K2960" s="112">
        <f>VLOOKUP(H2960,行业总结!D:F,2,FALSE)</f>
        <v>4.2</v>
      </c>
      <c r="L2960" s="27" t="s">
        <v>13187</v>
      </c>
      <c r="M2960" s="114"/>
    </row>
    <row r="2961" s="98" customFormat="1" ht="33" spans="1:13">
      <c r="A2961" s="24" t="s">
        <v>13188</v>
      </c>
      <c r="B2961" s="24" t="s">
        <v>13189</v>
      </c>
      <c r="C2961" s="21">
        <f>VLOOKUP(A2961,[1]spot_prices!$A:$F,3,FALSE)</f>
        <v>4.7</v>
      </c>
      <c r="D2961" s="21">
        <f>VLOOKUP(A2961,[1]spot_prices!$A:$F,4,FALSE)</f>
        <v>9.2</v>
      </c>
      <c r="E2961" s="107">
        <f>C2961/D2961</f>
        <v>0.510869565217391</v>
      </c>
      <c r="F2961" s="20">
        <f>VLOOKUP(A2961,[1]spot_prices!$A:$F,5,FALSE)</f>
        <v>10.74</v>
      </c>
      <c r="G2961" s="103">
        <f>VLOOKUP(A2961,[1]spot_prices!$A:$F,6,FALSE)</f>
        <v>0.37</v>
      </c>
      <c r="H2961" s="27" t="s">
        <v>1550</v>
      </c>
      <c r="I2961" s="35"/>
      <c r="J2961" s="114"/>
      <c r="K2961" s="112">
        <f>VLOOKUP(H2961,行业总结!D:F,2,FALSE)</f>
        <v>4.2</v>
      </c>
      <c r="L2961" s="27" t="s">
        <v>13190</v>
      </c>
      <c r="M2961" s="27" t="s">
        <v>13191</v>
      </c>
    </row>
    <row r="2962" s="98" customFormat="1" spans="1:13">
      <c r="A2962" s="24" t="s">
        <v>13192</v>
      </c>
      <c r="B2962" s="24" t="s">
        <v>13193</v>
      </c>
      <c r="C2962" s="21">
        <f>VLOOKUP(A2962,[1]spot_prices!$A:$F,3,FALSE)</f>
        <v>2.3</v>
      </c>
      <c r="D2962" s="21">
        <f>VLOOKUP(A2962,[1]spot_prices!$A:$F,4,FALSE)</f>
        <v>4.8</v>
      </c>
      <c r="E2962" s="107">
        <f>C2962/D2962</f>
        <v>0.479166666666667</v>
      </c>
      <c r="F2962" s="20">
        <f>VLOOKUP(A2962,[1]spot_prices!$A:$F,5,FALSE)</f>
        <v>13.36</v>
      </c>
      <c r="G2962" s="103">
        <f>VLOOKUP(A2962,[1]spot_prices!$A:$F,6,FALSE)</f>
        <v>7.57</v>
      </c>
      <c r="H2962" s="27" t="s">
        <v>1550</v>
      </c>
      <c r="I2962" s="35"/>
      <c r="J2962" s="114"/>
      <c r="K2962" s="112">
        <f>VLOOKUP(H2962,行业总结!D:F,2,FALSE)</f>
        <v>4.2</v>
      </c>
      <c r="L2962" s="27" t="s">
        <v>13194</v>
      </c>
      <c r="M2962" s="114"/>
    </row>
    <row r="2963" s="98" customFormat="1" ht="33" spans="1:13">
      <c r="A2963" s="24" t="s">
        <v>13195</v>
      </c>
      <c r="B2963" s="24" t="s">
        <v>13196</v>
      </c>
      <c r="C2963" s="21">
        <f>VLOOKUP(A2963,[1]spot_prices!$A:$F,3,FALSE)</f>
        <v>2.2</v>
      </c>
      <c r="D2963" s="21">
        <f>VLOOKUP(A2963,[1]spot_prices!$A:$F,4,FALSE)</f>
        <v>5.6</v>
      </c>
      <c r="E2963" s="107">
        <f>C2963/D2963</f>
        <v>0.392857142857143</v>
      </c>
      <c r="F2963" s="20">
        <f>VLOOKUP(A2963,[1]spot_prices!$A:$F,5,FALSE)</f>
        <v>5.42</v>
      </c>
      <c r="G2963" s="103">
        <f>VLOOKUP(A2963,[1]spot_prices!$A:$F,6,FALSE)</f>
        <v>-0.37</v>
      </c>
      <c r="H2963" s="27" t="s">
        <v>1550</v>
      </c>
      <c r="I2963" s="35"/>
      <c r="J2963" s="114"/>
      <c r="K2963" s="112">
        <f>VLOOKUP(H2963,行业总结!D:F,2,FALSE)</f>
        <v>4.2</v>
      </c>
      <c r="L2963" s="27" t="s">
        <v>13197</v>
      </c>
      <c r="M2963" s="114"/>
    </row>
    <row r="2964" s="98" customFormat="1" ht="33" spans="1:13">
      <c r="A2964" s="20" t="s">
        <v>13198</v>
      </c>
      <c r="B2964" s="20" t="s">
        <v>13199</v>
      </c>
      <c r="C2964" s="21">
        <f>VLOOKUP(A2964,[1]spot_prices!$A:$F,3,FALSE)</f>
        <v>81.8</v>
      </c>
      <c r="D2964" s="21">
        <f>VLOOKUP(A2964,[1]spot_prices!$A:$F,4,FALSE)</f>
        <v>82.6</v>
      </c>
      <c r="E2964" s="107">
        <f>C2964/D2964</f>
        <v>0.990314769975787</v>
      </c>
      <c r="F2964" s="20">
        <f>VLOOKUP(A2964,[1]spot_prices!$A:$F,5,FALSE)</f>
        <v>16.93</v>
      </c>
      <c r="G2964" s="103">
        <f>VLOOKUP(A2964,[1]spot_prices!$A:$F,6,FALSE)</f>
        <v>2.61</v>
      </c>
      <c r="H2964" s="23" t="s">
        <v>2082</v>
      </c>
      <c r="I2964" s="115"/>
      <c r="J2964" s="20" t="s">
        <v>2286</v>
      </c>
      <c r="K2964" s="112">
        <f>VLOOKUP(H2964,行业总结!D:F,2,FALSE)</f>
        <v>4.6</v>
      </c>
      <c r="L2964" s="23" t="s">
        <v>13200</v>
      </c>
      <c r="M2964" s="23" t="s">
        <v>13201</v>
      </c>
    </row>
    <row r="2965" s="98" customFormat="1" spans="1:13">
      <c r="A2965" s="24" t="s">
        <v>13202</v>
      </c>
      <c r="B2965" s="24" t="s">
        <v>13203</v>
      </c>
      <c r="C2965" s="21">
        <f>VLOOKUP(A2965,[1]spot_prices!$A:$F,3,FALSE)</f>
        <v>44.8</v>
      </c>
      <c r="D2965" s="21">
        <f>VLOOKUP(A2965,[1]spot_prices!$A:$F,4,FALSE)</f>
        <v>55.1</v>
      </c>
      <c r="E2965" s="107">
        <f>C2965/D2965</f>
        <v>0.813067150635209</v>
      </c>
      <c r="F2965" s="20">
        <f>VLOOKUP(A2965,[1]spot_prices!$A:$F,5,FALSE)</f>
        <v>4.44</v>
      </c>
      <c r="G2965" s="103">
        <f>VLOOKUP(A2965,[1]spot_prices!$A:$F,6,FALSE)</f>
        <v>1.14</v>
      </c>
      <c r="H2965" s="27" t="s">
        <v>2082</v>
      </c>
      <c r="I2965" s="35"/>
      <c r="J2965" s="24" t="s">
        <v>2135</v>
      </c>
      <c r="K2965" s="112">
        <f>VLOOKUP(H2965,行业总结!D:F,2,FALSE)</f>
        <v>4.6</v>
      </c>
      <c r="L2965" s="27" t="s">
        <v>13204</v>
      </c>
      <c r="M2965" s="27" t="s">
        <v>13205</v>
      </c>
    </row>
    <row r="2966" s="98" customFormat="1" spans="1:13">
      <c r="A2966" s="24" t="s">
        <v>13206</v>
      </c>
      <c r="B2966" s="24" t="s">
        <v>13207</v>
      </c>
      <c r="C2966" s="21">
        <f>VLOOKUP(A2966,[1]spot_prices!$A:$F,3,FALSE)</f>
        <v>26.5</v>
      </c>
      <c r="D2966" s="21">
        <f>VLOOKUP(A2966,[1]spot_prices!$A:$F,4,FALSE)</f>
        <v>33.4</v>
      </c>
      <c r="E2966" s="107">
        <f>C2966/D2966</f>
        <v>0.793413173652695</v>
      </c>
      <c r="F2966" s="20">
        <f>VLOOKUP(A2966,[1]spot_prices!$A:$F,5,FALSE)</f>
        <v>8.13</v>
      </c>
      <c r="G2966" s="103">
        <f>VLOOKUP(A2966,[1]spot_prices!$A:$F,6,FALSE)</f>
        <v>2.91</v>
      </c>
      <c r="H2966" s="27" t="s">
        <v>2082</v>
      </c>
      <c r="I2966" s="35"/>
      <c r="J2966" s="114"/>
      <c r="K2966" s="112">
        <f>VLOOKUP(H2966,行业总结!D:F,2,FALSE)</f>
        <v>4.6</v>
      </c>
      <c r="L2966" s="27" t="s">
        <v>13208</v>
      </c>
      <c r="M2966" s="27" t="s">
        <v>13209</v>
      </c>
    </row>
    <row r="2967" s="98" customFormat="1" ht="33" spans="1:13">
      <c r="A2967" s="24" t="s">
        <v>13210</v>
      </c>
      <c r="B2967" s="24" t="s">
        <v>13211</v>
      </c>
      <c r="C2967" s="21">
        <f>VLOOKUP(A2967,[1]spot_prices!$A:$F,3,FALSE)</f>
        <v>20.6</v>
      </c>
      <c r="D2967" s="21">
        <f>VLOOKUP(A2967,[1]spot_prices!$A:$F,4,FALSE)</f>
        <v>20.6</v>
      </c>
      <c r="E2967" s="107">
        <f>C2967/D2967</f>
        <v>1</v>
      </c>
      <c r="F2967" s="20">
        <f>VLOOKUP(A2967,[1]spot_prices!$A:$F,5,FALSE)</f>
        <v>14.3</v>
      </c>
      <c r="G2967" s="103">
        <f>VLOOKUP(A2967,[1]spot_prices!$A:$F,6,FALSE)</f>
        <v>4.46</v>
      </c>
      <c r="H2967" s="27" t="s">
        <v>2082</v>
      </c>
      <c r="I2967" s="35"/>
      <c r="J2967" s="114"/>
      <c r="K2967" s="112">
        <f>VLOOKUP(H2967,行业总结!D:F,2,FALSE)</f>
        <v>4.6</v>
      </c>
      <c r="L2967" s="27" t="s">
        <v>13212</v>
      </c>
      <c r="M2967" s="27" t="s">
        <v>13213</v>
      </c>
    </row>
    <row r="2968" s="98" customFormat="1" ht="33" spans="1:13">
      <c r="A2968" s="24" t="s">
        <v>13214</v>
      </c>
      <c r="B2968" s="24" t="s">
        <v>13215</v>
      </c>
      <c r="C2968" s="21">
        <f>VLOOKUP(A2968,[1]spot_prices!$A:$F,3,FALSE)</f>
        <v>20.3</v>
      </c>
      <c r="D2968" s="21">
        <f>VLOOKUP(A2968,[1]spot_prices!$A:$F,4,FALSE)</f>
        <v>27.4</v>
      </c>
      <c r="E2968" s="107">
        <f>C2968/D2968</f>
        <v>0.740875912408759</v>
      </c>
      <c r="F2968" s="20">
        <f>VLOOKUP(A2968,[1]spot_prices!$A:$F,5,FALSE)</f>
        <v>6.48</v>
      </c>
      <c r="G2968" s="103">
        <f>VLOOKUP(A2968,[1]spot_prices!$A:$F,6,FALSE)</f>
        <v>2.37</v>
      </c>
      <c r="H2968" s="27" t="s">
        <v>2082</v>
      </c>
      <c r="I2968" s="35"/>
      <c r="J2968" s="114"/>
      <c r="K2968" s="112">
        <f>VLOOKUP(H2968,行业总结!D:F,2,FALSE)</f>
        <v>4.6</v>
      </c>
      <c r="L2968" s="27" t="s">
        <v>13216</v>
      </c>
      <c r="M2968" s="27" t="s">
        <v>13217</v>
      </c>
    </row>
    <row r="2969" s="98" customFormat="1" spans="1:13">
      <c r="A2969" s="24" t="s">
        <v>13218</v>
      </c>
      <c r="B2969" s="24" t="s">
        <v>13219</v>
      </c>
      <c r="C2969" s="21">
        <f>VLOOKUP(A2969,[1]spot_prices!$A:$F,3,FALSE)</f>
        <v>16.5</v>
      </c>
      <c r="D2969" s="21">
        <f>VLOOKUP(A2969,[1]spot_prices!$A:$F,4,FALSE)</f>
        <v>20.9</v>
      </c>
      <c r="E2969" s="107">
        <f>C2969/D2969</f>
        <v>0.789473684210526</v>
      </c>
      <c r="F2969" s="20">
        <f>VLOOKUP(A2969,[1]spot_prices!$A:$F,5,FALSE)</f>
        <v>10.68</v>
      </c>
      <c r="G2969" s="103">
        <f>VLOOKUP(A2969,[1]spot_prices!$A:$F,6,FALSE)</f>
        <v>2.1</v>
      </c>
      <c r="H2969" s="27" t="s">
        <v>2082</v>
      </c>
      <c r="I2969" s="35"/>
      <c r="J2969" s="114"/>
      <c r="K2969" s="112">
        <f>VLOOKUP(H2969,行业总结!D:F,2,FALSE)</f>
        <v>4.6</v>
      </c>
      <c r="L2969" s="27" t="s">
        <v>13220</v>
      </c>
      <c r="M2969" s="27" t="s">
        <v>13221</v>
      </c>
    </row>
    <row r="2970" s="98" customFormat="1" ht="33" spans="1:13">
      <c r="A2970" s="24" t="s">
        <v>13222</v>
      </c>
      <c r="B2970" s="24" t="s">
        <v>13223</v>
      </c>
      <c r="C2970" s="21">
        <f>VLOOKUP(A2970,[1]spot_prices!$A:$F,3,FALSE)</f>
        <v>15.9</v>
      </c>
      <c r="D2970" s="21">
        <f>VLOOKUP(A2970,[1]spot_prices!$A:$F,4,FALSE)</f>
        <v>19.3</v>
      </c>
      <c r="E2970" s="107">
        <f>C2970/D2970</f>
        <v>0.823834196891192</v>
      </c>
      <c r="F2970" s="20">
        <f>VLOOKUP(A2970,[1]spot_prices!$A:$F,5,FALSE)</f>
        <v>6.5</v>
      </c>
      <c r="G2970" s="103">
        <f>VLOOKUP(A2970,[1]spot_prices!$A:$F,6,FALSE)</f>
        <v>1.56</v>
      </c>
      <c r="H2970" s="27" t="s">
        <v>2082</v>
      </c>
      <c r="I2970" s="35"/>
      <c r="J2970" s="114"/>
      <c r="K2970" s="112">
        <f>VLOOKUP(H2970,行业总结!D:F,2,FALSE)</f>
        <v>4.6</v>
      </c>
      <c r="L2970" s="27" t="s">
        <v>13224</v>
      </c>
      <c r="M2970" s="27" t="s">
        <v>13225</v>
      </c>
    </row>
    <row r="2971" s="98" customFormat="1" spans="1:13">
      <c r="A2971" s="24" t="s">
        <v>13226</v>
      </c>
      <c r="B2971" s="24" t="s">
        <v>13227</v>
      </c>
      <c r="C2971" s="21">
        <f>VLOOKUP(A2971,[1]spot_prices!$A:$F,3,FALSE)</f>
        <v>7.8</v>
      </c>
      <c r="D2971" s="21">
        <f>VLOOKUP(A2971,[1]spot_prices!$A:$F,4,FALSE)</f>
        <v>31</v>
      </c>
      <c r="E2971" s="107">
        <f>C2971/D2971</f>
        <v>0.251612903225806</v>
      </c>
      <c r="F2971" s="20">
        <f>VLOOKUP(A2971,[1]spot_prices!$A:$F,5,FALSE)</f>
        <v>25.84</v>
      </c>
      <c r="G2971" s="103">
        <f>VLOOKUP(A2971,[1]spot_prices!$A:$F,6,FALSE)</f>
        <v>1.41</v>
      </c>
      <c r="H2971" s="27" t="s">
        <v>2082</v>
      </c>
      <c r="I2971" s="35"/>
      <c r="J2971" s="114"/>
      <c r="K2971" s="112">
        <f>VLOOKUP(H2971,行业总结!D:F,2,FALSE)</f>
        <v>4.6</v>
      </c>
      <c r="L2971" s="27" t="s">
        <v>13228</v>
      </c>
      <c r="M2971" s="27" t="s">
        <v>13229</v>
      </c>
    </row>
    <row r="2972" s="98" customFormat="1" spans="1:13">
      <c r="A2972" s="24" t="s">
        <v>13230</v>
      </c>
      <c r="B2972" s="24" t="s">
        <v>13231</v>
      </c>
      <c r="C2972" s="21">
        <f>VLOOKUP(A2972,[1]spot_prices!$A:$F,3,FALSE)</f>
        <v>7.3</v>
      </c>
      <c r="D2972" s="21">
        <f>VLOOKUP(A2972,[1]spot_prices!$A:$F,4,FALSE)</f>
        <v>29.1</v>
      </c>
      <c r="E2972" s="107">
        <f>C2972/D2972</f>
        <v>0.25085910652921</v>
      </c>
      <c r="F2972" s="20">
        <f>VLOOKUP(A2972,[1]spot_prices!$A:$F,5,FALSE)</f>
        <v>20.4</v>
      </c>
      <c r="G2972" s="103">
        <f>VLOOKUP(A2972,[1]spot_prices!$A:$F,6,FALSE)</f>
        <v>1.24</v>
      </c>
      <c r="H2972" s="27" t="s">
        <v>2082</v>
      </c>
      <c r="I2972" s="35"/>
      <c r="J2972" s="114"/>
      <c r="K2972" s="112">
        <f>VLOOKUP(H2972,行业总结!D:F,2,FALSE)</f>
        <v>4.6</v>
      </c>
      <c r="L2972" s="27" t="s">
        <v>13232</v>
      </c>
      <c r="M2972" s="27" t="s">
        <v>13233</v>
      </c>
    </row>
    <row r="2973" s="98" customFormat="1" spans="1:13">
      <c r="A2973" s="24" t="s">
        <v>13234</v>
      </c>
      <c r="B2973" s="24" t="s">
        <v>13235</v>
      </c>
      <c r="C2973" s="21">
        <f>VLOOKUP(A2973,[1]spot_prices!$A:$F,3,FALSE)</f>
        <v>4.8</v>
      </c>
      <c r="D2973" s="21">
        <f>VLOOKUP(A2973,[1]spot_prices!$A:$F,4,FALSE)</f>
        <v>19.2</v>
      </c>
      <c r="E2973" s="107">
        <f>C2973/D2973</f>
        <v>0.25</v>
      </c>
      <c r="F2973" s="20">
        <f>VLOOKUP(A2973,[1]spot_prices!$A:$F,5,FALSE)</f>
        <v>38.44</v>
      </c>
      <c r="G2973" s="103">
        <f>VLOOKUP(A2973,[1]spot_prices!$A:$F,6,FALSE)</f>
        <v>0.55</v>
      </c>
      <c r="H2973" s="27" t="s">
        <v>2082</v>
      </c>
      <c r="I2973" s="35"/>
      <c r="J2973" s="114"/>
      <c r="K2973" s="112">
        <f>VLOOKUP(H2973,行业总结!D:F,2,FALSE)</f>
        <v>4.6</v>
      </c>
      <c r="L2973" s="27" t="s">
        <v>13236</v>
      </c>
      <c r="M2973" s="27" t="s">
        <v>13237</v>
      </c>
    </row>
    <row r="2974" s="98" customFormat="1" ht="33" spans="1:13">
      <c r="A2974" s="24" t="s">
        <v>13238</v>
      </c>
      <c r="B2974" s="24" t="s">
        <v>13239</v>
      </c>
      <c r="C2974" s="21">
        <f>VLOOKUP(A2974,[1]spot_prices!$A:$F,3,FALSE)</f>
        <v>1.9</v>
      </c>
      <c r="D2974" s="21">
        <f>VLOOKUP(A2974,[1]spot_prices!$A:$F,4,FALSE)</f>
        <v>5.7</v>
      </c>
      <c r="E2974" s="107">
        <f>C2974/D2974</f>
        <v>0.333333333333333</v>
      </c>
      <c r="F2974" s="20">
        <f>VLOOKUP(A2974,[1]spot_prices!$A:$F,5,FALSE)</f>
        <v>8.25</v>
      </c>
      <c r="G2974" s="103">
        <f>VLOOKUP(A2974,[1]spot_prices!$A:$F,6,FALSE)</f>
        <v>1.1</v>
      </c>
      <c r="H2974" s="27" t="s">
        <v>2082</v>
      </c>
      <c r="I2974" s="35"/>
      <c r="J2974" s="114"/>
      <c r="K2974" s="112">
        <f>VLOOKUP(H2974,行业总结!D:F,2,FALSE)</f>
        <v>4.6</v>
      </c>
      <c r="L2974" s="27" t="s">
        <v>13240</v>
      </c>
      <c r="M2974" s="114"/>
    </row>
    <row r="2975" s="98" customFormat="1" ht="33" spans="1:13">
      <c r="A2975" s="108" t="s">
        <v>13241</v>
      </c>
      <c r="B2975" s="108" t="s">
        <v>13242</v>
      </c>
      <c r="C2975" s="21">
        <f>VLOOKUP(A2975,[1]spot_prices!$A:$F,3,FALSE)</f>
        <v>231</v>
      </c>
      <c r="D2975" s="21">
        <f>VLOOKUP(A2975,[1]spot_prices!$A:$F,4,FALSE)</f>
        <v>274.9</v>
      </c>
      <c r="E2975" s="107">
        <f>C2975/D2975</f>
        <v>0.84030556566024</v>
      </c>
      <c r="F2975" s="20">
        <f>VLOOKUP(A2975,[1]spot_prices!$A:$F,5,FALSE)</f>
        <v>14.11</v>
      </c>
      <c r="G2975" s="103">
        <f>VLOOKUP(A2975,[1]spot_prices!$A:$F,6,FALSE)</f>
        <v>2.25</v>
      </c>
      <c r="H2975" s="109" t="s">
        <v>177</v>
      </c>
      <c r="I2975" s="121"/>
      <c r="J2975" s="108" t="s">
        <v>3067</v>
      </c>
      <c r="K2975" s="112">
        <f>VLOOKUP(H2975,行业总结!D:F,2,FALSE)</f>
        <v>4.2</v>
      </c>
      <c r="L2975" s="109" t="s">
        <v>13243</v>
      </c>
      <c r="M2975" s="109" t="s">
        <v>13244</v>
      </c>
    </row>
    <row r="2976" s="98" customFormat="1" ht="33" spans="1:13">
      <c r="A2976" s="108" t="s">
        <v>13245</v>
      </c>
      <c r="B2976" s="108" t="s">
        <v>13246</v>
      </c>
      <c r="C2976" s="21">
        <f>VLOOKUP(A2976,[1]spot_prices!$A:$F,3,FALSE)</f>
        <v>144</v>
      </c>
      <c r="D2976" s="21">
        <f>VLOOKUP(A2976,[1]spot_prices!$A:$F,4,FALSE)</f>
        <v>153.8</v>
      </c>
      <c r="E2976" s="107">
        <f>C2976/D2976</f>
        <v>0.93628088426528</v>
      </c>
      <c r="F2976" s="20">
        <f>VLOOKUP(A2976,[1]spot_prices!$A:$F,5,FALSE)</f>
        <v>34.91</v>
      </c>
      <c r="G2976" s="103">
        <f>VLOOKUP(A2976,[1]spot_prices!$A:$F,6,FALSE)</f>
        <v>0.72</v>
      </c>
      <c r="H2976" s="109" t="s">
        <v>177</v>
      </c>
      <c r="I2976" s="121"/>
      <c r="J2976" s="108" t="s">
        <v>2113</v>
      </c>
      <c r="K2976" s="112">
        <f>VLOOKUP(H2976,行业总结!D:F,2,FALSE)</f>
        <v>4.2</v>
      </c>
      <c r="L2976" s="109" t="s">
        <v>13247</v>
      </c>
      <c r="M2976" s="109" t="s">
        <v>13248</v>
      </c>
    </row>
    <row r="2977" s="98" customFormat="1" spans="1:13">
      <c r="A2977" s="108" t="s">
        <v>13249</v>
      </c>
      <c r="B2977" s="108" t="s">
        <v>13250</v>
      </c>
      <c r="C2977" s="21">
        <f>VLOOKUP(A2977,[1]spot_prices!$A:$F,3,FALSE)</f>
        <v>143.3</v>
      </c>
      <c r="D2977" s="21">
        <f>VLOOKUP(A2977,[1]spot_prices!$A:$F,4,FALSE)</f>
        <v>214.9</v>
      </c>
      <c r="E2977" s="107">
        <f>C2977/D2977</f>
        <v>0.666821777570963</v>
      </c>
      <c r="F2977" s="20">
        <f>VLOOKUP(A2977,[1]spot_prices!$A:$F,5,FALSE)</f>
        <v>26.86</v>
      </c>
      <c r="G2977" s="103">
        <f>VLOOKUP(A2977,[1]spot_prices!$A:$F,6,FALSE)</f>
        <v>0.22</v>
      </c>
      <c r="H2977" s="109" t="s">
        <v>177</v>
      </c>
      <c r="I2977" s="121"/>
      <c r="J2977" s="108" t="s">
        <v>2211</v>
      </c>
      <c r="K2977" s="112">
        <f>VLOOKUP(H2977,行业总结!D:F,2,FALSE)</f>
        <v>4.2</v>
      </c>
      <c r="L2977" s="109" t="s">
        <v>13251</v>
      </c>
      <c r="M2977" s="109" t="s">
        <v>13252</v>
      </c>
    </row>
    <row r="2978" s="98" customFormat="1" ht="33" spans="1:13">
      <c r="A2978" s="108" t="s">
        <v>13253</v>
      </c>
      <c r="B2978" s="108" t="s">
        <v>13254</v>
      </c>
      <c r="C2978" s="21">
        <f>VLOOKUP(A2978,[1]spot_prices!$A:$F,3,FALSE)</f>
        <v>115.4</v>
      </c>
      <c r="D2978" s="21">
        <f>VLOOKUP(A2978,[1]spot_prices!$A:$F,4,FALSE)</f>
        <v>235.6</v>
      </c>
      <c r="E2978" s="107">
        <f>C2978/D2978</f>
        <v>0.48981324278438</v>
      </c>
      <c r="F2978" s="20">
        <f>VLOOKUP(A2978,[1]spot_prices!$A:$F,5,FALSE)</f>
        <v>26.7</v>
      </c>
      <c r="G2978" s="103">
        <f>VLOOKUP(A2978,[1]spot_prices!$A:$F,6,FALSE)</f>
        <v>2.85</v>
      </c>
      <c r="H2978" s="109" t="s">
        <v>177</v>
      </c>
      <c r="I2978" s="121"/>
      <c r="J2978" s="108" t="s">
        <v>2211</v>
      </c>
      <c r="K2978" s="112">
        <f>VLOOKUP(H2978,行业总结!D:F,2,FALSE)</f>
        <v>4.2</v>
      </c>
      <c r="L2978" s="109" t="s">
        <v>13255</v>
      </c>
      <c r="M2978" s="109" t="s">
        <v>13256</v>
      </c>
    </row>
    <row r="2979" s="98" customFormat="1" ht="33" spans="1:13">
      <c r="A2979" s="108" t="s">
        <v>13257</v>
      </c>
      <c r="B2979" s="120" t="s">
        <v>13258</v>
      </c>
      <c r="C2979" s="21">
        <f>VLOOKUP(A2979,[1]spot_prices!$A:$F,3,FALSE)</f>
        <v>112.7</v>
      </c>
      <c r="D2979" s="21">
        <f>VLOOKUP(A2979,[1]spot_prices!$A:$F,4,FALSE)</f>
        <v>112.7</v>
      </c>
      <c r="E2979" s="107">
        <f>C2979/D2979</f>
        <v>1</v>
      </c>
      <c r="F2979" s="20">
        <f>VLOOKUP(A2979,[1]spot_prices!$A:$F,5,FALSE)</f>
        <v>24.77</v>
      </c>
      <c r="G2979" s="103">
        <f>VLOOKUP(A2979,[1]spot_prices!$A:$F,6,FALSE)</f>
        <v>0</v>
      </c>
      <c r="H2979" s="109" t="s">
        <v>177</v>
      </c>
      <c r="I2979" s="121"/>
      <c r="J2979" s="108" t="s">
        <v>2113</v>
      </c>
      <c r="K2979" s="112">
        <f>VLOOKUP(H2979,行业总结!D:F,2,FALSE)</f>
        <v>4.2</v>
      </c>
      <c r="L2979" s="135" t="s">
        <v>13259</v>
      </c>
      <c r="M2979" s="109" t="s">
        <v>13260</v>
      </c>
    </row>
    <row r="2980" s="98" customFormat="1" ht="49.5" spans="1:13">
      <c r="A2980" s="108" t="s">
        <v>13261</v>
      </c>
      <c r="B2980" s="108" t="s">
        <v>13262</v>
      </c>
      <c r="C2980" s="21">
        <f>VLOOKUP(A2980,[1]spot_prices!$A:$F,3,FALSE)</f>
        <v>112.5</v>
      </c>
      <c r="D2980" s="21">
        <f>VLOOKUP(A2980,[1]spot_prices!$A:$F,4,FALSE)</f>
        <v>139.3</v>
      </c>
      <c r="E2980" s="107">
        <f>C2980/D2980</f>
        <v>0.807609475951184</v>
      </c>
      <c r="F2980" s="20">
        <f>VLOOKUP(A2980,[1]spot_prices!$A:$F,5,FALSE)</f>
        <v>11.29</v>
      </c>
      <c r="G2980" s="103">
        <f>VLOOKUP(A2980,[1]spot_prices!$A:$F,6,FALSE)</f>
        <v>1.35</v>
      </c>
      <c r="H2980" s="109" t="s">
        <v>177</v>
      </c>
      <c r="I2980" s="121"/>
      <c r="J2980" s="108" t="s">
        <v>2113</v>
      </c>
      <c r="K2980" s="112">
        <f>VLOOKUP(H2980,行业总结!D:F,2,FALSE)</f>
        <v>4.2</v>
      </c>
      <c r="L2980" s="109" t="s">
        <v>13263</v>
      </c>
      <c r="M2980" s="109" t="s">
        <v>13264</v>
      </c>
    </row>
    <row r="2981" s="98" customFormat="1" ht="33" spans="1:13">
      <c r="A2981" s="108" t="s">
        <v>13265</v>
      </c>
      <c r="B2981" s="108" t="s">
        <v>13266</v>
      </c>
      <c r="C2981" s="21">
        <f>VLOOKUP(A2981,[1]spot_prices!$A:$F,3,FALSE)</f>
        <v>103.1</v>
      </c>
      <c r="D2981" s="21">
        <f>VLOOKUP(A2981,[1]spot_prices!$A:$F,4,FALSE)</f>
        <v>126.4</v>
      </c>
      <c r="E2981" s="107">
        <f>C2981/D2981</f>
        <v>0.815664556962025</v>
      </c>
      <c r="F2981" s="20">
        <f>VLOOKUP(A2981,[1]spot_prices!$A:$F,5,FALSE)</f>
        <v>29.08</v>
      </c>
      <c r="G2981" s="103">
        <f>VLOOKUP(A2981,[1]spot_prices!$A:$F,6,FALSE)</f>
        <v>1.15</v>
      </c>
      <c r="H2981" s="109" t="s">
        <v>177</v>
      </c>
      <c r="I2981" s="121"/>
      <c r="J2981" s="108" t="s">
        <v>2135</v>
      </c>
      <c r="K2981" s="112">
        <f>VLOOKUP(H2981,行业总结!D:F,2,FALSE)</f>
        <v>4.2</v>
      </c>
      <c r="L2981" s="109" t="s">
        <v>13267</v>
      </c>
      <c r="M2981" s="109" t="s">
        <v>13268</v>
      </c>
    </row>
    <row r="2982" s="98" customFormat="1" ht="33" spans="1:13">
      <c r="A2982" s="108" t="s">
        <v>13269</v>
      </c>
      <c r="B2982" s="108" t="s">
        <v>13270</v>
      </c>
      <c r="C2982" s="21">
        <f>VLOOKUP(A2982,[1]spot_prices!$A:$F,3,FALSE)</f>
        <v>100.7</v>
      </c>
      <c r="D2982" s="21">
        <f>VLOOKUP(A2982,[1]spot_prices!$A:$F,4,FALSE)</f>
        <v>100.7</v>
      </c>
      <c r="E2982" s="107">
        <f>C2982/D2982</f>
        <v>1</v>
      </c>
      <c r="F2982" s="20">
        <f>VLOOKUP(A2982,[1]spot_prices!$A:$F,5,FALSE)</f>
        <v>16.08</v>
      </c>
      <c r="G2982" s="103">
        <f>VLOOKUP(A2982,[1]spot_prices!$A:$F,6,FALSE)</f>
        <v>0.56</v>
      </c>
      <c r="H2982" s="109" t="s">
        <v>177</v>
      </c>
      <c r="I2982" s="121"/>
      <c r="J2982" s="108" t="s">
        <v>2352</v>
      </c>
      <c r="K2982" s="112">
        <f>VLOOKUP(H2982,行业总结!D:F,2,FALSE)</f>
        <v>4.2</v>
      </c>
      <c r="L2982" s="109" t="s">
        <v>13271</v>
      </c>
      <c r="M2982" s="109" t="s">
        <v>13272</v>
      </c>
    </row>
    <row r="2983" s="98" customFormat="1" ht="33" spans="1:13">
      <c r="A2983" s="20" t="s">
        <v>13273</v>
      </c>
      <c r="B2983" s="20" t="s">
        <v>13274</v>
      </c>
      <c r="C2983" s="21">
        <f>VLOOKUP(A2983,[1]spot_prices!$A:$F,3,FALSE)</f>
        <v>96.7</v>
      </c>
      <c r="D2983" s="21">
        <f>VLOOKUP(A2983,[1]spot_prices!$A:$F,4,FALSE)</f>
        <v>96.7</v>
      </c>
      <c r="E2983" s="107">
        <f>C2983/D2983</f>
        <v>1</v>
      </c>
      <c r="F2983" s="20">
        <f>VLOOKUP(A2983,[1]spot_prices!$A:$F,5,FALSE)</f>
        <v>28.66</v>
      </c>
      <c r="G2983" s="103">
        <f>VLOOKUP(A2983,[1]spot_prices!$A:$F,6,FALSE)</f>
        <v>-1.07</v>
      </c>
      <c r="H2983" s="23" t="s">
        <v>177</v>
      </c>
      <c r="I2983" s="115"/>
      <c r="J2983" s="113"/>
      <c r="K2983" s="112">
        <f>VLOOKUP(H2983,行业总结!D:F,2,FALSE)</f>
        <v>4.2</v>
      </c>
      <c r="L2983" s="23" t="s">
        <v>13275</v>
      </c>
      <c r="M2983" s="23" t="s">
        <v>13276</v>
      </c>
    </row>
    <row r="2984" s="98" customFormat="1" ht="33" spans="1:13">
      <c r="A2984" s="20" t="s">
        <v>13277</v>
      </c>
      <c r="B2984" s="20" t="s">
        <v>13278</v>
      </c>
      <c r="C2984" s="21">
        <f>VLOOKUP(A2984,[1]spot_prices!$A:$F,3,FALSE)</f>
        <v>91.1</v>
      </c>
      <c r="D2984" s="21">
        <f>VLOOKUP(A2984,[1]spot_prices!$A:$F,4,FALSE)</f>
        <v>101.3</v>
      </c>
      <c r="E2984" s="107">
        <f>C2984/D2984</f>
        <v>0.899308983218164</v>
      </c>
      <c r="F2984" s="20">
        <f>VLOOKUP(A2984,[1]spot_prices!$A:$F,5,FALSE)</f>
        <v>21.6</v>
      </c>
      <c r="G2984" s="103">
        <f>VLOOKUP(A2984,[1]spot_prices!$A:$F,6,FALSE)</f>
        <v>4.4</v>
      </c>
      <c r="H2984" s="23" t="s">
        <v>177</v>
      </c>
      <c r="I2984" s="115"/>
      <c r="J2984" s="20" t="s">
        <v>2442</v>
      </c>
      <c r="K2984" s="112">
        <f>VLOOKUP(H2984,行业总结!D:F,2,FALSE)</f>
        <v>4.2</v>
      </c>
      <c r="L2984" s="23" t="s">
        <v>13279</v>
      </c>
      <c r="M2984" s="23" t="s">
        <v>13280</v>
      </c>
    </row>
    <row r="2985" s="98" customFormat="1" ht="33" spans="1:13">
      <c r="A2985" s="20" t="s">
        <v>13281</v>
      </c>
      <c r="B2985" s="20" t="s">
        <v>13282</v>
      </c>
      <c r="C2985" s="21">
        <f>VLOOKUP(A2985,[1]spot_prices!$A:$F,3,FALSE)</f>
        <v>89.3</v>
      </c>
      <c r="D2985" s="21">
        <f>VLOOKUP(A2985,[1]spot_prices!$A:$F,4,FALSE)</f>
        <v>147.1</v>
      </c>
      <c r="E2985" s="107">
        <f>C2985/D2985</f>
        <v>0.60707002039429</v>
      </c>
      <c r="F2985" s="20">
        <f>VLOOKUP(A2985,[1]spot_prices!$A:$F,5,FALSE)</f>
        <v>99.9</v>
      </c>
      <c r="G2985" s="103">
        <f>VLOOKUP(A2985,[1]spot_prices!$A:$F,6,FALSE)</f>
        <v>-0.04</v>
      </c>
      <c r="H2985" s="23" t="s">
        <v>177</v>
      </c>
      <c r="I2985" s="115"/>
      <c r="J2985" s="20" t="s">
        <v>2253</v>
      </c>
      <c r="K2985" s="112">
        <f>VLOOKUP(H2985,行业总结!D:F,2,FALSE)</f>
        <v>4.2</v>
      </c>
      <c r="L2985" s="23" t="s">
        <v>13283</v>
      </c>
      <c r="M2985" s="23" t="s">
        <v>13284</v>
      </c>
    </row>
    <row r="2986" s="98" customFormat="1" ht="33" spans="1:13">
      <c r="A2986" s="20" t="s">
        <v>13285</v>
      </c>
      <c r="B2986" s="20" t="s">
        <v>13286</v>
      </c>
      <c r="C2986" s="21">
        <f>VLOOKUP(A2986,[1]spot_prices!$A:$F,3,FALSE)</f>
        <v>88.7</v>
      </c>
      <c r="D2986" s="21">
        <f>VLOOKUP(A2986,[1]spot_prices!$A:$F,4,FALSE)</f>
        <v>88.7</v>
      </c>
      <c r="E2986" s="107">
        <f>C2986/D2986</f>
        <v>1</v>
      </c>
      <c r="F2986" s="20">
        <f>VLOOKUP(A2986,[1]spot_prices!$A:$F,5,FALSE)</f>
        <v>21.92</v>
      </c>
      <c r="G2986" s="103">
        <f>VLOOKUP(A2986,[1]spot_prices!$A:$F,6,FALSE)</f>
        <v>2.43</v>
      </c>
      <c r="H2986" s="23" t="s">
        <v>177</v>
      </c>
      <c r="I2986" s="115"/>
      <c r="J2986" s="20" t="s">
        <v>2113</v>
      </c>
      <c r="K2986" s="112">
        <f>VLOOKUP(H2986,行业总结!D:F,2,FALSE)</f>
        <v>4.2</v>
      </c>
      <c r="L2986" s="23" t="s">
        <v>13287</v>
      </c>
      <c r="M2986" s="23" t="s">
        <v>13288</v>
      </c>
    </row>
    <row r="2987" s="98" customFormat="1" ht="33" spans="1:13">
      <c r="A2987" s="20" t="s">
        <v>13289</v>
      </c>
      <c r="B2987" s="122" t="s">
        <v>13290</v>
      </c>
      <c r="C2987" s="21">
        <f>VLOOKUP(A2987,[1]spot_prices!$A:$F,3,FALSE)</f>
        <v>82.9</v>
      </c>
      <c r="D2987" s="21">
        <f>VLOOKUP(A2987,[1]spot_prices!$A:$F,4,FALSE)</f>
        <v>107.4</v>
      </c>
      <c r="E2987" s="107">
        <f>C2987/D2987</f>
        <v>0.771880819366853</v>
      </c>
      <c r="F2987" s="20">
        <f>VLOOKUP(A2987,[1]spot_prices!$A:$F,5,FALSE)</f>
        <v>39.1</v>
      </c>
      <c r="G2987" s="103">
        <f>VLOOKUP(A2987,[1]spot_prices!$A:$F,6,FALSE)</f>
        <v>-1.88</v>
      </c>
      <c r="H2987" s="23" t="s">
        <v>177</v>
      </c>
      <c r="I2987" s="115"/>
      <c r="J2987" s="113"/>
      <c r="K2987" s="112">
        <f>VLOOKUP(H2987,行业总结!D:F,2,FALSE)</f>
        <v>4.2</v>
      </c>
      <c r="L2987" s="128" t="s">
        <v>13291</v>
      </c>
      <c r="M2987" s="128" t="s">
        <v>13292</v>
      </c>
    </row>
    <row r="2988" s="98" customFormat="1" ht="49.5" spans="1:13">
      <c r="A2988" s="20" t="s">
        <v>13293</v>
      </c>
      <c r="B2988" s="20" t="s">
        <v>13294</v>
      </c>
      <c r="C2988" s="21">
        <f>VLOOKUP(A2988,[1]spot_prices!$A:$F,3,FALSE)</f>
        <v>68.8</v>
      </c>
      <c r="D2988" s="21">
        <f>VLOOKUP(A2988,[1]spot_prices!$A:$F,4,FALSE)</f>
        <v>70.5</v>
      </c>
      <c r="E2988" s="107">
        <f>C2988/D2988</f>
        <v>0.975886524822695</v>
      </c>
      <c r="F2988" s="20">
        <f>VLOOKUP(A2988,[1]spot_prices!$A:$F,5,FALSE)</f>
        <v>16.33</v>
      </c>
      <c r="G2988" s="103">
        <f>VLOOKUP(A2988,[1]spot_prices!$A:$F,6,FALSE)</f>
        <v>5.02</v>
      </c>
      <c r="H2988" s="23" t="s">
        <v>177</v>
      </c>
      <c r="I2988" s="35" t="s">
        <v>1827</v>
      </c>
      <c r="J2988" s="113"/>
      <c r="K2988" s="112">
        <f>VLOOKUP(H2988,行业总结!D:F,2,FALSE)</f>
        <v>4.2</v>
      </c>
      <c r="L2988" s="23" t="s">
        <v>13295</v>
      </c>
      <c r="M2988" s="23" t="s">
        <v>13296</v>
      </c>
    </row>
    <row r="2989" s="98" customFormat="1" ht="49.5" spans="1:13">
      <c r="A2989" s="20" t="s">
        <v>13297</v>
      </c>
      <c r="B2989" s="20" t="s">
        <v>13298</v>
      </c>
      <c r="C2989" s="21">
        <f>VLOOKUP(A2989,[1]spot_prices!$A:$F,3,FALSE)</f>
        <v>67.6</v>
      </c>
      <c r="D2989" s="21">
        <f>VLOOKUP(A2989,[1]spot_prices!$A:$F,4,FALSE)</f>
        <v>67.6</v>
      </c>
      <c r="E2989" s="107">
        <f>C2989/D2989</f>
        <v>1</v>
      </c>
      <c r="F2989" s="20">
        <f>VLOOKUP(A2989,[1]spot_prices!$A:$F,5,FALSE)</f>
        <v>62.28</v>
      </c>
      <c r="G2989" s="103">
        <f>VLOOKUP(A2989,[1]spot_prices!$A:$F,6,FALSE)</f>
        <v>2.94</v>
      </c>
      <c r="H2989" s="23" t="s">
        <v>177</v>
      </c>
      <c r="I2989" s="35" t="s">
        <v>1827</v>
      </c>
      <c r="J2989" s="20" t="s">
        <v>2286</v>
      </c>
      <c r="K2989" s="112">
        <f>VLOOKUP(H2989,行业总结!D:F,2,FALSE)</f>
        <v>4.2</v>
      </c>
      <c r="L2989" s="23" t="s">
        <v>13299</v>
      </c>
      <c r="M2989" s="23" t="s">
        <v>13300</v>
      </c>
    </row>
    <row r="2990" s="98" customFormat="1" spans="1:13">
      <c r="A2990" s="20" t="s">
        <v>13301</v>
      </c>
      <c r="B2990" s="20" t="s">
        <v>13302</v>
      </c>
      <c r="C2990" s="21">
        <f>VLOOKUP(A2990,[1]spot_prices!$A:$F,3,FALSE)</f>
        <v>64.7</v>
      </c>
      <c r="D2990" s="21">
        <f>VLOOKUP(A2990,[1]spot_prices!$A:$F,4,FALSE)</f>
        <v>65.6</v>
      </c>
      <c r="E2990" s="107">
        <f>C2990/D2990</f>
        <v>0.986280487804878</v>
      </c>
      <c r="F2990" s="20">
        <f>VLOOKUP(A2990,[1]spot_prices!$A:$F,5,FALSE)</f>
        <v>16.01</v>
      </c>
      <c r="G2990" s="103">
        <f>VLOOKUP(A2990,[1]spot_prices!$A:$F,6,FALSE)</f>
        <v>-1.11</v>
      </c>
      <c r="H2990" s="23" t="s">
        <v>177</v>
      </c>
      <c r="I2990" s="115"/>
      <c r="J2990" s="113"/>
      <c r="K2990" s="112">
        <f>VLOOKUP(H2990,行业总结!D:F,2,FALSE)</f>
        <v>4.2</v>
      </c>
      <c r="L2990" s="23" t="s">
        <v>13303</v>
      </c>
      <c r="M2990" s="23" t="s">
        <v>13304</v>
      </c>
    </row>
    <row r="2991" s="98" customFormat="1" ht="33" spans="1:13">
      <c r="A2991" s="20" t="s">
        <v>13305</v>
      </c>
      <c r="B2991" s="20" t="s">
        <v>13306</v>
      </c>
      <c r="C2991" s="21">
        <f>VLOOKUP(A2991,[1]spot_prices!$A:$F,3,FALSE)</f>
        <v>64.5</v>
      </c>
      <c r="D2991" s="21">
        <f>VLOOKUP(A2991,[1]spot_prices!$A:$F,4,FALSE)</f>
        <v>66.4</v>
      </c>
      <c r="E2991" s="107">
        <f>C2991/D2991</f>
        <v>0.971385542168675</v>
      </c>
      <c r="F2991" s="20">
        <f>VLOOKUP(A2991,[1]spot_prices!$A:$F,5,FALSE)</f>
        <v>6.85</v>
      </c>
      <c r="G2991" s="103">
        <f>VLOOKUP(A2991,[1]spot_prices!$A:$F,6,FALSE)</f>
        <v>0.29</v>
      </c>
      <c r="H2991" s="23" t="s">
        <v>177</v>
      </c>
      <c r="I2991" s="115"/>
      <c r="J2991" s="113"/>
      <c r="K2991" s="112">
        <f>VLOOKUP(H2991,行业总结!D:F,2,FALSE)</f>
        <v>4.2</v>
      </c>
      <c r="L2991" s="23" t="s">
        <v>13307</v>
      </c>
      <c r="M2991" s="23" t="s">
        <v>13308</v>
      </c>
    </row>
    <row r="2992" s="98" customFormat="1" ht="33" spans="1:13">
      <c r="A2992" s="20" t="s">
        <v>13309</v>
      </c>
      <c r="B2992" s="122" t="s">
        <v>13310</v>
      </c>
      <c r="C2992" s="21">
        <f>VLOOKUP(A2992,[1]spot_prices!$A:$F,3,FALSE)</f>
        <v>62.7</v>
      </c>
      <c r="D2992" s="21">
        <f>VLOOKUP(A2992,[1]spot_prices!$A:$F,4,FALSE)</f>
        <v>71.3</v>
      </c>
      <c r="E2992" s="107">
        <f>C2992/D2992</f>
        <v>0.879382889200561</v>
      </c>
      <c r="F2992" s="20">
        <f>VLOOKUP(A2992,[1]spot_prices!$A:$F,5,FALSE)</f>
        <v>3.24</v>
      </c>
      <c r="G2992" s="103">
        <f>VLOOKUP(A2992,[1]spot_prices!$A:$F,6,FALSE)</f>
        <v>2.86</v>
      </c>
      <c r="H2992" s="23" t="s">
        <v>177</v>
      </c>
      <c r="I2992" s="115"/>
      <c r="J2992" s="113"/>
      <c r="K2992" s="112">
        <f>VLOOKUP(H2992,行业总结!D:F,2,FALSE)</f>
        <v>4.2</v>
      </c>
      <c r="L2992" s="128" t="s">
        <v>13311</v>
      </c>
      <c r="M2992" s="23" t="s">
        <v>13312</v>
      </c>
    </row>
    <row r="2993" s="98" customFormat="1" ht="33" spans="1:13">
      <c r="A2993" s="20" t="s">
        <v>13313</v>
      </c>
      <c r="B2993" s="20" t="s">
        <v>13314</v>
      </c>
      <c r="C2993" s="21">
        <f>VLOOKUP(A2993,[1]spot_prices!$A:$F,3,FALSE)</f>
        <v>61.9</v>
      </c>
      <c r="D2993" s="21">
        <f>VLOOKUP(A2993,[1]spot_prices!$A:$F,4,FALSE)</f>
        <v>97.7</v>
      </c>
      <c r="E2993" s="107">
        <f>C2993/D2993</f>
        <v>0.633572159672467</v>
      </c>
      <c r="F2993" s="20">
        <f>VLOOKUP(A2993,[1]spot_prices!$A:$F,5,FALSE)</f>
        <v>19.45</v>
      </c>
      <c r="G2993" s="103">
        <f>VLOOKUP(A2993,[1]spot_prices!$A:$F,6,FALSE)</f>
        <v>2.37</v>
      </c>
      <c r="H2993" s="23" t="s">
        <v>177</v>
      </c>
      <c r="I2993" s="115"/>
      <c r="J2993" s="20" t="s">
        <v>2352</v>
      </c>
      <c r="K2993" s="112">
        <f>VLOOKUP(H2993,行业总结!D:F,2,FALSE)</f>
        <v>4.2</v>
      </c>
      <c r="L2993" s="23" t="s">
        <v>13315</v>
      </c>
      <c r="M2993" s="23" t="s">
        <v>13316</v>
      </c>
    </row>
    <row r="2994" s="98" customFormat="1" ht="49.5" spans="1:13">
      <c r="A2994" s="20" t="s">
        <v>13317</v>
      </c>
      <c r="B2994" s="20" t="s">
        <v>13318</v>
      </c>
      <c r="C2994" s="21">
        <f>VLOOKUP(A2994,[1]spot_prices!$A:$F,3,FALSE)</f>
        <v>54.9</v>
      </c>
      <c r="D2994" s="21">
        <f>VLOOKUP(A2994,[1]spot_prices!$A:$F,4,FALSE)</f>
        <v>56.2</v>
      </c>
      <c r="E2994" s="107">
        <f>C2994/D2994</f>
        <v>0.976868327402135</v>
      </c>
      <c r="F2994" s="20">
        <f>VLOOKUP(A2994,[1]spot_prices!$A:$F,5,FALSE)</f>
        <v>14.76</v>
      </c>
      <c r="G2994" s="103">
        <f>VLOOKUP(A2994,[1]spot_prices!$A:$F,6,FALSE)</f>
        <v>2.57</v>
      </c>
      <c r="H2994" s="23" t="s">
        <v>177</v>
      </c>
      <c r="I2994" s="115"/>
      <c r="J2994" s="113"/>
      <c r="K2994" s="112">
        <f>VLOOKUP(H2994,行业总结!D:F,2,FALSE)</f>
        <v>4.2</v>
      </c>
      <c r="L2994" s="23" t="s">
        <v>13319</v>
      </c>
      <c r="M2994" s="23" t="s">
        <v>13320</v>
      </c>
    </row>
    <row r="2995" s="98" customFormat="1" ht="33" spans="1:13">
      <c r="A2995" s="20" t="s">
        <v>13321</v>
      </c>
      <c r="B2995" s="20" t="s">
        <v>13322</v>
      </c>
      <c r="C2995" s="21">
        <f>VLOOKUP(A2995,[1]spot_prices!$A:$F,3,FALSE)</f>
        <v>50.8</v>
      </c>
      <c r="D2995" s="21">
        <f>VLOOKUP(A2995,[1]spot_prices!$A:$F,4,FALSE)</f>
        <v>57.1</v>
      </c>
      <c r="E2995" s="107">
        <f>C2995/D2995</f>
        <v>0.889667250437828</v>
      </c>
      <c r="F2995" s="20">
        <f>VLOOKUP(A2995,[1]spot_prices!$A:$F,5,FALSE)</f>
        <v>10.68</v>
      </c>
      <c r="G2995" s="103">
        <f>VLOOKUP(A2995,[1]spot_prices!$A:$F,6,FALSE)</f>
        <v>2.4</v>
      </c>
      <c r="H2995" s="23" t="s">
        <v>177</v>
      </c>
      <c r="I2995" s="115"/>
      <c r="J2995" s="20" t="s">
        <v>2122</v>
      </c>
      <c r="K2995" s="112">
        <f>VLOOKUP(H2995,行业总结!D:F,2,FALSE)</f>
        <v>4.2</v>
      </c>
      <c r="L2995" s="23" t="s">
        <v>13323</v>
      </c>
      <c r="M2995" s="23" t="s">
        <v>13324</v>
      </c>
    </row>
    <row r="2996" s="98" customFormat="1" ht="33" spans="1:13">
      <c r="A2996" s="20" t="s">
        <v>13325</v>
      </c>
      <c r="B2996" s="20" t="s">
        <v>13326</v>
      </c>
      <c r="C2996" s="21">
        <f>VLOOKUP(A2996,[1]spot_prices!$A:$F,3,FALSE)</f>
        <v>47.4</v>
      </c>
      <c r="D2996" s="21">
        <f>VLOOKUP(A2996,[1]spot_prices!$A:$F,4,FALSE)</f>
        <v>47.4</v>
      </c>
      <c r="E2996" s="107">
        <f>C2996/D2996</f>
        <v>1</v>
      </c>
      <c r="F2996" s="20">
        <f>VLOOKUP(A2996,[1]spot_prices!$A:$F,5,FALSE)</f>
        <v>39.28</v>
      </c>
      <c r="G2996" s="103">
        <f>VLOOKUP(A2996,[1]spot_prices!$A:$F,6,FALSE)</f>
        <v>3.23</v>
      </c>
      <c r="H2996" s="23" t="s">
        <v>177</v>
      </c>
      <c r="I2996" s="115"/>
      <c r="J2996" s="113"/>
      <c r="K2996" s="112">
        <f>VLOOKUP(H2996,行业总结!D:F,2,FALSE)</f>
        <v>4.2</v>
      </c>
      <c r="L2996" s="23" t="s">
        <v>13327</v>
      </c>
      <c r="M2996" s="23" t="s">
        <v>13328</v>
      </c>
    </row>
    <row r="2997" s="98" customFormat="1" spans="1:13">
      <c r="A2997" s="24" t="s">
        <v>13329</v>
      </c>
      <c r="B2997" s="24" t="s">
        <v>13330</v>
      </c>
      <c r="C2997" s="21">
        <f>VLOOKUP(A2997,[1]spot_prices!$A:$F,3,FALSE)</f>
        <v>45.9</v>
      </c>
      <c r="D2997" s="21">
        <f>VLOOKUP(A2997,[1]spot_prices!$A:$F,4,FALSE)</f>
        <v>76.2</v>
      </c>
      <c r="E2997" s="107">
        <f>C2997/D2997</f>
        <v>0.602362204724409</v>
      </c>
      <c r="F2997" s="20">
        <f>VLOOKUP(A2997,[1]spot_prices!$A:$F,5,FALSE)</f>
        <v>17.97</v>
      </c>
      <c r="G2997" s="103">
        <f>VLOOKUP(A2997,[1]spot_prices!$A:$F,6,FALSE)</f>
        <v>7.03</v>
      </c>
      <c r="H2997" s="27" t="s">
        <v>177</v>
      </c>
      <c r="I2997" s="35"/>
      <c r="J2997" s="24" t="s">
        <v>2135</v>
      </c>
      <c r="K2997" s="112">
        <f>VLOOKUP(H2997,行业总结!D:F,2,FALSE)</f>
        <v>4.2</v>
      </c>
      <c r="L2997" s="27" t="s">
        <v>13331</v>
      </c>
      <c r="M2997" s="27" t="s">
        <v>13332</v>
      </c>
    </row>
    <row r="2998" s="98" customFormat="1" ht="33" spans="1:13">
      <c r="A2998" s="24" t="s">
        <v>13333</v>
      </c>
      <c r="B2998" s="24" t="s">
        <v>13334</v>
      </c>
      <c r="C2998" s="21">
        <f>VLOOKUP(A2998,[1]spot_prices!$A:$F,3,FALSE)</f>
        <v>43.9</v>
      </c>
      <c r="D2998" s="21">
        <f>VLOOKUP(A2998,[1]spot_prices!$A:$F,4,FALSE)</f>
        <v>50.2</v>
      </c>
      <c r="E2998" s="107">
        <f>C2998/D2998</f>
        <v>0.874501992031872</v>
      </c>
      <c r="F2998" s="20">
        <f>VLOOKUP(A2998,[1]spot_prices!$A:$F,5,FALSE)</f>
        <v>13.01</v>
      </c>
      <c r="G2998" s="103">
        <f>VLOOKUP(A2998,[1]spot_prices!$A:$F,6,FALSE)</f>
        <v>2.6</v>
      </c>
      <c r="H2998" s="27" t="s">
        <v>177</v>
      </c>
      <c r="I2998" s="35"/>
      <c r="J2998" s="114"/>
      <c r="K2998" s="112">
        <f>VLOOKUP(H2998,行业总结!D:F,2,FALSE)</f>
        <v>4.2</v>
      </c>
      <c r="L2998" s="27" t="s">
        <v>13335</v>
      </c>
      <c r="M2998" s="27" t="s">
        <v>13336</v>
      </c>
    </row>
    <row r="2999" s="98" customFormat="1" ht="33" spans="1:13">
      <c r="A2999" s="24" t="s">
        <v>13337</v>
      </c>
      <c r="B2999" s="24" t="s">
        <v>13338</v>
      </c>
      <c r="C2999" s="21">
        <f>VLOOKUP(A2999,[1]spot_prices!$A:$F,3,FALSE)</f>
        <v>43.9</v>
      </c>
      <c r="D2999" s="21">
        <f>VLOOKUP(A2999,[1]spot_prices!$A:$F,4,FALSE)</f>
        <v>43.9</v>
      </c>
      <c r="E2999" s="107">
        <f>C2999/D2999</f>
        <v>1</v>
      </c>
      <c r="F2999" s="20">
        <f>VLOOKUP(A2999,[1]spot_prices!$A:$F,5,FALSE)</f>
        <v>8.64</v>
      </c>
      <c r="G2999" s="103">
        <f>VLOOKUP(A2999,[1]spot_prices!$A:$F,6,FALSE)</f>
        <v>0</v>
      </c>
      <c r="H2999" s="27" t="s">
        <v>177</v>
      </c>
      <c r="I2999" s="35"/>
      <c r="J2999" s="114"/>
      <c r="K2999" s="112">
        <f>VLOOKUP(H2999,行业总结!D:F,2,FALSE)</f>
        <v>4.2</v>
      </c>
      <c r="L2999" s="27" t="s">
        <v>13339</v>
      </c>
      <c r="M2999" s="27" t="s">
        <v>13340</v>
      </c>
    </row>
    <row r="3000" s="98" customFormat="1" ht="33" spans="1:13">
      <c r="A3000" s="24" t="s">
        <v>13341</v>
      </c>
      <c r="B3000" s="24" t="s">
        <v>13342</v>
      </c>
      <c r="C3000" s="21">
        <f>VLOOKUP(A3000,[1]spot_prices!$A:$F,3,FALSE)</f>
        <v>41.8</v>
      </c>
      <c r="D3000" s="21">
        <f>VLOOKUP(A3000,[1]spot_prices!$A:$F,4,FALSE)</f>
        <v>140.9</v>
      </c>
      <c r="E3000" s="107">
        <f>C3000/D3000</f>
        <v>0.29666430092264</v>
      </c>
      <c r="F3000" s="20">
        <f>VLOOKUP(A3000,[1]spot_prices!$A:$F,5,FALSE)</f>
        <v>137.91</v>
      </c>
      <c r="G3000" s="103">
        <f>VLOOKUP(A3000,[1]spot_prices!$A:$F,6,FALSE)</f>
        <v>-1.8</v>
      </c>
      <c r="H3000" s="27" t="s">
        <v>177</v>
      </c>
      <c r="I3000" s="35"/>
      <c r="J3000" s="24" t="s">
        <v>2253</v>
      </c>
      <c r="K3000" s="112">
        <f>VLOOKUP(H3000,行业总结!D:F,2,FALSE)</f>
        <v>4.2</v>
      </c>
      <c r="L3000" s="27" t="s">
        <v>13343</v>
      </c>
      <c r="M3000" s="27" t="s">
        <v>13344</v>
      </c>
    </row>
    <row r="3001" s="98" customFormat="1" spans="1:13">
      <c r="A3001" s="24" t="s">
        <v>13345</v>
      </c>
      <c r="B3001" s="24" t="s">
        <v>13346</v>
      </c>
      <c r="C3001" s="21">
        <f>VLOOKUP(A3001,[1]spot_prices!$A:$F,3,FALSE)</f>
        <v>41.5</v>
      </c>
      <c r="D3001" s="21">
        <f>VLOOKUP(A3001,[1]spot_prices!$A:$F,4,FALSE)</f>
        <v>41.5</v>
      </c>
      <c r="E3001" s="107">
        <f>C3001/D3001</f>
        <v>1</v>
      </c>
      <c r="F3001" s="20">
        <f>VLOOKUP(A3001,[1]spot_prices!$A:$F,5,FALSE)</f>
        <v>15.97</v>
      </c>
      <c r="G3001" s="103">
        <f>VLOOKUP(A3001,[1]spot_prices!$A:$F,6,FALSE)</f>
        <v>1.85</v>
      </c>
      <c r="H3001" s="27" t="s">
        <v>177</v>
      </c>
      <c r="I3001" s="35"/>
      <c r="J3001" s="114"/>
      <c r="K3001" s="112">
        <f>VLOOKUP(H3001,行业总结!D:F,2,FALSE)</f>
        <v>4.2</v>
      </c>
      <c r="L3001" s="27" t="s">
        <v>13347</v>
      </c>
      <c r="M3001" s="27" t="s">
        <v>13348</v>
      </c>
    </row>
    <row r="3002" s="98" customFormat="1" ht="33" spans="1:13">
      <c r="A3002" s="24" t="s">
        <v>13349</v>
      </c>
      <c r="B3002" s="24" t="s">
        <v>13350</v>
      </c>
      <c r="C3002" s="21">
        <f>VLOOKUP(A3002,[1]spot_prices!$A:$F,3,FALSE)</f>
        <v>39.8</v>
      </c>
      <c r="D3002" s="21">
        <f>VLOOKUP(A3002,[1]spot_prices!$A:$F,4,FALSE)</f>
        <v>42</v>
      </c>
      <c r="E3002" s="107">
        <f>C3002/D3002</f>
        <v>0.947619047619048</v>
      </c>
      <c r="F3002" s="20">
        <f>VLOOKUP(A3002,[1]spot_prices!$A:$F,5,FALSE)</f>
        <v>14.22</v>
      </c>
      <c r="G3002" s="103">
        <f>VLOOKUP(A3002,[1]spot_prices!$A:$F,6,FALSE)</f>
        <v>2.75</v>
      </c>
      <c r="H3002" s="27" t="s">
        <v>177</v>
      </c>
      <c r="I3002" s="35"/>
      <c r="J3002" s="114"/>
      <c r="K3002" s="112">
        <f>VLOOKUP(H3002,行业总结!D:F,2,FALSE)</f>
        <v>4.2</v>
      </c>
      <c r="L3002" s="27" t="s">
        <v>13351</v>
      </c>
      <c r="M3002" s="27" t="s">
        <v>13352</v>
      </c>
    </row>
    <row r="3003" s="98" customFormat="1" spans="1:13">
      <c r="A3003" s="24" t="s">
        <v>13353</v>
      </c>
      <c r="B3003" s="24" t="s">
        <v>13354</v>
      </c>
      <c r="C3003" s="21">
        <f>VLOOKUP(A3003,[1]spot_prices!$A:$F,3,FALSE)</f>
        <v>39.4</v>
      </c>
      <c r="D3003" s="21">
        <f>VLOOKUP(A3003,[1]spot_prices!$A:$F,4,FALSE)</f>
        <v>60.5</v>
      </c>
      <c r="E3003" s="107">
        <f>C3003/D3003</f>
        <v>0.651239669421488</v>
      </c>
      <c r="F3003" s="20">
        <f>VLOOKUP(A3003,[1]spot_prices!$A:$F,5,FALSE)</f>
        <v>58.92</v>
      </c>
      <c r="G3003" s="103">
        <f>VLOOKUP(A3003,[1]spot_prices!$A:$F,6,FALSE)</f>
        <v>7.11</v>
      </c>
      <c r="H3003" s="27" t="s">
        <v>177</v>
      </c>
      <c r="I3003" s="35"/>
      <c r="J3003" s="114"/>
      <c r="K3003" s="112">
        <f>VLOOKUP(H3003,行业总结!D:F,2,FALSE)</f>
        <v>4.2</v>
      </c>
      <c r="L3003" s="27" t="s">
        <v>13355</v>
      </c>
      <c r="M3003" s="27" t="s">
        <v>13356</v>
      </c>
    </row>
    <row r="3004" s="98" customFormat="1" ht="33" spans="1:13">
      <c r="A3004" s="24" t="s">
        <v>13357</v>
      </c>
      <c r="B3004" s="24" t="s">
        <v>13358</v>
      </c>
      <c r="C3004" s="21">
        <f>VLOOKUP(A3004,[1]spot_prices!$A:$F,3,FALSE)</f>
        <v>38.5</v>
      </c>
      <c r="D3004" s="21">
        <f>VLOOKUP(A3004,[1]spot_prices!$A:$F,4,FALSE)</f>
        <v>38.5</v>
      </c>
      <c r="E3004" s="107">
        <f>C3004/D3004</f>
        <v>1</v>
      </c>
      <c r="F3004" s="20">
        <f>VLOOKUP(A3004,[1]spot_prices!$A:$F,5,FALSE)</f>
        <v>7.79</v>
      </c>
      <c r="G3004" s="103">
        <f>VLOOKUP(A3004,[1]spot_prices!$A:$F,6,FALSE)</f>
        <v>2.5</v>
      </c>
      <c r="H3004" s="27" t="s">
        <v>177</v>
      </c>
      <c r="I3004" s="35"/>
      <c r="J3004" s="24" t="s">
        <v>2286</v>
      </c>
      <c r="K3004" s="112">
        <f>VLOOKUP(H3004,行业总结!D:F,2,FALSE)</f>
        <v>4.2</v>
      </c>
      <c r="L3004" s="27" t="s">
        <v>13359</v>
      </c>
      <c r="M3004" s="27" t="s">
        <v>13360</v>
      </c>
    </row>
    <row r="3005" s="98" customFormat="1" ht="33" spans="1:13">
      <c r="A3005" s="24" t="s">
        <v>13361</v>
      </c>
      <c r="B3005" s="24" t="s">
        <v>13362</v>
      </c>
      <c r="C3005" s="21">
        <f>VLOOKUP(A3005,[1]spot_prices!$A:$F,3,FALSE)</f>
        <v>36.4</v>
      </c>
      <c r="D3005" s="21">
        <f>VLOOKUP(A3005,[1]spot_prices!$A:$F,4,FALSE)</f>
        <v>36.5</v>
      </c>
      <c r="E3005" s="107">
        <f>C3005/D3005</f>
        <v>0.997260273972603</v>
      </c>
      <c r="F3005" s="20">
        <f>VLOOKUP(A3005,[1]spot_prices!$A:$F,5,FALSE)</f>
        <v>7.37</v>
      </c>
      <c r="G3005" s="103">
        <f>VLOOKUP(A3005,[1]spot_prices!$A:$F,6,FALSE)</f>
        <v>2.36</v>
      </c>
      <c r="H3005" s="27" t="s">
        <v>177</v>
      </c>
      <c r="I3005" s="35"/>
      <c r="J3005" s="114"/>
      <c r="K3005" s="112">
        <f>VLOOKUP(H3005,行业总结!D:F,2,FALSE)</f>
        <v>4.2</v>
      </c>
      <c r="L3005" s="27" t="s">
        <v>13363</v>
      </c>
      <c r="M3005" s="27" t="s">
        <v>13364</v>
      </c>
    </row>
    <row r="3006" s="98" customFormat="1" ht="33" spans="1:13">
      <c r="A3006" s="24" t="s">
        <v>13365</v>
      </c>
      <c r="B3006" s="24" t="s">
        <v>13366</v>
      </c>
      <c r="C3006" s="21">
        <f>VLOOKUP(A3006,[1]spot_prices!$A:$F,3,FALSE)</f>
        <v>34.6</v>
      </c>
      <c r="D3006" s="21">
        <f>VLOOKUP(A3006,[1]spot_prices!$A:$F,4,FALSE)</f>
        <v>39.3</v>
      </c>
      <c r="E3006" s="107">
        <f>C3006/D3006</f>
        <v>0.880407124681934</v>
      </c>
      <c r="F3006" s="20">
        <f>VLOOKUP(A3006,[1]spot_prices!$A:$F,5,FALSE)</f>
        <v>12.73</v>
      </c>
      <c r="G3006" s="103">
        <f>VLOOKUP(A3006,[1]spot_prices!$A:$F,6,FALSE)</f>
        <v>3.66</v>
      </c>
      <c r="H3006" s="27" t="s">
        <v>177</v>
      </c>
      <c r="I3006" s="35"/>
      <c r="J3006" s="114"/>
      <c r="K3006" s="112">
        <f>VLOOKUP(H3006,行业总结!D:F,2,FALSE)</f>
        <v>4.2</v>
      </c>
      <c r="L3006" s="27" t="s">
        <v>13367</v>
      </c>
      <c r="M3006" s="27" t="s">
        <v>13368</v>
      </c>
    </row>
    <row r="3007" s="98" customFormat="1" ht="33" spans="1:13">
      <c r="A3007" s="24" t="s">
        <v>13369</v>
      </c>
      <c r="B3007" s="24" t="s">
        <v>13370</v>
      </c>
      <c r="C3007" s="21">
        <f>VLOOKUP(A3007,[1]spot_prices!$A:$F,3,FALSE)</f>
        <v>32.6</v>
      </c>
      <c r="D3007" s="21">
        <f>VLOOKUP(A3007,[1]spot_prices!$A:$F,4,FALSE)</f>
        <v>32.6</v>
      </c>
      <c r="E3007" s="107">
        <f>C3007/D3007</f>
        <v>1</v>
      </c>
      <c r="F3007" s="20">
        <f>VLOOKUP(A3007,[1]spot_prices!$A:$F,5,FALSE)</f>
        <v>6.55</v>
      </c>
      <c r="G3007" s="103">
        <f>VLOOKUP(A3007,[1]spot_prices!$A:$F,6,FALSE)</f>
        <v>2.18</v>
      </c>
      <c r="H3007" s="27" t="s">
        <v>177</v>
      </c>
      <c r="I3007" s="35"/>
      <c r="J3007" s="114"/>
      <c r="K3007" s="112">
        <f>VLOOKUP(H3007,行业总结!D:F,2,FALSE)</f>
        <v>4.2</v>
      </c>
      <c r="L3007" s="27" t="s">
        <v>13371</v>
      </c>
      <c r="M3007" s="27" t="s">
        <v>13372</v>
      </c>
    </row>
    <row r="3008" s="98" customFormat="1" ht="33" spans="1:13">
      <c r="A3008" s="24" t="s">
        <v>13373</v>
      </c>
      <c r="B3008" s="24" t="s">
        <v>13374</v>
      </c>
      <c r="C3008" s="21">
        <f>VLOOKUP(A3008,[1]spot_prices!$A:$F,3,FALSE)</f>
        <v>32.1</v>
      </c>
      <c r="D3008" s="21">
        <f>VLOOKUP(A3008,[1]spot_prices!$A:$F,4,FALSE)</f>
        <v>38.8</v>
      </c>
      <c r="E3008" s="107">
        <f>C3008/D3008</f>
        <v>0.827319587628866</v>
      </c>
      <c r="F3008" s="20">
        <f>VLOOKUP(A3008,[1]spot_prices!$A:$F,5,FALSE)</f>
        <v>11.46</v>
      </c>
      <c r="G3008" s="103">
        <f>VLOOKUP(A3008,[1]spot_prices!$A:$F,6,FALSE)</f>
        <v>-2.55</v>
      </c>
      <c r="H3008" s="27" t="s">
        <v>177</v>
      </c>
      <c r="I3008" s="27"/>
      <c r="J3008" s="114"/>
      <c r="K3008" s="112">
        <f>VLOOKUP(H3008,行业总结!D:F,2,FALSE)</f>
        <v>4.2</v>
      </c>
      <c r="L3008" s="27" t="s">
        <v>13375</v>
      </c>
      <c r="M3008" s="27" t="s">
        <v>13376</v>
      </c>
    </row>
    <row r="3009" s="98" customFormat="1" ht="33" spans="1:13">
      <c r="A3009" s="24" t="s">
        <v>13377</v>
      </c>
      <c r="B3009" s="24" t="s">
        <v>13378</v>
      </c>
      <c r="C3009" s="21">
        <f>VLOOKUP(A3009,[1]spot_prices!$A:$F,3,FALSE)</f>
        <v>30.7</v>
      </c>
      <c r="D3009" s="21">
        <f>VLOOKUP(A3009,[1]spot_prices!$A:$F,4,FALSE)</f>
        <v>30.7</v>
      </c>
      <c r="E3009" s="107">
        <f>C3009/D3009</f>
        <v>1</v>
      </c>
      <c r="F3009" s="20">
        <f>VLOOKUP(A3009,[1]spot_prices!$A:$F,5,FALSE)</f>
        <v>5.22</v>
      </c>
      <c r="G3009" s="103">
        <f>VLOOKUP(A3009,[1]spot_prices!$A:$F,6,FALSE)</f>
        <v>1.75</v>
      </c>
      <c r="H3009" s="27" t="s">
        <v>177</v>
      </c>
      <c r="I3009" s="35"/>
      <c r="J3009" s="114"/>
      <c r="K3009" s="112">
        <f>VLOOKUP(H3009,行业总结!D:F,2,FALSE)</f>
        <v>4.2</v>
      </c>
      <c r="L3009" s="27" t="s">
        <v>13379</v>
      </c>
      <c r="M3009" s="27" t="s">
        <v>13380</v>
      </c>
    </row>
    <row r="3010" s="98" customFormat="1" spans="1:13">
      <c r="A3010" s="24" t="s">
        <v>13381</v>
      </c>
      <c r="B3010" s="24" t="s">
        <v>13382</v>
      </c>
      <c r="C3010" s="21">
        <f>VLOOKUP(A3010,[1]spot_prices!$A:$F,3,FALSE)</f>
        <v>30</v>
      </c>
      <c r="D3010" s="21">
        <f>VLOOKUP(A3010,[1]spot_prices!$A:$F,4,FALSE)</f>
        <v>33.5</v>
      </c>
      <c r="E3010" s="107">
        <f>C3010/D3010</f>
        <v>0.895522388059702</v>
      </c>
      <c r="F3010" s="20">
        <f>VLOOKUP(A3010,[1]spot_prices!$A:$F,5,FALSE)</f>
        <v>25.36</v>
      </c>
      <c r="G3010" s="103">
        <f>VLOOKUP(A3010,[1]spot_prices!$A:$F,6,FALSE)</f>
        <v>0.92</v>
      </c>
      <c r="H3010" s="27" t="s">
        <v>177</v>
      </c>
      <c r="I3010" s="35"/>
      <c r="J3010" s="24"/>
      <c r="K3010" s="112">
        <f>VLOOKUP(H3010,行业总结!D:F,2,FALSE)</f>
        <v>4.2</v>
      </c>
      <c r="L3010" s="27" t="s">
        <v>13383</v>
      </c>
      <c r="M3010" s="27" t="s">
        <v>13384</v>
      </c>
    </row>
    <row r="3011" s="98" customFormat="1" ht="33" spans="1:13">
      <c r="A3011" s="24" t="s">
        <v>13385</v>
      </c>
      <c r="B3011" s="24" t="s">
        <v>13386</v>
      </c>
      <c r="C3011" s="21">
        <f>VLOOKUP(A3011,[1]spot_prices!$A:$F,3,FALSE)</f>
        <v>28.9</v>
      </c>
      <c r="D3011" s="21">
        <f>VLOOKUP(A3011,[1]spot_prices!$A:$F,4,FALSE)</f>
        <v>30.6</v>
      </c>
      <c r="E3011" s="107">
        <f>C3011/D3011</f>
        <v>0.944444444444444</v>
      </c>
      <c r="F3011" s="20">
        <f>VLOOKUP(A3011,[1]spot_prices!$A:$F,5,FALSE)</f>
        <v>11.48</v>
      </c>
      <c r="G3011" s="103">
        <f>VLOOKUP(A3011,[1]spot_prices!$A:$F,6,FALSE)</f>
        <v>0.53</v>
      </c>
      <c r="H3011" s="27" t="s">
        <v>177</v>
      </c>
      <c r="I3011" s="35"/>
      <c r="J3011" s="114"/>
      <c r="K3011" s="112">
        <f>VLOOKUP(H3011,行业总结!D:F,2,FALSE)</f>
        <v>4.2</v>
      </c>
      <c r="L3011" s="27" t="s">
        <v>13387</v>
      </c>
      <c r="M3011" s="27" t="s">
        <v>13388</v>
      </c>
    </row>
    <row r="3012" s="98" customFormat="1" ht="33" spans="1:13">
      <c r="A3012" s="24" t="s">
        <v>13389</v>
      </c>
      <c r="B3012" s="24" t="s">
        <v>13390</v>
      </c>
      <c r="C3012" s="21">
        <f>VLOOKUP(A3012,[1]spot_prices!$A:$F,3,FALSE)</f>
        <v>28.7</v>
      </c>
      <c r="D3012" s="21">
        <f>VLOOKUP(A3012,[1]spot_prices!$A:$F,4,FALSE)</f>
        <v>31.9</v>
      </c>
      <c r="E3012" s="107">
        <f>C3012/D3012</f>
        <v>0.899686520376176</v>
      </c>
      <c r="F3012" s="20">
        <f>VLOOKUP(A3012,[1]spot_prices!$A:$F,5,FALSE)</f>
        <v>10.79</v>
      </c>
      <c r="G3012" s="103">
        <f>VLOOKUP(A3012,[1]spot_prices!$A:$F,6,FALSE)</f>
        <v>3.25</v>
      </c>
      <c r="H3012" s="27" t="s">
        <v>177</v>
      </c>
      <c r="I3012" s="35" t="s">
        <v>1827</v>
      </c>
      <c r="J3012" s="24" t="s">
        <v>2286</v>
      </c>
      <c r="K3012" s="112">
        <f>VLOOKUP(H3012,行业总结!D:F,2,FALSE)</f>
        <v>4.2</v>
      </c>
      <c r="L3012" s="27" t="s">
        <v>13391</v>
      </c>
      <c r="M3012" s="27" t="s">
        <v>13392</v>
      </c>
    </row>
    <row r="3013" s="98" customFormat="1" spans="1:13">
      <c r="A3013" s="24" t="s">
        <v>13393</v>
      </c>
      <c r="B3013" s="24" t="s">
        <v>13394</v>
      </c>
      <c r="C3013" s="21">
        <f>VLOOKUP(A3013,[1]spot_prices!$A:$F,3,FALSE)</f>
        <v>28.7</v>
      </c>
      <c r="D3013" s="21">
        <f>VLOOKUP(A3013,[1]spot_prices!$A:$F,4,FALSE)</f>
        <v>28.9</v>
      </c>
      <c r="E3013" s="107">
        <f>C3013/D3013</f>
        <v>0.993079584775087</v>
      </c>
      <c r="F3013" s="20">
        <f>VLOOKUP(A3013,[1]spot_prices!$A:$F,5,FALSE)</f>
        <v>6.02</v>
      </c>
      <c r="G3013" s="103">
        <f>VLOOKUP(A3013,[1]spot_prices!$A:$F,6,FALSE)</f>
        <v>3.97</v>
      </c>
      <c r="H3013" s="27" t="s">
        <v>177</v>
      </c>
      <c r="I3013" s="35"/>
      <c r="J3013" s="114"/>
      <c r="K3013" s="112">
        <f>VLOOKUP(H3013,行业总结!D:F,2,FALSE)</f>
        <v>4.2</v>
      </c>
      <c r="L3013" s="27" t="s">
        <v>13395</v>
      </c>
      <c r="M3013" s="27" t="s">
        <v>13396</v>
      </c>
    </row>
    <row r="3014" s="98" customFormat="1" ht="33" spans="1:13">
      <c r="A3014" s="24" t="s">
        <v>13397</v>
      </c>
      <c r="B3014" s="24" t="s">
        <v>13398</v>
      </c>
      <c r="C3014" s="21">
        <f>VLOOKUP(A3014,[1]spot_prices!$A:$F,3,FALSE)</f>
        <v>27.5</v>
      </c>
      <c r="D3014" s="21">
        <f>VLOOKUP(A3014,[1]spot_prices!$A:$F,4,FALSE)</f>
        <v>29</v>
      </c>
      <c r="E3014" s="107">
        <f>C3014/D3014</f>
        <v>0.948275862068966</v>
      </c>
      <c r="F3014" s="20">
        <f>VLOOKUP(A3014,[1]spot_prices!$A:$F,5,FALSE)</f>
        <v>5.83</v>
      </c>
      <c r="G3014" s="103">
        <f>VLOOKUP(A3014,[1]spot_prices!$A:$F,6,FALSE)</f>
        <v>1.57</v>
      </c>
      <c r="H3014" s="27" t="s">
        <v>177</v>
      </c>
      <c r="I3014" s="35"/>
      <c r="J3014" s="114"/>
      <c r="K3014" s="112">
        <f>VLOOKUP(H3014,行业总结!D:F,2,FALSE)</f>
        <v>4.2</v>
      </c>
      <c r="L3014" s="27" t="s">
        <v>13399</v>
      </c>
      <c r="M3014" s="27" t="s">
        <v>13400</v>
      </c>
    </row>
    <row r="3015" s="98" customFormat="1" ht="33" spans="1:13">
      <c r="A3015" s="24" t="s">
        <v>13401</v>
      </c>
      <c r="B3015" s="24" t="s">
        <v>13402</v>
      </c>
      <c r="C3015" s="21">
        <f>VLOOKUP(A3015,[1]spot_prices!$A:$F,3,FALSE)</f>
        <v>27.5</v>
      </c>
      <c r="D3015" s="21">
        <f>VLOOKUP(A3015,[1]spot_prices!$A:$F,4,FALSE)</f>
        <v>27.5</v>
      </c>
      <c r="E3015" s="107">
        <f>C3015/D3015</f>
        <v>1</v>
      </c>
      <c r="F3015" s="20">
        <f>VLOOKUP(A3015,[1]spot_prices!$A:$F,5,FALSE)</f>
        <v>25.46</v>
      </c>
      <c r="G3015" s="103">
        <f>VLOOKUP(A3015,[1]spot_prices!$A:$F,6,FALSE)</f>
        <v>0.63</v>
      </c>
      <c r="H3015" s="27" t="s">
        <v>177</v>
      </c>
      <c r="I3015" s="35"/>
      <c r="J3015" s="114"/>
      <c r="K3015" s="112">
        <f>VLOOKUP(H3015,行业总结!D:F,2,FALSE)</f>
        <v>4.2</v>
      </c>
      <c r="L3015" s="27" t="s">
        <v>13403</v>
      </c>
      <c r="M3015" s="27" t="s">
        <v>13404</v>
      </c>
    </row>
    <row r="3016" s="98" customFormat="1" ht="33" spans="1:13">
      <c r="A3016" s="24" t="s">
        <v>13405</v>
      </c>
      <c r="B3016" s="24" t="s">
        <v>13406</v>
      </c>
      <c r="C3016" s="21">
        <f>VLOOKUP(A3016,[1]spot_prices!$A:$F,3,FALSE)</f>
        <v>22.7</v>
      </c>
      <c r="D3016" s="21">
        <f>VLOOKUP(A3016,[1]spot_prices!$A:$F,4,FALSE)</f>
        <v>40.6</v>
      </c>
      <c r="E3016" s="107">
        <f>C3016/D3016</f>
        <v>0.559113300492611</v>
      </c>
      <c r="F3016" s="20">
        <f>VLOOKUP(A3016,[1]spot_prices!$A:$F,5,FALSE)</f>
        <v>55.7</v>
      </c>
      <c r="G3016" s="103">
        <f>VLOOKUP(A3016,[1]spot_prices!$A:$F,6,FALSE)</f>
        <v>-1.22</v>
      </c>
      <c r="H3016" s="27" t="s">
        <v>177</v>
      </c>
      <c r="I3016" s="35" t="s">
        <v>1827</v>
      </c>
      <c r="J3016" s="114"/>
      <c r="K3016" s="112">
        <f>VLOOKUP(H3016,行业总结!D:F,2,FALSE)</f>
        <v>4.2</v>
      </c>
      <c r="L3016" s="27" t="s">
        <v>13407</v>
      </c>
      <c r="M3016" s="27" t="s">
        <v>13408</v>
      </c>
    </row>
    <row r="3017" s="98" customFormat="1" spans="1:13">
      <c r="A3017" s="24" t="s">
        <v>13409</v>
      </c>
      <c r="B3017" s="24" t="s">
        <v>13410</v>
      </c>
      <c r="C3017" s="21">
        <f>VLOOKUP(A3017,[1]spot_prices!$A:$F,3,FALSE)</f>
        <v>22.3</v>
      </c>
      <c r="D3017" s="21">
        <f>VLOOKUP(A3017,[1]spot_prices!$A:$F,4,FALSE)</f>
        <v>89.4</v>
      </c>
      <c r="E3017" s="107">
        <f>C3017/D3017</f>
        <v>0.249440715883669</v>
      </c>
      <c r="F3017" s="20">
        <f>VLOOKUP(A3017,[1]spot_prices!$A:$F,5,FALSE)</f>
        <v>105.98</v>
      </c>
      <c r="G3017" s="103">
        <f>VLOOKUP(A3017,[1]spot_prices!$A:$F,6,FALSE)</f>
        <v>-0.98</v>
      </c>
      <c r="H3017" s="27" t="s">
        <v>177</v>
      </c>
      <c r="I3017" s="35"/>
      <c r="J3017" s="114"/>
      <c r="K3017" s="112">
        <f>VLOOKUP(H3017,行业总结!D:F,2,FALSE)</f>
        <v>4.2</v>
      </c>
      <c r="L3017" s="27" t="s">
        <v>13411</v>
      </c>
      <c r="M3017" s="27" t="s">
        <v>13412</v>
      </c>
    </row>
    <row r="3018" s="98" customFormat="1" ht="33" spans="1:13">
      <c r="A3018" s="24" t="s">
        <v>13413</v>
      </c>
      <c r="B3018" s="24" t="s">
        <v>13414</v>
      </c>
      <c r="C3018" s="21">
        <f>VLOOKUP(A3018,[1]spot_prices!$A:$F,3,FALSE)</f>
        <v>21.9</v>
      </c>
      <c r="D3018" s="21">
        <f>VLOOKUP(A3018,[1]spot_prices!$A:$F,4,FALSE)</f>
        <v>23</v>
      </c>
      <c r="E3018" s="107">
        <f>C3018/D3018</f>
        <v>0.952173913043478</v>
      </c>
      <c r="F3018" s="20">
        <f>VLOOKUP(A3018,[1]spot_prices!$A:$F,5,FALSE)</f>
        <v>5.5</v>
      </c>
      <c r="G3018" s="103">
        <f>VLOOKUP(A3018,[1]spot_prices!$A:$F,6,FALSE)</f>
        <v>3.38</v>
      </c>
      <c r="H3018" s="27" t="s">
        <v>177</v>
      </c>
      <c r="I3018" s="35"/>
      <c r="J3018" s="114"/>
      <c r="K3018" s="112">
        <f>VLOOKUP(H3018,行业总结!D:F,2,FALSE)</f>
        <v>4.2</v>
      </c>
      <c r="L3018" s="27" t="s">
        <v>13415</v>
      </c>
      <c r="M3018" s="27" t="s">
        <v>13416</v>
      </c>
    </row>
    <row r="3019" s="98" customFormat="1" ht="33" spans="1:13">
      <c r="A3019" s="24" t="s">
        <v>13417</v>
      </c>
      <c r="B3019" s="24" t="s">
        <v>13418</v>
      </c>
      <c r="C3019" s="21">
        <f>VLOOKUP(A3019,[1]spot_prices!$A:$F,3,FALSE)</f>
        <v>21.4</v>
      </c>
      <c r="D3019" s="21">
        <f>VLOOKUP(A3019,[1]spot_prices!$A:$F,4,FALSE)</f>
        <v>61.8</v>
      </c>
      <c r="E3019" s="107">
        <f>C3019/D3019</f>
        <v>0.346278317152104</v>
      </c>
      <c r="F3019" s="20">
        <f>VLOOKUP(A3019,[1]spot_prices!$A:$F,5,FALSE)</f>
        <v>44.96</v>
      </c>
      <c r="G3019" s="103">
        <f>VLOOKUP(A3019,[1]spot_prices!$A:$F,6,FALSE)</f>
        <v>1.03</v>
      </c>
      <c r="H3019" s="27" t="s">
        <v>177</v>
      </c>
      <c r="I3019" s="35" t="s">
        <v>1827</v>
      </c>
      <c r="J3019" s="114"/>
      <c r="K3019" s="112">
        <f>VLOOKUP(H3019,行业总结!D:F,2,FALSE)</f>
        <v>4.2</v>
      </c>
      <c r="L3019" s="27" t="s">
        <v>13419</v>
      </c>
      <c r="M3019" s="27" t="s">
        <v>13420</v>
      </c>
    </row>
    <row r="3020" s="98" customFormat="1" ht="33" spans="1:13">
      <c r="A3020" s="24" t="s">
        <v>13421</v>
      </c>
      <c r="B3020" s="24" t="s">
        <v>13422</v>
      </c>
      <c r="C3020" s="21">
        <f>VLOOKUP(A3020,[1]spot_prices!$A:$F,3,FALSE)</f>
        <v>21.3</v>
      </c>
      <c r="D3020" s="21">
        <f>VLOOKUP(A3020,[1]spot_prices!$A:$F,4,FALSE)</f>
        <v>21.3</v>
      </c>
      <c r="E3020" s="107">
        <f>C3020/D3020</f>
        <v>1</v>
      </c>
      <c r="F3020" s="20">
        <f>VLOOKUP(A3020,[1]spot_prices!$A:$F,5,FALSE)</f>
        <v>9.4</v>
      </c>
      <c r="G3020" s="103">
        <f>VLOOKUP(A3020,[1]spot_prices!$A:$F,6,FALSE)</f>
        <v>1.08</v>
      </c>
      <c r="H3020" s="27" t="s">
        <v>177</v>
      </c>
      <c r="I3020" s="35"/>
      <c r="J3020" s="114"/>
      <c r="K3020" s="112">
        <f>VLOOKUP(H3020,行业总结!D:F,2,FALSE)</f>
        <v>4.2</v>
      </c>
      <c r="L3020" s="27" t="s">
        <v>13423</v>
      </c>
      <c r="M3020" s="27" t="s">
        <v>13424</v>
      </c>
    </row>
    <row r="3021" s="98" customFormat="1" ht="33" spans="1:13">
      <c r="A3021" s="24" t="s">
        <v>13425</v>
      </c>
      <c r="B3021" s="24" t="s">
        <v>13426</v>
      </c>
      <c r="C3021" s="21">
        <f>VLOOKUP(A3021,[1]spot_prices!$A:$F,3,FALSE)</f>
        <v>20.4</v>
      </c>
      <c r="D3021" s="21">
        <f>VLOOKUP(A3021,[1]spot_prices!$A:$F,4,FALSE)</f>
        <v>31.8</v>
      </c>
      <c r="E3021" s="107">
        <f>C3021/D3021</f>
        <v>0.641509433962264</v>
      </c>
      <c r="F3021" s="20">
        <f>VLOOKUP(A3021,[1]spot_prices!$A:$F,5,FALSE)</f>
        <v>49.88</v>
      </c>
      <c r="G3021" s="103">
        <f>VLOOKUP(A3021,[1]spot_prices!$A:$F,6,FALSE)</f>
        <v>0.26</v>
      </c>
      <c r="H3021" s="27" t="s">
        <v>177</v>
      </c>
      <c r="I3021" s="35" t="s">
        <v>1827</v>
      </c>
      <c r="J3021" s="114"/>
      <c r="K3021" s="112">
        <f>VLOOKUP(H3021,行业总结!D:F,2,FALSE)</f>
        <v>4.2</v>
      </c>
      <c r="L3021" s="27" t="s">
        <v>13427</v>
      </c>
      <c r="M3021" s="27" t="s">
        <v>13428</v>
      </c>
    </row>
    <row r="3022" s="98" customFormat="1" ht="33" spans="1:13">
      <c r="A3022" s="24" t="s">
        <v>13429</v>
      </c>
      <c r="B3022" s="24" t="s">
        <v>13430</v>
      </c>
      <c r="C3022" s="21">
        <f>VLOOKUP(A3022,[1]spot_prices!$A:$F,3,FALSE)</f>
        <v>20.3</v>
      </c>
      <c r="D3022" s="21">
        <f>VLOOKUP(A3022,[1]spot_prices!$A:$F,4,FALSE)</f>
        <v>20.3</v>
      </c>
      <c r="E3022" s="107">
        <f>C3022/D3022</f>
        <v>1</v>
      </c>
      <c r="F3022" s="20">
        <f>VLOOKUP(A3022,[1]spot_prices!$A:$F,5,FALSE)</f>
        <v>13.87</v>
      </c>
      <c r="G3022" s="103">
        <f>VLOOKUP(A3022,[1]spot_prices!$A:$F,6,FALSE)</f>
        <v>4.68</v>
      </c>
      <c r="H3022" s="27" t="s">
        <v>177</v>
      </c>
      <c r="I3022" s="35"/>
      <c r="J3022" s="114"/>
      <c r="K3022" s="112">
        <f>VLOOKUP(H3022,行业总结!D:F,2,FALSE)</f>
        <v>4.2</v>
      </c>
      <c r="L3022" s="27" t="s">
        <v>13431</v>
      </c>
      <c r="M3022" s="27" t="s">
        <v>13432</v>
      </c>
    </row>
    <row r="3023" s="98" customFormat="1" ht="33" spans="1:13">
      <c r="A3023" s="24" t="s">
        <v>13433</v>
      </c>
      <c r="B3023" s="24" t="s">
        <v>13434</v>
      </c>
      <c r="C3023" s="21">
        <f>VLOOKUP(A3023,[1]spot_prices!$A:$F,3,FALSE)</f>
        <v>20.1</v>
      </c>
      <c r="D3023" s="21">
        <f>VLOOKUP(A3023,[1]spot_prices!$A:$F,4,FALSE)</f>
        <v>29.7</v>
      </c>
      <c r="E3023" s="107">
        <f>C3023/D3023</f>
        <v>0.676767676767677</v>
      </c>
      <c r="F3023" s="20">
        <f>VLOOKUP(A3023,[1]spot_prices!$A:$F,5,FALSE)</f>
        <v>18.5</v>
      </c>
      <c r="G3023" s="103">
        <f>VLOOKUP(A3023,[1]spot_prices!$A:$F,6,FALSE)</f>
        <v>0.54</v>
      </c>
      <c r="H3023" s="27" t="s">
        <v>177</v>
      </c>
      <c r="I3023" s="35"/>
      <c r="J3023" s="114"/>
      <c r="K3023" s="112">
        <f>VLOOKUP(H3023,行业总结!D:F,2,FALSE)</f>
        <v>4.2</v>
      </c>
      <c r="L3023" s="27" t="s">
        <v>13435</v>
      </c>
      <c r="M3023" s="27" t="s">
        <v>13436</v>
      </c>
    </row>
    <row r="3024" s="98" customFormat="1" ht="33" spans="1:13">
      <c r="A3024" s="24" t="s">
        <v>13437</v>
      </c>
      <c r="B3024" s="24" t="s">
        <v>13438</v>
      </c>
      <c r="C3024" s="21">
        <f>VLOOKUP(A3024,[1]spot_prices!$A:$F,3,FALSE)</f>
        <v>20</v>
      </c>
      <c r="D3024" s="21">
        <f>VLOOKUP(A3024,[1]spot_prices!$A:$F,4,FALSE)</f>
        <v>28.1</v>
      </c>
      <c r="E3024" s="107">
        <f>C3024/D3024</f>
        <v>0.711743772241993</v>
      </c>
      <c r="F3024" s="20">
        <f>VLOOKUP(A3024,[1]spot_prices!$A:$F,5,FALSE)</f>
        <v>12.02</v>
      </c>
      <c r="G3024" s="103">
        <f>VLOOKUP(A3024,[1]spot_prices!$A:$F,6,FALSE)</f>
        <v>2.82</v>
      </c>
      <c r="H3024" s="27" t="s">
        <v>177</v>
      </c>
      <c r="I3024" s="35"/>
      <c r="J3024" s="114"/>
      <c r="K3024" s="112">
        <f>VLOOKUP(H3024,行业总结!D:F,2,FALSE)</f>
        <v>4.2</v>
      </c>
      <c r="L3024" s="27" t="s">
        <v>13439</v>
      </c>
      <c r="M3024" s="27" t="s">
        <v>13440</v>
      </c>
    </row>
    <row r="3025" s="98" customFormat="1" ht="33" spans="1:13">
      <c r="A3025" s="24" t="s">
        <v>13441</v>
      </c>
      <c r="B3025" s="24" t="s">
        <v>13442</v>
      </c>
      <c r="C3025" s="21">
        <f>VLOOKUP(A3025,[1]spot_prices!$A:$F,3,FALSE)</f>
        <v>19.9</v>
      </c>
      <c r="D3025" s="21">
        <f>VLOOKUP(A3025,[1]spot_prices!$A:$F,4,FALSE)</f>
        <v>24.2</v>
      </c>
      <c r="E3025" s="107">
        <f>C3025/D3025</f>
        <v>0.822314049586777</v>
      </c>
      <c r="F3025" s="20">
        <f>VLOOKUP(A3025,[1]spot_prices!$A:$F,5,FALSE)</f>
        <v>13.12</v>
      </c>
      <c r="G3025" s="103">
        <f>VLOOKUP(A3025,[1]spot_prices!$A:$F,6,FALSE)</f>
        <v>3.47</v>
      </c>
      <c r="H3025" s="27" t="s">
        <v>177</v>
      </c>
      <c r="I3025" s="35"/>
      <c r="J3025" s="114"/>
      <c r="K3025" s="112">
        <f>VLOOKUP(H3025,行业总结!D:F,2,FALSE)</f>
        <v>4.2</v>
      </c>
      <c r="L3025" s="27" t="s">
        <v>13443</v>
      </c>
      <c r="M3025" s="27" t="s">
        <v>13444</v>
      </c>
    </row>
    <row r="3026" s="98" customFormat="1" ht="33" spans="1:13">
      <c r="A3026" s="24" t="s">
        <v>13445</v>
      </c>
      <c r="B3026" s="24" t="s">
        <v>13446</v>
      </c>
      <c r="C3026" s="21">
        <f>VLOOKUP(A3026,[1]spot_prices!$A:$F,3,FALSE)</f>
        <v>19.2</v>
      </c>
      <c r="D3026" s="21">
        <f>VLOOKUP(A3026,[1]spot_prices!$A:$F,4,FALSE)</f>
        <v>19.2</v>
      </c>
      <c r="E3026" s="107">
        <f>C3026/D3026</f>
        <v>1</v>
      </c>
      <c r="F3026" s="20">
        <f>VLOOKUP(A3026,[1]spot_prices!$A:$F,5,FALSE)</f>
        <v>13.68</v>
      </c>
      <c r="G3026" s="103">
        <f>VLOOKUP(A3026,[1]spot_prices!$A:$F,6,FALSE)</f>
        <v>1.56</v>
      </c>
      <c r="H3026" s="27" t="s">
        <v>177</v>
      </c>
      <c r="I3026" s="35"/>
      <c r="J3026" s="114"/>
      <c r="K3026" s="112">
        <f>VLOOKUP(H3026,行业总结!D:F,2,FALSE)</f>
        <v>4.2</v>
      </c>
      <c r="L3026" s="27" t="s">
        <v>13447</v>
      </c>
      <c r="M3026" s="27" t="s">
        <v>1829</v>
      </c>
    </row>
    <row r="3027" s="98" customFormat="1" ht="33" spans="1:13">
      <c r="A3027" s="24" t="s">
        <v>13448</v>
      </c>
      <c r="B3027" s="24" t="s">
        <v>13449</v>
      </c>
      <c r="C3027" s="21">
        <f>VLOOKUP(A3027,[1]spot_prices!$A:$F,3,FALSE)</f>
        <v>18.3</v>
      </c>
      <c r="D3027" s="21">
        <f>VLOOKUP(A3027,[1]spot_prices!$A:$F,4,FALSE)</f>
        <v>45.3</v>
      </c>
      <c r="E3027" s="107">
        <f>C3027/D3027</f>
        <v>0.403973509933775</v>
      </c>
      <c r="F3027" s="20">
        <f>VLOOKUP(A3027,[1]spot_prices!$A:$F,5,FALSE)</f>
        <v>35.42</v>
      </c>
      <c r="G3027" s="103">
        <f>VLOOKUP(A3027,[1]spot_prices!$A:$F,6,FALSE)</f>
        <v>1.26</v>
      </c>
      <c r="H3027" s="27" t="s">
        <v>177</v>
      </c>
      <c r="I3027" s="35"/>
      <c r="J3027" s="114"/>
      <c r="K3027" s="112">
        <f>VLOOKUP(H3027,行业总结!D:F,2,FALSE)</f>
        <v>4.2</v>
      </c>
      <c r="L3027" s="27" t="s">
        <v>13450</v>
      </c>
      <c r="M3027" s="27" t="s">
        <v>13451</v>
      </c>
    </row>
    <row r="3028" s="98" customFormat="1" ht="33" spans="1:13">
      <c r="A3028" s="24" t="s">
        <v>13452</v>
      </c>
      <c r="B3028" s="24" t="s">
        <v>13453</v>
      </c>
      <c r="C3028" s="21">
        <f>VLOOKUP(A3028,[1]spot_prices!$A:$F,3,FALSE)</f>
        <v>18.2</v>
      </c>
      <c r="D3028" s="21">
        <f>VLOOKUP(A3028,[1]spot_prices!$A:$F,4,FALSE)</f>
        <v>33.7</v>
      </c>
      <c r="E3028" s="107">
        <f>C3028/D3028</f>
        <v>0.540059347181009</v>
      </c>
      <c r="F3028" s="20">
        <f>VLOOKUP(A3028,[1]spot_prices!$A:$F,5,FALSE)</f>
        <v>40.48</v>
      </c>
      <c r="G3028" s="103">
        <f>VLOOKUP(A3028,[1]spot_prices!$A:$F,6,FALSE)</f>
        <v>2.22</v>
      </c>
      <c r="H3028" s="27" t="s">
        <v>177</v>
      </c>
      <c r="I3028" s="35"/>
      <c r="J3028" s="114"/>
      <c r="K3028" s="112">
        <f>VLOOKUP(H3028,行业总结!D:F,2,FALSE)</f>
        <v>4.2</v>
      </c>
      <c r="L3028" s="27" t="s">
        <v>13454</v>
      </c>
      <c r="M3028" s="27" t="s">
        <v>13455</v>
      </c>
    </row>
    <row r="3029" s="98" customFormat="1" ht="33" spans="1:13">
      <c r="A3029" s="24" t="s">
        <v>13456</v>
      </c>
      <c r="B3029" s="24" t="s">
        <v>13457</v>
      </c>
      <c r="C3029" s="21">
        <f>VLOOKUP(A3029,[1]spot_prices!$A:$F,3,FALSE)</f>
        <v>18.1</v>
      </c>
      <c r="D3029" s="21">
        <f>VLOOKUP(A3029,[1]spot_prices!$A:$F,4,FALSE)</f>
        <v>28.3</v>
      </c>
      <c r="E3029" s="107">
        <f>C3029/D3029</f>
        <v>0.639575971731449</v>
      </c>
      <c r="F3029" s="20">
        <f>VLOOKUP(A3029,[1]spot_prices!$A:$F,5,FALSE)</f>
        <v>6.97</v>
      </c>
      <c r="G3029" s="103">
        <f>VLOOKUP(A3029,[1]spot_prices!$A:$F,6,FALSE)</f>
        <v>3.26</v>
      </c>
      <c r="H3029" s="27" t="s">
        <v>177</v>
      </c>
      <c r="I3029" s="35"/>
      <c r="J3029" s="114"/>
      <c r="K3029" s="112">
        <f>VLOOKUP(H3029,行业总结!D:F,2,FALSE)</f>
        <v>4.2</v>
      </c>
      <c r="L3029" s="27" t="s">
        <v>13458</v>
      </c>
      <c r="M3029" s="27" t="s">
        <v>13459</v>
      </c>
    </row>
    <row r="3030" s="98" customFormat="1" ht="33" spans="1:13">
      <c r="A3030" s="24" t="s">
        <v>13460</v>
      </c>
      <c r="B3030" s="24" t="s">
        <v>13461</v>
      </c>
      <c r="C3030" s="21">
        <f>VLOOKUP(A3030,[1]spot_prices!$A:$F,3,FALSE)</f>
        <v>17.9</v>
      </c>
      <c r="D3030" s="21">
        <f>VLOOKUP(A3030,[1]spot_prices!$A:$F,4,FALSE)</f>
        <v>17.9</v>
      </c>
      <c r="E3030" s="107">
        <f>C3030/D3030</f>
        <v>1</v>
      </c>
      <c r="F3030" s="20">
        <f>VLOOKUP(A3030,[1]spot_prices!$A:$F,5,FALSE)</f>
        <v>19.12</v>
      </c>
      <c r="G3030" s="103">
        <f>VLOOKUP(A3030,[1]spot_prices!$A:$F,6,FALSE)</f>
        <v>1.86</v>
      </c>
      <c r="H3030" s="27" t="s">
        <v>177</v>
      </c>
      <c r="I3030" s="35"/>
      <c r="J3030" s="114"/>
      <c r="K3030" s="112">
        <f>VLOOKUP(H3030,行业总结!D:F,2,FALSE)</f>
        <v>4.2</v>
      </c>
      <c r="L3030" s="27" t="s">
        <v>13462</v>
      </c>
      <c r="M3030" s="27" t="s">
        <v>13463</v>
      </c>
    </row>
    <row r="3031" s="98" customFormat="1" ht="33" spans="1:13">
      <c r="A3031" s="24" t="s">
        <v>13464</v>
      </c>
      <c r="B3031" s="24" t="s">
        <v>13465</v>
      </c>
      <c r="C3031" s="21">
        <f>VLOOKUP(A3031,[1]spot_prices!$A:$F,3,FALSE)</f>
        <v>14.7</v>
      </c>
      <c r="D3031" s="21">
        <f>VLOOKUP(A3031,[1]spot_prices!$A:$F,4,FALSE)</f>
        <v>22.6</v>
      </c>
      <c r="E3031" s="107">
        <f>C3031/D3031</f>
        <v>0.650442477876106</v>
      </c>
      <c r="F3031" s="20">
        <f>VLOOKUP(A3031,[1]spot_prices!$A:$F,5,FALSE)</f>
        <v>15.93</v>
      </c>
      <c r="G3031" s="103">
        <f>VLOOKUP(A3031,[1]spot_prices!$A:$F,6,FALSE)</f>
        <v>4.53</v>
      </c>
      <c r="H3031" s="27" t="s">
        <v>177</v>
      </c>
      <c r="I3031" s="35"/>
      <c r="J3031" s="114"/>
      <c r="K3031" s="112">
        <f>VLOOKUP(H3031,行业总结!D:F,2,FALSE)</f>
        <v>4.2</v>
      </c>
      <c r="L3031" s="27" t="s">
        <v>13466</v>
      </c>
      <c r="M3031" s="27" t="s">
        <v>13467</v>
      </c>
    </row>
    <row r="3032" s="98" customFormat="1" ht="33" spans="1:13">
      <c r="A3032" s="24" t="s">
        <v>13468</v>
      </c>
      <c r="B3032" s="24" t="s">
        <v>13469</v>
      </c>
      <c r="C3032" s="21">
        <f>VLOOKUP(A3032,[1]spot_prices!$A:$F,3,FALSE)</f>
        <v>14.5</v>
      </c>
      <c r="D3032" s="21">
        <f>VLOOKUP(A3032,[1]spot_prices!$A:$F,4,FALSE)</f>
        <v>33.3</v>
      </c>
      <c r="E3032" s="107">
        <f>C3032/D3032</f>
        <v>0.435435435435435</v>
      </c>
      <c r="F3032" s="20">
        <f>VLOOKUP(A3032,[1]spot_prices!$A:$F,5,FALSE)</f>
        <v>37.85</v>
      </c>
      <c r="G3032" s="103">
        <f>VLOOKUP(A3032,[1]spot_prices!$A:$F,6,FALSE)</f>
        <v>2.49</v>
      </c>
      <c r="H3032" s="27" t="s">
        <v>177</v>
      </c>
      <c r="I3032" s="35"/>
      <c r="J3032" s="114"/>
      <c r="K3032" s="112">
        <f>VLOOKUP(H3032,行业总结!D:F,2,FALSE)</f>
        <v>4.2</v>
      </c>
      <c r="L3032" s="27" t="s">
        <v>13470</v>
      </c>
      <c r="M3032" s="27" t="s">
        <v>13471</v>
      </c>
    </row>
    <row r="3033" s="98" customFormat="1" ht="33" spans="1:13">
      <c r="A3033" s="24" t="s">
        <v>13472</v>
      </c>
      <c r="B3033" s="24" t="s">
        <v>13473</v>
      </c>
      <c r="C3033" s="21">
        <f>VLOOKUP(A3033,[1]spot_prices!$A:$F,3,FALSE)</f>
        <v>14.3</v>
      </c>
      <c r="D3033" s="21">
        <f>VLOOKUP(A3033,[1]spot_prices!$A:$F,4,FALSE)</f>
        <v>18.9</v>
      </c>
      <c r="E3033" s="107">
        <f>C3033/D3033</f>
        <v>0.756613756613757</v>
      </c>
      <c r="F3033" s="20">
        <f>VLOOKUP(A3033,[1]spot_prices!$A:$F,5,FALSE)</f>
        <v>14.18</v>
      </c>
      <c r="G3033" s="103">
        <f>VLOOKUP(A3033,[1]spot_prices!$A:$F,6,FALSE)</f>
        <v>2.09</v>
      </c>
      <c r="H3033" s="27" t="s">
        <v>177</v>
      </c>
      <c r="I3033" s="35" t="s">
        <v>1827</v>
      </c>
      <c r="J3033" s="114"/>
      <c r="K3033" s="112">
        <f>VLOOKUP(H3033,行业总结!D:F,2,FALSE)</f>
        <v>4.2</v>
      </c>
      <c r="L3033" s="27" t="s">
        <v>13474</v>
      </c>
      <c r="M3033" s="27" t="s">
        <v>13475</v>
      </c>
    </row>
    <row r="3034" s="98" customFormat="1" ht="33" spans="1:13">
      <c r="A3034" s="24" t="s">
        <v>13476</v>
      </c>
      <c r="B3034" s="24" t="s">
        <v>13477</v>
      </c>
      <c r="C3034" s="21">
        <f>VLOOKUP(A3034,[1]spot_prices!$A:$F,3,FALSE)</f>
        <v>14.2</v>
      </c>
      <c r="D3034" s="21">
        <f>VLOOKUP(A3034,[1]spot_prices!$A:$F,4,FALSE)</f>
        <v>21.5</v>
      </c>
      <c r="E3034" s="107">
        <f>C3034/D3034</f>
        <v>0.66046511627907</v>
      </c>
      <c r="F3034" s="20">
        <f>VLOOKUP(A3034,[1]spot_prices!$A:$F,5,FALSE)</f>
        <v>25.62</v>
      </c>
      <c r="G3034" s="103">
        <f>VLOOKUP(A3034,[1]spot_prices!$A:$F,6,FALSE)</f>
        <v>-0.66</v>
      </c>
      <c r="H3034" s="27" t="s">
        <v>177</v>
      </c>
      <c r="I3034" s="35"/>
      <c r="J3034" s="114"/>
      <c r="K3034" s="112">
        <f>VLOOKUP(H3034,行业总结!D:F,2,FALSE)</f>
        <v>4.2</v>
      </c>
      <c r="L3034" s="27" t="s">
        <v>13478</v>
      </c>
      <c r="M3034" s="27" t="s">
        <v>13479</v>
      </c>
    </row>
    <row r="3035" s="98" customFormat="1" ht="33" spans="1:13">
      <c r="A3035" s="24" t="s">
        <v>13480</v>
      </c>
      <c r="B3035" s="24" t="s">
        <v>13481</v>
      </c>
      <c r="C3035" s="21">
        <f>VLOOKUP(A3035,[1]spot_prices!$A:$F,3,FALSE)</f>
        <v>13.5</v>
      </c>
      <c r="D3035" s="21">
        <f>VLOOKUP(A3035,[1]spot_prices!$A:$F,4,FALSE)</f>
        <v>13.7</v>
      </c>
      <c r="E3035" s="107">
        <f>C3035/D3035</f>
        <v>0.985401459854015</v>
      </c>
      <c r="F3035" s="20">
        <f>VLOOKUP(A3035,[1]spot_prices!$A:$F,5,FALSE)</f>
        <v>13.7</v>
      </c>
      <c r="G3035" s="103">
        <f>VLOOKUP(A3035,[1]spot_prices!$A:$F,6,FALSE)</f>
        <v>1.56</v>
      </c>
      <c r="H3035" s="27" t="s">
        <v>177</v>
      </c>
      <c r="I3035" s="35"/>
      <c r="J3035" s="114"/>
      <c r="K3035" s="112">
        <f>VLOOKUP(H3035,行业总结!D:F,2,FALSE)</f>
        <v>4.2</v>
      </c>
      <c r="L3035" s="27" t="s">
        <v>13482</v>
      </c>
      <c r="M3035" s="27" t="s">
        <v>13483</v>
      </c>
    </row>
    <row r="3036" s="100" customFormat="1" spans="1:13">
      <c r="A3036" s="24" t="s">
        <v>13484</v>
      </c>
      <c r="B3036" s="24" t="s">
        <v>13485</v>
      </c>
      <c r="C3036" s="21">
        <f>VLOOKUP(A3036,[1]spot_prices!$A:$F,3,FALSE)</f>
        <v>13.4</v>
      </c>
      <c r="D3036" s="21">
        <f>VLOOKUP(A3036,[1]spot_prices!$A:$F,4,FALSE)</f>
        <v>15.7</v>
      </c>
      <c r="E3036" s="107">
        <f>C3036/D3036</f>
        <v>0.853503184713376</v>
      </c>
      <c r="F3036" s="20">
        <f>VLOOKUP(A3036,[1]spot_prices!$A:$F,5,FALSE)</f>
        <v>3.24</v>
      </c>
      <c r="G3036" s="103">
        <f>VLOOKUP(A3036,[1]spot_prices!$A:$F,6,FALSE)</f>
        <v>2.53</v>
      </c>
      <c r="H3036" s="27" t="s">
        <v>177</v>
      </c>
      <c r="I3036" s="35"/>
      <c r="J3036" s="114"/>
      <c r="K3036" s="112">
        <f>VLOOKUP(H3036,行业总结!D:F,2,FALSE)</f>
        <v>4.2</v>
      </c>
      <c r="L3036" s="27" t="s">
        <v>13486</v>
      </c>
      <c r="M3036" s="27" t="s">
        <v>13487</v>
      </c>
    </row>
    <row r="3037" s="100" customFormat="1" ht="33" spans="1:13">
      <c r="A3037" s="122" t="s">
        <v>13488</v>
      </c>
      <c r="B3037" s="122" t="s">
        <v>13489</v>
      </c>
      <c r="C3037" s="21">
        <f>VLOOKUP(A3037,[1]spot_prices!$A:$F,3,FALSE)</f>
        <v>12.4</v>
      </c>
      <c r="D3037" s="21">
        <f>VLOOKUP(A3037,[1]spot_prices!$A:$F,4,FALSE)</f>
        <v>20.9</v>
      </c>
      <c r="E3037" s="107">
        <f>C3037/D3037</f>
        <v>0.593301435406699</v>
      </c>
      <c r="F3037" s="20">
        <f>VLOOKUP(A3037,[1]spot_prices!$A:$F,5,FALSE)</f>
        <v>25.82</v>
      </c>
      <c r="G3037" s="103">
        <f>VLOOKUP(A3037,[1]spot_prices!$A:$F,6,FALSE)</f>
        <v>0.47</v>
      </c>
      <c r="H3037" s="128" t="s">
        <v>177</v>
      </c>
      <c r="I3037" s="136"/>
      <c r="J3037" s="122" t="s">
        <v>2286</v>
      </c>
      <c r="K3037" s="112">
        <f>VLOOKUP(H3037,行业总结!D:F,2,FALSE)</f>
        <v>4.2</v>
      </c>
      <c r="L3037" s="128" t="s">
        <v>13490</v>
      </c>
      <c r="M3037" s="128" t="s">
        <v>13491</v>
      </c>
    </row>
    <row r="3038" s="98" customFormat="1" spans="1:13">
      <c r="A3038" s="24" t="s">
        <v>13492</v>
      </c>
      <c r="B3038" s="24" t="s">
        <v>13493</v>
      </c>
      <c r="C3038" s="21">
        <f>VLOOKUP(A3038,[1]spot_prices!$A:$F,3,FALSE)</f>
        <v>11.5</v>
      </c>
      <c r="D3038" s="21">
        <f>VLOOKUP(A3038,[1]spot_prices!$A:$F,4,FALSE)</f>
        <v>31.2</v>
      </c>
      <c r="E3038" s="107">
        <f>C3038/D3038</f>
        <v>0.368589743589744</v>
      </c>
      <c r="F3038" s="20">
        <f>VLOOKUP(A3038,[1]spot_prices!$A:$F,5,FALSE)</f>
        <v>24.41</v>
      </c>
      <c r="G3038" s="103">
        <f>VLOOKUP(A3038,[1]spot_prices!$A:$F,6,FALSE)</f>
        <v>2.26</v>
      </c>
      <c r="H3038" s="27" t="s">
        <v>177</v>
      </c>
      <c r="I3038" s="35" t="s">
        <v>1827</v>
      </c>
      <c r="J3038" s="114"/>
      <c r="K3038" s="112">
        <f>VLOOKUP(H3038,行业总结!D:F,2,FALSE)</f>
        <v>4.2</v>
      </c>
      <c r="L3038" s="27" t="s">
        <v>13494</v>
      </c>
      <c r="M3038" s="27" t="s">
        <v>13495</v>
      </c>
    </row>
    <row r="3039" s="98" customFormat="1" spans="1:13">
      <c r="A3039" s="24" t="s">
        <v>13496</v>
      </c>
      <c r="B3039" s="24" t="s">
        <v>13497</v>
      </c>
      <c r="C3039" s="21">
        <f>VLOOKUP(A3039,[1]spot_prices!$A:$F,3,FALSE)</f>
        <v>11</v>
      </c>
      <c r="D3039" s="21">
        <f>VLOOKUP(A3039,[1]spot_prices!$A:$F,4,FALSE)</f>
        <v>31.1</v>
      </c>
      <c r="E3039" s="107">
        <f>C3039/D3039</f>
        <v>0.353697749196141</v>
      </c>
      <c r="F3039" s="20">
        <f>VLOOKUP(A3039,[1]spot_prices!$A:$F,5,FALSE)</f>
        <v>22.2</v>
      </c>
      <c r="G3039" s="103">
        <f>VLOOKUP(A3039,[1]spot_prices!$A:$F,6,FALSE)</f>
        <v>3.06</v>
      </c>
      <c r="H3039" s="27" t="s">
        <v>177</v>
      </c>
      <c r="I3039" s="35"/>
      <c r="J3039" s="114"/>
      <c r="K3039" s="112">
        <f>VLOOKUP(H3039,行业总结!D:F,2,FALSE)</f>
        <v>4.2</v>
      </c>
      <c r="L3039" s="27" t="s">
        <v>13498</v>
      </c>
      <c r="M3039" s="27" t="s">
        <v>13499</v>
      </c>
    </row>
    <row r="3040" s="98" customFormat="1" ht="33" spans="1:13">
      <c r="A3040" s="122" t="s">
        <v>13500</v>
      </c>
      <c r="B3040" s="122" t="s">
        <v>13501</v>
      </c>
      <c r="C3040" s="21">
        <f>VLOOKUP(A3040,[1]spot_prices!$A:$F,3,FALSE)</f>
        <v>10.6</v>
      </c>
      <c r="D3040" s="21">
        <f>VLOOKUP(A3040,[1]spot_prices!$A:$F,4,FALSE)</f>
        <v>45.5</v>
      </c>
      <c r="E3040" s="107">
        <f>C3040/D3040</f>
        <v>0.232967032967033</v>
      </c>
      <c r="F3040" s="20">
        <f>VLOOKUP(A3040,[1]spot_prices!$A:$F,5,FALSE)</f>
        <v>59.85</v>
      </c>
      <c r="G3040" s="103">
        <f>VLOOKUP(A3040,[1]spot_prices!$A:$F,6,FALSE)</f>
        <v>1.34</v>
      </c>
      <c r="H3040" s="128" t="s">
        <v>177</v>
      </c>
      <c r="I3040" s="136"/>
      <c r="J3040" s="137"/>
      <c r="K3040" s="112">
        <f>VLOOKUP(H3040,行业总结!D:F,2,FALSE)</f>
        <v>4.2</v>
      </c>
      <c r="L3040" s="128" t="s">
        <v>13502</v>
      </c>
      <c r="M3040" s="128" t="s">
        <v>13503</v>
      </c>
    </row>
    <row r="3041" s="98" customFormat="1" ht="33" spans="1:13">
      <c r="A3041" s="24" t="s">
        <v>13504</v>
      </c>
      <c r="B3041" s="24" t="s">
        <v>13505</v>
      </c>
      <c r="C3041" s="21">
        <f>VLOOKUP(A3041,[1]spot_prices!$A:$F,3,FALSE)</f>
        <v>9.4</v>
      </c>
      <c r="D3041" s="21">
        <f>VLOOKUP(A3041,[1]spot_prices!$A:$F,4,FALSE)</f>
        <v>15.6</v>
      </c>
      <c r="E3041" s="107">
        <f>C3041/D3041</f>
        <v>0.602564102564103</v>
      </c>
      <c r="F3041" s="20">
        <f>VLOOKUP(A3041,[1]spot_prices!$A:$F,5,FALSE)</f>
        <v>24.4</v>
      </c>
      <c r="G3041" s="103">
        <f>VLOOKUP(A3041,[1]spot_prices!$A:$F,6,FALSE)</f>
        <v>0.12</v>
      </c>
      <c r="H3041" s="27" t="s">
        <v>177</v>
      </c>
      <c r="I3041" s="35"/>
      <c r="J3041" s="114"/>
      <c r="K3041" s="112">
        <f>VLOOKUP(H3041,行业总结!D:F,2,FALSE)</f>
        <v>4.2</v>
      </c>
      <c r="L3041" s="27" t="s">
        <v>13506</v>
      </c>
      <c r="M3041" s="27" t="s">
        <v>13507</v>
      </c>
    </row>
    <row r="3042" s="98" customFormat="1" ht="33" spans="1:13">
      <c r="A3042" s="24" t="s">
        <v>13508</v>
      </c>
      <c r="B3042" s="24" t="s">
        <v>13509</v>
      </c>
      <c r="C3042" s="21">
        <f>VLOOKUP(A3042,[1]spot_prices!$A:$F,3,FALSE)</f>
        <v>8.1</v>
      </c>
      <c r="D3042" s="21">
        <f>VLOOKUP(A3042,[1]spot_prices!$A:$F,4,FALSE)</f>
        <v>21.9</v>
      </c>
      <c r="E3042" s="107">
        <f>C3042/D3042</f>
        <v>0.36986301369863</v>
      </c>
      <c r="F3042" s="20">
        <f>VLOOKUP(A3042,[1]spot_prices!$A:$F,5,FALSE)</f>
        <v>29.69</v>
      </c>
      <c r="G3042" s="103">
        <f>VLOOKUP(A3042,[1]spot_prices!$A:$F,6,FALSE)</f>
        <v>1.82</v>
      </c>
      <c r="H3042" s="27" t="s">
        <v>177</v>
      </c>
      <c r="I3042" s="35"/>
      <c r="J3042" s="114"/>
      <c r="K3042" s="112">
        <f>VLOOKUP(H3042,行业总结!D:F,2,FALSE)</f>
        <v>4.2</v>
      </c>
      <c r="L3042" s="27" t="s">
        <v>13510</v>
      </c>
      <c r="M3042" s="27" t="s">
        <v>13511</v>
      </c>
    </row>
    <row r="3043" s="98" customFormat="1" ht="33" spans="1:13">
      <c r="A3043" s="24" t="s">
        <v>13512</v>
      </c>
      <c r="B3043" s="24" t="s">
        <v>13513</v>
      </c>
      <c r="C3043" s="21">
        <f>VLOOKUP(A3043,[1]spot_prices!$A:$F,3,FALSE)</f>
        <v>7.6</v>
      </c>
      <c r="D3043" s="21">
        <f>VLOOKUP(A3043,[1]spot_prices!$A:$F,4,FALSE)</f>
        <v>16.6</v>
      </c>
      <c r="E3043" s="107">
        <f>C3043/D3043</f>
        <v>0.457831325301205</v>
      </c>
      <c r="F3043" s="20">
        <f>VLOOKUP(A3043,[1]spot_prices!$A:$F,5,FALSE)</f>
        <v>28</v>
      </c>
      <c r="G3043" s="103">
        <f>VLOOKUP(A3043,[1]spot_prices!$A:$F,6,FALSE)</f>
        <v>3.82</v>
      </c>
      <c r="H3043" s="27" t="s">
        <v>177</v>
      </c>
      <c r="I3043" s="35"/>
      <c r="J3043" s="114"/>
      <c r="K3043" s="112">
        <f>VLOOKUP(H3043,行业总结!D:F,2,FALSE)</f>
        <v>4.2</v>
      </c>
      <c r="L3043" s="27" t="s">
        <v>13514</v>
      </c>
      <c r="M3043" s="27" t="s">
        <v>13515</v>
      </c>
    </row>
    <row r="3044" s="98" customFormat="1" ht="33" spans="1:13">
      <c r="A3044" s="24" t="s">
        <v>13516</v>
      </c>
      <c r="B3044" s="24" t="s">
        <v>13517</v>
      </c>
      <c r="C3044" s="21">
        <f>VLOOKUP(A3044,[1]spot_prices!$A:$F,3,FALSE)</f>
        <v>3.7</v>
      </c>
      <c r="D3044" s="21">
        <f>VLOOKUP(A3044,[1]spot_prices!$A:$F,4,FALSE)</f>
        <v>11.9</v>
      </c>
      <c r="E3044" s="107">
        <f>C3044/D3044</f>
        <v>0.310924369747899</v>
      </c>
      <c r="F3044" s="20">
        <f>VLOOKUP(A3044,[1]spot_prices!$A:$F,5,FALSE)</f>
        <v>12.31</v>
      </c>
      <c r="G3044" s="103">
        <f>VLOOKUP(A3044,[1]spot_prices!$A:$F,6,FALSE)</f>
        <v>0</v>
      </c>
      <c r="H3044" s="27" t="s">
        <v>177</v>
      </c>
      <c r="I3044" s="35"/>
      <c r="J3044" s="114"/>
      <c r="K3044" s="112">
        <f>VLOOKUP(H3044,行业总结!D:F,2,FALSE)</f>
        <v>4.2</v>
      </c>
      <c r="L3044" s="27" t="s">
        <v>13518</v>
      </c>
      <c r="M3044" s="114"/>
    </row>
    <row r="3045" s="98" customFormat="1" spans="1:13">
      <c r="A3045" s="24" t="s">
        <v>13519</v>
      </c>
      <c r="B3045" s="24" t="s">
        <v>13520</v>
      </c>
      <c r="C3045" s="21">
        <f>VLOOKUP(A3045,[1]spot_prices!$A:$F,3,FALSE)</f>
        <v>3.3</v>
      </c>
      <c r="D3045" s="21">
        <f>VLOOKUP(A3045,[1]spot_prices!$A:$F,4,FALSE)</f>
        <v>11.8</v>
      </c>
      <c r="E3045" s="107">
        <f>C3045/D3045</f>
        <v>0.279661016949153</v>
      </c>
      <c r="F3045" s="20">
        <f>VLOOKUP(A3045,[1]spot_prices!$A:$F,5,FALSE)</f>
        <v>17.58</v>
      </c>
      <c r="G3045" s="103">
        <f>VLOOKUP(A3045,[1]spot_prices!$A:$F,6,FALSE)</f>
        <v>0.57</v>
      </c>
      <c r="H3045" s="27" t="s">
        <v>177</v>
      </c>
      <c r="I3045" s="35"/>
      <c r="J3045" s="114"/>
      <c r="K3045" s="112">
        <f>VLOOKUP(H3045,行业总结!D:F,2,FALSE)</f>
        <v>4.2</v>
      </c>
      <c r="L3045" s="27" t="s">
        <v>13521</v>
      </c>
      <c r="M3045" s="27" t="s">
        <v>13522</v>
      </c>
    </row>
    <row r="3046" s="98" customFormat="1" spans="1:13">
      <c r="A3046" s="24" t="s">
        <v>13523</v>
      </c>
      <c r="B3046" s="24" t="s">
        <v>13524</v>
      </c>
      <c r="C3046" s="21">
        <f>VLOOKUP(A3046,[1]spot_prices!$A:$F,3,FALSE)</f>
        <v>2.3</v>
      </c>
      <c r="D3046" s="21">
        <f>VLOOKUP(A3046,[1]spot_prices!$A:$F,4,FALSE)</f>
        <v>6.9</v>
      </c>
      <c r="E3046" s="107">
        <f>C3046/D3046</f>
        <v>0.333333333333333</v>
      </c>
      <c r="F3046" s="20">
        <f>VLOOKUP(A3046,[1]spot_prices!$A:$F,5,FALSE)</f>
        <v>6.69</v>
      </c>
      <c r="G3046" s="103">
        <f>VLOOKUP(A3046,[1]spot_prices!$A:$F,6,FALSE)</f>
        <v>-0.15</v>
      </c>
      <c r="H3046" s="27" t="s">
        <v>177</v>
      </c>
      <c r="I3046" s="35"/>
      <c r="J3046" s="114"/>
      <c r="K3046" s="112">
        <f>VLOOKUP(H3046,行业总结!D:F,2,FALSE)</f>
        <v>4.2</v>
      </c>
      <c r="L3046" s="27" t="s">
        <v>13525</v>
      </c>
      <c r="M3046" s="27" t="s">
        <v>6717</v>
      </c>
    </row>
    <row r="3047" s="98" customFormat="1" ht="33" spans="1:13">
      <c r="A3047" s="20" t="s">
        <v>13526</v>
      </c>
      <c r="B3047" s="20" t="s">
        <v>13527</v>
      </c>
      <c r="C3047" s="21">
        <f>VLOOKUP(A3047,[1]spot_prices!$A:$F,3,FALSE)</f>
        <v>73.4</v>
      </c>
      <c r="D3047" s="21">
        <f>VLOOKUP(A3047,[1]spot_prices!$A:$F,4,FALSE)</f>
        <v>138.9</v>
      </c>
      <c r="E3047" s="107">
        <f>C3047/D3047</f>
        <v>0.528437724982001</v>
      </c>
      <c r="F3047" s="20">
        <f>VLOOKUP(A3047,[1]spot_prices!$A:$F,5,FALSE)</f>
        <v>12.36</v>
      </c>
      <c r="G3047" s="103">
        <f>VLOOKUP(A3047,[1]spot_prices!$A:$F,6,FALSE)</f>
        <v>0.16</v>
      </c>
      <c r="H3047" s="23" t="s">
        <v>127</v>
      </c>
      <c r="I3047" s="115"/>
      <c r="J3047" s="113"/>
      <c r="K3047" s="112">
        <f>VLOOKUP(H3047,行业总结!D:F,2,FALSE)</f>
        <v>6.4</v>
      </c>
      <c r="L3047" s="23" t="s">
        <v>13528</v>
      </c>
      <c r="M3047" s="23" t="s">
        <v>13529</v>
      </c>
    </row>
    <row r="3048" s="98" customFormat="1" ht="33" spans="1:13">
      <c r="A3048" s="24" t="s">
        <v>13530</v>
      </c>
      <c r="B3048" s="24" t="s">
        <v>13531</v>
      </c>
      <c r="C3048" s="21">
        <f>VLOOKUP(A3048,[1]spot_prices!$A:$F,3,FALSE)</f>
        <v>32.6</v>
      </c>
      <c r="D3048" s="21">
        <f>VLOOKUP(A3048,[1]spot_prices!$A:$F,4,FALSE)</f>
        <v>139</v>
      </c>
      <c r="E3048" s="107">
        <f>C3048/D3048</f>
        <v>0.234532374100719</v>
      </c>
      <c r="F3048" s="20">
        <f>VLOOKUP(A3048,[1]spot_prices!$A:$F,5,FALSE)</f>
        <v>28.59</v>
      </c>
      <c r="G3048" s="103">
        <f>VLOOKUP(A3048,[1]spot_prices!$A:$F,6,FALSE)</f>
        <v>1.85</v>
      </c>
      <c r="H3048" s="27" t="s">
        <v>127</v>
      </c>
      <c r="I3048" s="35"/>
      <c r="J3048" s="114"/>
      <c r="K3048" s="112">
        <f>VLOOKUP(H3048,行业总结!D:F,2,FALSE)</f>
        <v>6.4</v>
      </c>
      <c r="L3048" s="27" t="s">
        <v>13532</v>
      </c>
      <c r="M3048" s="27" t="s">
        <v>13533</v>
      </c>
    </row>
    <row r="3049" s="98" customFormat="1" ht="33" spans="1:13">
      <c r="A3049" s="24" t="s">
        <v>13534</v>
      </c>
      <c r="B3049" s="24" t="s">
        <v>13535</v>
      </c>
      <c r="C3049" s="21">
        <f>VLOOKUP(A3049,[1]spot_prices!$A:$F,3,FALSE)</f>
        <v>30.4</v>
      </c>
      <c r="D3049" s="21">
        <f>VLOOKUP(A3049,[1]spot_prices!$A:$F,4,FALSE)</f>
        <v>30.4</v>
      </c>
      <c r="E3049" s="107">
        <f>C3049/D3049</f>
        <v>1</v>
      </c>
      <c r="F3049" s="20">
        <f>VLOOKUP(A3049,[1]spot_prices!$A:$F,5,FALSE)</f>
        <v>25.07</v>
      </c>
      <c r="G3049" s="103">
        <f>VLOOKUP(A3049,[1]spot_prices!$A:$F,6,FALSE)</f>
        <v>2.83</v>
      </c>
      <c r="H3049" s="27" t="s">
        <v>127</v>
      </c>
      <c r="I3049" s="35"/>
      <c r="J3049" s="114"/>
      <c r="K3049" s="112">
        <f>VLOOKUP(H3049,行业总结!D:F,2,FALSE)</f>
        <v>6.4</v>
      </c>
      <c r="L3049" s="27" t="s">
        <v>13536</v>
      </c>
      <c r="M3049" s="27" t="s">
        <v>13537</v>
      </c>
    </row>
    <row r="3050" s="98" customFormat="1" spans="1:13">
      <c r="A3050" s="24" t="s">
        <v>13538</v>
      </c>
      <c r="B3050" s="24" t="s">
        <v>13539</v>
      </c>
      <c r="C3050" s="21">
        <f>VLOOKUP(A3050,[1]spot_prices!$A:$F,3,FALSE)</f>
        <v>24.9</v>
      </c>
      <c r="D3050" s="21">
        <f>VLOOKUP(A3050,[1]spot_prices!$A:$F,4,FALSE)</f>
        <v>24.9</v>
      </c>
      <c r="E3050" s="107">
        <f>C3050/D3050</f>
        <v>1</v>
      </c>
      <c r="F3050" s="20">
        <f>VLOOKUP(A3050,[1]spot_prices!$A:$F,5,FALSE)</f>
        <v>9.57</v>
      </c>
      <c r="G3050" s="103">
        <f>VLOOKUP(A3050,[1]spot_prices!$A:$F,6,FALSE)</f>
        <v>1.92</v>
      </c>
      <c r="H3050" s="27" t="s">
        <v>127</v>
      </c>
      <c r="I3050" s="35"/>
      <c r="J3050" s="114"/>
      <c r="K3050" s="112">
        <f>VLOOKUP(H3050,行业总结!D:F,2,FALSE)</f>
        <v>6.4</v>
      </c>
      <c r="L3050" s="27" t="s">
        <v>13540</v>
      </c>
      <c r="M3050" s="27" t="s">
        <v>13541</v>
      </c>
    </row>
    <row r="3051" s="98" customFormat="1" ht="33" spans="1:13">
      <c r="A3051" s="24" t="s">
        <v>13542</v>
      </c>
      <c r="B3051" s="24" t="s">
        <v>13543</v>
      </c>
      <c r="C3051" s="21">
        <f>VLOOKUP(A3051,[1]spot_prices!$A:$F,3,FALSE)</f>
        <v>14</v>
      </c>
      <c r="D3051" s="21">
        <f>VLOOKUP(A3051,[1]spot_prices!$A:$F,4,FALSE)</f>
        <v>18.1</v>
      </c>
      <c r="E3051" s="107">
        <f>C3051/D3051</f>
        <v>0.773480662983425</v>
      </c>
      <c r="F3051" s="20">
        <f>VLOOKUP(A3051,[1]spot_prices!$A:$F,5,FALSE)</f>
        <v>19.4</v>
      </c>
      <c r="G3051" s="103">
        <f>VLOOKUP(A3051,[1]spot_prices!$A:$F,6,FALSE)</f>
        <v>3.58</v>
      </c>
      <c r="H3051" s="27" t="s">
        <v>127</v>
      </c>
      <c r="I3051" s="35"/>
      <c r="J3051" s="114"/>
      <c r="K3051" s="112">
        <f>VLOOKUP(H3051,行业总结!D:F,2,FALSE)</f>
        <v>6.4</v>
      </c>
      <c r="L3051" s="27" t="s">
        <v>13544</v>
      </c>
      <c r="M3051" s="27" t="s">
        <v>13545</v>
      </c>
    </row>
    <row r="3052" s="98" customFormat="1" spans="1:13">
      <c r="A3052" s="24" t="s">
        <v>13546</v>
      </c>
      <c r="B3052" s="24" t="s">
        <v>13547</v>
      </c>
      <c r="C3052" s="21">
        <f>VLOOKUP(A3052,[1]spot_prices!$A:$F,3,FALSE)</f>
        <v>10.2</v>
      </c>
      <c r="D3052" s="21">
        <f>VLOOKUP(A3052,[1]spot_prices!$A:$F,4,FALSE)</f>
        <v>29.7</v>
      </c>
      <c r="E3052" s="107">
        <f>C3052/D3052</f>
        <v>0.343434343434343</v>
      </c>
      <c r="F3052" s="20">
        <f>VLOOKUP(A3052,[1]spot_prices!$A:$F,5,FALSE)</f>
        <v>18.58</v>
      </c>
      <c r="G3052" s="103">
        <f>VLOOKUP(A3052,[1]spot_prices!$A:$F,6,FALSE)</f>
        <v>2.09</v>
      </c>
      <c r="H3052" s="27" t="s">
        <v>127</v>
      </c>
      <c r="I3052" s="35"/>
      <c r="J3052" s="114"/>
      <c r="K3052" s="112">
        <f>VLOOKUP(H3052,行业总结!D:F,2,FALSE)</f>
        <v>6.4</v>
      </c>
      <c r="L3052" s="27" t="s">
        <v>13548</v>
      </c>
      <c r="M3052" s="27" t="s">
        <v>13549</v>
      </c>
    </row>
    <row r="3053" s="98" customFormat="1" ht="33" spans="1:13">
      <c r="A3053" s="24" t="s">
        <v>13550</v>
      </c>
      <c r="B3053" s="24" t="s">
        <v>13551</v>
      </c>
      <c r="C3053" s="21">
        <f>VLOOKUP(A3053,[1]spot_prices!$A:$F,3,FALSE)</f>
        <v>2</v>
      </c>
      <c r="D3053" s="21">
        <f>VLOOKUP(A3053,[1]spot_prices!$A:$F,4,FALSE)</f>
        <v>5.3</v>
      </c>
      <c r="E3053" s="107">
        <f>C3053/D3053</f>
        <v>0.377358490566038</v>
      </c>
      <c r="F3053" s="20">
        <f>VLOOKUP(A3053,[1]spot_prices!$A:$F,5,FALSE)</f>
        <v>8.52</v>
      </c>
      <c r="G3053" s="103">
        <f>VLOOKUP(A3053,[1]spot_prices!$A:$F,6,FALSE)</f>
        <v>0</v>
      </c>
      <c r="H3053" s="27" t="s">
        <v>127</v>
      </c>
      <c r="I3053" s="35"/>
      <c r="J3053" s="114"/>
      <c r="K3053" s="112">
        <f>VLOOKUP(H3053,行业总结!D:F,2,FALSE)</f>
        <v>6.4</v>
      </c>
      <c r="L3053" s="27" t="s">
        <v>13552</v>
      </c>
      <c r="M3053" s="114"/>
    </row>
    <row r="3054" s="98" customFormat="1" ht="33" spans="1:13">
      <c r="A3054" s="108" t="s">
        <v>13553</v>
      </c>
      <c r="B3054" s="108" t="s">
        <v>13554</v>
      </c>
      <c r="C3054" s="21">
        <f>VLOOKUP(A3054,[1]spot_prices!$A:$F,3,FALSE)</f>
        <v>230.9</v>
      </c>
      <c r="D3054" s="21">
        <f>VLOOKUP(A3054,[1]spot_prices!$A:$F,4,FALSE)</f>
        <v>230.9</v>
      </c>
      <c r="E3054" s="107">
        <f>C3054/D3054</f>
        <v>1</v>
      </c>
      <c r="F3054" s="20">
        <f>VLOOKUP(A3054,[1]spot_prices!$A:$F,5,FALSE)</f>
        <v>5.58</v>
      </c>
      <c r="G3054" s="103">
        <f>VLOOKUP(A3054,[1]spot_prices!$A:$F,6,FALSE)</f>
        <v>0.72</v>
      </c>
      <c r="H3054" s="109" t="s">
        <v>364</v>
      </c>
      <c r="I3054" s="121"/>
      <c r="J3054" s="108" t="s">
        <v>2216</v>
      </c>
      <c r="K3054" s="112">
        <f>VLOOKUP(H3054,行业总结!D:F,2,FALSE)</f>
        <v>5.2</v>
      </c>
      <c r="L3054" s="109" t="s">
        <v>13555</v>
      </c>
      <c r="M3054" s="109" t="s">
        <v>13556</v>
      </c>
    </row>
    <row r="3055" s="98" customFormat="1" ht="33" spans="1:13">
      <c r="A3055" s="108" t="s">
        <v>13557</v>
      </c>
      <c r="B3055" s="108" t="s">
        <v>13558</v>
      </c>
      <c r="C3055" s="21">
        <f>VLOOKUP(A3055,[1]spot_prices!$A:$F,3,FALSE)</f>
        <v>224.2</v>
      </c>
      <c r="D3055" s="21">
        <f>VLOOKUP(A3055,[1]spot_prices!$A:$F,4,FALSE)</f>
        <v>224.2</v>
      </c>
      <c r="E3055" s="107">
        <f>C3055/D3055</f>
        <v>1</v>
      </c>
      <c r="F3055" s="20">
        <f>VLOOKUP(A3055,[1]spot_prices!$A:$F,5,FALSE)</f>
        <v>3.27</v>
      </c>
      <c r="G3055" s="103">
        <f>VLOOKUP(A3055,[1]spot_prices!$A:$F,6,FALSE)</f>
        <v>-0.3</v>
      </c>
      <c r="H3055" s="109" t="s">
        <v>364</v>
      </c>
      <c r="I3055" s="121"/>
      <c r="J3055" s="108" t="s">
        <v>2226</v>
      </c>
      <c r="K3055" s="112">
        <f>VLOOKUP(H3055,行业总结!D:F,2,FALSE)</f>
        <v>5.2</v>
      </c>
      <c r="L3055" s="109" t="s">
        <v>13559</v>
      </c>
      <c r="M3055" s="109" t="s">
        <v>13560</v>
      </c>
    </row>
    <row r="3056" s="98" customFormat="1" ht="33" spans="1:13">
      <c r="A3056" s="108" t="s">
        <v>13561</v>
      </c>
      <c r="B3056" s="108" t="s">
        <v>13562</v>
      </c>
      <c r="C3056" s="21">
        <f>VLOOKUP(A3056,[1]spot_prices!$A:$F,3,FALSE)</f>
        <v>204.4</v>
      </c>
      <c r="D3056" s="21">
        <f>VLOOKUP(A3056,[1]spot_prices!$A:$F,4,FALSE)</f>
        <v>240.6</v>
      </c>
      <c r="E3056" s="107">
        <f>C3056/D3056</f>
        <v>0.84954280964256</v>
      </c>
      <c r="F3056" s="20">
        <f>VLOOKUP(A3056,[1]spot_prices!$A:$F,5,FALSE)</f>
        <v>13.5</v>
      </c>
      <c r="G3056" s="103">
        <f>VLOOKUP(A3056,[1]spot_prices!$A:$F,6,FALSE)</f>
        <v>0.37</v>
      </c>
      <c r="H3056" s="109" t="s">
        <v>364</v>
      </c>
      <c r="I3056" s="121"/>
      <c r="J3056" s="108" t="s">
        <v>2216</v>
      </c>
      <c r="K3056" s="112">
        <f>VLOOKUP(H3056,行业总结!D:F,2,FALSE)</f>
        <v>5.2</v>
      </c>
      <c r="L3056" s="109" t="s">
        <v>13563</v>
      </c>
      <c r="M3056" s="109" t="s">
        <v>13564</v>
      </c>
    </row>
    <row r="3057" s="98" customFormat="1" ht="33" spans="1:13">
      <c r="A3057" s="108" t="s">
        <v>13565</v>
      </c>
      <c r="B3057" s="108" t="s">
        <v>13566</v>
      </c>
      <c r="C3057" s="21">
        <f>VLOOKUP(A3057,[1]spot_prices!$A:$F,3,FALSE)</f>
        <v>186.5</v>
      </c>
      <c r="D3057" s="21">
        <f>VLOOKUP(A3057,[1]spot_prices!$A:$F,4,FALSE)</f>
        <v>277.6</v>
      </c>
      <c r="E3057" s="107">
        <f>C3057/D3057</f>
        <v>0.671829971181556</v>
      </c>
      <c r="F3057" s="20">
        <f>VLOOKUP(A3057,[1]spot_prices!$A:$F,5,FALSE)</f>
        <v>27.03</v>
      </c>
      <c r="G3057" s="103">
        <f>VLOOKUP(A3057,[1]spot_prices!$A:$F,6,FALSE)</f>
        <v>-0.18</v>
      </c>
      <c r="H3057" s="109" t="s">
        <v>364</v>
      </c>
      <c r="I3057" s="121"/>
      <c r="J3057" s="108" t="s">
        <v>2211</v>
      </c>
      <c r="K3057" s="112">
        <f>VLOOKUP(H3057,行业总结!D:F,2,FALSE)</f>
        <v>5.2</v>
      </c>
      <c r="L3057" s="109" t="s">
        <v>13567</v>
      </c>
      <c r="M3057" s="109" t="s">
        <v>13568</v>
      </c>
    </row>
    <row r="3058" s="98" customFormat="1" ht="33" spans="1:13">
      <c r="A3058" s="108" t="s">
        <v>13569</v>
      </c>
      <c r="B3058" s="108" t="s">
        <v>13570</v>
      </c>
      <c r="C3058" s="21">
        <f>VLOOKUP(A3058,[1]spot_prices!$A:$F,3,FALSE)</f>
        <v>170.1</v>
      </c>
      <c r="D3058" s="21">
        <f>VLOOKUP(A3058,[1]spot_prices!$A:$F,4,FALSE)</f>
        <v>170.1</v>
      </c>
      <c r="E3058" s="107">
        <f>C3058/D3058</f>
        <v>1</v>
      </c>
      <c r="F3058" s="20">
        <f>VLOOKUP(A3058,[1]spot_prices!$A:$F,5,FALSE)</f>
        <v>3.92</v>
      </c>
      <c r="G3058" s="103">
        <f>VLOOKUP(A3058,[1]spot_prices!$A:$F,6,FALSE)</f>
        <v>0.51</v>
      </c>
      <c r="H3058" s="109" t="s">
        <v>364</v>
      </c>
      <c r="I3058" s="121"/>
      <c r="J3058" s="108" t="s">
        <v>2226</v>
      </c>
      <c r="K3058" s="112">
        <f>VLOOKUP(H3058,行业总结!D:F,2,FALSE)</f>
        <v>5.2</v>
      </c>
      <c r="L3058" s="109" t="s">
        <v>13571</v>
      </c>
      <c r="M3058" s="109" t="s">
        <v>13572</v>
      </c>
    </row>
    <row r="3059" s="98" customFormat="1" ht="33" spans="1:13">
      <c r="A3059" s="108" t="s">
        <v>13573</v>
      </c>
      <c r="B3059" s="108" t="s">
        <v>13574</v>
      </c>
      <c r="C3059" s="21">
        <f>VLOOKUP(A3059,[1]spot_prices!$A:$F,3,FALSE)</f>
        <v>133.9</v>
      </c>
      <c r="D3059" s="21">
        <f>VLOOKUP(A3059,[1]spot_prices!$A:$F,4,FALSE)</f>
        <v>212.3</v>
      </c>
      <c r="E3059" s="107">
        <f>C3059/D3059</f>
        <v>0.630711257654263</v>
      </c>
      <c r="F3059" s="20">
        <f>VLOOKUP(A3059,[1]spot_prices!$A:$F,5,FALSE)</f>
        <v>4.03</v>
      </c>
      <c r="G3059" s="103">
        <f>VLOOKUP(A3059,[1]spot_prices!$A:$F,6,FALSE)</f>
        <v>1</v>
      </c>
      <c r="H3059" s="109" t="s">
        <v>364</v>
      </c>
      <c r="I3059" s="121"/>
      <c r="J3059" s="108" t="s">
        <v>2113</v>
      </c>
      <c r="K3059" s="112">
        <f>VLOOKUP(H3059,行业总结!D:F,2,FALSE)</f>
        <v>5.2</v>
      </c>
      <c r="L3059" s="109" t="s">
        <v>13575</v>
      </c>
      <c r="M3059" s="109" t="s">
        <v>13576</v>
      </c>
    </row>
    <row r="3060" s="98" customFormat="1" ht="33" spans="1:13">
      <c r="A3060" s="108" t="s">
        <v>13577</v>
      </c>
      <c r="B3060" s="108" t="s">
        <v>13578</v>
      </c>
      <c r="C3060" s="21">
        <f>VLOOKUP(A3060,[1]spot_prices!$A:$F,3,FALSE)</f>
        <v>103.6</v>
      </c>
      <c r="D3060" s="21">
        <f>VLOOKUP(A3060,[1]spot_prices!$A:$F,4,FALSE)</f>
        <v>237.3</v>
      </c>
      <c r="E3060" s="107">
        <f>C3060/D3060</f>
        <v>0.436578171091445</v>
      </c>
      <c r="F3060" s="20">
        <f>VLOOKUP(A3060,[1]spot_prices!$A:$F,5,FALSE)</f>
        <v>3.29</v>
      </c>
      <c r="G3060" s="103">
        <f>VLOOKUP(A3060,[1]spot_prices!$A:$F,6,FALSE)</f>
        <v>0.61</v>
      </c>
      <c r="H3060" s="109" t="s">
        <v>364</v>
      </c>
      <c r="I3060" s="121"/>
      <c r="J3060" s="108" t="s">
        <v>2113</v>
      </c>
      <c r="K3060" s="112">
        <f>VLOOKUP(H3060,行业总结!D:F,2,FALSE)</f>
        <v>5.2</v>
      </c>
      <c r="L3060" s="109" t="s">
        <v>13579</v>
      </c>
      <c r="M3060" s="109" t="s">
        <v>13580</v>
      </c>
    </row>
    <row r="3061" s="98" customFormat="1" ht="49.5" spans="1:13">
      <c r="A3061" s="108" t="s">
        <v>13581</v>
      </c>
      <c r="B3061" s="108" t="s">
        <v>13582</v>
      </c>
      <c r="C3061" s="21">
        <f>VLOOKUP(A3061,[1]spot_prices!$A:$F,3,FALSE)</f>
        <v>103.3</v>
      </c>
      <c r="D3061" s="21">
        <f>VLOOKUP(A3061,[1]spot_prices!$A:$F,4,FALSE)</f>
        <v>103.3</v>
      </c>
      <c r="E3061" s="107">
        <f>C3061/D3061</f>
        <v>1</v>
      </c>
      <c r="F3061" s="20">
        <f>VLOOKUP(A3061,[1]spot_prices!$A:$F,5,FALSE)</f>
        <v>5.35</v>
      </c>
      <c r="G3061" s="103">
        <f>VLOOKUP(A3061,[1]spot_prices!$A:$F,6,FALSE)</f>
        <v>1.71</v>
      </c>
      <c r="H3061" s="109" t="s">
        <v>364</v>
      </c>
      <c r="I3061" s="121"/>
      <c r="J3061" s="108" t="s">
        <v>2135</v>
      </c>
      <c r="K3061" s="112">
        <f>VLOOKUP(H3061,行业总结!D:F,2,FALSE)</f>
        <v>5.2</v>
      </c>
      <c r="L3061" s="109" t="s">
        <v>13583</v>
      </c>
      <c r="M3061" s="109" t="s">
        <v>13584</v>
      </c>
    </row>
    <row r="3062" s="98" customFormat="1" ht="49.5" spans="1:13">
      <c r="A3062" s="20" t="s">
        <v>13585</v>
      </c>
      <c r="B3062" s="20" t="s">
        <v>13586</v>
      </c>
      <c r="C3062" s="21">
        <f>VLOOKUP(A3062,[1]spot_prices!$A:$F,3,FALSE)</f>
        <v>102</v>
      </c>
      <c r="D3062" s="21">
        <f>VLOOKUP(A3062,[1]spot_prices!$A:$F,4,FALSE)</f>
        <v>102</v>
      </c>
      <c r="E3062" s="107">
        <f>C3062/D3062</f>
        <v>1</v>
      </c>
      <c r="F3062" s="20">
        <f>VLOOKUP(A3062,[1]spot_prices!$A:$F,5,FALSE)</f>
        <v>7.81</v>
      </c>
      <c r="G3062" s="103">
        <f>VLOOKUP(A3062,[1]spot_prices!$A:$F,6,FALSE)</f>
        <v>4.27</v>
      </c>
      <c r="H3062" s="23" t="s">
        <v>364</v>
      </c>
      <c r="I3062" s="115"/>
      <c r="J3062" s="20" t="s">
        <v>2113</v>
      </c>
      <c r="K3062" s="112">
        <f>VLOOKUP(H3062,行业总结!D:F,2,FALSE)</f>
        <v>5.2</v>
      </c>
      <c r="L3062" s="23" t="s">
        <v>13587</v>
      </c>
      <c r="M3062" s="23" t="s">
        <v>13588</v>
      </c>
    </row>
    <row r="3063" s="98" customFormat="1" ht="33" spans="1:13">
      <c r="A3063" s="20" t="s">
        <v>13589</v>
      </c>
      <c r="B3063" s="20" t="s">
        <v>13590</v>
      </c>
      <c r="C3063" s="21">
        <f>VLOOKUP(A3063,[1]spot_prices!$A:$F,3,FALSE)</f>
        <v>84.4</v>
      </c>
      <c r="D3063" s="21">
        <f>VLOOKUP(A3063,[1]spot_prices!$A:$F,4,FALSE)</f>
        <v>84.4</v>
      </c>
      <c r="E3063" s="107">
        <f>C3063/D3063</f>
        <v>1</v>
      </c>
      <c r="F3063" s="20">
        <f>VLOOKUP(A3063,[1]spot_prices!$A:$F,5,FALSE)</f>
        <v>15.74</v>
      </c>
      <c r="G3063" s="103">
        <f>VLOOKUP(A3063,[1]spot_prices!$A:$F,6,FALSE)</f>
        <v>4.52</v>
      </c>
      <c r="H3063" s="23" t="s">
        <v>364</v>
      </c>
      <c r="I3063" s="115"/>
      <c r="J3063" s="113"/>
      <c r="K3063" s="112">
        <f>VLOOKUP(H3063,行业总结!D:F,2,FALSE)</f>
        <v>5.2</v>
      </c>
      <c r="L3063" s="23" t="s">
        <v>13591</v>
      </c>
      <c r="M3063" s="23" t="s">
        <v>13592</v>
      </c>
    </row>
    <row r="3064" s="98" customFormat="1" ht="33" spans="1:13">
      <c r="A3064" s="20" t="s">
        <v>13593</v>
      </c>
      <c r="B3064" s="20" t="s">
        <v>13594</v>
      </c>
      <c r="C3064" s="21">
        <f>VLOOKUP(A3064,[1]spot_prices!$A:$F,3,FALSE)</f>
        <v>65.6</v>
      </c>
      <c r="D3064" s="21">
        <f>VLOOKUP(A3064,[1]spot_prices!$A:$F,4,FALSE)</f>
        <v>86.3</v>
      </c>
      <c r="E3064" s="107">
        <f>C3064/D3064</f>
        <v>0.760139049826188</v>
      </c>
      <c r="F3064" s="20">
        <f>VLOOKUP(A3064,[1]spot_prices!$A:$F,5,FALSE)</f>
        <v>2.56</v>
      </c>
      <c r="G3064" s="103">
        <f>VLOOKUP(A3064,[1]spot_prices!$A:$F,6,FALSE)</f>
        <v>0.39</v>
      </c>
      <c r="H3064" s="23" t="s">
        <v>364</v>
      </c>
      <c r="I3064" s="115"/>
      <c r="J3064" s="20" t="s">
        <v>2113</v>
      </c>
      <c r="K3064" s="112">
        <f>VLOOKUP(H3064,行业总结!D:F,2,FALSE)</f>
        <v>5.2</v>
      </c>
      <c r="L3064" s="23" t="s">
        <v>13595</v>
      </c>
      <c r="M3064" s="23" t="s">
        <v>13596</v>
      </c>
    </row>
    <row r="3065" s="98" customFormat="1" ht="33" spans="1:13">
      <c r="A3065" s="20" t="s">
        <v>13597</v>
      </c>
      <c r="B3065" s="20" t="s">
        <v>13598</v>
      </c>
      <c r="C3065" s="21">
        <f>VLOOKUP(A3065,[1]spot_prices!$A:$F,3,FALSE)</f>
        <v>64.1</v>
      </c>
      <c r="D3065" s="21">
        <f>VLOOKUP(A3065,[1]spot_prices!$A:$F,4,FALSE)</f>
        <v>66.8</v>
      </c>
      <c r="E3065" s="107">
        <f>C3065/D3065</f>
        <v>0.959580838323353</v>
      </c>
      <c r="F3065" s="20">
        <f>VLOOKUP(A3065,[1]spot_prices!$A:$F,5,FALSE)</f>
        <v>7.1</v>
      </c>
      <c r="G3065" s="103">
        <f>VLOOKUP(A3065,[1]spot_prices!$A:$F,6,FALSE)</f>
        <v>0.14</v>
      </c>
      <c r="H3065" s="23" t="s">
        <v>364</v>
      </c>
      <c r="I3065" s="115"/>
      <c r="J3065" s="113"/>
      <c r="K3065" s="112">
        <f>VLOOKUP(H3065,行业总结!D:F,2,FALSE)</f>
        <v>5.2</v>
      </c>
      <c r="L3065" s="23" t="s">
        <v>13599</v>
      </c>
      <c r="M3065" s="23" t="s">
        <v>13600</v>
      </c>
    </row>
    <row r="3066" s="98" customFormat="1" ht="33" spans="1:13">
      <c r="A3066" s="20" t="s">
        <v>13601</v>
      </c>
      <c r="B3066" s="20" t="s">
        <v>13602</v>
      </c>
      <c r="C3066" s="21">
        <f>VLOOKUP(A3066,[1]spot_prices!$A:$F,3,FALSE)</f>
        <v>59</v>
      </c>
      <c r="D3066" s="21">
        <f>VLOOKUP(A3066,[1]spot_prices!$A:$F,4,FALSE)</f>
        <v>59</v>
      </c>
      <c r="E3066" s="107">
        <f>C3066/D3066</f>
        <v>1</v>
      </c>
      <c r="F3066" s="20">
        <f>VLOOKUP(A3066,[1]spot_prices!$A:$F,5,FALSE)</f>
        <v>28.36</v>
      </c>
      <c r="G3066" s="103">
        <f>VLOOKUP(A3066,[1]spot_prices!$A:$F,6,FALSE)</f>
        <v>2.6</v>
      </c>
      <c r="H3066" s="23" t="s">
        <v>364</v>
      </c>
      <c r="I3066" s="115"/>
      <c r="J3066" s="113"/>
      <c r="K3066" s="112">
        <f>VLOOKUP(H3066,行业总结!D:F,2,FALSE)</f>
        <v>5.2</v>
      </c>
      <c r="L3066" s="23" t="s">
        <v>13603</v>
      </c>
      <c r="M3066" s="23" t="s">
        <v>13604</v>
      </c>
    </row>
    <row r="3067" s="98" customFormat="1" ht="33" spans="1:13">
      <c r="A3067" s="20" t="s">
        <v>13605</v>
      </c>
      <c r="B3067" s="20" t="s">
        <v>13606</v>
      </c>
      <c r="C3067" s="21">
        <f>VLOOKUP(A3067,[1]spot_prices!$A:$F,3,FALSE)</f>
        <v>48.8</v>
      </c>
      <c r="D3067" s="21">
        <f>VLOOKUP(A3067,[1]spot_prices!$A:$F,4,FALSE)</f>
        <v>51.9</v>
      </c>
      <c r="E3067" s="107">
        <f>C3067/D3067</f>
        <v>0.940269749518304</v>
      </c>
      <c r="F3067" s="20">
        <f>VLOOKUP(A3067,[1]spot_prices!$A:$F,5,FALSE)</f>
        <v>5.51</v>
      </c>
      <c r="G3067" s="103">
        <f>VLOOKUP(A3067,[1]spot_prices!$A:$F,6,FALSE)</f>
        <v>1.29</v>
      </c>
      <c r="H3067" s="23" t="s">
        <v>364</v>
      </c>
      <c r="I3067" s="115"/>
      <c r="J3067" s="113"/>
      <c r="K3067" s="112">
        <f>VLOOKUP(H3067,行业总结!D:F,2,FALSE)</f>
        <v>5.2</v>
      </c>
      <c r="L3067" s="23" t="s">
        <v>13607</v>
      </c>
      <c r="M3067" s="23" t="s">
        <v>13608</v>
      </c>
    </row>
    <row r="3068" s="98" customFormat="1" ht="33" spans="1:13">
      <c r="A3068" s="24" t="s">
        <v>13609</v>
      </c>
      <c r="B3068" s="24" t="s">
        <v>13610</v>
      </c>
      <c r="C3068" s="21">
        <f>VLOOKUP(A3068,[1]spot_prices!$A:$F,3,FALSE)</f>
        <v>44.3</v>
      </c>
      <c r="D3068" s="21">
        <f>VLOOKUP(A3068,[1]spot_prices!$A:$F,4,FALSE)</f>
        <v>44.9</v>
      </c>
      <c r="E3068" s="107">
        <f>C3068/D3068</f>
        <v>0.986636971046771</v>
      </c>
      <c r="F3068" s="20">
        <f>VLOOKUP(A3068,[1]spot_prices!$A:$F,5,FALSE)</f>
        <v>3.17</v>
      </c>
      <c r="G3068" s="103">
        <f>VLOOKUP(A3068,[1]spot_prices!$A:$F,6,FALSE)</f>
        <v>1.6</v>
      </c>
      <c r="H3068" s="27" t="s">
        <v>364</v>
      </c>
      <c r="I3068" s="35"/>
      <c r="J3068" s="114"/>
      <c r="K3068" s="112">
        <f>VLOOKUP(H3068,行业总结!D:F,2,FALSE)</f>
        <v>5.2</v>
      </c>
      <c r="L3068" s="27" t="s">
        <v>13611</v>
      </c>
      <c r="M3068" s="27" t="s">
        <v>13612</v>
      </c>
    </row>
    <row r="3069" s="98" customFormat="1" ht="33" spans="1:13">
      <c r="A3069" s="24" t="s">
        <v>13613</v>
      </c>
      <c r="B3069" s="24" t="s">
        <v>13614</v>
      </c>
      <c r="C3069" s="21">
        <f>VLOOKUP(A3069,[1]spot_prices!$A:$F,3,FALSE)</f>
        <v>43.9</v>
      </c>
      <c r="D3069" s="21">
        <f>VLOOKUP(A3069,[1]spot_prices!$A:$F,4,FALSE)</f>
        <v>43.9</v>
      </c>
      <c r="E3069" s="107">
        <f>C3069/D3069</f>
        <v>1</v>
      </c>
      <c r="F3069" s="20">
        <f>VLOOKUP(A3069,[1]spot_prices!$A:$F,5,FALSE)</f>
        <v>14.63</v>
      </c>
      <c r="G3069" s="103">
        <f>VLOOKUP(A3069,[1]spot_prices!$A:$F,6,FALSE)</f>
        <v>3.1</v>
      </c>
      <c r="H3069" s="27" t="s">
        <v>364</v>
      </c>
      <c r="I3069" s="35"/>
      <c r="J3069" s="24" t="s">
        <v>2286</v>
      </c>
      <c r="K3069" s="112">
        <f>VLOOKUP(H3069,行业总结!D:F,2,FALSE)</f>
        <v>5.2</v>
      </c>
      <c r="L3069" s="27" t="s">
        <v>13615</v>
      </c>
      <c r="M3069" s="27" t="s">
        <v>13616</v>
      </c>
    </row>
    <row r="3070" s="98" customFormat="1" ht="33" spans="1:13">
      <c r="A3070" s="24" t="s">
        <v>13617</v>
      </c>
      <c r="B3070" s="24" t="s">
        <v>13618</v>
      </c>
      <c r="C3070" s="21">
        <f>VLOOKUP(A3070,[1]spot_prices!$A:$F,3,FALSE)</f>
        <v>43.3</v>
      </c>
      <c r="D3070" s="21">
        <f>VLOOKUP(A3070,[1]spot_prices!$A:$F,4,FALSE)</f>
        <v>43.9</v>
      </c>
      <c r="E3070" s="107">
        <f>C3070/D3070</f>
        <v>0.986332574031891</v>
      </c>
      <c r="F3070" s="20">
        <f>VLOOKUP(A3070,[1]spot_prices!$A:$F,5,FALSE)</f>
        <v>2.46</v>
      </c>
      <c r="G3070" s="103">
        <f>VLOOKUP(A3070,[1]spot_prices!$A:$F,6,FALSE)</f>
        <v>1.23</v>
      </c>
      <c r="H3070" s="27" t="s">
        <v>364</v>
      </c>
      <c r="I3070" s="35"/>
      <c r="J3070" s="114"/>
      <c r="K3070" s="112">
        <f>VLOOKUP(H3070,行业总结!D:F,2,FALSE)</f>
        <v>5.2</v>
      </c>
      <c r="L3070" s="27" t="s">
        <v>13619</v>
      </c>
      <c r="M3070" s="27" t="s">
        <v>13620</v>
      </c>
    </row>
    <row r="3071" s="98" customFormat="1" ht="33" spans="1:13">
      <c r="A3071" s="20" t="s">
        <v>13621</v>
      </c>
      <c r="B3071" s="20" t="s">
        <v>13622</v>
      </c>
      <c r="C3071" s="21">
        <f>VLOOKUP(A3071,[1]spot_prices!$A:$F,3,FALSE)</f>
        <v>42.5</v>
      </c>
      <c r="D3071" s="21">
        <f>VLOOKUP(A3071,[1]spot_prices!$A:$F,4,FALSE)</f>
        <v>44.8</v>
      </c>
      <c r="E3071" s="107">
        <f>C3071/D3071</f>
        <v>0.948660714285714</v>
      </c>
      <c r="F3071" s="20">
        <f>VLOOKUP(A3071,[1]spot_prices!$A:$F,5,FALSE)</f>
        <v>18.42</v>
      </c>
      <c r="G3071" s="103">
        <f>VLOOKUP(A3071,[1]spot_prices!$A:$F,6,FALSE)</f>
        <v>1.94</v>
      </c>
      <c r="H3071" s="23" t="s">
        <v>364</v>
      </c>
      <c r="I3071" s="115"/>
      <c r="J3071" s="113"/>
      <c r="K3071" s="112">
        <f>VLOOKUP(H3071,行业总结!D:F,2,FALSE)</f>
        <v>5.2</v>
      </c>
      <c r="L3071" s="23" t="s">
        <v>13623</v>
      </c>
      <c r="M3071" s="23" t="s">
        <v>13624</v>
      </c>
    </row>
    <row r="3072" s="98" customFormat="1" ht="33" spans="1:13">
      <c r="A3072" s="24" t="s">
        <v>13625</v>
      </c>
      <c r="B3072" s="24" t="s">
        <v>13626</v>
      </c>
      <c r="C3072" s="21">
        <f>VLOOKUP(A3072,[1]spot_prices!$A:$F,3,FALSE)</f>
        <v>37.9</v>
      </c>
      <c r="D3072" s="21">
        <f>VLOOKUP(A3072,[1]spot_prices!$A:$F,4,FALSE)</f>
        <v>38.8</v>
      </c>
      <c r="E3072" s="107">
        <f>C3072/D3072</f>
        <v>0.97680412371134</v>
      </c>
      <c r="F3072" s="20">
        <f>VLOOKUP(A3072,[1]spot_prices!$A:$F,5,FALSE)</f>
        <v>5.95</v>
      </c>
      <c r="G3072" s="103">
        <f>VLOOKUP(A3072,[1]spot_prices!$A:$F,6,FALSE)</f>
        <v>0.17</v>
      </c>
      <c r="H3072" s="27" t="s">
        <v>364</v>
      </c>
      <c r="I3072" s="35"/>
      <c r="J3072" s="114"/>
      <c r="K3072" s="112">
        <f>VLOOKUP(H3072,行业总结!D:F,2,FALSE)</f>
        <v>5.2</v>
      </c>
      <c r="L3072" s="27" t="s">
        <v>13627</v>
      </c>
      <c r="M3072" s="27" t="s">
        <v>13628</v>
      </c>
    </row>
    <row r="3073" s="98" customFormat="1" ht="33" spans="1:13">
      <c r="A3073" s="24" t="s">
        <v>13629</v>
      </c>
      <c r="B3073" s="24" t="s">
        <v>13630</v>
      </c>
      <c r="C3073" s="21">
        <f>VLOOKUP(A3073,[1]spot_prices!$A:$F,3,FALSE)</f>
        <v>35.5</v>
      </c>
      <c r="D3073" s="21">
        <f>VLOOKUP(A3073,[1]spot_prices!$A:$F,4,FALSE)</f>
        <v>62.9</v>
      </c>
      <c r="E3073" s="107">
        <f>C3073/D3073</f>
        <v>0.564387917329094</v>
      </c>
      <c r="F3073" s="20">
        <f>VLOOKUP(A3073,[1]spot_prices!$A:$F,5,FALSE)</f>
        <v>32.32</v>
      </c>
      <c r="G3073" s="103">
        <f>VLOOKUP(A3073,[1]spot_prices!$A:$F,6,FALSE)</f>
        <v>1.67</v>
      </c>
      <c r="H3073" s="27" t="s">
        <v>364</v>
      </c>
      <c r="I3073" s="35"/>
      <c r="J3073" s="114"/>
      <c r="K3073" s="112">
        <f>VLOOKUP(H3073,行业总结!D:F,2,FALSE)</f>
        <v>5.2</v>
      </c>
      <c r="L3073" s="27" t="s">
        <v>13631</v>
      </c>
      <c r="M3073" s="27" t="s">
        <v>13632</v>
      </c>
    </row>
    <row r="3074" s="98" customFormat="1" ht="33" spans="1:13">
      <c r="A3074" s="24" t="s">
        <v>13633</v>
      </c>
      <c r="B3074" s="24" t="s">
        <v>13634</v>
      </c>
      <c r="C3074" s="21">
        <f>VLOOKUP(A3074,[1]spot_prices!$A:$F,3,FALSE)</f>
        <v>35.5</v>
      </c>
      <c r="D3074" s="21">
        <f>VLOOKUP(A3074,[1]spot_prices!$A:$F,4,FALSE)</f>
        <v>51.4</v>
      </c>
      <c r="E3074" s="107">
        <f>C3074/D3074</f>
        <v>0.690661478599222</v>
      </c>
      <c r="F3074" s="20">
        <f>VLOOKUP(A3074,[1]spot_prices!$A:$F,5,FALSE)</f>
        <v>6.97</v>
      </c>
      <c r="G3074" s="103">
        <f>VLOOKUP(A3074,[1]spot_prices!$A:$F,6,FALSE)</f>
        <v>2.35</v>
      </c>
      <c r="H3074" s="27" t="s">
        <v>364</v>
      </c>
      <c r="I3074" s="35"/>
      <c r="J3074" s="114"/>
      <c r="K3074" s="112">
        <f>VLOOKUP(H3074,行业总结!D:F,2,FALSE)</f>
        <v>5.2</v>
      </c>
      <c r="L3074" s="27" t="s">
        <v>13635</v>
      </c>
      <c r="M3074" s="27" t="s">
        <v>13636</v>
      </c>
    </row>
    <row r="3075" s="98" customFormat="1" ht="33" spans="1:13">
      <c r="A3075" s="24" t="s">
        <v>13637</v>
      </c>
      <c r="B3075" s="24" t="s">
        <v>13638</v>
      </c>
      <c r="C3075" s="21">
        <f>VLOOKUP(A3075,[1]spot_prices!$A:$F,3,FALSE)</f>
        <v>33.5</v>
      </c>
      <c r="D3075" s="21">
        <f>VLOOKUP(A3075,[1]spot_prices!$A:$F,4,FALSE)</f>
        <v>48.6</v>
      </c>
      <c r="E3075" s="107">
        <f>C3075/D3075</f>
        <v>0.689300411522634</v>
      </c>
      <c r="F3075" s="20">
        <f>VLOOKUP(A3075,[1]spot_prices!$A:$F,5,FALSE)</f>
        <v>24</v>
      </c>
      <c r="G3075" s="103">
        <f>VLOOKUP(A3075,[1]spot_prices!$A:$F,6,FALSE)</f>
        <v>-0.7</v>
      </c>
      <c r="H3075" s="27" t="s">
        <v>364</v>
      </c>
      <c r="I3075" s="35"/>
      <c r="J3075" s="114"/>
      <c r="K3075" s="112">
        <f>VLOOKUP(H3075,行业总结!D:F,2,FALSE)</f>
        <v>5.2</v>
      </c>
      <c r="L3075" s="27" t="s">
        <v>13639</v>
      </c>
      <c r="M3075" s="114"/>
    </row>
    <row r="3076" s="98" customFormat="1" ht="33" spans="1:13">
      <c r="A3076" s="24" t="s">
        <v>13640</v>
      </c>
      <c r="B3076" s="24" t="s">
        <v>13641</v>
      </c>
      <c r="C3076" s="21">
        <f>VLOOKUP(A3076,[1]spot_prices!$A:$F,3,FALSE)</f>
        <v>33.2</v>
      </c>
      <c r="D3076" s="21">
        <f>VLOOKUP(A3076,[1]spot_prices!$A:$F,4,FALSE)</f>
        <v>41.8</v>
      </c>
      <c r="E3076" s="107">
        <f>C3076/D3076</f>
        <v>0.794258373205742</v>
      </c>
      <c r="F3076" s="20">
        <f>VLOOKUP(A3076,[1]spot_prices!$A:$F,5,FALSE)</f>
        <v>9.95</v>
      </c>
      <c r="G3076" s="103">
        <f>VLOOKUP(A3076,[1]spot_prices!$A:$F,6,FALSE)</f>
        <v>3.32</v>
      </c>
      <c r="H3076" s="27" t="s">
        <v>364</v>
      </c>
      <c r="I3076" s="35"/>
      <c r="J3076" s="114"/>
      <c r="K3076" s="112">
        <f>VLOOKUP(H3076,行业总结!D:F,2,FALSE)</f>
        <v>5.2</v>
      </c>
      <c r="L3076" s="27" t="s">
        <v>13642</v>
      </c>
      <c r="M3076" s="27" t="s">
        <v>13643</v>
      </c>
    </row>
    <row r="3077" s="98" customFormat="1" ht="33" spans="1:13">
      <c r="A3077" s="24" t="s">
        <v>13644</v>
      </c>
      <c r="B3077" s="24" t="s">
        <v>13645</v>
      </c>
      <c r="C3077" s="21">
        <f>VLOOKUP(A3077,[1]spot_prices!$A:$F,3,FALSE)</f>
        <v>31.1</v>
      </c>
      <c r="D3077" s="21">
        <f>VLOOKUP(A3077,[1]spot_prices!$A:$F,4,FALSE)</f>
        <v>31.1</v>
      </c>
      <c r="E3077" s="107">
        <f>C3077/D3077</f>
        <v>1</v>
      </c>
      <c r="F3077" s="20">
        <f>VLOOKUP(A3077,[1]spot_prices!$A:$F,5,FALSE)</f>
        <v>18.27</v>
      </c>
      <c r="G3077" s="103">
        <f>VLOOKUP(A3077,[1]spot_prices!$A:$F,6,FALSE)</f>
        <v>2.58</v>
      </c>
      <c r="H3077" s="27" t="s">
        <v>364</v>
      </c>
      <c r="I3077" s="35"/>
      <c r="J3077" s="114"/>
      <c r="K3077" s="112">
        <f>VLOOKUP(H3077,行业总结!D:F,2,FALSE)</f>
        <v>5.2</v>
      </c>
      <c r="L3077" s="27" t="s">
        <v>13646</v>
      </c>
      <c r="M3077" s="27" t="s">
        <v>13647</v>
      </c>
    </row>
    <row r="3078" s="98" customFormat="1" ht="33" spans="1:13">
      <c r="A3078" s="24" t="s">
        <v>13648</v>
      </c>
      <c r="B3078" s="24" t="s">
        <v>13649</v>
      </c>
      <c r="C3078" s="21">
        <f>VLOOKUP(A3078,[1]spot_prices!$A:$F,3,FALSE)</f>
        <v>29.7</v>
      </c>
      <c r="D3078" s="21">
        <f>VLOOKUP(A3078,[1]spot_prices!$A:$F,4,FALSE)</f>
        <v>31.1</v>
      </c>
      <c r="E3078" s="107">
        <f>C3078/D3078</f>
        <v>0.954983922829582</v>
      </c>
      <c r="F3078" s="20">
        <f>VLOOKUP(A3078,[1]spot_prices!$A:$F,5,FALSE)</f>
        <v>8.58</v>
      </c>
      <c r="G3078" s="103">
        <f>VLOOKUP(A3078,[1]spot_prices!$A:$F,6,FALSE)</f>
        <v>2.51</v>
      </c>
      <c r="H3078" s="27" t="s">
        <v>364</v>
      </c>
      <c r="I3078" s="35"/>
      <c r="J3078" s="114"/>
      <c r="K3078" s="112">
        <f>VLOOKUP(H3078,行业总结!D:F,2,FALSE)</f>
        <v>5.2</v>
      </c>
      <c r="L3078" s="27" t="s">
        <v>13650</v>
      </c>
      <c r="M3078" s="27" t="s">
        <v>13651</v>
      </c>
    </row>
    <row r="3079" s="98" customFormat="1" ht="33" spans="1:13">
      <c r="A3079" s="24" t="s">
        <v>13652</v>
      </c>
      <c r="B3079" s="24" t="s">
        <v>13653</v>
      </c>
      <c r="C3079" s="21">
        <f>VLOOKUP(A3079,[1]spot_prices!$A:$F,3,FALSE)</f>
        <v>28.7</v>
      </c>
      <c r="D3079" s="21">
        <f>VLOOKUP(A3079,[1]spot_prices!$A:$F,4,FALSE)</f>
        <v>28.7</v>
      </c>
      <c r="E3079" s="107">
        <f>C3079/D3079</f>
        <v>1</v>
      </c>
      <c r="F3079" s="20">
        <f>VLOOKUP(A3079,[1]spot_prices!$A:$F,5,FALSE)</f>
        <v>8.1</v>
      </c>
      <c r="G3079" s="103">
        <f>VLOOKUP(A3079,[1]spot_prices!$A:$F,6,FALSE)</f>
        <v>-0.86</v>
      </c>
      <c r="H3079" s="27" t="s">
        <v>364</v>
      </c>
      <c r="I3079" s="35"/>
      <c r="J3079" s="114"/>
      <c r="K3079" s="112">
        <f>VLOOKUP(H3079,行业总结!D:F,2,FALSE)</f>
        <v>5.2</v>
      </c>
      <c r="L3079" s="27" t="s">
        <v>13654</v>
      </c>
      <c r="M3079" s="27" t="s">
        <v>13655</v>
      </c>
    </row>
    <row r="3080" s="98" customFormat="1" ht="33" spans="1:13">
      <c r="A3080" s="24" t="s">
        <v>13656</v>
      </c>
      <c r="B3080" s="24" t="s">
        <v>13657</v>
      </c>
      <c r="C3080" s="21">
        <f>VLOOKUP(A3080,[1]spot_prices!$A:$F,3,FALSE)</f>
        <v>26.1</v>
      </c>
      <c r="D3080" s="21">
        <f>VLOOKUP(A3080,[1]spot_prices!$A:$F,4,FALSE)</f>
        <v>33.3</v>
      </c>
      <c r="E3080" s="107">
        <f>C3080/D3080</f>
        <v>0.783783783783784</v>
      </c>
      <c r="F3080" s="20">
        <f>VLOOKUP(A3080,[1]spot_prices!$A:$F,5,FALSE)</f>
        <v>17.7</v>
      </c>
      <c r="G3080" s="103">
        <f>VLOOKUP(A3080,[1]spot_prices!$A:$F,6,FALSE)</f>
        <v>3.51</v>
      </c>
      <c r="H3080" s="27" t="s">
        <v>364</v>
      </c>
      <c r="I3080" s="35"/>
      <c r="J3080" s="114"/>
      <c r="K3080" s="112">
        <f>VLOOKUP(H3080,行业总结!D:F,2,FALSE)</f>
        <v>5.2</v>
      </c>
      <c r="L3080" s="27" t="s">
        <v>13658</v>
      </c>
      <c r="M3080" s="27" t="s">
        <v>13659</v>
      </c>
    </row>
    <row r="3081" s="98" customFormat="1" ht="33" spans="1:13">
      <c r="A3081" s="24" t="s">
        <v>13660</v>
      </c>
      <c r="B3081" s="24" t="s">
        <v>13661</v>
      </c>
      <c r="C3081" s="21">
        <f>VLOOKUP(A3081,[1]spot_prices!$A:$F,3,FALSE)</f>
        <v>26</v>
      </c>
      <c r="D3081" s="21">
        <f>VLOOKUP(A3081,[1]spot_prices!$A:$F,4,FALSE)</f>
        <v>26</v>
      </c>
      <c r="E3081" s="107">
        <f>C3081/D3081</f>
        <v>1</v>
      </c>
      <c r="F3081" s="20">
        <f>VLOOKUP(A3081,[1]spot_prices!$A:$F,5,FALSE)</f>
        <v>12.63</v>
      </c>
      <c r="G3081" s="103">
        <f>VLOOKUP(A3081,[1]spot_prices!$A:$F,6,FALSE)</f>
        <v>-0.39</v>
      </c>
      <c r="H3081" s="27" t="s">
        <v>364</v>
      </c>
      <c r="I3081" s="35"/>
      <c r="J3081" s="114"/>
      <c r="K3081" s="112">
        <f>VLOOKUP(H3081,行业总结!D:F,2,FALSE)</f>
        <v>5.2</v>
      </c>
      <c r="L3081" s="27" t="s">
        <v>13662</v>
      </c>
      <c r="M3081" s="27" t="s">
        <v>13663</v>
      </c>
    </row>
    <row r="3082" s="98" customFormat="1" ht="33" spans="1:13">
      <c r="A3082" s="24" t="s">
        <v>13664</v>
      </c>
      <c r="B3082" s="24" t="s">
        <v>13665</v>
      </c>
      <c r="C3082" s="21">
        <f>VLOOKUP(A3082,[1]spot_prices!$A:$F,3,FALSE)</f>
        <v>25.9</v>
      </c>
      <c r="D3082" s="21">
        <f>VLOOKUP(A3082,[1]spot_prices!$A:$F,4,FALSE)</f>
        <v>25.9</v>
      </c>
      <c r="E3082" s="107">
        <f>C3082/D3082</f>
        <v>1</v>
      </c>
      <c r="F3082" s="20">
        <f>VLOOKUP(A3082,[1]spot_prices!$A:$F,5,FALSE)</f>
        <v>11.59</v>
      </c>
      <c r="G3082" s="103">
        <f>VLOOKUP(A3082,[1]spot_prices!$A:$F,6,FALSE)</f>
        <v>1.05</v>
      </c>
      <c r="H3082" s="27" t="s">
        <v>364</v>
      </c>
      <c r="I3082" s="35"/>
      <c r="J3082" s="114"/>
      <c r="K3082" s="112">
        <f>VLOOKUP(H3082,行业总结!D:F,2,FALSE)</f>
        <v>5.2</v>
      </c>
      <c r="L3082" s="27" t="s">
        <v>13666</v>
      </c>
      <c r="M3082" s="27" t="s">
        <v>13667</v>
      </c>
    </row>
    <row r="3083" s="98" customFormat="1" ht="33" spans="1:13">
      <c r="A3083" s="24" t="s">
        <v>13668</v>
      </c>
      <c r="B3083" s="24" t="s">
        <v>13669</v>
      </c>
      <c r="C3083" s="21">
        <f>VLOOKUP(A3083,[1]spot_prices!$A:$F,3,FALSE)</f>
        <v>24.9</v>
      </c>
      <c r="D3083" s="21">
        <f>VLOOKUP(A3083,[1]spot_prices!$A:$F,4,FALSE)</f>
        <v>30.2</v>
      </c>
      <c r="E3083" s="107">
        <f>C3083/D3083</f>
        <v>0.824503311258278</v>
      </c>
      <c r="F3083" s="20">
        <f>VLOOKUP(A3083,[1]spot_prices!$A:$F,5,FALSE)</f>
        <v>15.97</v>
      </c>
      <c r="G3083" s="103">
        <f>VLOOKUP(A3083,[1]spot_prices!$A:$F,6,FALSE)</f>
        <v>0.76</v>
      </c>
      <c r="H3083" s="27" t="s">
        <v>364</v>
      </c>
      <c r="I3083" s="35"/>
      <c r="J3083" s="24" t="s">
        <v>2286</v>
      </c>
      <c r="K3083" s="112">
        <f>VLOOKUP(H3083,行业总结!D:F,2,FALSE)</f>
        <v>5.2</v>
      </c>
      <c r="L3083" s="27" t="s">
        <v>13670</v>
      </c>
      <c r="M3083" s="27" t="s">
        <v>13671</v>
      </c>
    </row>
    <row r="3084" s="98" customFormat="1" ht="33" spans="1:13">
      <c r="A3084" s="24" t="s">
        <v>13672</v>
      </c>
      <c r="B3084" s="24" t="s">
        <v>13673</v>
      </c>
      <c r="C3084" s="21">
        <f>VLOOKUP(A3084,[1]spot_prices!$A:$F,3,FALSE)</f>
        <v>24.3</v>
      </c>
      <c r="D3084" s="21">
        <f>VLOOKUP(A3084,[1]spot_prices!$A:$F,4,FALSE)</f>
        <v>35.8</v>
      </c>
      <c r="E3084" s="107">
        <f>C3084/D3084</f>
        <v>0.67877094972067</v>
      </c>
      <c r="F3084" s="20">
        <f>VLOOKUP(A3084,[1]spot_prices!$A:$F,5,FALSE)</f>
        <v>4.49</v>
      </c>
      <c r="G3084" s="103">
        <f>VLOOKUP(A3084,[1]spot_prices!$A:$F,6,FALSE)</f>
        <v>1.58</v>
      </c>
      <c r="H3084" s="27" t="s">
        <v>364</v>
      </c>
      <c r="I3084" s="35"/>
      <c r="J3084" s="114"/>
      <c r="K3084" s="112">
        <f>VLOOKUP(H3084,行业总结!D:F,2,FALSE)</f>
        <v>5.2</v>
      </c>
      <c r="L3084" s="27" t="s">
        <v>13674</v>
      </c>
      <c r="M3084" s="27" t="s">
        <v>13675</v>
      </c>
    </row>
    <row r="3085" s="98" customFormat="1" ht="33" spans="1:13">
      <c r="A3085" s="24" t="s">
        <v>13676</v>
      </c>
      <c r="B3085" s="24" t="s">
        <v>13677</v>
      </c>
      <c r="C3085" s="21">
        <f>VLOOKUP(A3085,[1]spot_prices!$A:$F,3,FALSE)</f>
        <v>21</v>
      </c>
      <c r="D3085" s="21">
        <f>VLOOKUP(A3085,[1]spot_prices!$A:$F,4,FALSE)</f>
        <v>24.5</v>
      </c>
      <c r="E3085" s="107">
        <f>C3085/D3085</f>
        <v>0.857142857142857</v>
      </c>
      <c r="F3085" s="20">
        <f>VLOOKUP(A3085,[1]spot_prices!$A:$F,5,FALSE)</f>
        <v>6.37</v>
      </c>
      <c r="G3085" s="103">
        <f>VLOOKUP(A3085,[1]spot_prices!$A:$F,6,FALSE)</f>
        <v>0.31</v>
      </c>
      <c r="H3085" s="27" t="s">
        <v>364</v>
      </c>
      <c r="I3085" s="35"/>
      <c r="J3085" s="114"/>
      <c r="K3085" s="112">
        <f>VLOOKUP(H3085,行业总结!D:F,2,FALSE)</f>
        <v>5.2</v>
      </c>
      <c r="L3085" s="27" t="s">
        <v>13678</v>
      </c>
      <c r="M3085" s="27" t="s">
        <v>13679</v>
      </c>
    </row>
    <row r="3086" s="98" customFormat="1" ht="33" spans="1:13">
      <c r="A3086" s="24" t="s">
        <v>13680</v>
      </c>
      <c r="B3086" s="24" t="s">
        <v>13681</v>
      </c>
      <c r="C3086" s="21">
        <f>VLOOKUP(A3086,[1]spot_prices!$A:$F,3,FALSE)</f>
        <v>20.8</v>
      </c>
      <c r="D3086" s="21">
        <f>VLOOKUP(A3086,[1]spot_prices!$A:$F,4,FALSE)</f>
        <v>22.2</v>
      </c>
      <c r="E3086" s="107">
        <f>C3086/D3086</f>
        <v>0.936936936936937</v>
      </c>
      <c r="F3086" s="20">
        <f>VLOOKUP(A3086,[1]spot_prices!$A:$F,5,FALSE)</f>
        <v>6.11</v>
      </c>
      <c r="G3086" s="103">
        <f>VLOOKUP(A3086,[1]spot_prices!$A:$F,6,FALSE)</f>
        <v>-2.08</v>
      </c>
      <c r="H3086" s="27" t="s">
        <v>364</v>
      </c>
      <c r="I3086" s="35"/>
      <c r="J3086" s="114"/>
      <c r="K3086" s="112">
        <f>VLOOKUP(H3086,行业总结!D:F,2,FALSE)</f>
        <v>5.2</v>
      </c>
      <c r="L3086" s="27" t="s">
        <v>13682</v>
      </c>
      <c r="M3086" s="27" t="s">
        <v>13683</v>
      </c>
    </row>
    <row r="3087" s="98" customFormat="1" ht="33" spans="1:13">
      <c r="A3087" s="24" t="s">
        <v>13684</v>
      </c>
      <c r="B3087" s="24" t="s">
        <v>13685</v>
      </c>
      <c r="C3087" s="21">
        <f>VLOOKUP(A3087,[1]spot_prices!$A:$F,3,FALSE)</f>
        <v>20.2</v>
      </c>
      <c r="D3087" s="21">
        <f>VLOOKUP(A3087,[1]spot_prices!$A:$F,4,FALSE)</f>
        <v>20.2</v>
      </c>
      <c r="E3087" s="107">
        <f>C3087/D3087</f>
        <v>1</v>
      </c>
      <c r="F3087" s="20">
        <f>VLOOKUP(A3087,[1]spot_prices!$A:$F,5,FALSE)</f>
        <v>5.94</v>
      </c>
      <c r="G3087" s="103">
        <f>VLOOKUP(A3087,[1]spot_prices!$A:$F,6,FALSE)</f>
        <v>1.37</v>
      </c>
      <c r="H3087" s="27" t="s">
        <v>364</v>
      </c>
      <c r="I3087" s="35"/>
      <c r="J3087" s="114"/>
      <c r="K3087" s="112">
        <f>VLOOKUP(H3087,行业总结!D:F,2,FALSE)</f>
        <v>5.2</v>
      </c>
      <c r="L3087" s="27" t="s">
        <v>13686</v>
      </c>
      <c r="M3087" s="27" t="s">
        <v>13687</v>
      </c>
    </row>
    <row r="3088" s="98" customFormat="1" ht="33" spans="1:13">
      <c r="A3088" s="24" t="s">
        <v>13688</v>
      </c>
      <c r="B3088" s="24" t="s">
        <v>13689</v>
      </c>
      <c r="C3088" s="21">
        <f>VLOOKUP(A3088,[1]spot_prices!$A:$F,3,FALSE)</f>
        <v>15.9</v>
      </c>
      <c r="D3088" s="21">
        <f>VLOOKUP(A3088,[1]spot_prices!$A:$F,4,FALSE)</f>
        <v>47.8</v>
      </c>
      <c r="E3088" s="107">
        <f>C3088/D3088</f>
        <v>0.332635983263598</v>
      </c>
      <c r="F3088" s="20">
        <f>VLOOKUP(A3088,[1]spot_prices!$A:$F,5,FALSE)</f>
        <v>47.8</v>
      </c>
      <c r="G3088" s="103">
        <f>VLOOKUP(A3088,[1]spot_prices!$A:$F,6,FALSE)</f>
        <v>-1.63</v>
      </c>
      <c r="H3088" s="27" t="s">
        <v>364</v>
      </c>
      <c r="I3088" s="35"/>
      <c r="J3088" s="114"/>
      <c r="K3088" s="112">
        <f>VLOOKUP(H3088,行业总结!D:F,2,FALSE)</f>
        <v>5.2</v>
      </c>
      <c r="L3088" s="27" t="s">
        <v>13690</v>
      </c>
      <c r="M3088" s="27" t="s">
        <v>13691</v>
      </c>
    </row>
    <row r="3089" s="98" customFormat="1" ht="33" spans="1:13">
      <c r="A3089" s="24" t="s">
        <v>13692</v>
      </c>
      <c r="B3089" s="24" t="s">
        <v>13693</v>
      </c>
      <c r="C3089" s="21">
        <f>VLOOKUP(A3089,[1]spot_prices!$A:$F,3,FALSE)</f>
        <v>15.1</v>
      </c>
      <c r="D3089" s="21">
        <f>VLOOKUP(A3089,[1]spot_prices!$A:$F,4,FALSE)</f>
        <v>29.2</v>
      </c>
      <c r="E3089" s="107">
        <f>C3089/D3089</f>
        <v>0.517123287671233</v>
      </c>
      <c r="F3089" s="20">
        <f>VLOOKUP(A3089,[1]spot_prices!$A:$F,5,FALSE)</f>
        <v>19.44</v>
      </c>
      <c r="G3089" s="103">
        <f>VLOOKUP(A3089,[1]spot_prices!$A:$F,6,FALSE)</f>
        <v>1.89</v>
      </c>
      <c r="H3089" s="27" t="s">
        <v>364</v>
      </c>
      <c r="I3089" s="35"/>
      <c r="J3089" s="114"/>
      <c r="K3089" s="112">
        <f>VLOOKUP(H3089,行业总结!D:F,2,FALSE)</f>
        <v>5.2</v>
      </c>
      <c r="L3089" s="27" t="s">
        <v>13694</v>
      </c>
      <c r="M3089" s="27" t="s">
        <v>13695</v>
      </c>
    </row>
    <row r="3090" s="98" customFormat="1" ht="33" spans="1:13">
      <c r="A3090" s="24" t="s">
        <v>13696</v>
      </c>
      <c r="B3090" s="24" t="s">
        <v>13697</v>
      </c>
      <c r="C3090" s="21">
        <f>VLOOKUP(A3090,[1]spot_prices!$A:$F,3,FALSE)</f>
        <v>13.8</v>
      </c>
      <c r="D3090" s="21">
        <f>VLOOKUP(A3090,[1]spot_prices!$A:$F,4,FALSE)</f>
        <v>55.3</v>
      </c>
      <c r="E3090" s="107">
        <f>C3090/D3090</f>
        <v>0.249547920433996</v>
      </c>
      <c r="F3090" s="20">
        <f>VLOOKUP(A3090,[1]spot_prices!$A:$F,5,FALSE)</f>
        <v>69.12</v>
      </c>
      <c r="G3090" s="103">
        <f>VLOOKUP(A3090,[1]spot_prices!$A:$F,6,FALSE)</f>
        <v>3.69</v>
      </c>
      <c r="H3090" s="27" t="s">
        <v>364</v>
      </c>
      <c r="I3090" s="35"/>
      <c r="J3090" s="114"/>
      <c r="K3090" s="112">
        <f>VLOOKUP(H3090,行业总结!D:F,2,FALSE)</f>
        <v>5.2</v>
      </c>
      <c r="L3090" s="27" t="s">
        <v>13698</v>
      </c>
      <c r="M3090" s="27" t="s">
        <v>13699</v>
      </c>
    </row>
    <row r="3091" s="98" customFormat="1" ht="33" spans="1:13">
      <c r="A3091" s="24" t="s">
        <v>13700</v>
      </c>
      <c r="B3091" s="24" t="s">
        <v>13701</v>
      </c>
      <c r="C3091" s="21">
        <f>VLOOKUP(A3091,[1]spot_prices!$A:$F,3,FALSE)</f>
        <v>11.3</v>
      </c>
      <c r="D3091" s="21">
        <f>VLOOKUP(A3091,[1]spot_prices!$A:$F,4,FALSE)</f>
        <v>36.1</v>
      </c>
      <c r="E3091" s="107">
        <f>C3091/D3091</f>
        <v>0.313019390581717</v>
      </c>
      <c r="F3091" s="20">
        <f>VLOOKUP(A3091,[1]spot_prices!$A:$F,5,FALSE)</f>
        <v>48.77</v>
      </c>
      <c r="G3091" s="103">
        <f>VLOOKUP(A3091,[1]spot_prices!$A:$F,6,FALSE)</f>
        <v>3.46</v>
      </c>
      <c r="H3091" s="27" t="s">
        <v>364</v>
      </c>
      <c r="I3091" s="35"/>
      <c r="J3091" s="114"/>
      <c r="K3091" s="112">
        <f>VLOOKUP(H3091,行业总结!D:F,2,FALSE)</f>
        <v>5.2</v>
      </c>
      <c r="L3091" s="27" t="s">
        <v>13702</v>
      </c>
      <c r="M3091" s="27" t="s">
        <v>13703</v>
      </c>
    </row>
    <row r="3092" s="98" customFormat="1" ht="33" spans="1:13">
      <c r="A3092" s="24" t="s">
        <v>13704</v>
      </c>
      <c r="B3092" s="24" t="s">
        <v>13705</v>
      </c>
      <c r="C3092" s="21">
        <f>VLOOKUP(A3092,[1]spot_prices!$A:$F,3,FALSE)</f>
        <v>11</v>
      </c>
      <c r="D3092" s="21">
        <f>VLOOKUP(A3092,[1]spot_prices!$A:$F,4,FALSE)</f>
        <v>27.6</v>
      </c>
      <c r="E3092" s="107">
        <f>C3092/D3092</f>
        <v>0.398550724637681</v>
      </c>
      <c r="F3092" s="20">
        <f>VLOOKUP(A3092,[1]spot_prices!$A:$F,5,FALSE)</f>
        <v>18.41</v>
      </c>
      <c r="G3092" s="103">
        <f>VLOOKUP(A3092,[1]spot_prices!$A:$F,6,FALSE)</f>
        <v>2.56</v>
      </c>
      <c r="H3092" s="27" t="s">
        <v>364</v>
      </c>
      <c r="I3092" s="35"/>
      <c r="J3092" s="114"/>
      <c r="K3092" s="112">
        <f>VLOOKUP(H3092,行业总结!D:F,2,FALSE)</f>
        <v>5.2</v>
      </c>
      <c r="L3092" s="27" t="s">
        <v>13706</v>
      </c>
      <c r="M3092" s="27" t="s">
        <v>13707</v>
      </c>
    </row>
    <row r="3093" s="98" customFormat="1" ht="33" spans="1:13">
      <c r="A3093" s="24" t="s">
        <v>13708</v>
      </c>
      <c r="B3093" s="24" t="s">
        <v>13709</v>
      </c>
      <c r="C3093" s="21">
        <f>VLOOKUP(A3093,[1]spot_prices!$A:$F,3,FALSE)</f>
        <v>9.1</v>
      </c>
      <c r="D3093" s="21">
        <f>VLOOKUP(A3093,[1]spot_prices!$A:$F,4,FALSE)</f>
        <v>39.8</v>
      </c>
      <c r="E3093" s="107">
        <f>C3093/D3093</f>
        <v>0.228643216080402</v>
      </c>
      <c r="F3093" s="20">
        <f>VLOOKUP(A3093,[1]spot_prices!$A:$F,5,FALSE)</f>
        <v>45.01</v>
      </c>
      <c r="G3093" s="103">
        <f>VLOOKUP(A3093,[1]spot_prices!$A:$F,6,FALSE)</f>
        <v>-2.02</v>
      </c>
      <c r="H3093" s="27" t="s">
        <v>364</v>
      </c>
      <c r="I3093" s="35"/>
      <c r="J3093" s="114"/>
      <c r="K3093" s="112">
        <f>VLOOKUP(H3093,行业总结!D:F,2,FALSE)</f>
        <v>5.2</v>
      </c>
      <c r="L3093" s="27" t="s">
        <v>13710</v>
      </c>
      <c r="M3093" s="27" t="s">
        <v>13711</v>
      </c>
    </row>
    <row r="3094" s="98" customFormat="1" ht="33" spans="1:13">
      <c r="A3094" s="24" t="s">
        <v>13712</v>
      </c>
      <c r="B3094" s="24" t="s">
        <v>13713</v>
      </c>
      <c r="C3094" s="21">
        <f>VLOOKUP(A3094,[1]spot_prices!$A:$F,3,FALSE)</f>
        <v>9.1</v>
      </c>
      <c r="D3094" s="21">
        <f>VLOOKUP(A3094,[1]spot_prices!$A:$F,4,FALSE)</f>
        <v>26.1</v>
      </c>
      <c r="E3094" s="107">
        <f>C3094/D3094</f>
        <v>0.348659003831418</v>
      </c>
      <c r="F3094" s="20">
        <f>VLOOKUP(A3094,[1]spot_prices!$A:$F,5,FALSE)</f>
        <v>16.34</v>
      </c>
      <c r="G3094" s="103">
        <f>VLOOKUP(A3094,[1]spot_prices!$A:$F,6,FALSE)</f>
        <v>-1.09</v>
      </c>
      <c r="H3094" s="27" t="s">
        <v>364</v>
      </c>
      <c r="I3094" s="35"/>
      <c r="J3094" s="114"/>
      <c r="K3094" s="112">
        <f>VLOOKUP(H3094,行业总结!D:F,2,FALSE)</f>
        <v>5.2</v>
      </c>
      <c r="L3094" s="27" t="s">
        <v>13714</v>
      </c>
      <c r="M3094" s="27" t="s">
        <v>13715</v>
      </c>
    </row>
    <row r="3095" s="98" customFormat="1" ht="33" spans="1:13">
      <c r="A3095" s="24" t="s">
        <v>13716</v>
      </c>
      <c r="B3095" s="24" t="s">
        <v>13717</v>
      </c>
      <c r="C3095" s="21">
        <f>VLOOKUP(A3095,[1]spot_prices!$A:$F,3,FALSE)</f>
        <v>8.7</v>
      </c>
      <c r="D3095" s="21">
        <f>VLOOKUP(A3095,[1]spot_prices!$A:$F,4,FALSE)</f>
        <v>34.8</v>
      </c>
      <c r="E3095" s="107">
        <f>C3095/D3095</f>
        <v>0.25</v>
      </c>
      <c r="F3095" s="20">
        <f>VLOOKUP(A3095,[1]spot_prices!$A:$F,5,FALSE)</f>
        <v>53.81</v>
      </c>
      <c r="G3095" s="103">
        <f>VLOOKUP(A3095,[1]spot_prices!$A:$F,6,FALSE)</f>
        <v>0.77</v>
      </c>
      <c r="H3095" s="27" t="s">
        <v>364</v>
      </c>
      <c r="I3095" s="35"/>
      <c r="J3095" s="114"/>
      <c r="K3095" s="112">
        <f>VLOOKUP(H3095,行业总结!D:F,2,FALSE)</f>
        <v>5.2</v>
      </c>
      <c r="L3095" s="27" t="s">
        <v>13718</v>
      </c>
      <c r="M3095" s="27" t="s">
        <v>1855</v>
      </c>
    </row>
    <row r="3096" s="98" customFormat="1" ht="33" spans="1:13">
      <c r="A3096" s="24" t="s">
        <v>13719</v>
      </c>
      <c r="B3096" s="24" t="s">
        <v>13720</v>
      </c>
      <c r="C3096" s="21">
        <f>VLOOKUP(A3096,[1]spot_prices!$A:$F,3,FALSE)</f>
        <v>5.6</v>
      </c>
      <c r="D3096" s="21">
        <f>VLOOKUP(A3096,[1]spot_prices!$A:$F,4,FALSE)</f>
        <v>19.8</v>
      </c>
      <c r="E3096" s="107">
        <f>C3096/D3096</f>
        <v>0.282828282828283</v>
      </c>
      <c r="F3096" s="20">
        <f>VLOOKUP(A3096,[1]spot_prices!$A:$F,5,FALSE)</f>
        <v>20.65</v>
      </c>
      <c r="G3096" s="103">
        <f>VLOOKUP(A3096,[1]spot_prices!$A:$F,6,FALSE)</f>
        <v>2.23</v>
      </c>
      <c r="H3096" s="27" t="s">
        <v>364</v>
      </c>
      <c r="I3096" s="35"/>
      <c r="J3096" s="114"/>
      <c r="K3096" s="112">
        <f>VLOOKUP(H3096,行业总结!D:F,2,FALSE)</f>
        <v>5.2</v>
      </c>
      <c r="L3096" s="27" t="s">
        <v>13721</v>
      </c>
      <c r="M3096" s="27" t="s">
        <v>13722</v>
      </c>
    </row>
    <row r="3097" s="98" customFormat="1" ht="33" spans="1:13">
      <c r="A3097" s="24" t="s">
        <v>13723</v>
      </c>
      <c r="B3097" s="24" t="s">
        <v>13724</v>
      </c>
      <c r="C3097" s="21">
        <f>VLOOKUP(A3097,[1]spot_prices!$A:$F,3,FALSE)</f>
        <v>5.1</v>
      </c>
      <c r="D3097" s="21">
        <f>VLOOKUP(A3097,[1]spot_prices!$A:$F,4,FALSE)</f>
        <v>9.3</v>
      </c>
      <c r="E3097" s="107">
        <f>C3097/D3097</f>
        <v>0.548387096774194</v>
      </c>
      <c r="F3097" s="20">
        <f>VLOOKUP(A3097,[1]spot_prices!$A:$F,5,FALSE)</f>
        <v>12.11</v>
      </c>
      <c r="G3097" s="103">
        <f>VLOOKUP(A3097,[1]spot_prices!$A:$F,6,FALSE)</f>
        <v>-0.41</v>
      </c>
      <c r="H3097" s="27" t="s">
        <v>364</v>
      </c>
      <c r="I3097" s="35"/>
      <c r="J3097" s="114"/>
      <c r="K3097" s="112">
        <f>VLOOKUP(H3097,行业总结!D:F,2,FALSE)</f>
        <v>5.2</v>
      </c>
      <c r="L3097" s="27" t="s">
        <v>13725</v>
      </c>
      <c r="M3097" s="27" t="s">
        <v>13726</v>
      </c>
    </row>
    <row r="3098" s="98" customFormat="1" ht="33" spans="1:13">
      <c r="A3098" s="24" t="s">
        <v>13727</v>
      </c>
      <c r="B3098" s="24" t="s">
        <v>13728</v>
      </c>
      <c r="C3098" s="21">
        <f>VLOOKUP(A3098,[1]spot_prices!$A:$F,3,FALSE)</f>
        <v>4.4</v>
      </c>
      <c r="D3098" s="21">
        <f>VLOOKUP(A3098,[1]spot_prices!$A:$F,4,FALSE)</f>
        <v>7.2</v>
      </c>
      <c r="E3098" s="107">
        <f>C3098/D3098</f>
        <v>0.611111111111111</v>
      </c>
      <c r="F3098" s="20">
        <f>VLOOKUP(A3098,[1]spot_prices!$A:$F,5,FALSE)</f>
        <v>6.17</v>
      </c>
      <c r="G3098" s="103">
        <f>VLOOKUP(A3098,[1]spot_prices!$A:$F,6,FALSE)</f>
        <v>1.31</v>
      </c>
      <c r="H3098" s="27" t="s">
        <v>364</v>
      </c>
      <c r="I3098" s="35"/>
      <c r="J3098" s="114"/>
      <c r="K3098" s="112">
        <f>VLOOKUP(H3098,行业总结!D:F,2,FALSE)</f>
        <v>5.2</v>
      </c>
      <c r="L3098" s="27" t="s">
        <v>13729</v>
      </c>
      <c r="M3098" s="27" t="s">
        <v>13730</v>
      </c>
    </row>
    <row r="3099" s="98" customFormat="1" ht="33" spans="1:13">
      <c r="A3099" s="24" t="s">
        <v>13731</v>
      </c>
      <c r="B3099" s="24" t="s">
        <v>13732</v>
      </c>
      <c r="C3099" s="21">
        <f>VLOOKUP(A3099,[1]spot_prices!$A:$F,3,FALSE)</f>
        <v>4.2</v>
      </c>
      <c r="D3099" s="21">
        <f>VLOOKUP(A3099,[1]spot_prices!$A:$F,4,FALSE)</f>
        <v>7.1</v>
      </c>
      <c r="E3099" s="107">
        <f>C3099/D3099</f>
        <v>0.591549295774648</v>
      </c>
      <c r="F3099" s="20">
        <f>VLOOKUP(A3099,[1]spot_prices!$A:$F,5,FALSE)</f>
        <v>7.86</v>
      </c>
      <c r="G3099" s="103">
        <f>VLOOKUP(A3099,[1]spot_prices!$A:$F,6,FALSE)</f>
        <v>1.03</v>
      </c>
      <c r="H3099" s="27" t="s">
        <v>364</v>
      </c>
      <c r="I3099" s="35"/>
      <c r="J3099" s="114"/>
      <c r="K3099" s="112">
        <f>VLOOKUP(H3099,行业总结!D:F,2,FALSE)</f>
        <v>5.2</v>
      </c>
      <c r="L3099" s="27" t="s">
        <v>13733</v>
      </c>
      <c r="M3099" s="114"/>
    </row>
    <row r="3100" s="98" customFormat="1" ht="33" spans="1:13">
      <c r="A3100" s="108" t="s">
        <v>13734</v>
      </c>
      <c r="B3100" s="108" t="s">
        <v>13735</v>
      </c>
      <c r="C3100" s="21">
        <f>VLOOKUP(A3100,[1]spot_prices!$A:$F,3,FALSE)</f>
        <v>122</v>
      </c>
      <c r="D3100" s="21">
        <f>VLOOKUP(A3100,[1]spot_prices!$A:$F,4,FALSE)</f>
        <v>156.9</v>
      </c>
      <c r="E3100" s="107">
        <f>C3100/D3100</f>
        <v>0.777565328234544</v>
      </c>
      <c r="F3100" s="20">
        <f>VLOOKUP(A3100,[1]spot_prices!$A:$F,5,FALSE)</f>
        <v>27.81</v>
      </c>
      <c r="G3100" s="103">
        <f>VLOOKUP(A3100,[1]spot_prices!$A:$F,6,FALSE)</f>
        <v>0.83</v>
      </c>
      <c r="H3100" s="109" t="s">
        <v>2077</v>
      </c>
      <c r="I3100" s="121"/>
      <c r="J3100" s="108" t="s">
        <v>2135</v>
      </c>
      <c r="K3100" s="112">
        <f>VLOOKUP(H3100,行业总结!D:F,2,FALSE)</f>
        <v>4.45</v>
      </c>
      <c r="L3100" s="109" t="s">
        <v>13736</v>
      </c>
      <c r="M3100" s="109" t="s">
        <v>13737</v>
      </c>
    </row>
    <row r="3101" s="98" customFormat="1" spans="1:13">
      <c r="A3101" s="108" t="s">
        <v>13738</v>
      </c>
      <c r="B3101" s="108" t="s">
        <v>13739</v>
      </c>
      <c r="C3101" s="21">
        <f>VLOOKUP(A3101,[1]spot_prices!$A:$F,3,FALSE)</f>
        <v>106.8</v>
      </c>
      <c r="D3101" s="21">
        <f>VLOOKUP(A3101,[1]spot_prices!$A:$F,4,FALSE)</f>
        <v>135.4</v>
      </c>
      <c r="E3101" s="107">
        <f>C3101/D3101</f>
        <v>0.78877400295421</v>
      </c>
      <c r="F3101" s="20">
        <f>VLOOKUP(A3101,[1]spot_prices!$A:$F,5,FALSE)</f>
        <v>13.24</v>
      </c>
      <c r="G3101" s="103">
        <f>VLOOKUP(A3101,[1]spot_prices!$A:$F,6,FALSE)</f>
        <v>0.84</v>
      </c>
      <c r="H3101" s="109" t="s">
        <v>2077</v>
      </c>
      <c r="I3101" s="121"/>
      <c r="J3101" s="108" t="s">
        <v>2113</v>
      </c>
      <c r="K3101" s="112">
        <f>VLOOKUP(H3101,行业总结!D:F,2,FALSE)</f>
        <v>4.45</v>
      </c>
      <c r="L3101" s="109" t="s">
        <v>13740</v>
      </c>
      <c r="M3101" s="109" t="s">
        <v>13741</v>
      </c>
    </row>
    <row r="3102" s="98" customFormat="1" ht="33" spans="1:13">
      <c r="A3102" s="20" t="s">
        <v>13742</v>
      </c>
      <c r="B3102" s="20" t="s">
        <v>13743</v>
      </c>
      <c r="C3102" s="21">
        <f>VLOOKUP(A3102,[1]spot_prices!$A:$F,3,FALSE)</f>
        <v>62.6</v>
      </c>
      <c r="D3102" s="21">
        <f>VLOOKUP(A3102,[1]spot_prices!$A:$F,4,FALSE)</f>
        <v>62.6</v>
      </c>
      <c r="E3102" s="107">
        <f>C3102/D3102</f>
        <v>1</v>
      </c>
      <c r="F3102" s="20">
        <f>VLOOKUP(A3102,[1]spot_prices!$A:$F,5,FALSE)</f>
        <v>7.28</v>
      </c>
      <c r="G3102" s="103">
        <f>VLOOKUP(A3102,[1]spot_prices!$A:$F,6,FALSE)</f>
        <v>0.83</v>
      </c>
      <c r="H3102" s="23" t="s">
        <v>2077</v>
      </c>
      <c r="I3102" s="115"/>
      <c r="J3102" s="113"/>
      <c r="K3102" s="112">
        <f>VLOOKUP(H3102,行业总结!D:F,2,FALSE)</f>
        <v>4.45</v>
      </c>
      <c r="L3102" s="23" t="s">
        <v>13744</v>
      </c>
      <c r="M3102" s="23" t="s">
        <v>13745</v>
      </c>
    </row>
    <row r="3103" s="98" customFormat="1" ht="33" spans="1:13">
      <c r="A3103" s="24" t="s">
        <v>13746</v>
      </c>
      <c r="B3103" s="24" t="s">
        <v>13747</v>
      </c>
      <c r="C3103" s="21">
        <f>VLOOKUP(A3103,[1]spot_prices!$A:$F,3,FALSE)</f>
        <v>47.9</v>
      </c>
      <c r="D3103" s="21">
        <f>VLOOKUP(A3103,[1]spot_prices!$A:$F,4,FALSE)</f>
        <v>48</v>
      </c>
      <c r="E3103" s="107">
        <f>C3103/D3103</f>
        <v>0.997916666666667</v>
      </c>
      <c r="F3103" s="20">
        <f>VLOOKUP(A3103,[1]spot_prices!$A:$F,5,FALSE)</f>
        <v>4.6</v>
      </c>
      <c r="G3103" s="103">
        <f>VLOOKUP(A3103,[1]spot_prices!$A:$F,6,FALSE)</f>
        <v>2.22</v>
      </c>
      <c r="H3103" s="27" t="s">
        <v>2077</v>
      </c>
      <c r="I3103" s="35"/>
      <c r="J3103" s="114"/>
      <c r="K3103" s="112">
        <f>VLOOKUP(H3103,行业总结!D:F,2,FALSE)</f>
        <v>4.45</v>
      </c>
      <c r="L3103" s="27" t="s">
        <v>13748</v>
      </c>
      <c r="M3103" s="27" t="s">
        <v>13749</v>
      </c>
    </row>
    <row r="3104" s="98" customFormat="1" ht="33" spans="1:13">
      <c r="A3104" s="24" t="s">
        <v>13750</v>
      </c>
      <c r="B3104" s="24" t="s">
        <v>13751</v>
      </c>
      <c r="C3104" s="21">
        <f>VLOOKUP(A3104,[1]spot_prices!$A:$F,3,FALSE)</f>
        <v>43.1</v>
      </c>
      <c r="D3104" s="21">
        <f>VLOOKUP(A3104,[1]spot_prices!$A:$F,4,FALSE)</f>
        <v>65.6</v>
      </c>
      <c r="E3104" s="107">
        <f>C3104/D3104</f>
        <v>0.657012195121951</v>
      </c>
      <c r="F3104" s="20">
        <f>VLOOKUP(A3104,[1]spot_prices!$A:$F,5,FALSE)</f>
        <v>8.22</v>
      </c>
      <c r="G3104" s="103">
        <f>VLOOKUP(A3104,[1]spot_prices!$A:$F,6,FALSE)</f>
        <v>0.12</v>
      </c>
      <c r="H3104" s="27" t="s">
        <v>2077</v>
      </c>
      <c r="I3104" s="35"/>
      <c r="J3104" s="24" t="s">
        <v>2135</v>
      </c>
      <c r="K3104" s="112">
        <f>VLOOKUP(H3104,行业总结!D:F,2,FALSE)</f>
        <v>4.45</v>
      </c>
      <c r="L3104" s="27" t="s">
        <v>13752</v>
      </c>
      <c r="M3104" s="27" t="s">
        <v>13753</v>
      </c>
    </row>
    <row r="3105" s="98" customFormat="1" ht="33" spans="1:13">
      <c r="A3105" s="24" t="s">
        <v>13754</v>
      </c>
      <c r="B3105" s="24" t="s">
        <v>13755</v>
      </c>
      <c r="C3105" s="21">
        <f>VLOOKUP(A3105,[1]spot_prices!$A:$F,3,FALSE)</f>
        <v>22.6</v>
      </c>
      <c r="D3105" s="21">
        <f>VLOOKUP(A3105,[1]spot_prices!$A:$F,4,FALSE)</f>
        <v>22.6</v>
      </c>
      <c r="E3105" s="107">
        <f>C3105/D3105</f>
        <v>1</v>
      </c>
      <c r="F3105" s="20">
        <f>VLOOKUP(A3105,[1]spot_prices!$A:$F,5,FALSE)</f>
        <v>7.35</v>
      </c>
      <c r="G3105" s="103">
        <f>VLOOKUP(A3105,[1]spot_prices!$A:$F,6,FALSE)</f>
        <v>1.24</v>
      </c>
      <c r="H3105" s="27" t="s">
        <v>2077</v>
      </c>
      <c r="I3105" s="35"/>
      <c r="J3105" s="114"/>
      <c r="K3105" s="112">
        <f>VLOOKUP(H3105,行业总结!D:F,2,FALSE)</f>
        <v>4.45</v>
      </c>
      <c r="L3105" s="27" t="s">
        <v>13756</v>
      </c>
      <c r="M3105" s="27" t="s">
        <v>13757</v>
      </c>
    </row>
    <row r="3106" s="98" customFormat="1" ht="33" spans="1:13">
      <c r="A3106" s="24" t="s">
        <v>13758</v>
      </c>
      <c r="B3106" s="24" t="s">
        <v>13759</v>
      </c>
      <c r="C3106" s="21">
        <f>VLOOKUP(A3106,[1]spot_prices!$A:$F,3,FALSE)</f>
        <v>22</v>
      </c>
      <c r="D3106" s="21">
        <f>VLOOKUP(A3106,[1]spot_prices!$A:$F,4,FALSE)</f>
        <v>22</v>
      </c>
      <c r="E3106" s="107">
        <f>C3106/D3106</f>
        <v>1</v>
      </c>
      <c r="F3106" s="20">
        <f>VLOOKUP(A3106,[1]spot_prices!$A:$F,5,FALSE)</f>
        <v>7.53</v>
      </c>
      <c r="G3106" s="103">
        <f>VLOOKUP(A3106,[1]spot_prices!$A:$F,6,FALSE)</f>
        <v>0.94</v>
      </c>
      <c r="H3106" s="27" t="s">
        <v>2077</v>
      </c>
      <c r="I3106" s="35"/>
      <c r="J3106" s="114"/>
      <c r="K3106" s="112">
        <f>VLOOKUP(H3106,行业总结!D:F,2,FALSE)</f>
        <v>4.45</v>
      </c>
      <c r="L3106" s="27" t="s">
        <v>13760</v>
      </c>
      <c r="M3106" s="27" t="s">
        <v>13761</v>
      </c>
    </row>
    <row r="3107" s="98" customFormat="1" ht="33" spans="1:13">
      <c r="A3107" s="24" t="s">
        <v>13762</v>
      </c>
      <c r="B3107" s="24" t="s">
        <v>13763</v>
      </c>
      <c r="C3107" s="21">
        <f>VLOOKUP(A3107,[1]spot_prices!$A:$F,3,FALSE)</f>
        <v>21.2</v>
      </c>
      <c r="D3107" s="21">
        <f>VLOOKUP(A3107,[1]spot_prices!$A:$F,4,FALSE)</f>
        <v>25.4</v>
      </c>
      <c r="E3107" s="107">
        <f>C3107/D3107</f>
        <v>0.834645669291339</v>
      </c>
      <c r="F3107" s="20">
        <f>VLOOKUP(A3107,[1]spot_prices!$A:$F,5,FALSE)</f>
        <v>7.53</v>
      </c>
      <c r="G3107" s="103">
        <f>VLOOKUP(A3107,[1]spot_prices!$A:$F,6,FALSE)</f>
        <v>-0.79</v>
      </c>
      <c r="H3107" s="27" t="s">
        <v>2077</v>
      </c>
      <c r="I3107" s="35"/>
      <c r="J3107" s="114"/>
      <c r="K3107" s="112">
        <f>VLOOKUP(H3107,行业总结!D:F,2,FALSE)</f>
        <v>4.45</v>
      </c>
      <c r="L3107" s="27" t="s">
        <v>13764</v>
      </c>
      <c r="M3107" s="27" t="s">
        <v>13765</v>
      </c>
    </row>
    <row r="3108" s="98" customFormat="1" spans="1:13">
      <c r="A3108" s="24" t="s">
        <v>13766</v>
      </c>
      <c r="B3108" s="24" t="s">
        <v>13767</v>
      </c>
      <c r="C3108" s="21">
        <f>VLOOKUP(A3108,[1]spot_prices!$A:$F,3,FALSE)</f>
        <v>19.1</v>
      </c>
      <c r="D3108" s="21">
        <f>VLOOKUP(A3108,[1]spot_prices!$A:$F,4,FALSE)</f>
        <v>71</v>
      </c>
      <c r="E3108" s="107">
        <f>C3108/D3108</f>
        <v>0.269014084507042</v>
      </c>
      <c r="F3108" s="20">
        <f>VLOOKUP(A3108,[1]spot_prices!$A:$F,5,FALSE)</f>
        <v>39.88</v>
      </c>
      <c r="G3108" s="103">
        <f>VLOOKUP(A3108,[1]spot_prices!$A:$F,6,FALSE)</f>
        <v>3.1</v>
      </c>
      <c r="H3108" s="27" t="s">
        <v>2077</v>
      </c>
      <c r="I3108" s="35"/>
      <c r="J3108" s="114"/>
      <c r="K3108" s="112">
        <f>VLOOKUP(H3108,行业总结!D:F,2,FALSE)</f>
        <v>4.45</v>
      </c>
      <c r="L3108" s="27" t="s">
        <v>13768</v>
      </c>
      <c r="M3108" s="27" t="s">
        <v>13769</v>
      </c>
    </row>
    <row r="3109" s="98" customFormat="1" ht="33" spans="1:13">
      <c r="A3109" s="24" t="s">
        <v>13770</v>
      </c>
      <c r="B3109" s="24" t="s">
        <v>13771</v>
      </c>
      <c r="C3109" s="21">
        <f>VLOOKUP(A3109,[1]spot_prices!$A:$F,3,FALSE)</f>
        <v>18.5</v>
      </c>
      <c r="D3109" s="21">
        <f>VLOOKUP(A3109,[1]spot_prices!$A:$F,4,FALSE)</f>
        <v>18.5</v>
      </c>
      <c r="E3109" s="107">
        <f>C3109/D3109</f>
        <v>1</v>
      </c>
      <c r="F3109" s="20">
        <f>VLOOKUP(A3109,[1]spot_prices!$A:$F,5,FALSE)</f>
        <v>13.91</v>
      </c>
      <c r="G3109" s="103">
        <f>VLOOKUP(A3109,[1]spot_prices!$A:$F,6,FALSE)</f>
        <v>0.94</v>
      </c>
      <c r="H3109" s="27" t="s">
        <v>2077</v>
      </c>
      <c r="I3109" s="35"/>
      <c r="J3109" s="114"/>
      <c r="K3109" s="112">
        <f>VLOOKUP(H3109,行业总结!D:F,2,FALSE)</f>
        <v>4.45</v>
      </c>
      <c r="L3109" s="27" t="s">
        <v>13772</v>
      </c>
      <c r="M3109" s="27" t="s">
        <v>13773</v>
      </c>
    </row>
    <row r="3110" s="98" customFormat="1" spans="1:13">
      <c r="A3110" s="24" t="s">
        <v>13774</v>
      </c>
      <c r="B3110" s="24" t="s">
        <v>13775</v>
      </c>
      <c r="C3110" s="21">
        <f>VLOOKUP(A3110,[1]spot_prices!$A:$F,3,FALSE)</f>
        <v>17.5</v>
      </c>
      <c r="D3110" s="21">
        <f>VLOOKUP(A3110,[1]spot_prices!$A:$F,4,FALSE)</f>
        <v>18.8</v>
      </c>
      <c r="E3110" s="107">
        <f>C3110/D3110</f>
        <v>0.930851063829787</v>
      </c>
      <c r="F3110" s="20">
        <f>VLOOKUP(A3110,[1]spot_prices!$A:$F,5,FALSE)</f>
        <v>9.73</v>
      </c>
      <c r="G3110" s="103">
        <f>VLOOKUP(A3110,[1]spot_prices!$A:$F,6,FALSE)</f>
        <v>2.64</v>
      </c>
      <c r="H3110" s="27" t="s">
        <v>2077</v>
      </c>
      <c r="I3110" s="35"/>
      <c r="J3110" s="114"/>
      <c r="K3110" s="112">
        <f>VLOOKUP(H3110,行业总结!D:F,2,FALSE)</f>
        <v>4.45</v>
      </c>
      <c r="L3110" s="27" t="s">
        <v>13776</v>
      </c>
      <c r="M3110" s="27" t="s">
        <v>13777</v>
      </c>
    </row>
    <row r="3111" s="98" customFormat="1" spans="1:13">
      <c r="A3111" s="24" t="s">
        <v>13778</v>
      </c>
      <c r="B3111" s="24" t="s">
        <v>13779</v>
      </c>
      <c r="C3111" s="21">
        <f>VLOOKUP(A3111,[1]spot_prices!$A:$F,3,FALSE)</f>
        <v>8.4</v>
      </c>
      <c r="D3111" s="21">
        <f>VLOOKUP(A3111,[1]spot_prices!$A:$F,4,FALSE)</f>
        <v>19.3</v>
      </c>
      <c r="E3111" s="107">
        <f>C3111/D3111</f>
        <v>0.435233160621762</v>
      </c>
      <c r="F3111" s="20">
        <f>VLOOKUP(A3111,[1]spot_prices!$A:$F,5,FALSE)</f>
        <v>8.05</v>
      </c>
      <c r="G3111" s="103">
        <f>VLOOKUP(A3111,[1]spot_prices!$A:$F,6,FALSE)</f>
        <v>-0.86</v>
      </c>
      <c r="H3111" s="27" t="s">
        <v>2077</v>
      </c>
      <c r="I3111" s="35"/>
      <c r="J3111" s="114"/>
      <c r="K3111" s="112">
        <f>VLOOKUP(H3111,行业总结!D:F,2,FALSE)</f>
        <v>4.45</v>
      </c>
      <c r="L3111" s="27" t="s">
        <v>13780</v>
      </c>
      <c r="M3111" s="27" t="s">
        <v>13781</v>
      </c>
    </row>
    <row r="3112" s="98" customFormat="1" spans="1:13">
      <c r="A3112" s="24" t="s">
        <v>13782</v>
      </c>
      <c r="B3112" s="24" t="s">
        <v>13783</v>
      </c>
      <c r="C3112" s="21">
        <f>VLOOKUP(A3112,[1]spot_prices!$A:$F,3,FALSE)</f>
        <v>5.8</v>
      </c>
      <c r="D3112" s="21">
        <f>VLOOKUP(A3112,[1]spot_prices!$A:$F,4,FALSE)</f>
        <v>23.3</v>
      </c>
      <c r="E3112" s="107">
        <f>C3112/D3112</f>
        <v>0.248927038626609</v>
      </c>
      <c r="F3112" s="20">
        <f>VLOOKUP(A3112,[1]spot_prices!$A:$F,5,FALSE)</f>
        <v>8.72</v>
      </c>
      <c r="G3112" s="103">
        <f>VLOOKUP(A3112,[1]spot_prices!$A:$F,6,FALSE)</f>
        <v>-0.34</v>
      </c>
      <c r="H3112" s="27" t="s">
        <v>2077</v>
      </c>
      <c r="I3112" s="35"/>
      <c r="J3112" s="114"/>
      <c r="K3112" s="112">
        <f>VLOOKUP(H3112,行业总结!D:F,2,FALSE)</f>
        <v>4.45</v>
      </c>
      <c r="L3112" s="27" t="s">
        <v>13784</v>
      </c>
      <c r="M3112" s="27" t="s">
        <v>13785</v>
      </c>
    </row>
    <row r="3113" s="98" customFormat="1" ht="30" spans="1:13">
      <c r="A3113" s="28" t="s">
        <v>1553</v>
      </c>
      <c r="B3113" s="28" t="s">
        <v>1554</v>
      </c>
      <c r="C3113" s="21">
        <f>VLOOKUP(A3113,[1]spot_prices!$A:$F,3,FALSE)</f>
        <v>1464.3</v>
      </c>
      <c r="D3113" s="21">
        <f>VLOOKUP(A3113,[1]spot_prices!$A:$F,4,FALSE)</f>
        <v>1468.2</v>
      </c>
      <c r="E3113" s="107">
        <f>C3113/D3113</f>
        <v>0.997343686146302</v>
      </c>
      <c r="F3113" s="20">
        <f>VLOOKUP(A3113,[1]spot_prices!$A:$F,5,FALSE)</f>
        <v>17.3</v>
      </c>
      <c r="G3113" s="103">
        <f>VLOOKUP(A3113,[1]spot_prices!$A:$F,6,FALSE)</f>
        <v>0.46</v>
      </c>
      <c r="H3113" s="30" t="s">
        <v>1021</v>
      </c>
      <c r="I3113" s="129"/>
      <c r="J3113" s="28" t="s">
        <v>2207</v>
      </c>
      <c r="K3113" s="112">
        <f>VLOOKUP(H3113,行业总结!D:F,2,FALSE)</f>
        <v>4.44</v>
      </c>
      <c r="L3113" s="30" t="s">
        <v>1555</v>
      </c>
      <c r="M3113" s="30" t="s">
        <v>13786</v>
      </c>
    </row>
    <row r="3114" s="98" customFormat="1" spans="1:13">
      <c r="A3114" s="110" t="s">
        <v>1019</v>
      </c>
      <c r="B3114" s="110" t="s">
        <v>1020</v>
      </c>
      <c r="C3114" s="21">
        <f>VLOOKUP(A3114,[1]spot_prices!$A:$F,3,FALSE)</f>
        <v>817.7</v>
      </c>
      <c r="D3114" s="21">
        <f>VLOOKUP(A3114,[1]spot_prices!$A:$F,4,FALSE)</f>
        <v>839.9</v>
      </c>
      <c r="E3114" s="107">
        <f>C3114/D3114</f>
        <v>0.973568281938326</v>
      </c>
      <c r="F3114" s="20">
        <f>VLOOKUP(A3114,[1]spot_prices!$A:$F,5,FALSE)</f>
        <v>62.64</v>
      </c>
      <c r="G3114" s="103">
        <f>VLOOKUP(A3114,[1]spot_prices!$A:$F,6,FALSE)</f>
        <v>0.26</v>
      </c>
      <c r="H3114" s="111" t="s">
        <v>1021</v>
      </c>
      <c r="I3114" s="130"/>
      <c r="J3114" s="110" t="s">
        <v>2224</v>
      </c>
      <c r="K3114" s="112">
        <f>VLOOKUP(H3114,行业总结!D:F,2,FALSE)</f>
        <v>4.44</v>
      </c>
      <c r="L3114" s="111" t="s">
        <v>1022</v>
      </c>
      <c r="M3114" s="111" t="s">
        <v>1023</v>
      </c>
    </row>
    <row r="3115" s="98" customFormat="1" ht="33" spans="1:13">
      <c r="A3115" s="110" t="s">
        <v>1054</v>
      </c>
      <c r="B3115" s="110" t="s">
        <v>1055</v>
      </c>
      <c r="C3115" s="21">
        <f>VLOOKUP(A3115,[1]spot_prices!$A:$F,3,FALSE)</f>
        <v>449.6</v>
      </c>
      <c r="D3115" s="21">
        <f>VLOOKUP(A3115,[1]spot_prices!$A:$F,4,FALSE)</f>
        <v>551.9</v>
      </c>
      <c r="E3115" s="107">
        <f>C3115/D3115</f>
        <v>0.814640333393731</v>
      </c>
      <c r="F3115" s="20">
        <f>VLOOKUP(A3115,[1]spot_prices!$A:$F,5,FALSE)</f>
        <v>6.36</v>
      </c>
      <c r="G3115" s="103">
        <f>VLOOKUP(A3115,[1]spot_prices!$A:$F,6,FALSE)</f>
        <v>-0.47</v>
      </c>
      <c r="H3115" s="111" t="s">
        <v>1021</v>
      </c>
      <c r="I3115" s="130"/>
      <c r="J3115" s="110" t="s">
        <v>2309</v>
      </c>
      <c r="K3115" s="112">
        <f>VLOOKUP(H3115,行业总结!D:F,2,FALSE)</f>
        <v>4.44</v>
      </c>
      <c r="L3115" s="111" t="s">
        <v>1056</v>
      </c>
      <c r="M3115" s="111" t="s">
        <v>1057</v>
      </c>
    </row>
    <row r="3116" s="98" customFormat="1" ht="33" spans="1:13">
      <c r="A3116" s="108" t="s">
        <v>13787</v>
      </c>
      <c r="B3116" s="108" t="s">
        <v>13788</v>
      </c>
      <c r="C3116" s="21">
        <f>VLOOKUP(A3116,[1]spot_prices!$A:$F,3,FALSE)</f>
        <v>324.5</v>
      </c>
      <c r="D3116" s="21">
        <f>VLOOKUP(A3116,[1]spot_prices!$A:$F,4,FALSE)</f>
        <v>792.9</v>
      </c>
      <c r="E3116" s="107">
        <f>C3116/D3116</f>
        <v>0.409257157270778</v>
      </c>
      <c r="F3116" s="20">
        <f>VLOOKUP(A3116,[1]spot_prices!$A:$F,5,FALSE)</f>
        <v>6.71</v>
      </c>
      <c r="G3116" s="103">
        <f>VLOOKUP(A3116,[1]spot_prices!$A:$F,6,FALSE)</f>
        <v>-0.45</v>
      </c>
      <c r="H3116" s="109" t="s">
        <v>1021</v>
      </c>
      <c r="I3116" s="121"/>
      <c r="J3116" s="108" t="s">
        <v>2309</v>
      </c>
      <c r="K3116" s="112">
        <f>VLOOKUP(H3116,行业总结!D:F,2,FALSE)</f>
        <v>4.44</v>
      </c>
      <c r="L3116" s="109" t="s">
        <v>13789</v>
      </c>
      <c r="M3116" s="109" t="s">
        <v>13790</v>
      </c>
    </row>
    <row r="3117" s="98" customFormat="1" spans="1:13">
      <c r="A3117" s="108" t="s">
        <v>13791</v>
      </c>
      <c r="B3117" s="108" t="s">
        <v>13792</v>
      </c>
      <c r="C3117" s="21">
        <f>VLOOKUP(A3117,[1]spot_prices!$A:$F,3,FALSE)</f>
        <v>280</v>
      </c>
      <c r="D3117" s="21">
        <f>VLOOKUP(A3117,[1]spot_prices!$A:$F,4,FALSE)</f>
        <v>280</v>
      </c>
      <c r="E3117" s="107">
        <f>C3117/D3117</f>
        <v>1</v>
      </c>
      <c r="F3117" s="20">
        <f>VLOOKUP(A3117,[1]spot_prices!$A:$F,5,FALSE)</f>
        <v>55.29</v>
      </c>
      <c r="G3117" s="103">
        <f>VLOOKUP(A3117,[1]spot_prices!$A:$F,6,FALSE)</f>
        <v>1.25</v>
      </c>
      <c r="H3117" s="109" t="s">
        <v>1021</v>
      </c>
      <c r="I3117" s="121"/>
      <c r="J3117" s="108" t="s">
        <v>2253</v>
      </c>
      <c r="K3117" s="112">
        <f>VLOOKUP(H3117,行业总结!D:F,2,FALSE)</f>
        <v>4.44</v>
      </c>
      <c r="L3117" s="109" t="s">
        <v>13793</v>
      </c>
      <c r="M3117" s="109" t="s">
        <v>13794</v>
      </c>
    </row>
    <row r="3118" s="98" customFormat="1" spans="1:13">
      <c r="A3118" s="108" t="s">
        <v>13795</v>
      </c>
      <c r="B3118" s="108" t="s">
        <v>13796</v>
      </c>
      <c r="C3118" s="21">
        <f>VLOOKUP(A3118,[1]spot_prices!$A:$F,3,FALSE)</f>
        <v>166.2</v>
      </c>
      <c r="D3118" s="21">
        <f>VLOOKUP(A3118,[1]spot_prices!$A:$F,4,FALSE)</f>
        <v>166.2</v>
      </c>
      <c r="E3118" s="107">
        <f>C3118/D3118</f>
        <v>1</v>
      </c>
      <c r="F3118" s="20">
        <f>VLOOKUP(A3118,[1]spot_prices!$A:$F,5,FALSE)</f>
        <v>18.12</v>
      </c>
      <c r="G3118" s="103">
        <f>VLOOKUP(A3118,[1]spot_prices!$A:$F,6,FALSE)</f>
        <v>2.49</v>
      </c>
      <c r="H3118" s="109" t="s">
        <v>1021</v>
      </c>
      <c r="I3118" s="121"/>
      <c r="J3118" s="108" t="s">
        <v>2253</v>
      </c>
      <c r="K3118" s="112">
        <f>VLOOKUP(H3118,行业总结!D:F,2,FALSE)</f>
        <v>4.44</v>
      </c>
      <c r="L3118" s="109" t="s">
        <v>13797</v>
      </c>
      <c r="M3118" s="109" t="s">
        <v>13798</v>
      </c>
    </row>
    <row r="3119" s="98" customFormat="1" spans="1:13">
      <c r="A3119" s="108" t="s">
        <v>13799</v>
      </c>
      <c r="B3119" s="108" t="s">
        <v>13800</v>
      </c>
      <c r="C3119" s="21">
        <f>VLOOKUP(A3119,[1]spot_prices!$A:$F,3,FALSE)</f>
        <v>148.9</v>
      </c>
      <c r="D3119" s="21">
        <f>VLOOKUP(A3119,[1]spot_prices!$A:$F,4,FALSE)</f>
        <v>149.2</v>
      </c>
      <c r="E3119" s="107">
        <f>C3119/D3119</f>
        <v>0.99798927613941</v>
      </c>
      <c r="F3119" s="20">
        <f>VLOOKUP(A3119,[1]spot_prices!$A:$F,5,FALSE)</f>
        <v>17.76</v>
      </c>
      <c r="G3119" s="103">
        <f>VLOOKUP(A3119,[1]spot_prices!$A:$F,6,FALSE)</f>
        <v>1.66</v>
      </c>
      <c r="H3119" s="109" t="s">
        <v>1021</v>
      </c>
      <c r="I3119" s="121"/>
      <c r="J3119" s="108" t="s">
        <v>2216</v>
      </c>
      <c r="K3119" s="112">
        <f>VLOOKUP(H3119,行业总结!D:F,2,FALSE)</f>
        <v>4.44</v>
      </c>
      <c r="L3119" s="109" t="s">
        <v>13801</v>
      </c>
      <c r="M3119" s="109" t="s">
        <v>13802</v>
      </c>
    </row>
    <row r="3120" s="98" customFormat="1" spans="1:13">
      <c r="A3120" s="108" t="s">
        <v>13803</v>
      </c>
      <c r="B3120" s="108" t="s">
        <v>13804</v>
      </c>
      <c r="C3120" s="21">
        <f>VLOOKUP(A3120,[1]spot_prices!$A:$F,3,FALSE)</f>
        <v>131.5</v>
      </c>
      <c r="D3120" s="21">
        <f>VLOOKUP(A3120,[1]spot_prices!$A:$F,4,FALSE)</f>
        <v>131.5</v>
      </c>
      <c r="E3120" s="107">
        <f>C3120/D3120</f>
        <v>1</v>
      </c>
      <c r="F3120" s="20">
        <f>VLOOKUP(A3120,[1]spot_prices!$A:$F,5,FALSE)</f>
        <v>17.77</v>
      </c>
      <c r="G3120" s="103">
        <f>VLOOKUP(A3120,[1]spot_prices!$A:$F,6,FALSE)</f>
        <v>0.74</v>
      </c>
      <c r="H3120" s="109" t="s">
        <v>1021</v>
      </c>
      <c r="I3120" s="121"/>
      <c r="J3120" s="108" t="s">
        <v>2113</v>
      </c>
      <c r="K3120" s="112">
        <f>VLOOKUP(H3120,行业总结!D:F,2,FALSE)</f>
        <v>4.44</v>
      </c>
      <c r="L3120" s="109" t="s">
        <v>13805</v>
      </c>
      <c r="M3120" s="109" t="s">
        <v>13806</v>
      </c>
    </row>
    <row r="3121" s="98" customFormat="1" ht="33" spans="1:13">
      <c r="A3121" s="20" t="s">
        <v>13807</v>
      </c>
      <c r="B3121" s="20" t="s">
        <v>13808</v>
      </c>
      <c r="C3121" s="21">
        <f>VLOOKUP(A3121,[1]spot_prices!$A:$F,3,FALSE)</f>
        <v>97.8</v>
      </c>
      <c r="D3121" s="21">
        <f>VLOOKUP(A3121,[1]spot_prices!$A:$F,4,FALSE)</f>
        <v>135</v>
      </c>
      <c r="E3121" s="107">
        <f>C3121/D3121</f>
        <v>0.724444444444444</v>
      </c>
      <c r="F3121" s="20">
        <f>VLOOKUP(A3121,[1]spot_prices!$A:$F,5,FALSE)</f>
        <v>6.92</v>
      </c>
      <c r="G3121" s="103">
        <f>VLOOKUP(A3121,[1]spot_prices!$A:$F,6,FALSE)</f>
        <v>0.14</v>
      </c>
      <c r="H3121" s="23" t="s">
        <v>1021</v>
      </c>
      <c r="I3121" s="115"/>
      <c r="J3121" s="20" t="s">
        <v>2135</v>
      </c>
      <c r="K3121" s="112">
        <f>VLOOKUP(H3121,行业总结!D:F,2,FALSE)</f>
        <v>4.44</v>
      </c>
      <c r="L3121" s="23" t="s">
        <v>13809</v>
      </c>
      <c r="M3121" s="23" t="s">
        <v>13810</v>
      </c>
    </row>
    <row r="3122" s="98" customFormat="1" ht="33" spans="1:13">
      <c r="A3122" s="20" t="s">
        <v>13811</v>
      </c>
      <c r="B3122" s="20" t="s">
        <v>13812</v>
      </c>
      <c r="C3122" s="21">
        <f>VLOOKUP(A3122,[1]spot_prices!$A:$F,3,FALSE)</f>
        <v>81.8</v>
      </c>
      <c r="D3122" s="21">
        <f>VLOOKUP(A3122,[1]spot_prices!$A:$F,4,FALSE)</f>
        <v>302.4</v>
      </c>
      <c r="E3122" s="107">
        <f>C3122/D3122</f>
        <v>0.270502645502646</v>
      </c>
      <c r="F3122" s="20">
        <f>VLOOKUP(A3122,[1]spot_prices!$A:$F,5,FALSE)</f>
        <v>5.67</v>
      </c>
      <c r="G3122" s="103">
        <f>VLOOKUP(A3122,[1]spot_prices!$A:$F,6,FALSE)</f>
        <v>-1.73</v>
      </c>
      <c r="H3122" s="23" t="s">
        <v>1021</v>
      </c>
      <c r="I3122" s="115"/>
      <c r="J3122" s="20" t="s">
        <v>2113</v>
      </c>
      <c r="K3122" s="112">
        <f>VLOOKUP(H3122,行业总结!D:F,2,FALSE)</f>
        <v>4.44</v>
      </c>
      <c r="L3122" s="23" t="s">
        <v>13813</v>
      </c>
      <c r="M3122" s="23" t="s">
        <v>13814</v>
      </c>
    </row>
    <row r="3123" s="98" customFormat="1" ht="33" spans="1:13">
      <c r="A3123" s="20" t="s">
        <v>13815</v>
      </c>
      <c r="B3123" s="20" t="s">
        <v>13816</v>
      </c>
      <c r="C3123" s="21">
        <f>VLOOKUP(A3123,[1]spot_prices!$A:$F,3,FALSE)</f>
        <v>73.9</v>
      </c>
      <c r="D3123" s="21">
        <f>VLOOKUP(A3123,[1]spot_prices!$A:$F,4,FALSE)</f>
        <v>79.3</v>
      </c>
      <c r="E3123" s="107">
        <f>C3123/D3123</f>
        <v>0.931904161412358</v>
      </c>
      <c r="F3123" s="20">
        <f>VLOOKUP(A3123,[1]spot_prices!$A:$F,5,FALSE)</f>
        <v>6.31</v>
      </c>
      <c r="G3123" s="103">
        <f>VLOOKUP(A3123,[1]spot_prices!$A:$F,6,FALSE)</f>
        <v>0</v>
      </c>
      <c r="H3123" s="23" t="s">
        <v>1021</v>
      </c>
      <c r="I3123" s="115"/>
      <c r="J3123" s="20" t="s">
        <v>2113</v>
      </c>
      <c r="K3123" s="112">
        <f>VLOOKUP(H3123,行业总结!D:F,2,FALSE)</f>
        <v>4.44</v>
      </c>
      <c r="L3123" s="23" t="s">
        <v>13817</v>
      </c>
      <c r="M3123" s="23" t="s">
        <v>9505</v>
      </c>
    </row>
    <row r="3124" s="98" customFormat="1" ht="49.5" spans="1:13">
      <c r="A3124" s="20" t="s">
        <v>13818</v>
      </c>
      <c r="B3124" s="20" t="s">
        <v>13819</v>
      </c>
      <c r="C3124" s="21">
        <f>VLOOKUP(A3124,[1]spot_prices!$A:$F,3,FALSE)</f>
        <v>65</v>
      </c>
      <c r="D3124" s="21">
        <f>VLOOKUP(A3124,[1]spot_prices!$A:$F,4,FALSE)</f>
        <v>70.6</v>
      </c>
      <c r="E3124" s="107">
        <f>C3124/D3124</f>
        <v>0.920679886685552</v>
      </c>
      <c r="F3124" s="20">
        <f>VLOOKUP(A3124,[1]spot_prices!$A:$F,5,FALSE)</f>
        <v>6.49</v>
      </c>
      <c r="G3124" s="103">
        <f>VLOOKUP(A3124,[1]spot_prices!$A:$F,6,FALSE)</f>
        <v>1.72</v>
      </c>
      <c r="H3124" s="23" t="s">
        <v>1021</v>
      </c>
      <c r="I3124" s="115"/>
      <c r="J3124" s="20" t="s">
        <v>2135</v>
      </c>
      <c r="K3124" s="112">
        <f>VLOOKUP(H3124,行业总结!D:F,2,FALSE)</f>
        <v>4.44</v>
      </c>
      <c r="L3124" s="23" t="s">
        <v>13820</v>
      </c>
      <c r="M3124" s="23" t="s">
        <v>13821</v>
      </c>
    </row>
    <row r="3125" s="98" customFormat="1" ht="33" spans="1:13">
      <c r="A3125" s="20" t="s">
        <v>13822</v>
      </c>
      <c r="B3125" s="20" t="s">
        <v>13823</v>
      </c>
      <c r="C3125" s="21">
        <f>VLOOKUP(A3125,[1]spot_prices!$A:$F,3,FALSE)</f>
        <v>51.1</v>
      </c>
      <c r="D3125" s="21">
        <f>VLOOKUP(A3125,[1]spot_prices!$A:$F,4,FALSE)</f>
        <v>51.1</v>
      </c>
      <c r="E3125" s="107">
        <f>C3125/D3125</f>
        <v>1</v>
      </c>
      <c r="F3125" s="20">
        <f>VLOOKUP(A3125,[1]spot_prices!$A:$F,5,FALSE)</f>
        <v>2.88</v>
      </c>
      <c r="G3125" s="103">
        <f>VLOOKUP(A3125,[1]spot_prices!$A:$F,6,FALSE)</f>
        <v>0.7</v>
      </c>
      <c r="H3125" s="23" t="s">
        <v>1021</v>
      </c>
      <c r="I3125" s="115"/>
      <c r="J3125" s="113"/>
      <c r="K3125" s="112">
        <f>VLOOKUP(H3125,行业总结!D:F,2,FALSE)</f>
        <v>4.44</v>
      </c>
      <c r="L3125" s="23" t="s">
        <v>13824</v>
      </c>
      <c r="M3125" s="23" t="s">
        <v>13825</v>
      </c>
    </row>
    <row r="3126" s="98" customFormat="1" ht="33" spans="1:13">
      <c r="A3126" s="20" t="s">
        <v>13826</v>
      </c>
      <c r="B3126" s="20" t="s">
        <v>13827</v>
      </c>
      <c r="C3126" s="21">
        <f>VLOOKUP(A3126,[1]spot_prices!$A:$F,3,FALSE)</f>
        <v>50.4</v>
      </c>
      <c r="D3126" s="21">
        <f>VLOOKUP(A3126,[1]spot_prices!$A:$F,4,FALSE)</f>
        <v>71.6</v>
      </c>
      <c r="E3126" s="107">
        <f>C3126/D3126</f>
        <v>0.70391061452514</v>
      </c>
      <c r="F3126" s="20">
        <f>VLOOKUP(A3126,[1]spot_prices!$A:$F,5,FALSE)</f>
        <v>4.77</v>
      </c>
      <c r="G3126" s="103">
        <f>VLOOKUP(A3126,[1]spot_prices!$A:$F,6,FALSE)</f>
        <v>0.42</v>
      </c>
      <c r="H3126" s="23" t="s">
        <v>1021</v>
      </c>
      <c r="I3126" s="115"/>
      <c r="J3126" s="20" t="s">
        <v>2122</v>
      </c>
      <c r="K3126" s="112">
        <f>VLOOKUP(H3126,行业总结!D:F,2,FALSE)</f>
        <v>4.44</v>
      </c>
      <c r="L3126" s="23" t="s">
        <v>13828</v>
      </c>
      <c r="M3126" s="23" t="s">
        <v>13829</v>
      </c>
    </row>
    <row r="3127" s="98" customFormat="1" ht="33" spans="1:13">
      <c r="A3127" s="20" t="s">
        <v>13830</v>
      </c>
      <c r="B3127" s="20" t="s">
        <v>13831</v>
      </c>
      <c r="C3127" s="21">
        <f>VLOOKUP(A3127,[1]spot_prices!$A:$F,3,FALSE)</f>
        <v>47</v>
      </c>
      <c r="D3127" s="21">
        <f>VLOOKUP(A3127,[1]spot_prices!$A:$F,4,FALSE)</f>
        <v>67.2</v>
      </c>
      <c r="E3127" s="107">
        <f>C3127/D3127</f>
        <v>0.699404761904762</v>
      </c>
      <c r="F3127" s="20">
        <f>VLOOKUP(A3127,[1]spot_prices!$A:$F,5,FALSE)</f>
        <v>44.27</v>
      </c>
      <c r="G3127" s="103">
        <f>VLOOKUP(A3127,[1]spot_prices!$A:$F,6,FALSE)</f>
        <v>-0.98</v>
      </c>
      <c r="H3127" s="23" t="s">
        <v>1021</v>
      </c>
      <c r="I3127" s="115"/>
      <c r="J3127" s="20" t="s">
        <v>2286</v>
      </c>
      <c r="K3127" s="112">
        <f>VLOOKUP(H3127,行业总结!D:F,2,FALSE)</f>
        <v>4.44</v>
      </c>
      <c r="L3127" s="23" t="s">
        <v>13832</v>
      </c>
      <c r="M3127" s="23" t="s">
        <v>13833</v>
      </c>
    </row>
    <row r="3128" s="98" customFormat="1" spans="1:13">
      <c r="A3128" s="24" t="s">
        <v>13834</v>
      </c>
      <c r="B3128" s="24" t="s">
        <v>13835</v>
      </c>
      <c r="C3128" s="21">
        <f>VLOOKUP(A3128,[1]spot_prices!$A:$F,3,FALSE)</f>
        <v>33.7</v>
      </c>
      <c r="D3128" s="21">
        <f>VLOOKUP(A3128,[1]spot_prices!$A:$F,4,FALSE)</f>
        <v>54.2</v>
      </c>
      <c r="E3128" s="107">
        <f>C3128/D3128</f>
        <v>0.621771217712177</v>
      </c>
      <c r="F3128" s="20">
        <f>VLOOKUP(A3128,[1]spot_prices!$A:$F,5,FALSE)</f>
        <v>18.2</v>
      </c>
      <c r="G3128" s="103">
        <f>VLOOKUP(A3128,[1]spot_prices!$A:$F,6,FALSE)</f>
        <v>1.39</v>
      </c>
      <c r="H3128" s="27" t="s">
        <v>1021</v>
      </c>
      <c r="I3128" s="35"/>
      <c r="J3128" s="114"/>
      <c r="K3128" s="112">
        <f>VLOOKUP(H3128,行业总结!D:F,2,FALSE)</f>
        <v>4.44</v>
      </c>
      <c r="L3128" s="27" t="s">
        <v>13836</v>
      </c>
      <c r="M3128" s="27" t="s">
        <v>13837</v>
      </c>
    </row>
    <row r="3129" s="98" customFormat="1" ht="33" spans="1:13">
      <c r="A3129" s="24" t="s">
        <v>13838</v>
      </c>
      <c r="B3129" s="24" t="s">
        <v>13839</v>
      </c>
      <c r="C3129" s="21">
        <f>VLOOKUP(A3129,[1]spot_prices!$A:$F,3,FALSE)</f>
        <v>22.6</v>
      </c>
      <c r="D3129" s="21">
        <f>VLOOKUP(A3129,[1]spot_prices!$A:$F,4,FALSE)</f>
        <v>29.8</v>
      </c>
      <c r="E3129" s="107">
        <f>C3129/D3129</f>
        <v>0.758389261744966</v>
      </c>
      <c r="F3129" s="20">
        <f>VLOOKUP(A3129,[1]spot_prices!$A:$F,5,FALSE)</f>
        <v>6.8</v>
      </c>
      <c r="G3129" s="103">
        <f>VLOOKUP(A3129,[1]spot_prices!$A:$F,6,FALSE)</f>
        <v>1.95</v>
      </c>
      <c r="H3129" s="27" t="s">
        <v>1021</v>
      </c>
      <c r="I3129" s="35"/>
      <c r="J3129" s="114"/>
      <c r="K3129" s="112">
        <f>VLOOKUP(H3129,行业总结!D:F,2,FALSE)</f>
        <v>4.44</v>
      </c>
      <c r="L3129" s="27" t="s">
        <v>13840</v>
      </c>
      <c r="M3129" s="27" t="s">
        <v>13841</v>
      </c>
    </row>
    <row r="3130" s="98" customFormat="1" spans="1:13">
      <c r="A3130" s="24" t="s">
        <v>13842</v>
      </c>
      <c r="B3130" s="24" t="s">
        <v>13843</v>
      </c>
      <c r="C3130" s="21">
        <f>VLOOKUP(A3130,[1]spot_prices!$A:$F,3,FALSE)</f>
        <v>14.4</v>
      </c>
      <c r="D3130" s="21">
        <f>VLOOKUP(A3130,[1]spot_prices!$A:$F,4,FALSE)</f>
        <v>31.7</v>
      </c>
      <c r="E3130" s="107">
        <f>C3130/D3130</f>
        <v>0.454258675078864</v>
      </c>
      <c r="F3130" s="20">
        <f>VLOOKUP(A3130,[1]spot_prices!$A:$F,5,FALSE)</f>
        <v>7</v>
      </c>
      <c r="G3130" s="103">
        <f>VLOOKUP(A3130,[1]spot_prices!$A:$F,6,FALSE)</f>
        <v>1.3</v>
      </c>
      <c r="H3130" s="27" t="s">
        <v>1021</v>
      </c>
      <c r="I3130" s="35"/>
      <c r="J3130" s="114"/>
      <c r="K3130" s="112">
        <f>VLOOKUP(H3130,行业总结!D:F,2,FALSE)</f>
        <v>4.44</v>
      </c>
      <c r="L3130" s="27" t="s">
        <v>13844</v>
      </c>
      <c r="M3130" s="114"/>
    </row>
    <row r="3131" s="98" customFormat="1" ht="33" spans="1:13">
      <c r="A3131" s="24" t="s">
        <v>13845</v>
      </c>
      <c r="B3131" s="24" t="s">
        <v>13846</v>
      </c>
      <c r="C3131" s="21">
        <f>VLOOKUP(A3131,[1]spot_prices!$A:$F,3,FALSE)</f>
        <v>11.3</v>
      </c>
      <c r="D3131" s="21">
        <f>VLOOKUP(A3131,[1]spot_prices!$A:$F,4,FALSE)</f>
        <v>21.1</v>
      </c>
      <c r="E3131" s="107">
        <f>C3131/D3131</f>
        <v>0.535545023696682</v>
      </c>
      <c r="F3131" s="20">
        <f>VLOOKUP(A3131,[1]spot_prices!$A:$F,5,FALSE)</f>
        <v>25.21</v>
      </c>
      <c r="G3131" s="103">
        <f>VLOOKUP(A3131,[1]spot_prices!$A:$F,6,FALSE)</f>
        <v>1.33</v>
      </c>
      <c r="H3131" s="27" t="s">
        <v>1021</v>
      </c>
      <c r="I3131" s="35"/>
      <c r="J3131" s="114"/>
      <c r="K3131" s="112">
        <f>VLOOKUP(H3131,行业总结!D:F,2,FALSE)</f>
        <v>4.44</v>
      </c>
      <c r="L3131" s="27" t="s">
        <v>13847</v>
      </c>
      <c r="M3131" s="27" t="s">
        <v>13848</v>
      </c>
    </row>
    <row r="3132" s="98" customFormat="1" ht="33" spans="1:13">
      <c r="A3132" s="24" t="s">
        <v>13849</v>
      </c>
      <c r="B3132" s="24" t="s">
        <v>13850</v>
      </c>
      <c r="C3132" s="21">
        <f>VLOOKUP(A3132,[1]spot_prices!$A:$F,3,FALSE)</f>
        <v>10.1</v>
      </c>
      <c r="D3132" s="21">
        <f>VLOOKUP(A3132,[1]spot_prices!$A:$F,4,FALSE)</f>
        <v>40.6</v>
      </c>
      <c r="E3132" s="107">
        <f>C3132/D3132</f>
        <v>0.248768472906404</v>
      </c>
      <c r="F3132" s="20">
        <f>VLOOKUP(A3132,[1]spot_prices!$A:$F,5,FALSE)</f>
        <v>29.79</v>
      </c>
      <c r="G3132" s="103">
        <f>VLOOKUP(A3132,[1]spot_prices!$A:$F,6,FALSE)</f>
        <v>0.61</v>
      </c>
      <c r="H3132" s="27" t="s">
        <v>1021</v>
      </c>
      <c r="I3132" s="35"/>
      <c r="J3132" s="114"/>
      <c r="K3132" s="112">
        <f>VLOOKUP(H3132,行业总结!D:F,2,FALSE)</f>
        <v>4.44</v>
      </c>
      <c r="L3132" s="27" t="s">
        <v>13851</v>
      </c>
      <c r="M3132" s="27" t="s">
        <v>13852</v>
      </c>
    </row>
    <row r="3133" s="98" customFormat="1" spans="1:13">
      <c r="A3133" s="24" t="s">
        <v>13853</v>
      </c>
      <c r="B3133" s="24" t="s">
        <v>13854</v>
      </c>
      <c r="C3133" s="21">
        <f>VLOOKUP(A3133,[1]spot_prices!$A:$F,3,FALSE)</f>
        <v>7.5</v>
      </c>
      <c r="D3133" s="21">
        <f>VLOOKUP(A3133,[1]spot_prices!$A:$F,4,FALSE)</f>
        <v>29.9</v>
      </c>
      <c r="E3133" s="107">
        <f>C3133/D3133</f>
        <v>0.250836120401338</v>
      </c>
      <c r="F3133" s="20">
        <f>VLOOKUP(A3133,[1]spot_prices!$A:$F,5,FALSE)</f>
        <v>27.57</v>
      </c>
      <c r="G3133" s="103">
        <f>VLOOKUP(A3133,[1]spot_prices!$A:$F,6,FALSE)</f>
        <v>-5.58</v>
      </c>
      <c r="H3133" s="27" t="s">
        <v>1021</v>
      </c>
      <c r="I3133" s="35"/>
      <c r="J3133" s="114"/>
      <c r="K3133" s="112">
        <f>VLOOKUP(H3133,行业总结!D:F,2,FALSE)</f>
        <v>4.44</v>
      </c>
      <c r="L3133" s="27" t="s">
        <v>13855</v>
      </c>
      <c r="M3133" s="27" t="s">
        <v>13856</v>
      </c>
    </row>
    <row r="3134" s="98" customFormat="1" ht="33" spans="1:13">
      <c r="A3134" s="24" t="s">
        <v>13857</v>
      </c>
      <c r="B3134" s="24" t="s">
        <v>13858</v>
      </c>
      <c r="C3134" s="21">
        <f>VLOOKUP(A3134,[1]spot_prices!$A:$F,3,FALSE)</f>
        <v>7.4</v>
      </c>
      <c r="D3134" s="21">
        <f>VLOOKUP(A3134,[1]spot_prices!$A:$F,4,FALSE)</f>
        <v>30.8</v>
      </c>
      <c r="E3134" s="107">
        <f>C3134/D3134</f>
        <v>0.24025974025974</v>
      </c>
      <c r="F3134" s="20">
        <f>VLOOKUP(A3134,[1]spot_prices!$A:$F,5,FALSE)</f>
        <v>25.68</v>
      </c>
      <c r="G3134" s="103">
        <f>VLOOKUP(A3134,[1]spot_prices!$A:$F,6,FALSE)</f>
        <v>0.12</v>
      </c>
      <c r="H3134" s="27" t="s">
        <v>1021</v>
      </c>
      <c r="I3134" s="35"/>
      <c r="J3134" s="114"/>
      <c r="K3134" s="112">
        <f>VLOOKUP(H3134,行业总结!D:F,2,FALSE)</f>
        <v>4.44</v>
      </c>
      <c r="L3134" s="27" t="s">
        <v>13859</v>
      </c>
      <c r="M3134" s="27" t="s">
        <v>13860</v>
      </c>
    </row>
    <row r="3135" s="98" customFormat="1" ht="33" spans="1:13">
      <c r="A3135" s="24" t="s">
        <v>13861</v>
      </c>
      <c r="B3135" s="24" t="s">
        <v>13862</v>
      </c>
      <c r="C3135" s="21">
        <f>VLOOKUP(A3135,[1]spot_prices!$A:$F,3,FALSE)</f>
        <v>6.4</v>
      </c>
      <c r="D3135" s="21">
        <f>VLOOKUP(A3135,[1]spot_prices!$A:$F,4,FALSE)</f>
        <v>27.5</v>
      </c>
      <c r="E3135" s="107">
        <f>C3135/D3135</f>
        <v>0.232727272727273</v>
      </c>
      <c r="F3135" s="20">
        <f>VLOOKUP(A3135,[1]spot_prices!$A:$F,5,FALSE)</f>
        <v>27.46</v>
      </c>
      <c r="G3135" s="103">
        <f>VLOOKUP(A3135,[1]spot_prices!$A:$F,6,FALSE)</f>
        <v>1.37</v>
      </c>
      <c r="H3135" s="27" t="s">
        <v>1021</v>
      </c>
      <c r="I3135" s="35"/>
      <c r="J3135" s="114"/>
      <c r="K3135" s="112">
        <f>VLOOKUP(H3135,行业总结!D:F,2,FALSE)</f>
        <v>4.44</v>
      </c>
      <c r="L3135" s="27" t="s">
        <v>13863</v>
      </c>
      <c r="M3135" s="27" t="s">
        <v>13864</v>
      </c>
    </row>
    <row r="3136" s="98" customFormat="1" ht="49.5" spans="1:13">
      <c r="A3136" s="24" t="s">
        <v>13865</v>
      </c>
      <c r="B3136" s="24" t="s">
        <v>13866</v>
      </c>
      <c r="C3136" s="21">
        <f>VLOOKUP(A3136,[1]spot_prices!$A:$F,3,FALSE)</f>
        <v>5.7</v>
      </c>
      <c r="D3136" s="21">
        <f>VLOOKUP(A3136,[1]spot_prices!$A:$F,4,FALSE)</f>
        <v>22.6</v>
      </c>
      <c r="E3136" s="107">
        <f>C3136/D3136</f>
        <v>0.252212389380531</v>
      </c>
      <c r="F3136" s="20">
        <f>VLOOKUP(A3136,[1]spot_prices!$A:$F,5,FALSE)</f>
        <v>30.31</v>
      </c>
      <c r="G3136" s="103">
        <f>VLOOKUP(A3136,[1]spot_prices!$A:$F,6,FALSE)</f>
        <v>0.93</v>
      </c>
      <c r="H3136" s="27" t="s">
        <v>1021</v>
      </c>
      <c r="I3136" s="35"/>
      <c r="J3136" s="114"/>
      <c r="K3136" s="112">
        <f>VLOOKUP(H3136,行业总结!D:F,2,FALSE)</f>
        <v>4.44</v>
      </c>
      <c r="L3136" s="27" t="s">
        <v>13867</v>
      </c>
      <c r="M3136" s="27" t="s">
        <v>3715</v>
      </c>
    </row>
    <row r="3137" s="98" customFormat="1" spans="1:13">
      <c r="A3137" s="24" t="s">
        <v>13868</v>
      </c>
      <c r="B3137" s="24" t="s">
        <v>13869</v>
      </c>
      <c r="C3137" s="21">
        <f>VLOOKUP(A3137,[1]spot_prices!$A:$F,3,FALSE)</f>
        <v>4.5</v>
      </c>
      <c r="D3137" s="21">
        <f>VLOOKUP(A3137,[1]spot_prices!$A:$F,4,FALSE)</f>
        <v>8.4</v>
      </c>
      <c r="E3137" s="107">
        <f>C3137/D3137</f>
        <v>0.535714285714286</v>
      </c>
      <c r="F3137" s="20">
        <f>VLOOKUP(A3137,[1]spot_prices!$A:$F,5,FALSE)</f>
        <v>7.03</v>
      </c>
      <c r="G3137" s="103">
        <f>VLOOKUP(A3137,[1]spot_prices!$A:$F,6,FALSE)</f>
        <v>1.01</v>
      </c>
      <c r="H3137" s="27" t="s">
        <v>1021</v>
      </c>
      <c r="I3137" s="35"/>
      <c r="J3137" s="114"/>
      <c r="K3137" s="112">
        <f>VLOOKUP(H3137,行业总结!D:F,2,FALSE)</f>
        <v>4.44</v>
      </c>
      <c r="L3137" s="27" t="s">
        <v>13870</v>
      </c>
      <c r="M3137" s="114"/>
    </row>
    <row r="3138" s="98" customFormat="1" ht="33" spans="1:13">
      <c r="A3138" s="24" t="s">
        <v>13871</v>
      </c>
      <c r="B3138" s="24" t="s">
        <v>13872</v>
      </c>
      <c r="C3138" s="21">
        <f>VLOOKUP(A3138,[1]spot_prices!$A:$F,3,FALSE)</f>
        <v>3.2</v>
      </c>
      <c r="D3138" s="21">
        <f>VLOOKUP(A3138,[1]spot_prices!$A:$F,4,FALSE)</f>
        <v>11.9</v>
      </c>
      <c r="E3138" s="107">
        <f>C3138/D3138</f>
        <v>0.26890756302521</v>
      </c>
      <c r="F3138" s="20">
        <f>VLOOKUP(A3138,[1]spot_prices!$A:$F,5,FALSE)</f>
        <v>12.58</v>
      </c>
      <c r="G3138" s="103">
        <f>VLOOKUP(A3138,[1]spot_prices!$A:$F,6,FALSE)</f>
        <v>0.24</v>
      </c>
      <c r="H3138" s="27" t="s">
        <v>1021</v>
      </c>
      <c r="I3138" s="35"/>
      <c r="J3138" s="114"/>
      <c r="K3138" s="112">
        <f>VLOOKUP(H3138,行业总结!D:F,2,FALSE)</f>
        <v>4.44</v>
      </c>
      <c r="L3138" s="27" t="s">
        <v>13873</v>
      </c>
      <c r="M3138" s="27" t="s">
        <v>13874</v>
      </c>
    </row>
    <row r="3139" s="98" customFormat="1" spans="1:13">
      <c r="A3139" s="24" t="s">
        <v>13875</v>
      </c>
      <c r="B3139" s="24" t="s">
        <v>13876</v>
      </c>
      <c r="C3139" s="21">
        <f>VLOOKUP(A3139,[1]spot_prices!$A:$F,3,FALSE)</f>
        <v>2.9</v>
      </c>
      <c r="D3139" s="21">
        <f>VLOOKUP(A3139,[1]spot_prices!$A:$F,4,FALSE)</f>
        <v>4.6</v>
      </c>
      <c r="E3139" s="107">
        <f>C3139/D3139</f>
        <v>0.630434782608696</v>
      </c>
      <c r="F3139" s="20">
        <f>VLOOKUP(A3139,[1]spot_prices!$A:$F,5,FALSE)</f>
        <v>5.75</v>
      </c>
      <c r="G3139" s="103">
        <f>VLOOKUP(A3139,[1]spot_prices!$A:$F,6,FALSE)</f>
        <v>-0.17</v>
      </c>
      <c r="H3139" s="27" t="s">
        <v>1021</v>
      </c>
      <c r="I3139" s="35"/>
      <c r="J3139" s="114"/>
      <c r="K3139" s="112">
        <f>VLOOKUP(H3139,行业总结!D:F,2,FALSE)</f>
        <v>4.44</v>
      </c>
      <c r="L3139" s="27" t="s">
        <v>13877</v>
      </c>
      <c r="M3139" s="114"/>
    </row>
    <row r="3140" s="98" customFormat="1" ht="33" spans="1:13">
      <c r="A3140" s="24" t="s">
        <v>13878</v>
      </c>
      <c r="B3140" s="24" t="s">
        <v>13879</v>
      </c>
      <c r="C3140" s="21">
        <f>VLOOKUP(A3140,[1]spot_prices!$A:$F,3,FALSE)</f>
        <v>2.8</v>
      </c>
      <c r="D3140" s="21">
        <f>VLOOKUP(A3140,[1]spot_prices!$A:$F,4,FALSE)</f>
        <v>6.6</v>
      </c>
      <c r="E3140" s="107">
        <f>C3140/D3140</f>
        <v>0.424242424242424</v>
      </c>
      <c r="F3140" s="20">
        <f>VLOOKUP(A3140,[1]spot_prices!$A:$F,5,FALSE)</f>
        <v>10.72</v>
      </c>
      <c r="G3140" s="103">
        <f>VLOOKUP(A3140,[1]spot_prices!$A:$F,6,FALSE)</f>
        <v>0</v>
      </c>
      <c r="H3140" s="27" t="s">
        <v>1021</v>
      </c>
      <c r="I3140" s="35"/>
      <c r="J3140" s="114"/>
      <c r="K3140" s="112">
        <f>VLOOKUP(H3140,行业总结!D:F,2,FALSE)</f>
        <v>4.44</v>
      </c>
      <c r="L3140" s="27" t="s">
        <v>13880</v>
      </c>
      <c r="M3140" s="114"/>
    </row>
    <row r="3141" s="98" customFormat="1" ht="33" spans="1:13">
      <c r="A3141" s="24" t="s">
        <v>13881</v>
      </c>
      <c r="B3141" s="24" t="s">
        <v>13882</v>
      </c>
      <c r="C3141" s="21">
        <f>VLOOKUP(A3141,[1]spot_prices!$A:$F,3,FALSE)</f>
        <v>2.2</v>
      </c>
      <c r="D3141" s="21">
        <f>VLOOKUP(A3141,[1]spot_prices!$A:$F,4,FALSE)</f>
        <v>4.8</v>
      </c>
      <c r="E3141" s="107">
        <f>C3141/D3141</f>
        <v>0.458333333333333</v>
      </c>
      <c r="F3141" s="20">
        <f>VLOOKUP(A3141,[1]spot_prices!$A:$F,5,FALSE)</f>
        <v>9.79</v>
      </c>
      <c r="G3141" s="103">
        <f>VLOOKUP(A3141,[1]spot_prices!$A:$F,6,FALSE)</f>
        <v>1.03</v>
      </c>
      <c r="H3141" s="27" t="s">
        <v>1021</v>
      </c>
      <c r="I3141" s="35"/>
      <c r="J3141" s="114"/>
      <c r="K3141" s="112">
        <f>VLOOKUP(H3141,行业总结!D:F,2,FALSE)</f>
        <v>4.44</v>
      </c>
      <c r="L3141" s="27" t="s">
        <v>13883</v>
      </c>
      <c r="M3141" s="114"/>
    </row>
    <row r="3142" s="98" customFormat="1" spans="1:13">
      <c r="A3142" s="24" t="s">
        <v>13884</v>
      </c>
      <c r="B3142" s="24" t="s">
        <v>13885</v>
      </c>
      <c r="C3142" s="21">
        <f>VLOOKUP(A3142,[1]spot_prices!$A:$F,3,FALSE)</f>
        <v>1.6</v>
      </c>
      <c r="D3142" s="21">
        <f>VLOOKUP(A3142,[1]spot_prices!$A:$F,4,FALSE)</f>
        <v>5.2</v>
      </c>
      <c r="E3142" s="107">
        <f>C3142/D3142</f>
        <v>0.307692307692308</v>
      </c>
      <c r="F3142" s="20">
        <f>VLOOKUP(A3142,[1]spot_prices!$A:$F,5,FALSE)</f>
        <v>3.3</v>
      </c>
      <c r="G3142" s="103">
        <f>VLOOKUP(A3142,[1]spot_prices!$A:$F,6,FALSE)</f>
        <v>1.23</v>
      </c>
      <c r="H3142" s="27" t="s">
        <v>1021</v>
      </c>
      <c r="I3142" s="35"/>
      <c r="J3142" s="114"/>
      <c r="K3142" s="112">
        <f>VLOOKUP(H3142,行业总结!D:F,2,FALSE)</f>
        <v>4.44</v>
      </c>
      <c r="L3142" s="114"/>
      <c r="M3142" s="114"/>
    </row>
    <row r="3143" s="98" customFormat="1" spans="1:13">
      <c r="A3143" s="108" t="s">
        <v>13886</v>
      </c>
      <c r="B3143" s="108" t="s">
        <v>13887</v>
      </c>
      <c r="C3143" s="21">
        <f>VLOOKUP(A3143,[1]spot_prices!$A:$F,3,FALSE)</f>
        <v>99.3</v>
      </c>
      <c r="D3143" s="21">
        <f>VLOOKUP(A3143,[1]spot_prices!$A:$F,4,FALSE)</f>
        <v>100.2</v>
      </c>
      <c r="E3143" s="107">
        <f>C3143/D3143</f>
        <v>0.991017964071856</v>
      </c>
      <c r="F3143" s="20">
        <f>VLOOKUP(A3143,[1]spot_prices!$A:$F,5,FALSE)</f>
        <v>20.61</v>
      </c>
      <c r="G3143" s="103">
        <f>VLOOKUP(A3143,[1]spot_prices!$A:$F,6,FALSE)</f>
        <v>2.33</v>
      </c>
      <c r="H3143" s="109" t="s">
        <v>478</v>
      </c>
      <c r="I3143" s="121"/>
      <c r="J3143" s="108" t="s">
        <v>2113</v>
      </c>
      <c r="K3143" s="112">
        <f>VLOOKUP(H3143,行业总结!D:F,2,FALSE)</f>
        <v>2.8</v>
      </c>
      <c r="L3143" s="109" t="s">
        <v>13888</v>
      </c>
      <c r="M3143" s="109" t="s">
        <v>1835</v>
      </c>
    </row>
    <row r="3144" s="98" customFormat="1" spans="1:13">
      <c r="A3144" s="20" t="s">
        <v>13889</v>
      </c>
      <c r="B3144" s="20" t="s">
        <v>13890</v>
      </c>
      <c r="C3144" s="21">
        <f>VLOOKUP(A3144,[1]spot_prices!$A:$F,3,FALSE)</f>
        <v>72.1</v>
      </c>
      <c r="D3144" s="21">
        <f>VLOOKUP(A3144,[1]spot_prices!$A:$F,4,FALSE)</f>
        <v>146.1</v>
      </c>
      <c r="E3144" s="107">
        <f>C3144/D3144</f>
        <v>0.493497604380561</v>
      </c>
      <c r="F3144" s="20">
        <f>VLOOKUP(A3144,[1]spot_prices!$A:$F,5,FALSE)</f>
        <v>175.9</v>
      </c>
      <c r="G3144" s="103">
        <f>VLOOKUP(A3144,[1]spot_prices!$A:$F,6,FALSE)</f>
        <v>-3.2</v>
      </c>
      <c r="H3144" s="23" t="s">
        <v>478</v>
      </c>
      <c r="I3144" s="115"/>
      <c r="J3144" s="20" t="s">
        <v>2113</v>
      </c>
      <c r="K3144" s="112">
        <f>VLOOKUP(H3144,行业总结!D:F,2,FALSE)</f>
        <v>2.8</v>
      </c>
      <c r="L3144" s="23" t="s">
        <v>13891</v>
      </c>
      <c r="M3144" s="23" t="s">
        <v>1916</v>
      </c>
    </row>
    <row r="3145" s="98" customFormat="1" ht="33" spans="1:13">
      <c r="A3145" s="20" t="s">
        <v>13892</v>
      </c>
      <c r="B3145" s="20" t="s">
        <v>13893</v>
      </c>
      <c r="C3145" s="21">
        <f>VLOOKUP(A3145,[1]spot_prices!$A:$F,3,FALSE)</f>
        <v>53.5</v>
      </c>
      <c r="D3145" s="21">
        <f>VLOOKUP(A3145,[1]spot_prices!$A:$F,4,FALSE)</f>
        <v>53.5</v>
      </c>
      <c r="E3145" s="107">
        <f>C3145/D3145</f>
        <v>1</v>
      </c>
      <c r="F3145" s="20">
        <f>VLOOKUP(A3145,[1]spot_prices!$A:$F,5,FALSE)</f>
        <v>2.82</v>
      </c>
      <c r="G3145" s="103">
        <f>VLOOKUP(A3145,[1]spot_prices!$A:$F,6,FALSE)</f>
        <v>1.08</v>
      </c>
      <c r="H3145" s="23" t="s">
        <v>478</v>
      </c>
      <c r="I3145" s="115"/>
      <c r="J3145" s="113"/>
      <c r="K3145" s="112">
        <f>VLOOKUP(H3145,行业总结!D:F,2,FALSE)</f>
        <v>2.8</v>
      </c>
      <c r="L3145" s="23" t="s">
        <v>13894</v>
      </c>
      <c r="M3145" s="23" t="s">
        <v>13895</v>
      </c>
    </row>
    <row r="3146" s="98" customFormat="1" ht="49.5" spans="1:13">
      <c r="A3146" s="24" t="s">
        <v>13896</v>
      </c>
      <c r="B3146" s="24" t="s">
        <v>13897</v>
      </c>
      <c r="C3146" s="21">
        <f>VLOOKUP(A3146,[1]spot_prices!$A:$F,3,FALSE)</f>
        <v>48.5</v>
      </c>
      <c r="D3146" s="21">
        <f>VLOOKUP(A3146,[1]spot_prices!$A:$F,4,FALSE)</f>
        <v>49</v>
      </c>
      <c r="E3146" s="107">
        <f>C3146/D3146</f>
        <v>0.989795918367347</v>
      </c>
      <c r="F3146" s="20">
        <f>VLOOKUP(A3146,[1]spot_prices!$A:$F,5,FALSE)</f>
        <v>6.28</v>
      </c>
      <c r="G3146" s="103">
        <f>VLOOKUP(A3146,[1]spot_prices!$A:$F,6,FALSE)</f>
        <v>0.96</v>
      </c>
      <c r="H3146" s="27" t="s">
        <v>478</v>
      </c>
      <c r="I3146" s="35"/>
      <c r="J3146" s="114"/>
      <c r="K3146" s="112">
        <f>VLOOKUP(H3146,行业总结!D:F,2,FALSE)</f>
        <v>2.8</v>
      </c>
      <c r="L3146" s="27" t="s">
        <v>13898</v>
      </c>
      <c r="M3146" s="27" t="s">
        <v>13899</v>
      </c>
    </row>
    <row r="3147" s="98" customFormat="1" ht="33" spans="1:13">
      <c r="A3147" s="24" t="s">
        <v>13900</v>
      </c>
      <c r="B3147" s="24" t="s">
        <v>13901</v>
      </c>
      <c r="C3147" s="21">
        <f>VLOOKUP(A3147,[1]spot_prices!$A:$F,3,FALSE)</f>
        <v>26.8</v>
      </c>
      <c r="D3147" s="21">
        <f>VLOOKUP(A3147,[1]spot_prices!$A:$F,4,FALSE)</f>
        <v>31.5</v>
      </c>
      <c r="E3147" s="107">
        <f>C3147/D3147</f>
        <v>0.850793650793651</v>
      </c>
      <c r="F3147" s="20">
        <f>VLOOKUP(A3147,[1]spot_prices!$A:$F,5,FALSE)</f>
        <v>15.27</v>
      </c>
      <c r="G3147" s="103">
        <f>VLOOKUP(A3147,[1]spot_prices!$A:$F,6,FALSE)</f>
        <v>2.55</v>
      </c>
      <c r="H3147" s="27" t="s">
        <v>478</v>
      </c>
      <c r="I3147" s="35"/>
      <c r="J3147" s="114"/>
      <c r="K3147" s="112">
        <f>VLOOKUP(H3147,行业总结!D:F,2,FALSE)</f>
        <v>2.8</v>
      </c>
      <c r="L3147" s="27" t="s">
        <v>13902</v>
      </c>
      <c r="M3147" s="27" t="s">
        <v>13903</v>
      </c>
    </row>
    <row r="3148" s="98" customFormat="1" spans="1:13">
      <c r="A3148" s="24" t="s">
        <v>13904</v>
      </c>
      <c r="B3148" s="24" t="s">
        <v>13905</v>
      </c>
      <c r="C3148" s="21">
        <f>VLOOKUP(A3148,[1]spot_prices!$A:$F,3,FALSE)</f>
        <v>25.2</v>
      </c>
      <c r="D3148" s="21">
        <f>VLOOKUP(A3148,[1]spot_prices!$A:$F,4,FALSE)</f>
        <v>38.3</v>
      </c>
      <c r="E3148" s="107">
        <f>C3148/D3148</f>
        <v>0.657963446475196</v>
      </c>
      <c r="F3148" s="20">
        <f>VLOOKUP(A3148,[1]spot_prices!$A:$F,5,FALSE)</f>
        <v>5.37</v>
      </c>
      <c r="G3148" s="103">
        <f>VLOOKUP(A3148,[1]spot_prices!$A:$F,6,FALSE)</f>
        <v>1.51</v>
      </c>
      <c r="H3148" s="27" t="s">
        <v>478</v>
      </c>
      <c r="I3148" s="35"/>
      <c r="J3148" s="114"/>
      <c r="K3148" s="112">
        <f>VLOOKUP(H3148,行业总结!D:F,2,FALSE)</f>
        <v>2.8</v>
      </c>
      <c r="L3148" s="27" t="s">
        <v>13906</v>
      </c>
      <c r="M3148" s="27" t="s">
        <v>13907</v>
      </c>
    </row>
    <row r="3149" s="98" customFormat="1" spans="1:13">
      <c r="A3149" s="24" t="s">
        <v>13908</v>
      </c>
      <c r="B3149" s="24" t="s">
        <v>13909</v>
      </c>
      <c r="C3149" s="21">
        <f>VLOOKUP(A3149,[1]spot_prices!$A:$F,3,FALSE)</f>
        <v>21.4</v>
      </c>
      <c r="D3149" s="21">
        <f>VLOOKUP(A3149,[1]spot_prices!$A:$F,4,FALSE)</f>
        <v>21.4</v>
      </c>
      <c r="E3149" s="107">
        <f>C3149/D3149</f>
        <v>1</v>
      </c>
      <c r="F3149" s="20">
        <f>VLOOKUP(A3149,[1]spot_prices!$A:$F,5,FALSE)</f>
        <v>5.86</v>
      </c>
      <c r="G3149" s="103">
        <f>VLOOKUP(A3149,[1]spot_prices!$A:$F,6,FALSE)</f>
        <v>2.09</v>
      </c>
      <c r="H3149" s="27" t="s">
        <v>478</v>
      </c>
      <c r="I3149" s="35"/>
      <c r="J3149" s="114"/>
      <c r="K3149" s="112">
        <f>VLOOKUP(H3149,行业总结!D:F,2,FALSE)</f>
        <v>2.8</v>
      </c>
      <c r="L3149" s="27" t="s">
        <v>13910</v>
      </c>
      <c r="M3149" s="27" t="s">
        <v>13911</v>
      </c>
    </row>
    <row r="3150" s="98" customFormat="1" ht="49.5" spans="1:13">
      <c r="A3150" s="24" t="s">
        <v>13912</v>
      </c>
      <c r="B3150" s="24" t="s">
        <v>13913</v>
      </c>
      <c r="C3150" s="21">
        <f>VLOOKUP(A3150,[1]spot_prices!$A:$F,3,FALSE)</f>
        <v>18.8</v>
      </c>
      <c r="D3150" s="21">
        <f>VLOOKUP(A3150,[1]spot_prices!$A:$F,4,FALSE)</f>
        <v>18.8</v>
      </c>
      <c r="E3150" s="107">
        <f>C3150/D3150</f>
        <v>1</v>
      </c>
      <c r="F3150" s="20">
        <f>VLOOKUP(A3150,[1]spot_prices!$A:$F,5,FALSE)</f>
        <v>5.44</v>
      </c>
      <c r="G3150" s="103">
        <f>VLOOKUP(A3150,[1]spot_prices!$A:$F,6,FALSE)</f>
        <v>1.87</v>
      </c>
      <c r="H3150" s="27" t="s">
        <v>478</v>
      </c>
      <c r="I3150" s="35"/>
      <c r="J3150" s="114"/>
      <c r="K3150" s="112">
        <f>VLOOKUP(H3150,行业总结!D:F,2,FALSE)</f>
        <v>2.8</v>
      </c>
      <c r="L3150" s="27" t="s">
        <v>13914</v>
      </c>
      <c r="M3150" s="27" t="s">
        <v>13915</v>
      </c>
    </row>
    <row r="3151" s="98" customFormat="1" spans="1:13">
      <c r="A3151" s="24" t="s">
        <v>13916</v>
      </c>
      <c r="B3151" s="24" t="s">
        <v>13917</v>
      </c>
      <c r="C3151" s="21">
        <f>VLOOKUP(A3151,[1]spot_prices!$A:$F,3,FALSE)</f>
        <v>9.5</v>
      </c>
      <c r="D3151" s="21">
        <f>VLOOKUP(A3151,[1]spot_prices!$A:$F,4,FALSE)</f>
        <v>33.5</v>
      </c>
      <c r="E3151" s="107">
        <f>C3151/D3151</f>
        <v>0.283582089552239</v>
      </c>
      <c r="F3151" s="20">
        <f>VLOOKUP(A3151,[1]spot_prices!$A:$F,5,FALSE)</f>
        <v>25.4</v>
      </c>
      <c r="G3151" s="103">
        <f>VLOOKUP(A3151,[1]spot_prices!$A:$F,6,FALSE)</f>
        <v>0.79</v>
      </c>
      <c r="H3151" s="27" t="s">
        <v>478</v>
      </c>
      <c r="I3151" s="35"/>
      <c r="J3151" s="114"/>
      <c r="K3151" s="112">
        <f>VLOOKUP(H3151,行业总结!D:F,2,FALSE)</f>
        <v>2.8</v>
      </c>
      <c r="L3151" s="27" t="s">
        <v>13918</v>
      </c>
      <c r="M3151" s="27" t="s">
        <v>13919</v>
      </c>
    </row>
    <row r="3152" s="98" customFormat="1" spans="1:13">
      <c r="A3152" s="24" t="s">
        <v>13920</v>
      </c>
      <c r="B3152" s="24" t="s">
        <v>13921</v>
      </c>
      <c r="C3152" s="21">
        <f>VLOOKUP(A3152,[1]spot_prices!$A:$F,3,FALSE)</f>
        <v>8</v>
      </c>
      <c r="D3152" s="21">
        <f>VLOOKUP(A3152,[1]spot_prices!$A:$F,4,FALSE)</f>
        <v>30.6</v>
      </c>
      <c r="E3152" s="107">
        <f>C3152/D3152</f>
        <v>0.261437908496732</v>
      </c>
      <c r="F3152" s="20">
        <f>VLOOKUP(A3152,[1]spot_prices!$A:$F,5,FALSE)</f>
        <v>14.18</v>
      </c>
      <c r="G3152" s="103">
        <f>VLOOKUP(A3152,[1]spot_prices!$A:$F,6,FALSE)</f>
        <v>0</v>
      </c>
      <c r="H3152" s="27" t="s">
        <v>478</v>
      </c>
      <c r="I3152" s="35"/>
      <c r="J3152" s="114"/>
      <c r="K3152" s="112">
        <f>VLOOKUP(H3152,行业总结!D:F,2,FALSE)</f>
        <v>2.8</v>
      </c>
      <c r="L3152" s="27" t="s">
        <v>13922</v>
      </c>
      <c r="M3152" s="27" t="s">
        <v>13923</v>
      </c>
    </row>
    <row r="3153" s="98" customFormat="1" spans="1:13">
      <c r="A3153" s="24" t="s">
        <v>13924</v>
      </c>
      <c r="B3153" s="24" t="s">
        <v>13925</v>
      </c>
      <c r="C3153" s="21">
        <f>VLOOKUP(A3153,[1]spot_prices!$A:$F,3,FALSE)</f>
        <v>5.9</v>
      </c>
      <c r="D3153" s="21">
        <f>VLOOKUP(A3153,[1]spot_prices!$A:$F,4,FALSE)</f>
        <v>18.7</v>
      </c>
      <c r="E3153" s="107">
        <f>C3153/D3153</f>
        <v>0.315508021390374</v>
      </c>
      <c r="F3153" s="20">
        <f>VLOOKUP(A3153,[1]spot_prices!$A:$F,5,FALSE)</f>
        <v>22.84</v>
      </c>
      <c r="G3153" s="103">
        <f>VLOOKUP(A3153,[1]spot_prices!$A:$F,6,FALSE)</f>
        <v>2.47</v>
      </c>
      <c r="H3153" s="27" t="s">
        <v>478</v>
      </c>
      <c r="I3153" s="35"/>
      <c r="J3153" s="114"/>
      <c r="K3153" s="112">
        <f>VLOOKUP(H3153,行业总结!D:F,2,FALSE)</f>
        <v>2.8</v>
      </c>
      <c r="L3153" s="27" t="s">
        <v>13926</v>
      </c>
      <c r="M3153" s="27" t="s">
        <v>13927</v>
      </c>
    </row>
    <row r="3154" s="98" customFormat="1" ht="33" spans="1:13">
      <c r="A3154" s="108" t="s">
        <v>13928</v>
      </c>
      <c r="B3154" s="108" t="s">
        <v>13929</v>
      </c>
      <c r="C3154" s="21">
        <f>VLOOKUP(A3154,[1]spot_prices!$A:$F,3,FALSE)</f>
        <v>146.3</v>
      </c>
      <c r="D3154" s="21">
        <f>VLOOKUP(A3154,[1]spot_prices!$A:$F,4,FALSE)</f>
        <v>147.7</v>
      </c>
      <c r="E3154" s="107">
        <f>C3154/D3154</f>
        <v>0.990521327014218</v>
      </c>
      <c r="F3154" s="20">
        <f>VLOOKUP(A3154,[1]spot_prices!$A:$F,5,FALSE)</f>
        <v>37.4</v>
      </c>
      <c r="G3154" s="103">
        <f>VLOOKUP(A3154,[1]spot_prices!$A:$F,6,FALSE)</f>
        <v>2.3</v>
      </c>
      <c r="H3154" s="109" t="s">
        <v>230</v>
      </c>
      <c r="I3154" s="121"/>
      <c r="J3154" s="116"/>
      <c r="K3154" s="112">
        <f>VLOOKUP(H3154,行业总结!D:F,2,FALSE)</f>
        <v>4.2</v>
      </c>
      <c r="L3154" s="109" t="s">
        <v>13930</v>
      </c>
      <c r="M3154" s="109" t="s">
        <v>13931</v>
      </c>
    </row>
    <row r="3155" s="98" customFormat="1" ht="33" spans="1:13">
      <c r="A3155" s="108" t="s">
        <v>13932</v>
      </c>
      <c r="B3155" s="108" t="s">
        <v>13933</v>
      </c>
      <c r="C3155" s="21">
        <f>VLOOKUP(A3155,[1]spot_prices!$A:$F,3,FALSE)</f>
        <v>137.7</v>
      </c>
      <c r="D3155" s="21">
        <f>VLOOKUP(A3155,[1]spot_prices!$A:$F,4,FALSE)</f>
        <v>185.2</v>
      </c>
      <c r="E3155" s="107">
        <f>C3155/D3155</f>
        <v>0.743520518358531</v>
      </c>
      <c r="F3155" s="20">
        <f>VLOOKUP(A3155,[1]spot_prices!$A:$F,5,FALSE)</f>
        <v>66.6</v>
      </c>
      <c r="G3155" s="103">
        <f>VLOOKUP(A3155,[1]spot_prices!$A:$F,6,FALSE)</f>
        <v>1.68</v>
      </c>
      <c r="H3155" s="109" t="s">
        <v>230</v>
      </c>
      <c r="I3155" s="121"/>
      <c r="J3155" s="108" t="s">
        <v>2352</v>
      </c>
      <c r="K3155" s="112">
        <f>VLOOKUP(H3155,行业总结!D:F,2,FALSE)</f>
        <v>4.2</v>
      </c>
      <c r="L3155" s="109" t="s">
        <v>13934</v>
      </c>
      <c r="M3155" s="109" t="s">
        <v>13935</v>
      </c>
    </row>
    <row r="3156" s="98" customFormat="1" ht="33" spans="1:13">
      <c r="A3156" s="108" t="s">
        <v>13936</v>
      </c>
      <c r="B3156" s="108" t="s">
        <v>13937</v>
      </c>
      <c r="C3156" s="21">
        <f>VLOOKUP(A3156,[1]spot_prices!$A:$F,3,FALSE)</f>
        <v>135.9</v>
      </c>
      <c r="D3156" s="21">
        <f>VLOOKUP(A3156,[1]spot_prices!$A:$F,4,FALSE)</f>
        <v>136</v>
      </c>
      <c r="E3156" s="107">
        <f>C3156/D3156</f>
        <v>0.999264705882353</v>
      </c>
      <c r="F3156" s="20">
        <f>VLOOKUP(A3156,[1]spot_prices!$A:$F,5,FALSE)</f>
        <v>30.06</v>
      </c>
      <c r="G3156" s="103">
        <f>VLOOKUP(A3156,[1]spot_prices!$A:$F,6,FALSE)</f>
        <v>0.23</v>
      </c>
      <c r="H3156" s="109" t="s">
        <v>230</v>
      </c>
      <c r="I3156" s="121"/>
      <c r="J3156" s="108" t="s">
        <v>2352</v>
      </c>
      <c r="K3156" s="112">
        <f>VLOOKUP(H3156,行业总结!D:F,2,FALSE)</f>
        <v>4.2</v>
      </c>
      <c r="L3156" s="109" t="s">
        <v>13938</v>
      </c>
      <c r="M3156" s="109" t="s">
        <v>13939</v>
      </c>
    </row>
    <row r="3157" s="98" customFormat="1" ht="33" spans="1:13">
      <c r="A3157" s="20" t="s">
        <v>13940</v>
      </c>
      <c r="B3157" s="20" t="s">
        <v>13941</v>
      </c>
      <c r="C3157" s="21">
        <f>VLOOKUP(A3157,[1]spot_prices!$A:$F,3,FALSE)</f>
        <v>58.7</v>
      </c>
      <c r="D3157" s="21">
        <f>VLOOKUP(A3157,[1]spot_prices!$A:$F,4,FALSE)</f>
        <v>58.7</v>
      </c>
      <c r="E3157" s="107">
        <f>C3157/D3157</f>
        <v>1</v>
      </c>
      <c r="F3157" s="20">
        <f>VLOOKUP(A3157,[1]spot_prices!$A:$F,5,FALSE)</f>
        <v>11.44</v>
      </c>
      <c r="G3157" s="103">
        <f>VLOOKUP(A3157,[1]spot_prices!$A:$F,6,FALSE)</f>
        <v>0.53</v>
      </c>
      <c r="H3157" s="23" t="s">
        <v>230</v>
      </c>
      <c r="I3157" s="115"/>
      <c r="J3157" s="113"/>
      <c r="K3157" s="112">
        <f>VLOOKUP(H3157,行业总结!D:F,2,FALSE)</f>
        <v>4.2</v>
      </c>
      <c r="L3157" s="23" t="s">
        <v>13942</v>
      </c>
      <c r="M3157" s="23" t="s">
        <v>13943</v>
      </c>
    </row>
    <row r="3158" s="98" customFormat="1" ht="33" spans="1:13">
      <c r="A3158" s="20" t="s">
        <v>13944</v>
      </c>
      <c r="B3158" s="20" t="s">
        <v>13945</v>
      </c>
      <c r="C3158" s="21">
        <f>VLOOKUP(A3158,[1]spot_prices!$A:$F,3,FALSE)</f>
        <v>57.9</v>
      </c>
      <c r="D3158" s="21">
        <f>VLOOKUP(A3158,[1]spot_prices!$A:$F,4,FALSE)</f>
        <v>91</v>
      </c>
      <c r="E3158" s="107">
        <f>C3158/D3158</f>
        <v>0.636263736263736</v>
      </c>
      <c r="F3158" s="20">
        <f>VLOOKUP(A3158,[1]spot_prices!$A:$F,5,FALSE)</f>
        <v>29.75</v>
      </c>
      <c r="G3158" s="103">
        <f>VLOOKUP(A3158,[1]spot_prices!$A:$F,6,FALSE)</f>
        <v>2.8</v>
      </c>
      <c r="H3158" s="23" t="s">
        <v>230</v>
      </c>
      <c r="I3158" s="115"/>
      <c r="J3158" s="113"/>
      <c r="K3158" s="112">
        <f>VLOOKUP(H3158,行业总结!D:F,2,FALSE)</f>
        <v>4.2</v>
      </c>
      <c r="L3158" s="23" t="s">
        <v>13946</v>
      </c>
      <c r="M3158" s="23" t="s">
        <v>13947</v>
      </c>
    </row>
    <row r="3159" s="98" customFormat="1" ht="33" spans="1:13">
      <c r="A3159" s="20" t="s">
        <v>13948</v>
      </c>
      <c r="B3159" s="20" t="s">
        <v>13949</v>
      </c>
      <c r="C3159" s="21">
        <f>VLOOKUP(A3159,[1]spot_prices!$A:$F,3,FALSE)</f>
        <v>57.5</v>
      </c>
      <c r="D3159" s="21">
        <f>VLOOKUP(A3159,[1]spot_prices!$A:$F,4,FALSE)</f>
        <v>59.7</v>
      </c>
      <c r="E3159" s="107">
        <f>C3159/D3159</f>
        <v>0.963149078726968</v>
      </c>
      <c r="F3159" s="20">
        <f>VLOOKUP(A3159,[1]spot_prices!$A:$F,5,FALSE)</f>
        <v>5.74</v>
      </c>
      <c r="G3159" s="103">
        <f>VLOOKUP(A3159,[1]spot_prices!$A:$F,6,FALSE)</f>
        <v>3.61</v>
      </c>
      <c r="H3159" s="23" t="s">
        <v>230</v>
      </c>
      <c r="I3159" s="115"/>
      <c r="J3159" s="20" t="s">
        <v>2122</v>
      </c>
      <c r="K3159" s="112">
        <f>VLOOKUP(H3159,行业总结!D:F,2,FALSE)</f>
        <v>4.2</v>
      </c>
      <c r="L3159" s="23" t="s">
        <v>13950</v>
      </c>
      <c r="M3159" s="23" t="s">
        <v>13951</v>
      </c>
    </row>
    <row r="3160" s="98" customFormat="1" ht="66" spans="1:13">
      <c r="A3160" s="20" t="s">
        <v>13952</v>
      </c>
      <c r="B3160" s="20" t="s">
        <v>13953</v>
      </c>
      <c r="C3160" s="21">
        <f>VLOOKUP(A3160,[1]spot_prices!$A:$F,3,FALSE)</f>
        <v>57.1</v>
      </c>
      <c r="D3160" s="21">
        <f>VLOOKUP(A3160,[1]spot_prices!$A:$F,4,FALSE)</f>
        <v>66</v>
      </c>
      <c r="E3160" s="107">
        <f>C3160/D3160</f>
        <v>0.865151515151515</v>
      </c>
      <c r="F3160" s="20">
        <f>VLOOKUP(A3160,[1]spot_prices!$A:$F,5,FALSE)</f>
        <v>20.23</v>
      </c>
      <c r="G3160" s="103">
        <f>VLOOKUP(A3160,[1]spot_prices!$A:$F,6,FALSE)</f>
        <v>1.45</v>
      </c>
      <c r="H3160" s="23" t="s">
        <v>230</v>
      </c>
      <c r="I3160" s="115"/>
      <c r="J3160" s="20" t="s">
        <v>2135</v>
      </c>
      <c r="K3160" s="112">
        <f>VLOOKUP(H3160,行业总结!D:F,2,FALSE)</f>
        <v>4.2</v>
      </c>
      <c r="L3160" s="23" t="s">
        <v>13954</v>
      </c>
      <c r="M3160" s="23" t="s">
        <v>13955</v>
      </c>
    </row>
    <row r="3161" s="98" customFormat="1" ht="33" spans="1:13">
      <c r="A3161" s="20" t="s">
        <v>13956</v>
      </c>
      <c r="B3161" s="20" t="s">
        <v>13957</v>
      </c>
      <c r="C3161" s="21">
        <f>VLOOKUP(A3161,[1]spot_prices!$A:$F,3,FALSE)</f>
        <v>53.2</v>
      </c>
      <c r="D3161" s="21">
        <f>VLOOKUP(A3161,[1]spot_prices!$A:$F,4,FALSE)</f>
        <v>53.7</v>
      </c>
      <c r="E3161" s="107">
        <f>C3161/D3161</f>
        <v>0.990689013035382</v>
      </c>
      <c r="F3161" s="20">
        <f>VLOOKUP(A3161,[1]spot_prices!$A:$F,5,FALSE)</f>
        <v>18.96</v>
      </c>
      <c r="G3161" s="103">
        <f>VLOOKUP(A3161,[1]spot_prices!$A:$F,6,FALSE)</f>
        <v>0.42</v>
      </c>
      <c r="H3161" s="23" t="s">
        <v>230</v>
      </c>
      <c r="I3161" s="115"/>
      <c r="J3161" s="113"/>
      <c r="K3161" s="112">
        <f>VLOOKUP(H3161,行业总结!D:F,2,FALSE)</f>
        <v>4.2</v>
      </c>
      <c r="L3161" s="23" t="s">
        <v>13958</v>
      </c>
      <c r="M3161" s="23" t="s">
        <v>13959</v>
      </c>
    </row>
    <row r="3162" s="98" customFormat="1" spans="1:13">
      <c r="A3162" s="24" t="s">
        <v>13960</v>
      </c>
      <c r="B3162" s="24" t="s">
        <v>13961</v>
      </c>
      <c r="C3162" s="21">
        <f>VLOOKUP(A3162,[1]spot_prices!$A:$F,3,FALSE)</f>
        <v>45.4</v>
      </c>
      <c r="D3162" s="21">
        <f>VLOOKUP(A3162,[1]spot_prices!$A:$F,4,FALSE)</f>
        <v>51.1</v>
      </c>
      <c r="E3162" s="107">
        <f>C3162/D3162</f>
        <v>0.888454011741683</v>
      </c>
      <c r="F3162" s="20">
        <f>VLOOKUP(A3162,[1]spot_prices!$A:$F,5,FALSE)</f>
        <v>11.9</v>
      </c>
      <c r="G3162" s="103">
        <f>VLOOKUP(A3162,[1]spot_prices!$A:$F,6,FALSE)</f>
        <v>0.34</v>
      </c>
      <c r="H3162" s="27" t="s">
        <v>230</v>
      </c>
      <c r="I3162" s="35"/>
      <c r="J3162" s="114"/>
      <c r="K3162" s="112">
        <f>VLOOKUP(H3162,行业总结!D:F,2,FALSE)</f>
        <v>4.2</v>
      </c>
      <c r="L3162" s="27" t="s">
        <v>13962</v>
      </c>
      <c r="M3162" s="27" t="s">
        <v>13963</v>
      </c>
    </row>
    <row r="3163" s="98" customFormat="1" spans="1:13">
      <c r="A3163" s="24" t="s">
        <v>13964</v>
      </c>
      <c r="B3163" s="24" t="s">
        <v>13965</v>
      </c>
      <c r="C3163" s="21">
        <f>VLOOKUP(A3163,[1]spot_prices!$A:$F,3,FALSE)</f>
        <v>43.3</v>
      </c>
      <c r="D3163" s="21">
        <f>VLOOKUP(A3163,[1]spot_prices!$A:$F,4,FALSE)</f>
        <v>43.3</v>
      </c>
      <c r="E3163" s="107">
        <f>C3163/D3163</f>
        <v>1</v>
      </c>
      <c r="F3163" s="20">
        <f>VLOOKUP(A3163,[1]spot_prices!$A:$F,5,FALSE)</f>
        <v>3.39</v>
      </c>
      <c r="G3163" s="103">
        <f>VLOOKUP(A3163,[1]spot_prices!$A:$F,6,FALSE)</f>
        <v>2.11</v>
      </c>
      <c r="H3163" s="27" t="s">
        <v>230</v>
      </c>
      <c r="I3163" s="35"/>
      <c r="J3163" s="114"/>
      <c r="K3163" s="112">
        <f>VLOOKUP(H3163,行业总结!D:F,2,FALSE)</f>
        <v>4.2</v>
      </c>
      <c r="L3163" s="27" t="s">
        <v>13966</v>
      </c>
      <c r="M3163" s="27" t="s">
        <v>13967</v>
      </c>
    </row>
    <row r="3164" s="98" customFormat="1" ht="33" spans="1:13">
      <c r="A3164" s="24" t="s">
        <v>13968</v>
      </c>
      <c r="B3164" s="24" t="s">
        <v>13969</v>
      </c>
      <c r="C3164" s="21">
        <f>VLOOKUP(A3164,[1]spot_prices!$A:$F,3,FALSE)</f>
        <v>43.2</v>
      </c>
      <c r="D3164" s="21">
        <f>VLOOKUP(A3164,[1]spot_prices!$A:$F,4,FALSE)</f>
        <v>72.8</v>
      </c>
      <c r="E3164" s="107">
        <f>C3164/D3164</f>
        <v>0.593406593406594</v>
      </c>
      <c r="F3164" s="20">
        <f>VLOOKUP(A3164,[1]spot_prices!$A:$F,5,FALSE)</f>
        <v>132.61</v>
      </c>
      <c r="G3164" s="103">
        <f>VLOOKUP(A3164,[1]spot_prices!$A:$F,6,FALSE)</f>
        <v>-1.6</v>
      </c>
      <c r="H3164" s="27" t="s">
        <v>230</v>
      </c>
      <c r="I3164" s="35"/>
      <c r="J3164" s="114"/>
      <c r="K3164" s="112">
        <f>VLOOKUP(H3164,行业总结!D:F,2,FALSE)</f>
        <v>4.2</v>
      </c>
      <c r="L3164" s="27" t="s">
        <v>13970</v>
      </c>
      <c r="M3164" s="27" t="s">
        <v>13971</v>
      </c>
    </row>
    <row r="3165" s="98" customFormat="1" ht="33" spans="1:13">
      <c r="A3165" s="24" t="s">
        <v>13972</v>
      </c>
      <c r="B3165" s="24" t="s">
        <v>13973</v>
      </c>
      <c r="C3165" s="21">
        <f>VLOOKUP(A3165,[1]spot_prices!$A:$F,3,FALSE)</f>
        <v>36.1</v>
      </c>
      <c r="D3165" s="21">
        <f>VLOOKUP(A3165,[1]spot_prices!$A:$F,4,FALSE)</f>
        <v>62.5</v>
      </c>
      <c r="E3165" s="107">
        <f>C3165/D3165</f>
        <v>0.5776</v>
      </c>
      <c r="F3165" s="20">
        <f>VLOOKUP(A3165,[1]spot_prices!$A:$F,5,FALSE)</f>
        <v>45.17</v>
      </c>
      <c r="G3165" s="103">
        <f>VLOOKUP(A3165,[1]spot_prices!$A:$F,6,FALSE)</f>
        <v>1.37</v>
      </c>
      <c r="H3165" s="27" t="s">
        <v>230</v>
      </c>
      <c r="I3165" s="35"/>
      <c r="J3165" s="114"/>
      <c r="K3165" s="112">
        <f>VLOOKUP(H3165,行业总结!D:F,2,FALSE)</f>
        <v>4.2</v>
      </c>
      <c r="L3165" s="27" t="s">
        <v>13974</v>
      </c>
      <c r="M3165" s="27" t="s">
        <v>13975</v>
      </c>
    </row>
    <row r="3166" s="98" customFormat="1" ht="33" spans="1:13">
      <c r="A3166" s="24" t="s">
        <v>13976</v>
      </c>
      <c r="B3166" s="24" t="s">
        <v>13977</v>
      </c>
      <c r="C3166" s="21">
        <f>VLOOKUP(A3166,[1]spot_prices!$A:$F,3,FALSE)</f>
        <v>30.5</v>
      </c>
      <c r="D3166" s="21">
        <f>VLOOKUP(A3166,[1]spot_prices!$A:$F,4,FALSE)</f>
        <v>44</v>
      </c>
      <c r="E3166" s="107">
        <f>C3166/D3166</f>
        <v>0.693181818181818</v>
      </c>
      <c r="F3166" s="20">
        <f>VLOOKUP(A3166,[1]spot_prices!$A:$F,5,FALSE)</f>
        <v>3.76</v>
      </c>
      <c r="G3166" s="103">
        <f>VLOOKUP(A3166,[1]spot_prices!$A:$F,6,FALSE)</f>
        <v>3.01</v>
      </c>
      <c r="H3166" s="27" t="s">
        <v>230</v>
      </c>
      <c r="I3166" s="35"/>
      <c r="J3166" s="114"/>
      <c r="K3166" s="112">
        <f>VLOOKUP(H3166,行业总结!D:F,2,FALSE)</f>
        <v>4.2</v>
      </c>
      <c r="L3166" s="27" t="s">
        <v>13978</v>
      </c>
      <c r="M3166" s="27" t="s">
        <v>13979</v>
      </c>
    </row>
    <row r="3167" s="98" customFormat="1" ht="33" spans="1:13">
      <c r="A3167" s="24" t="s">
        <v>13980</v>
      </c>
      <c r="B3167" s="24" t="s">
        <v>13981</v>
      </c>
      <c r="C3167" s="21">
        <f>VLOOKUP(A3167,[1]spot_prices!$A:$F,3,FALSE)</f>
        <v>29.4</v>
      </c>
      <c r="D3167" s="21">
        <f>VLOOKUP(A3167,[1]spot_prices!$A:$F,4,FALSE)</f>
        <v>33.5</v>
      </c>
      <c r="E3167" s="107">
        <f>C3167/D3167</f>
        <v>0.877611940298507</v>
      </c>
      <c r="F3167" s="20">
        <f>VLOOKUP(A3167,[1]spot_prices!$A:$F,5,FALSE)</f>
        <v>16.28</v>
      </c>
      <c r="G3167" s="103">
        <f>VLOOKUP(A3167,[1]spot_prices!$A:$F,6,FALSE)</f>
        <v>-0.55</v>
      </c>
      <c r="H3167" s="27" t="s">
        <v>230</v>
      </c>
      <c r="I3167" s="35"/>
      <c r="J3167" s="114"/>
      <c r="K3167" s="112">
        <f>VLOOKUP(H3167,行业总结!D:F,2,FALSE)</f>
        <v>4.2</v>
      </c>
      <c r="L3167" s="27" t="s">
        <v>13982</v>
      </c>
      <c r="M3167" s="27" t="s">
        <v>13983</v>
      </c>
    </row>
    <row r="3168" s="98" customFormat="1" ht="33" spans="1:13">
      <c r="A3168" s="24" t="s">
        <v>13984</v>
      </c>
      <c r="B3168" s="24" t="s">
        <v>13985</v>
      </c>
      <c r="C3168" s="21">
        <f>VLOOKUP(A3168,[1]spot_prices!$A:$F,3,FALSE)</f>
        <v>29.2</v>
      </c>
      <c r="D3168" s="21">
        <f>VLOOKUP(A3168,[1]spot_prices!$A:$F,4,FALSE)</f>
        <v>37</v>
      </c>
      <c r="E3168" s="107">
        <f>C3168/D3168</f>
        <v>0.789189189189189</v>
      </c>
      <c r="F3168" s="20">
        <f>VLOOKUP(A3168,[1]spot_prices!$A:$F,5,FALSE)</f>
        <v>18.43</v>
      </c>
      <c r="G3168" s="103">
        <f>VLOOKUP(A3168,[1]spot_prices!$A:$F,6,FALSE)</f>
        <v>0.44</v>
      </c>
      <c r="H3168" s="27" t="s">
        <v>230</v>
      </c>
      <c r="I3168" s="35"/>
      <c r="J3168" s="114"/>
      <c r="K3168" s="112">
        <f>VLOOKUP(H3168,行业总结!D:F,2,FALSE)</f>
        <v>4.2</v>
      </c>
      <c r="L3168" s="27" t="s">
        <v>13986</v>
      </c>
      <c r="M3168" s="27" t="s">
        <v>13987</v>
      </c>
    </row>
    <row r="3169" s="98" customFormat="1" spans="1:13">
      <c r="A3169" s="24" t="s">
        <v>13988</v>
      </c>
      <c r="B3169" s="24" t="s">
        <v>13989</v>
      </c>
      <c r="C3169" s="21">
        <f>VLOOKUP(A3169,[1]spot_prices!$A:$F,3,FALSE)</f>
        <v>28.6</v>
      </c>
      <c r="D3169" s="21">
        <f>VLOOKUP(A3169,[1]spot_prices!$A:$F,4,FALSE)</f>
        <v>28.6</v>
      </c>
      <c r="E3169" s="107">
        <f>C3169/D3169</f>
        <v>1</v>
      </c>
      <c r="F3169" s="20">
        <f>VLOOKUP(A3169,[1]spot_prices!$A:$F,5,FALSE)</f>
        <v>14.09</v>
      </c>
      <c r="G3169" s="103">
        <f>VLOOKUP(A3169,[1]spot_prices!$A:$F,6,FALSE)</f>
        <v>0</v>
      </c>
      <c r="H3169" s="27" t="s">
        <v>230</v>
      </c>
      <c r="I3169" s="35"/>
      <c r="J3169" s="114"/>
      <c r="K3169" s="112">
        <f>VLOOKUP(H3169,行业总结!D:F,2,FALSE)</f>
        <v>4.2</v>
      </c>
      <c r="L3169" s="27" t="s">
        <v>13990</v>
      </c>
      <c r="M3169" s="27" t="s">
        <v>13991</v>
      </c>
    </row>
    <row r="3170" s="98" customFormat="1" ht="33" spans="1:13">
      <c r="A3170" s="24" t="s">
        <v>13992</v>
      </c>
      <c r="B3170" s="24" t="s">
        <v>13993</v>
      </c>
      <c r="C3170" s="21">
        <f>VLOOKUP(A3170,[1]spot_prices!$A:$F,3,FALSE)</f>
        <v>26.9</v>
      </c>
      <c r="D3170" s="21">
        <f>VLOOKUP(A3170,[1]spot_prices!$A:$F,4,FALSE)</f>
        <v>33.6</v>
      </c>
      <c r="E3170" s="107">
        <f>C3170/D3170</f>
        <v>0.800595238095238</v>
      </c>
      <c r="F3170" s="20">
        <f>VLOOKUP(A3170,[1]spot_prices!$A:$F,5,FALSE)</f>
        <v>11.74</v>
      </c>
      <c r="G3170" s="103">
        <f>VLOOKUP(A3170,[1]spot_prices!$A:$F,6,FALSE)</f>
        <v>-0.42</v>
      </c>
      <c r="H3170" s="27" t="s">
        <v>230</v>
      </c>
      <c r="I3170" s="35"/>
      <c r="J3170" s="114"/>
      <c r="K3170" s="112">
        <f>VLOOKUP(H3170,行业总结!D:F,2,FALSE)</f>
        <v>4.2</v>
      </c>
      <c r="L3170" s="27" t="s">
        <v>13994</v>
      </c>
      <c r="M3170" s="27" t="s">
        <v>13995</v>
      </c>
    </row>
    <row r="3171" s="98" customFormat="1" spans="1:13">
      <c r="A3171" s="24" t="s">
        <v>13996</v>
      </c>
      <c r="B3171" s="24" t="s">
        <v>13997</v>
      </c>
      <c r="C3171" s="21">
        <f>VLOOKUP(A3171,[1]spot_prices!$A:$F,3,FALSE)</f>
        <v>25.5</v>
      </c>
      <c r="D3171" s="21">
        <f>VLOOKUP(A3171,[1]spot_prices!$A:$F,4,FALSE)</f>
        <v>115.9</v>
      </c>
      <c r="E3171" s="107">
        <f>C3171/D3171</f>
        <v>0.220017256255393</v>
      </c>
      <c r="F3171" s="20">
        <f>VLOOKUP(A3171,[1]spot_prices!$A:$F,5,FALSE)</f>
        <v>95.5</v>
      </c>
      <c r="G3171" s="103">
        <f>VLOOKUP(A3171,[1]spot_prices!$A:$F,6,FALSE)</f>
        <v>1.86</v>
      </c>
      <c r="H3171" s="27" t="s">
        <v>230</v>
      </c>
      <c r="I3171" s="35"/>
      <c r="J3171" s="114"/>
      <c r="K3171" s="112">
        <f>VLOOKUP(H3171,行业总结!D:F,2,FALSE)</f>
        <v>4.2</v>
      </c>
      <c r="L3171" s="27" t="s">
        <v>13998</v>
      </c>
      <c r="M3171" s="27" t="s">
        <v>1920</v>
      </c>
    </row>
    <row r="3172" s="98" customFormat="1" spans="1:13">
      <c r="A3172" s="24" t="s">
        <v>13999</v>
      </c>
      <c r="B3172" s="24" t="s">
        <v>14000</v>
      </c>
      <c r="C3172" s="21">
        <f>VLOOKUP(A3172,[1]spot_prices!$A:$F,3,FALSE)</f>
        <v>23.8</v>
      </c>
      <c r="D3172" s="21">
        <f>VLOOKUP(A3172,[1]spot_prices!$A:$F,4,FALSE)</f>
        <v>85.7</v>
      </c>
      <c r="E3172" s="107">
        <f>C3172/D3172</f>
        <v>0.277712952158693</v>
      </c>
      <c r="F3172" s="20">
        <f>VLOOKUP(A3172,[1]spot_prices!$A:$F,5,FALSE)</f>
        <v>80.33</v>
      </c>
      <c r="G3172" s="103">
        <f>VLOOKUP(A3172,[1]spot_prices!$A:$F,6,FALSE)</f>
        <v>1.25</v>
      </c>
      <c r="H3172" s="27" t="s">
        <v>230</v>
      </c>
      <c r="I3172" s="35"/>
      <c r="J3172" s="114"/>
      <c r="K3172" s="112">
        <f>VLOOKUP(H3172,行业总结!D:F,2,FALSE)</f>
        <v>4.2</v>
      </c>
      <c r="L3172" s="27" t="s">
        <v>14001</v>
      </c>
      <c r="M3172" s="27" t="s">
        <v>14002</v>
      </c>
    </row>
    <row r="3173" s="98" customFormat="1" ht="33" spans="1:13">
      <c r="A3173" s="24" t="s">
        <v>14003</v>
      </c>
      <c r="B3173" s="24" t="s">
        <v>14004</v>
      </c>
      <c r="C3173" s="21">
        <f>VLOOKUP(A3173,[1]spot_prices!$A:$F,3,FALSE)</f>
        <v>23.2</v>
      </c>
      <c r="D3173" s="21">
        <f>VLOOKUP(A3173,[1]spot_prices!$A:$F,4,FALSE)</f>
        <v>33.6</v>
      </c>
      <c r="E3173" s="107">
        <f>C3173/D3173</f>
        <v>0.69047619047619</v>
      </c>
      <c r="F3173" s="20">
        <f>VLOOKUP(A3173,[1]spot_prices!$A:$F,5,FALSE)</f>
        <v>21.34</v>
      </c>
      <c r="G3173" s="103">
        <f>VLOOKUP(A3173,[1]spot_prices!$A:$F,6,FALSE)</f>
        <v>3.84</v>
      </c>
      <c r="H3173" s="27" t="s">
        <v>230</v>
      </c>
      <c r="I3173" s="35"/>
      <c r="J3173" s="114"/>
      <c r="K3173" s="112">
        <f>VLOOKUP(H3173,行业总结!D:F,2,FALSE)</f>
        <v>4.2</v>
      </c>
      <c r="L3173" s="27" t="s">
        <v>14005</v>
      </c>
      <c r="M3173" s="27" t="s">
        <v>14006</v>
      </c>
    </row>
    <row r="3174" s="98" customFormat="1" ht="33" spans="1:13">
      <c r="A3174" s="24" t="s">
        <v>14007</v>
      </c>
      <c r="B3174" s="24" t="s">
        <v>14008</v>
      </c>
      <c r="C3174" s="21">
        <f>VLOOKUP(A3174,[1]spot_prices!$A:$F,3,FALSE)</f>
        <v>23.1</v>
      </c>
      <c r="D3174" s="21">
        <f>VLOOKUP(A3174,[1]spot_prices!$A:$F,4,FALSE)</f>
        <v>75.1</v>
      </c>
      <c r="E3174" s="107">
        <f>C3174/D3174</f>
        <v>0.307589880159787</v>
      </c>
      <c r="F3174" s="20">
        <f>VLOOKUP(A3174,[1]spot_prices!$A:$F,5,FALSE)</f>
        <v>107.26</v>
      </c>
      <c r="G3174" s="103">
        <f>VLOOKUP(A3174,[1]spot_prices!$A:$F,6,FALSE)</f>
        <v>-0.63</v>
      </c>
      <c r="H3174" s="27" t="s">
        <v>230</v>
      </c>
      <c r="I3174" s="35"/>
      <c r="J3174" s="114"/>
      <c r="K3174" s="112">
        <f>VLOOKUP(H3174,行业总结!D:F,2,FALSE)</f>
        <v>4.2</v>
      </c>
      <c r="L3174" s="27" t="s">
        <v>14009</v>
      </c>
      <c r="M3174" s="27" t="s">
        <v>14010</v>
      </c>
    </row>
    <row r="3175" s="98" customFormat="1" ht="33" spans="1:13">
      <c r="A3175" s="24" t="s">
        <v>14011</v>
      </c>
      <c r="B3175" s="24" t="s">
        <v>14012</v>
      </c>
      <c r="C3175" s="21">
        <f>VLOOKUP(A3175,[1]spot_prices!$A:$F,3,FALSE)</f>
        <v>22.6</v>
      </c>
      <c r="D3175" s="21">
        <f>VLOOKUP(A3175,[1]spot_prices!$A:$F,4,FALSE)</f>
        <v>39.4</v>
      </c>
      <c r="E3175" s="107">
        <f>C3175/D3175</f>
        <v>0.573604060913706</v>
      </c>
      <c r="F3175" s="20">
        <f>VLOOKUP(A3175,[1]spot_prices!$A:$F,5,FALSE)</f>
        <v>63.17</v>
      </c>
      <c r="G3175" s="103">
        <f>VLOOKUP(A3175,[1]spot_prices!$A:$F,6,FALSE)</f>
        <v>-0.75</v>
      </c>
      <c r="H3175" s="27" t="s">
        <v>230</v>
      </c>
      <c r="I3175" s="35"/>
      <c r="J3175" s="114"/>
      <c r="K3175" s="112">
        <f>VLOOKUP(H3175,行业总结!D:F,2,FALSE)</f>
        <v>4.2</v>
      </c>
      <c r="L3175" s="27" t="s">
        <v>14013</v>
      </c>
      <c r="M3175" s="27" t="s">
        <v>14014</v>
      </c>
    </row>
    <row r="3176" s="98" customFormat="1" ht="33" spans="1:13">
      <c r="A3176" s="24" t="s">
        <v>14015</v>
      </c>
      <c r="B3176" s="24" t="s">
        <v>14016</v>
      </c>
      <c r="C3176" s="21">
        <f>VLOOKUP(A3176,[1]spot_prices!$A:$F,3,FALSE)</f>
        <v>21.7</v>
      </c>
      <c r="D3176" s="21">
        <f>VLOOKUP(A3176,[1]spot_prices!$A:$F,4,FALSE)</f>
        <v>23.7</v>
      </c>
      <c r="E3176" s="107">
        <f>C3176/D3176</f>
        <v>0.915611814345992</v>
      </c>
      <c r="F3176" s="20">
        <f>VLOOKUP(A3176,[1]spot_prices!$A:$F,5,FALSE)</f>
        <v>33.29</v>
      </c>
      <c r="G3176" s="103">
        <f>VLOOKUP(A3176,[1]spot_prices!$A:$F,6,FALSE)</f>
        <v>1.87</v>
      </c>
      <c r="H3176" s="27" t="s">
        <v>230</v>
      </c>
      <c r="I3176" s="35"/>
      <c r="J3176" s="114"/>
      <c r="K3176" s="112">
        <f>VLOOKUP(H3176,行业总结!D:F,2,FALSE)</f>
        <v>4.2</v>
      </c>
      <c r="L3176" s="27" t="s">
        <v>14017</v>
      </c>
      <c r="M3176" s="27" t="s">
        <v>14018</v>
      </c>
    </row>
    <row r="3177" s="98" customFormat="1" ht="33" spans="1:13">
      <c r="A3177" s="24" t="s">
        <v>14019</v>
      </c>
      <c r="B3177" s="24" t="s">
        <v>14020</v>
      </c>
      <c r="C3177" s="21">
        <f>VLOOKUP(A3177,[1]spot_prices!$A:$F,3,FALSE)</f>
        <v>21.4</v>
      </c>
      <c r="D3177" s="21">
        <f>VLOOKUP(A3177,[1]spot_prices!$A:$F,4,FALSE)</f>
        <v>24.2</v>
      </c>
      <c r="E3177" s="107">
        <f>C3177/D3177</f>
        <v>0.884297520661157</v>
      </c>
      <c r="F3177" s="20">
        <f>VLOOKUP(A3177,[1]spot_prices!$A:$F,5,FALSE)</f>
        <v>12.41</v>
      </c>
      <c r="G3177" s="103">
        <f>VLOOKUP(A3177,[1]spot_prices!$A:$F,6,FALSE)</f>
        <v>1.47</v>
      </c>
      <c r="H3177" s="27" t="s">
        <v>230</v>
      </c>
      <c r="I3177" s="35"/>
      <c r="J3177" s="114"/>
      <c r="K3177" s="112">
        <f>VLOOKUP(H3177,行业总结!D:F,2,FALSE)</f>
        <v>4.2</v>
      </c>
      <c r="L3177" s="27" t="s">
        <v>14021</v>
      </c>
      <c r="M3177" s="27" t="s">
        <v>14022</v>
      </c>
    </row>
    <row r="3178" s="98" customFormat="1" ht="33" spans="1:13">
      <c r="A3178" s="24" t="s">
        <v>14023</v>
      </c>
      <c r="B3178" s="24" t="s">
        <v>14024</v>
      </c>
      <c r="C3178" s="21">
        <f>VLOOKUP(A3178,[1]spot_prices!$A:$F,3,FALSE)</f>
        <v>21</v>
      </c>
      <c r="D3178" s="21">
        <f>VLOOKUP(A3178,[1]spot_prices!$A:$F,4,FALSE)</f>
        <v>55.1</v>
      </c>
      <c r="E3178" s="107">
        <f>C3178/D3178</f>
        <v>0.381125226860254</v>
      </c>
      <c r="F3178" s="20">
        <f>VLOOKUP(A3178,[1]spot_prices!$A:$F,5,FALSE)</f>
        <v>13.43</v>
      </c>
      <c r="G3178" s="103">
        <f>VLOOKUP(A3178,[1]spot_prices!$A:$F,6,FALSE)</f>
        <v>-3.93</v>
      </c>
      <c r="H3178" s="27" t="s">
        <v>230</v>
      </c>
      <c r="I3178" s="35"/>
      <c r="J3178" s="114"/>
      <c r="K3178" s="112">
        <f>VLOOKUP(H3178,行业总结!D:F,2,FALSE)</f>
        <v>4.2</v>
      </c>
      <c r="L3178" s="27" t="s">
        <v>14025</v>
      </c>
      <c r="M3178" s="27" t="s">
        <v>14026</v>
      </c>
    </row>
    <row r="3179" s="98" customFormat="1" ht="49.5" spans="1:13">
      <c r="A3179" s="24" t="s">
        <v>14027</v>
      </c>
      <c r="B3179" s="24" t="s">
        <v>14028</v>
      </c>
      <c r="C3179" s="21">
        <f>VLOOKUP(A3179,[1]spot_prices!$A:$F,3,FALSE)</f>
        <v>20.4</v>
      </c>
      <c r="D3179" s="21">
        <f>VLOOKUP(A3179,[1]spot_prices!$A:$F,4,FALSE)</f>
        <v>26.1</v>
      </c>
      <c r="E3179" s="107">
        <f>C3179/D3179</f>
        <v>0.781609195402299</v>
      </c>
      <c r="F3179" s="20">
        <f>VLOOKUP(A3179,[1]spot_prices!$A:$F,5,FALSE)</f>
        <v>5.26</v>
      </c>
      <c r="G3179" s="103">
        <f>VLOOKUP(A3179,[1]spot_prices!$A:$F,6,FALSE)</f>
        <v>2.94</v>
      </c>
      <c r="H3179" s="27" t="s">
        <v>230</v>
      </c>
      <c r="I3179" s="35"/>
      <c r="J3179" s="114"/>
      <c r="K3179" s="112">
        <f>VLOOKUP(H3179,行业总结!D:F,2,FALSE)</f>
        <v>4.2</v>
      </c>
      <c r="L3179" s="27" t="s">
        <v>14029</v>
      </c>
      <c r="M3179" s="27" t="s">
        <v>14030</v>
      </c>
    </row>
    <row r="3180" s="98" customFormat="1" ht="33" spans="1:13">
      <c r="A3180" s="24" t="s">
        <v>14031</v>
      </c>
      <c r="B3180" s="24" t="s">
        <v>14032</v>
      </c>
      <c r="C3180" s="21">
        <f>VLOOKUP(A3180,[1]spot_prices!$A:$F,3,FALSE)</f>
        <v>18.7</v>
      </c>
      <c r="D3180" s="21">
        <f>VLOOKUP(A3180,[1]spot_prices!$A:$F,4,FALSE)</f>
        <v>28.7</v>
      </c>
      <c r="E3180" s="107">
        <f>C3180/D3180</f>
        <v>0.651567944250871</v>
      </c>
      <c r="F3180" s="20">
        <f>VLOOKUP(A3180,[1]spot_prices!$A:$F,5,FALSE)</f>
        <v>13.51</v>
      </c>
      <c r="G3180" s="103">
        <f>VLOOKUP(A3180,[1]spot_prices!$A:$F,6,FALSE)</f>
        <v>1.66</v>
      </c>
      <c r="H3180" s="27" t="s">
        <v>230</v>
      </c>
      <c r="I3180" s="35"/>
      <c r="J3180" s="114"/>
      <c r="K3180" s="112">
        <f>VLOOKUP(H3180,行业总结!D:F,2,FALSE)</f>
        <v>4.2</v>
      </c>
      <c r="L3180" s="27" t="s">
        <v>14033</v>
      </c>
      <c r="M3180" s="27" t="s">
        <v>14034</v>
      </c>
    </row>
    <row r="3181" s="98" customFormat="1" spans="1:13">
      <c r="A3181" s="24" t="s">
        <v>14035</v>
      </c>
      <c r="B3181" s="24" t="s">
        <v>14036</v>
      </c>
      <c r="C3181" s="21">
        <f>VLOOKUP(A3181,[1]spot_prices!$A:$F,3,FALSE)</f>
        <v>18.5</v>
      </c>
      <c r="D3181" s="21">
        <f>VLOOKUP(A3181,[1]spot_prices!$A:$F,4,FALSE)</f>
        <v>45.8</v>
      </c>
      <c r="E3181" s="107">
        <f>C3181/D3181</f>
        <v>0.403930131004367</v>
      </c>
      <c r="F3181" s="20">
        <f>VLOOKUP(A3181,[1]spot_prices!$A:$F,5,FALSE)</f>
        <v>41.48</v>
      </c>
      <c r="G3181" s="103">
        <f>VLOOKUP(A3181,[1]spot_prices!$A:$F,6,FALSE)</f>
        <v>2.72</v>
      </c>
      <c r="H3181" s="27" t="s">
        <v>230</v>
      </c>
      <c r="I3181" s="35"/>
      <c r="J3181" s="114"/>
      <c r="K3181" s="112">
        <f>VLOOKUP(H3181,行业总结!D:F,2,FALSE)</f>
        <v>4.2</v>
      </c>
      <c r="L3181" s="27" t="s">
        <v>14037</v>
      </c>
      <c r="M3181" s="114"/>
    </row>
    <row r="3182" s="98" customFormat="1" ht="33" spans="1:13">
      <c r="A3182" s="24" t="s">
        <v>14038</v>
      </c>
      <c r="B3182" s="24" t="s">
        <v>14039</v>
      </c>
      <c r="C3182" s="21">
        <f>VLOOKUP(A3182,[1]spot_prices!$A:$F,3,FALSE)</f>
        <v>18.3</v>
      </c>
      <c r="D3182" s="21">
        <f>VLOOKUP(A3182,[1]spot_prices!$A:$F,4,FALSE)</f>
        <v>77.1</v>
      </c>
      <c r="E3182" s="107">
        <f>C3182/D3182</f>
        <v>0.237354085603113</v>
      </c>
      <c r="F3182" s="20">
        <f>VLOOKUP(A3182,[1]spot_prices!$A:$F,5,FALSE)</f>
        <v>26.42</v>
      </c>
      <c r="G3182" s="103">
        <f>VLOOKUP(A3182,[1]spot_prices!$A:$F,6,FALSE)</f>
        <v>0.38</v>
      </c>
      <c r="H3182" s="27" t="s">
        <v>230</v>
      </c>
      <c r="I3182" s="35"/>
      <c r="J3182" s="114"/>
      <c r="K3182" s="112">
        <f>VLOOKUP(H3182,行业总结!D:F,2,FALSE)</f>
        <v>4.2</v>
      </c>
      <c r="L3182" s="27" t="s">
        <v>14040</v>
      </c>
      <c r="M3182" s="27" t="s">
        <v>14041</v>
      </c>
    </row>
    <row r="3183" s="98" customFormat="1" ht="33" spans="1:13">
      <c r="A3183" s="24" t="s">
        <v>14042</v>
      </c>
      <c r="B3183" s="24" t="s">
        <v>14043</v>
      </c>
      <c r="C3183" s="21">
        <f>VLOOKUP(A3183,[1]spot_prices!$A:$F,3,FALSE)</f>
        <v>18.2</v>
      </c>
      <c r="D3183" s="21">
        <f>VLOOKUP(A3183,[1]spot_prices!$A:$F,4,FALSE)</f>
        <v>32.2</v>
      </c>
      <c r="E3183" s="107">
        <f>C3183/D3183</f>
        <v>0.565217391304348</v>
      </c>
      <c r="F3183" s="20">
        <f>VLOOKUP(A3183,[1]spot_prices!$A:$F,5,FALSE)</f>
        <v>11.98</v>
      </c>
      <c r="G3183" s="103">
        <f>VLOOKUP(A3183,[1]spot_prices!$A:$F,6,FALSE)</f>
        <v>3.63</v>
      </c>
      <c r="H3183" s="27" t="s">
        <v>230</v>
      </c>
      <c r="I3183" s="35"/>
      <c r="J3183" s="114"/>
      <c r="K3183" s="112">
        <f>VLOOKUP(H3183,行业总结!D:F,2,FALSE)</f>
        <v>4.2</v>
      </c>
      <c r="L3183" s="27" t="s">
        <v>14044</v>
      </c>
      <c r="M3183" s="27" t="s">
        <v>14045</v>
      </c>
    </row>
    <row r="3184" s="98" customFormat="1" ht="33" spans="1:13">
      <c r="A3184" s="24" t="s">
        <v>14046</v>
      </c>
      <c r="B3184" s="24" t="s">
        <v>14047</v>
      </c>
      <c r="C3184" s="21">
        <f>VLOOKUP(A3184,[1]spot_prices!$A:$F,3,FALSE)</f>
        <v>17.9</v>
      </c>
      <c r="D3184" s="21">
        <f>VLOOKUP(A3184,[1]spot_prices!$A:$F,4,FALSE)</f>
        <v>20.6</v>
      </c>
      <c r="E3184" s="107">
        <f>C3184/D3184</f>
        <v>0.868932038834951</v>
      </c>
      <c r="F3184" s="20">
        <f>VLOOKUP(A3184,[1]spot_prices!$A:$F,5,FALSE)</f>
        <v>13.76</v>
      </c>
      <c r="G3184" s="103">
        <f>VLOOKUP(A3184,[1]spot_prices!$A:$F,6,FALSE)</f>
        <v>2.23</v>
      </c>
      <c r="H3184" s="27" t="s">
        <v>230</v>
      </c>
      <c r="I3184" s="35"/>
      <c r="J3184" s="114"/>
      <c r="K3184" s="112">
        <f>VLOOKUP(H3184,行业总结!D:F,2,FALSE)</f>
        <v>4.2</v>
      </c>
      <c r="L3184" s="27" t="s">
        <v>14048</v>
      </c>
      <c r="M3184" s="27" t="s">
        <v>14049</v>
      </c>
    </row>
    <row r="3185" s="98" customFormat="1" ht="49.5" spans="1:13">
      <c r="A3185" s="24" t="s">
        <v>14050</v>
      </c>
      <c r="B3185" s="24" t="s">
        <v>14051</v>
      </c>
      <c r="C3185" s="21">
        <f>VLOOKUP(A3185,[1]spot_prices!$A:$F,3,FALSE)</f>
        <v>17.7</v>
      </c>
      <c r="D3185" s="21">
        <f>VLOOKUP(A3185,[1]spot_prices!$A:$F,4,FALSE)</f>
        <v>17.7</v>
      </c>
      <c r="E3185" s="107">
        <f>C3185/D3185</f>
        <v>1</v>
      </c>
      <c r="F3185" s="20">
        <f>VLOOKUP(A3185,[1]spot_prices!$A:$F,5,FALSE)</f>
        <v>12.36</v>
      </c>
      <c r="G3185" s="103">
        <f>VLOOKUP(A3185,[1]spot_prices!$A:$F,6,FALSE)</f>
        <v>1.98</v>
      </c>
      <c r="H3185" s="27" t="s">
        <v>230</v>
      </c>
      <c r="I3185" s="35"/>
      <c r="J3185" s="114"/>
      <c r="K3185" s="112">
        <f>VLOOKUP(H3185,行业总结!D:F,2,FALSE)</f>
        <v>4.2</v>
      </c>
      <c r="L3185" s="27" t="s">
        <v>14052</v>
      </c>
      <c r="M3185" s="27" t="s">
        <v>14053</v>
      </c>
    </row>
    <row r="3186" s="98" customFormat="1" ht="33" spans="1:13">
      <c r="A3186" s="24" t="s">
        <v>14054</v>
      </c>
      <c r="B3186" s="24" t="s">
        <v>14055</v>
      </c>
      <c r="C3186" s="21">
        <f>VLOOKUP(A3186,[1]spot_prices!$A:$F,3,FALSE)</f>
        <v>16.5</v>
      </c>
      <c r="D3186" s="21">
        <f>VLOOKUP(A3186,[1]spot_prices!$A:$F,4,FALSE)</f>
        <v>30.4</v>
      </c>
      <c r="E3186" s="107">
        <f>C3186/D3186</f>
        <v>0.542763157894737</v>
      </c>
      <c r="F3186" s="20">
        <f>VLOOKUP(A3186,[1]spot_prices!$A:$F,5,FALSE)</f>
        <v>43.49</v>
      </c>
      <c r="G3186" s="103">
        <f>VLOOKUP(A3186,[1]spot_prices!$A:$F,6,FALSE)</f>
        <v>4.9</v>
      </c>
      <c r="H3186" s="27" t="s">
        <v>230</v>
      </c>
      <c r="I3186" s="35"/>
      <c r="J3186" s="114"/>
      <c r="K3186" s="112">
        <f>VLOOKUP(H3186,行业总结!D:F,2,FALSE)</f>
        <v>4.2</v>
      </c>
      <c r="L3186" s="27" t="s">
        <v>14056</v>
      </c>
      <c r="M3186" s="27" t="s">
        <v>14057</v>
      </c>
    </row>
    <row r="3187" s="98" customFormat="1" ht="33" spans="1:13">
      <c r="A3187" s="24" t="s">
        <v>14058</v>
      </c>
      <c r="B3187" s="24" t="s">
        <v>14059</v>
      </c>
      <c r="C3187" s="21">
        <f>VLOOKUP(A3187,[1]spot_prices!$A:$F,3,FALSE)</f>
        <v>15.3</v>
      </c>
      <c r="D3187" s="21">
        <f>VLOOKUP(A3187,[1]spot_prices!$A:$F,4,FALSE)</f>
        <v>23.5</v>
      </c>
      <c r="E3187" s="107">
        <f>C3187/D3187</f>
        <v>0.651063829787234</v>
      </c>
      <c r="F3187" s="20">
        <f>VLOOKUP(A3187,[1]spot_prices!$A:$F,5,FALSE)</f>
        <v>13.99</v>
      </c>
      <c r="G3187" s="103">
        <f>VLOOKUP(A3187,[1]spot_prices!$A:$F,6,FALSE)</f>
        <v>4.64</v>
      </c>
      <c r="H3187" s="27" t="s">
        <v>230</v>
      </c>
      <c r="I3187" s="35"/>
      <c r="J3187" s="114"/>
      <c r="K3187" s="112">
        <f>VLOOKUP(H3187,行业总结!D:F,2,FALSE)</f>
        <v>4.2</v>
      </c>
      <c r="L3187" s="27" t="s">
        <v>14060</v>
      </c>
      <c r="M3187" s="27" t="s">
        <v>14061</v>
      </c>
    </row>
    <row r="3188" s="98" customFormat="1" ht="33" spans="1:13">
      <c r="A3188" s="24" t="s">
        <v>14062</v>
      </c>
      <c r="B3188" s="24" t="s">
        <v>14063</v>
      </c>
      <c r="C3188" s="21">
        <f>VLOOKUP(A3188,[1]spot_prices!$A:$F,3,FALSE)</f>
        <v>14.8</v>
      </c>
      <c r="D3188" s="21">
        <f>VLOOKUP(A3188,[1]spot_prices!$A:$F,4,FALSE)</f>
        <v>60</v>
      </c>
      <c r="E3188" s="107">
        <f>C3188/D3188</f>
        <v>0.246666666666667</v>
      </c>
      <c r="F3188" s="20">
        <f>VLOOKUP(A3188,[1]spot_prices!$A:$F,5,FALSE)</f>
        <v>80.6</v>
      </c>
      <c r="G3188" s="103">
        <f>VLOOKUP(A3188,[1]spot_prices!$A:$F,6,FALSE)</f>
        <v>1.12</v>
      </c>
      <c r="H3188" s="27" t="s">
        <v>230</v>
      </c>
      <c r="I3188" s="35"/>
      <c r="J3188" s="114"/>
      <c r="K3188" s="112">
        <f>VLOOKUP(H3188,行业总结!D:F,2,FALSE)</f>
        <v>4.2</v>
      </c>
      <c r="L3188" s="27" t="s">
        <v>14064</v>
      </c>
      <c r="M3188" s="27" t="s">
        <v>14065</v>
      </c>
    </row>
    <row r="3189" s="98" customFormat="1" spans="1:13">
      <c r="A3189" s="24" t="s">
        <v>14066</v>
      </c>
      <c r="B3189" s="24" t="s">
        <v>14067</v>
      </c>
      <c r="C3189" s="21">
        <f>VLOOKUP(A3189,[1]spot_prices!$A:$F,3,FALSE)</f>
        <v>13.7</v>
      </c>
      <c r="D3189" s="21">
        <f>VLOOKUP(A3189,[1]spot_prices!$A:$F,4,FALSE)</f>
        <v>29.8</v>
      </c>
      <c r="E3189" s="107">
        <f>C3189/D3189</f>
        <v>0.459731543624161</v>
      </c>
      <c r="F3189" s="20">
        <f>VLOOKUP(A3189,[1]spot_prices!$A:$F,5,FALSE)</f>
        <v>21.42</v>
      </c>
      <c r="G3189" s="103">
        <f>VLOOKUP(A3189,[1]spot_prices!$A:$F,6,FALSE)</f>
        <v>-2.33</v>
      </c>
      <c r="H3189" s="27" t="s">
        <v>230</v>
      </c>
      <c r="I3189" s="35"/>
      <c r="J3189" s="114"/>
      <c r="K3189" s="112">
        <f>VLOOKUP(H3189,行业总结!D:F,2,FALSE)</f>
        <v>4.2</v>
      </c>
      <c r="L3189" s="27" t="s">
        <v>14068</v>
      </c>
      <c r="M3189" s="27" t="s">
        <v>14069</v>
      </c>
    </row>
    <row r="3190" s="98" customFormat="1" spans="1:13">
      <c r="A3190" s="24" t="s">
        <v>14070</v>
      </c>
      <c r="B3190" s="24" t="s">
        <v>14071</v>
      </c>
      <c r="C3190" s="21">
        <f>VLOOKUP(A3190,[1]spot_prices!$A:$F,3,FALSE)</f>
        <v>12.3</v>
      </c>
      <c r="D3190" s="21">
        <f>VLOOKUP(A3190,[1]spot_prices!$A:$F,4,FALSE)</f>
        <v>31.4</v>
      </c>
      <c r="E3190" s="107">
        <f>C3190/D3190</f>
        <v>0.39171974522293</v>
      </c>
      <c r="F3190" s="20">
        <f>VLOOKUP(A3190,[1]spot_prices!$A:$F,5,FALSE)</f>
        <v>46.65</v>
      </c>
      <c r="G3190" s="103">
        <f>VLOOKUP(A3190,[1]spot_prices!$A:$F,6,FALSE)</f>
        <v>0.32</v>
      </c>
      <c r="H3190" s="27" t="s">
        <v>230</v>
      </c>
      <c r="I3190" s="35"/>
      <c r="J3190" s="114"/>
      <c r="K3190" s="112">
        <f>VLOOKUP(H3190,行业总结!D:F,2,FALSE)</f>
        <v>4.2</v>
      </c>
      <c r="L3190" s="27" t="s">
        <v>14072</v>
      </c>
      <c r="M3190" s="114"/>
    </row>
    <row r="3191" s="98" customFormat="1" ht="49.5" spans="1:13">
      <c r="A3191" s="24" t="s">
        <v>14073</v>
      </c>
      <c r="B3191" s="24" t="s">
        <v>14074</v>
      </c>
      <c r="C3191" s="21">
        <f>VLOOKUP(A3191,[1]spot_prices!$A:$F,3,FALSE)</f>
        <v>11.9</v>
      </c>
      <c r="D3191" s="21">
        <f>VLOOKUP(A3191,[1]spot_prices!$A:$F,4,FALSE)</f>
        <v>26.8</v>
      </c>
      <c r="E3191" s="107">
        <f>C3191/D3191</f>
        <v>0.444029850746269</v>
      </c>
      <c r="F3191" s="20">
        <f>VLOOKUP(A3191,[1]spot_prices!$A:$F,5,FALSE)</f>
        <v>40.27</v>
      </c>
      <c r="G3191" s="103">
        <f>VLOOKUP(A3191,[1]spot_prices!$A:$F,6,FALSE)</f>
        <v>2.68</v>
      </c>
      <c r="H3191" s="27" t="s">
        <v>230</v>
      </c>
      <c r="I3191" s="35"/>
      <c r="J3191" s="114"/>
      <c r="K3191" s="112">
        <f>VLOOKUP(H3191,行业总结!D:F,2,FALSE)</f>
        <v>4.2</v>
      </c>
      <c r="L3191" s="27" t="s">
        <v>14075</v>
      </c>
      <c r="M3191" s="27" t="s">
        <v>14076</v>
      </c>
    </row>
    <row r="3192" s="98" customFormat="1" spans="1:13">
      <c r="A3192" s="24" t="s">
        <v>14077</v>
      </c>
      <c r="B3192" s="24" t="s">
        <v>14078</v>
      </c>
      <c r="C3192" s="21">
        <f>VLOOKUP(A3192,[1]spot_prices!$A:$F,3,FALSE)</f>
        <v>9.5</v>
      </c>
      <c r="D3192" s="21">
        <f>VLOOKUP(A3192,[1]spot_prices!$A:$F,4,FALSE)</f>
        <v>15.1</v>
      </c>
      <c r="E3192" s="107">
        <f>C3192/D3192</f>
        <v>0.629139072847682</v>
      </c>
      <c r="F3192" s="20">
        <f>VLOOKUP(A3192,[1]spot_prices!$A:$F,5,FALSE)</f>
        <v>11.1</v>
      </c>
      <c r="G3192" s="103">
        <f>VLOOKUP(A3192,[1]spot_prices!$A:$F,6,FALSE)</f>
        <v>3.74</v>
      </c>
      <c r="H3192" s="27" t="s">
        <v>230</v>
      </c>
      <c r="I3192" s="35"/>
      <c r="J3192" s="114"/>
      <c r="K3192" s="112">
        <f>VLOOKUP(H3192,行业总结!D:F,2,FALSE)</f>
        <v>4.2</v>
      </c>
      <c r="L3192" s="27" t="s">
        <v>14079</v>
      </c>
      <c r="M3192" s="27" t="s">
        <v>14080</v>
      </c>
    </row>
    <row r="3193" s="98" customFormat="1" ht="33" spans="1:13">
      <c r="A3193" s="24" t="s">
        <v>14081</v>
      </c>
      <c r="B3193" s="24" t="s">
        <v>14082</v>
      </c>
      <c r="C3193" s="21">
        <f>VLOOKUP(A3193,[1]spot_prices!$A:$F,3,FALSE)</f>
        <v>9</v>
      </c>
      <c r="D3193" s="21">
        <f>VLOOKUP(A3193,[1]spot_prices!$A:$F,4,FALSE)</f>
        <v>20.7</v>
      </c>
      <c r="E3193" s="107">
        <f>C3193/D3193</f>
        <v>0.434782608695652</v>
      </c>
      <c r="F3193" s="20">
        <f>VLOOKUP(A3193,[1]spot_prices!$A:$F,5,FALSE)</f>
        <v>30.51</v>
      </c>
      <c r="G3193" s="103">
        <f>VLOOKUP(A3193,[1]spot_prices!$A:$F,6,FALSE)</f>
        <v>1.33</v>
      </c>
      <c r="H3193" s="27" t="s">
        <v>230</v>
      </c>
      <c r="I3193" s="35"/>
      <c r="J3193" s="114"/>
      <c r="K3193" s="112">
        <f>VLOOKUP(H3193,行业总结!D:F,2,FALSE)</f>
        <v>4.2</v>
      </c>
      <c r="L3193" s="27" t="s">
        <v>14083</v>
      </c>
      <c r="M3193" s="27" t="s">
        <v>14084</v>
      </c>
    </row>
    <row r="3194" s="98" customFormat="1" ht="33" spans="1:13">
      <c r="A3194" s="24" t="s">
        <v>14085</v>
      </c>
      <c r="B3194" s="24" t="s">
        <v>14086</v>
      </c>
      <c r="C3194" s="21">
        <f>VLOOKUP(A3194,[1]spot_prices!$A:$F,3,FALSE)</f>
        <v>9</v>
      </c>
      <c r="D3194" s="21">
        <f>VLOOKUP(A3194,[1]spot_prices!$A:$F,4,FALSE)</f>
        <v>12.4</v>
      </c>
      <c r="E3194" s="107">
        <f>C3194/D3194</f>
        <v>0.725806451612903</v>
      </c>
      <c r="F3194" s="20">
        <f>VLOOKUP(A3194,[1]spot_prices!$A:$F,5,FALSE)</f>
        <v>15.26</v>
      </c>
      <c r="G3194" s="103">
        <f>VLOOKUP(A3194,[1]spot_prices!$A:$F,6,FALSE)</f>
        <v>0.07</v>
      </c>
      <c r="H3194" s="27" t="s">
        <v>230</v>
      </c>
      <c r="I3194" s="35"/>
      <c r="J3194" s="114"/>
      <c r="K3194" s="112">
        <f>VLOOKUP(H3194,行业总结!D:F,2,FALSE)</f>
        <v>4.2</v>
      </c>
      <c r="L3194" s="27" t="s">
        <v>14087</v>
      </c>
      <c r="M3194" s="114"/>
    </row>
    <row r="3195" s="98" customFormat="1" ht="33" spans="1:13">
      <c r="A3195" s="24" t="s">
        <v>14088</v>
      </c>
      <c r="B3195" s="24" t="s">
        <v>14089</v>
      </c>
      <c r="C3195" s="21">
        <f>VLOOKUP(A3195,[1]spot_prices!$A:$F,3,FALSE)</f>
        <v>8.8</v>
      </c>
      <c r="D3195" s="21">
        <f>VLOOKUP(A3195,[1]spot_prices!$A:$F,4,FALSE)</f>
        <v>17.7</v>
      </c>
      <c r="E3195" s="107">
        <f>C3195/D3195</f>
        <v>0.497175141242938</v>
      </c>
      <c r="F3195" s="20">
        <f>VLOOKUP(A3195,[1]spot_prices!$A:$F,5,FALSE)</f>
        <v>16.29</v>
      </c>
      <c r="G3195" s="103">
        <f>VLOOKUP(A3195,[1]spot_prices!$A:$F,6,FALSE)</f>
        <v>0.49</v>
      </c>
      <c r="H3195" s="27" t="s">
        <v>230</v>
      </c>
      <c r="I3195" s="35"/>
      <c r="J3195" s="114"/>
      <c r="K3195" s="112">
        <f>VLOOKUP(H3195,行业总结!D:F,2,FALSE)</f>
        <v>4.2</v>
      </c>
      <c r="L3195" s="27" t="s">
        <v>14090</v>
      </c>
      <c r="M3195" s="27" t="s">
        <v>3715</v>
      </c>
    </row>
    <row r="3196" s="98" customFormat="1" spans="1:13">
      <c r="A3196" s="24" t="s">
        <v>14091</v>
      </c>
      <c r="B3196" s="24" t="s">
        <v>14092</v>
      </c>
      <c r="C3196" s="21">
        <f>VLOOKUP(A3196,[1]spot_prices!$A:$F,3,FALSE)</f>
        <v>8.6</v>
      </c>
      <c r="D3196" s="21">
        <f>VLOOKUP(A3196,[1]spot_prices!$A:$F,4,FALSE)</f>
        <v>13.5</v>
      </c>
      <c r="E3196" s="107">
        <f>C3196/D3196</f>
        <v>0.637037037037037</v>
      </c>
      <c r="F3196" s="20">
        <f>VLOOKUP(A3196,[1]spot_prices!$A:$F,5,FALSE)</f>
        <v>9.57</v>
      </c>
      <c r="G3196" s="103">
        <f>VLOOKUP(A3196,[1]spot_prices!$A:$F,6,FALSE)</f>
        <v>0.53</v>
      </c>
      <c r="H3196" s="27" t="s">
        <v>230</v>
      </c>
      <c r="I3196" s="35"/>
      <c r="J3196" s="114"/>
      <c r="K3196" s="112">
        <f>VLOOKUP(H3196,行业总结!D:F,2,FALSE)</f>
        <v>4.2</v>
      </c>
      <c r="L3196" s="114"/>
      <c r="M3196" s="27" t="s">
        <v>14093</v>
      </c>
    </row>
    <row r="3197" s="98" customFormat="1" spans="1:13">
      <c r="A3197" s="24" t="s">
        <v>14094</v>
      </c>
      <c r="B3197" s="24" t="s">
        <v>14095</v>
      </c>
      <c r="C3197" s="21">
        <f>VLOOKUP(A3197,[1]spot_prices!$A:$F,3,FALSE)</f>
        <v>7.1</v>
      </c>
      <c r="D3197" s="21">
        <f>VLOOKUP(A3197,[1]spot_prices!$A:$F,4,FALSE)</f>
        <v>28.4</v>
      </c>
      <c r="E3197" s="107">
        <f>C3197/D3197</f>
        <v>0.25</v>
      </c>
      <c r="F3197" s="20">
        <f>VLOOKUP(A3197,[1]spot_prices!$A:$F,5,FALSE)</f>
        <v>23.59</v>
      </c>
      <c r="G3197" s="103">
        <f>VLOOKUP(A3197,[1]spot_prices!$A:$F,6,FALSE)</f>
        <v>2.39</v>
      </c>
      <c r="H3197" s="27" t="s">
        <v>230</v>
      </c>
      <c r="I3197" s="35"/>
      <c r="J3197" s="114"/>
      <c r="K3197" s="112">
        <f>VLOOKUP(H3197,行业总结!D:F,2,FALSE)</f>
        <v>4.2</v>
      </c>
      <c r="L3197" s="27" t="s">
        <v>14096</v>
      </c>
      <c r="M3197" s="27" t="s">
        <v>14097</v>
      </c>
    </row>
    <row r="3198" s="98" customFormat="1" ht="33" spans="1:13">
      <c r="A3198" s="24" t="s">
        <v>14098</v>
      </c>
      <c r="B3198" s="24" t="s">
        <v>14099</v>
      </c>
      <c r="C3198" s="21">
        <f>VLOOKUP(A3198,[1]spot_prices!$A:$F,3,FALSE)</f>
        <v>5.8</v>
      </c>
      <c r="D3198" s="21">
        <f>VLOOKUP(A3198,[1]spot_prices!$A:$F,4,FALSE)</f>
        <v>18.6</v>
      </c>
      <c r="E3198" s="107">
        <f>C3198/D3198</f>
        <v>0.311827956989247</v>
      </c>
      <c r="F3198" s="20">
        <f>VLOOKUP(A3198,[1]spot_prices!$A:$F,5,FALSE)</f>
        <v>11.08</v>
      </c>
      <c r="G3198" s="103">
        <f>VLOOKUP(A3198,[1]spot_prices!$A:$F,6,FALSE)</f>
        <v>1.65</v>
      </c>
      <c r="H3198" s="27" t="s">
        <v>230</v>
      </c>
      <c r="I3198" s="35"/>
      <c r="J3198" s="114"/>
      <c r="K3198" s="112">
        <f>VLOOKUP(H3198,行业总结!D:F,2,FALSE)</f>
        <v>4.2</v>
      </c>
      <c r="L3198" s="27" t="s">
        <v>14100</v>
      </c>
      <c r="M3198" s="27" t="s">
        <v>3715</v>
      </c>
    </row>
    <row r="3199" s="98" customFormat="1" spans="1:13">
      <c r="A3199" s="24" t="s">
        <v>14101</v>
      </c>
      <c r="B3199" s="24" t="s">
        <v>14102</v>
      </c>
      <c r="C3199" s="21">
        <f>VLOOKUP(A3199,[1]spot_prices!$A:$F,3,FALSE)</f>
        <v>4.7</v>
      </c>
      <c r="D3199" s="21">
        <f>VLOOKUP(A3199,[1]spot_prices!$A:$F,4,FALSE)</f>
        <v>10.7</v>
      </c>
      <c r="E3199" s="107">
        <f>C3199/D3199</f>
        <v>0.439252336448598</v>
      </c>
      <c r="F3199" s="20">
        <f>VLOOKUP(A3199,[1]spot_prices!$A:$F,5,FALSE)</f>
        <v>11.72</v>
      </c>
      <c r="G3199" s="103">
        <f>VLOOKUP(A3199,[1]spot_prices!$A:$F,6,FALSE)</f>
        <v>0.95</v>
      </c>
      <c r="H3199" s="27" t="s">
        <v>230</v>
      </c>
      <c r="I3199" s="35"/>
      <c r="J3199" s="114"/>
      <c r="K3199" s="112">
        <f>VLOOKUP(H3199,行业总结!D:F,2,FALSE)</f>
        <v>4.2</v>
      </c>
      <c r="L3199" s="27" t="s">
        <v>14103</v>
      </c>
      <c r="M3199" s="114"/>
    </row>
    <row r="3200" s="98" customFormat="1" spans="1:13">
      <c r="A3200" s="24" t="s">
        <v>14104</v>
      </c>
      <c r="B3200" s="24" t="s">
        <v>14105</v>
      </c>
      <c r="C3200" s="21">
        <f>VLOOKUP(A3200,[1]spot_prices!$A:$F,3,FALSE)</f>
        <v>3.3</v>
      </c>
      <c r="D3200" s="21">
        <f>VLOOKUP(A3200,[1]spot_prices!$A:$F,4,FALSE)</f>
        <v>8.6</v>
      </c>
      <c r="E3200" s="107">
        <f>C3200/D3200</f>
        <v>0.383720930232558</v>
      </c>
      <c r="F3200" s="20">
        <f>VLOOKUP(A3200,[1]spot_prices!$A:$F,5,FALSE)</f>
        <v>6.09</v>
      </c>
      <c r="G3200" s="103">
        <f>VLOOKUP(A3200,[1]spot_prices!$A:$F,6,FALSE)</f>
        <v>0.5</v>
      </c>
      <c r="H3200" s="27" t="s">
        <v>230</v>
      </c>
      <c r="I3200" s="35"/>
      <c r="J3200" s="114"/>
      <c r="K3200" s="112">
        <f>VLOOKUP(H3200,行业总结!D:F,2,FALSE)</f>
        <v>4.2</v>
      </c>
      <c r="L3200" s="27" t="s">
        <v>14106</v>
      </c>
      <c r="M3200" s="114"/>
    </row>
    <row r="3201" s="98" customFormat="1" ht="33" spans="1:13">
      <c r="A3201" s="24" t="s">
        <v>14107</v>
      </c>
      <c r="B3201" s="24" t="s">
        <v>14108</v>
      </c>
      <c r="C3201" s="21">
        <f>VLOOKUP(A3201,[1]spot_prices!$A:$F,3,FALSE)</f>
        <v>0.9</v>
      </c>
      <c r="D3201" s="21">
        <f>VLOOKUP(A3201,[1]spot_prices!$A:$F,4,FALSE)</f>
        <v>4.7</v>
      </c>
      <c r="E3201" s="107">
        <f>C3201/D3201</f>
        <v>0.191489361702128</v>
      </c>
      <c r="F3201" s="20">
        <f>VLOOKUP(A3201,[1]spot_prices!$A:$F,5,FALSE)</f>
        <v>7.11</v>
      </c>
      <c r="G3201" s="103">
        <f>VLOOKUP(A3201,[1]spot_prices!$A:$F,6,FALSE)</f>
        <v>2.16</v>
      </c>
      <c r="H3201" s="27" t="s">
        <v>230</v>
      </c>
      <c r="I3201" s="35"/>
      <c r="J3201" s="114"/>
      <c r="K3201" s="112">
        <f>VLOOKUP(H3201,行业总结!D:F,2,FALSE)</f>
        <v>4.2</v>
      </c>
      <c r="L3201" s="27" t="s">
        <v>14109</v>
      </c>
      <c r="M3201" s="114"/>
    </row>
    <row r="3202" s="98" customFormat="1" ht="49.5" spans="1:13">
      <c r="A3202" s="108" t="s">
        <v>14110</v>
      </c>
      <c r="B3202" s="108" t="s">
        <v>14111</v>
      </c>
      <c r="C3202" s="21">
        <f>VLOOKUP(A3202,[1]spot_prices!$A:$F,3,FALSE)</f>
        <v>258.3</v>
      </c>
      <c r="D3202" s="21">
        <f>VLOOKUP(A3202,[1]spot_prices!$A:$F,4,FALSE)</f>
        <v>258.3</v>
      </c>
      <c r="E3202" s="107">
        <f>C3202/D3202</f>
        <v>1</v>
      </c>
      <c r="F3202" s="20">
        <f>VLOOKUP(A3202,[1]spot_prices!$A:$F,5,FALSE)</f>
        <v>13.81</v>
      </c>
      <c r="G3202" s="103">
        <f>VLOOKUP(A3202,[1]spot_prices!$A:$F,6,FALSE)</f>
        <v>0.29</v>
      </c>
      <c r="H3202" s="109" t="s">
        <v>2057</v>
      </c>
      <c r="I3202" s="121"/>
      <c r="J3202" s="108" t="s">
        <v>2253</v>
      </c>
      <c r="K3202" s="112">
        <f>VLOOKUP(H3202,行业总结!D:F,2,FALSE)</f>
        <v>4.2</v>
      </c>
      <c r="L3202" s="109" t="s">
        <v>14112</v>
      </c>
      <c r="M3202" s="109" t="s">
        <v>14113</v>
      </c>
    </row>
    <row r="3203" s="98" customFormat="1" ht="33" spans="1:13">
      <c r="A3203" s="108" t="s">
        <v>14114</v>
      </c>
      <c r="B3203" s="108" t="s">
        <v>14115</v>
      </c>
      <c r="C3203" s="21">
        <f>VLOOKUP(A3203,[1]spot_prices!$A:$F,3,FALSE)</f>
        <v>134.8</v>
      </c>
      <c r="D3203" s="21">
        <f>VLOOKUP(A3203,[1]spot_prices!$A:$F,4,FALSE)</f>
        <v>135.2</v>
      </c>
      <c r="E3203" s="107">
        <f>C3203/D3203</f>
        <v>0.997041420118343</v>
      </c>
      <c r="F3203" s="20">
        <f>VLOOKUP(A3203,[1]spot_prices!$A:$F,5,FALSE)</f>
        <v>25.28</v>
      </c>
      <c r="G3203" s="103">
        <f>VLOOKUP(A3203,[1]spot_prices!$A:$F,6,FALSE)</f>
        <v>1</v>
      </c>
      <c r="H3203" s="109" t="s">
        <v>2057</v>
      </c>
      <c r="I3203" s="121"/>
      <c r="J3203" s="108" t="s">
        <v>2135</v>
      </c>
      <c r="K3203" s="112">
        <f>VLOOKUP(H3203,行业总结!D:F,2,FALSE)</f>
        <v>4.2</v>
      </c>
      <c r="L3203" s="109" t="s">
        <v>14116</v>
      </c>
      <c r="M3203" s="109" t="s">
        <v>14117</v>
      </c>
    </row>
    <row r="3204" s="98" customFormat="1" ht="33" spans="1:13">
      <c r="A3204" s="20" t="s">
        <v>14118</v>
      </c>
      <c r="B3204" s="20" t="s">
        <v>14119</v>
      </c>
      <c r="C3204" s="21">
        <f>VLOOKUP(A3204,[1]spot_prices!$A:$F,3,FALSE)</f>
        <v>95.6</v>
      </c>
      <c r="D3204" s="21">
        <f>VLOOKUP(A3204,[1]spot_prices!$A:$F,4,FALSE)</f>
        <v>95.6</v>
      </c>
      <c r="E3204" s="107">
        <f>C3204/D3204</f>
        <v>1</v>
      </c>
      <c r="F3204" s="20">
        <f>VLOOKUP(A3204,[1]spot_prices!$A:$F,5,FALSE)</f>
        <v>12.82</v>
      </c>
      <c r="G3204" s="103">
        <f>VLOOKUP(A3204,[1]spot_prices!$A:$F,6,FALSE)</f>
        <v>4.06</v>
      </c>
      <c r="H3204" s="23" t="s">
        <v>2057</v>
      </c>
      <c r="I3204" s="115"/>
      <c r="J3204" s="20" t="s">
        <v>2135</v>
      </c>
      <c r="K3204" s="112">
        <f>VLOOKUP(H3204,行业总结!D:F,2,FALSE)</f>
        <v>4.2</v>
      </c>
      <c r="L3204" s="23" t="s">
        <v>14120</v>
      </c>
      <c r="M3204" s="23" t="s">
        <v>14121</v>
      </c>
    </row>
    <row r="3205" s="98" customFormat="1" spans="1:13">
      <c r="A3205" s="20" t="s">
        <v>14122</v>
      </c>
      <c r="B3205" s="20" t="s">
        <v>14123</v>
      </c>
      <c r="C3205" s="21">
        <f>VLOOKUP(A3205,[1]spot_prices!$A:$F,3,FALSE)</f>
        <v>87</v>
      </c>
      <c r="D3205" s="21">
        <f>VLOOKUP(A3205,[1]spot_prices!$A:$F,4,FALSE)</f>
        <v>88.3</v>
      </c>
      <c r="E3205" s="107">
        <f>C3205/D3205</f>
        <v>0.985277463193658</v>
      </c>
      <c r="F3205" s="20">
        <f>VLOOKUP(A3205,[1]spot_prices!$A:$F,5,FALSE)</f>
        <v>21</v>
      </c>
      <c r="G3205" s="103">
        <f>VLOOKUP(A3205,[1]spot_prices!$A:$F,6,FALSE)</f>
        <v>0.96</v>
      </c>
      <c r="H3205" s="23" t="s">
        <v>2057</v>
      </c>
      <c r="I3205" s="115"/>
      <c r="J3205" s="113"/>
      <c r="K3205" s="112">
        <f>VLOOKUP(H3205,行业总结!D:F,2,FALSE)</f>
        <v>4.2</v>
      </c>
      <c r="L3205" s="23" t="s">
        <v>14124</v>
      </c>
      <c r="M3205" s="23" t="s">
        <v>14125</v>
      </c>
    </row>
    <row r="3206" s="98" customFormat="1" ht="33" spans="1:13">
      <c r="A3206" s="20" t="s">
        <v>14126</v>
      </c>
      <c r="B3206" s="20" t="s">
        <v>14127</v>
      </c>
      <c r="C3206" s="21">
        <f>VLOOKUP(A3206,[1]spot_prices!$A:$F,3,FALSE)</f>
        <v>71.5</v>
      </c>
      <c r="D3206" s="21">
        <f>VLOOKUP(A3206,[1]spot_prices!$A:$F,4,FALSE)</f>
        <v>72.1</v>
      </c>
      <c r="E3206" s="107">
        <f>C3206/D3206</f>
        <v>0.991678224687934</v>
      </c>
      <c r="F3206" s="20">
        <f>VLOOKUP(A3206,[1]spot_prices!$A:$F,5,FALSE)</f>
        <v>26.13</v>
      </c>
      <c r="G3206" s="103">
        <f>VLOOKUP(A3206,[1]spot_prices!$A:$F,6,FALSE)</f>
        <v>1.79</v>
      </c>
      <c r="H3206" s="23" t="s">
        <v>2057</v>
      </c>
      <c r="I3206" s="115"/>
      <c r="J3206" s="20" t="s">
        <v>2253</v>
      </c>
      <c r="K3206" s="112">
        <f>VLOOKUP(H3206,行业总结!D:F,2,FALSE)</f>
        <v>4.2</v>
      </c>
      <c r="L3206" s="23" t="s">
        <v>14128</v>
      </c>
      <c r="M3206" s="23" t="s">
        <v>14129</v>
      </c>
    </row>
    <row r="3207" s="98" customFormat="1" ht="49.5" spans="1:13">
      <c r="A3207" s="20" t="s">
        <v>14130</v>
      </c>
      <c r="B3207" s="122" t="s">
        <v>14131</v>
      </c>
      <c r="C3207" s="21">
        <f>VLOOKUP(A3207,[1]spot_prices!$A:$F,3,FALSE)</f>
        <v>56.1</v>
      </c>
      <c r="D3207" s="21">
        <f>VLOOKUP(A3207,[1]spot_prices!$A:$F,4,FALSE)</f>
        <v>66.6</v>
      </c>
      <c r="E3207" s="107">
        <f>C3207/D3207</f>
        <v>0.842342342342342</v>
      </c>
      <c r="F3207" s="20">
        <f>VLOOKUP(A3207,[1]spot_prices!$A:$F,5,FALSE)</f>
        <v>8.62</v>
      </c>
      <c r="G3207" s="103">
        <f>VLOOKUP(A3207,[1]spot_prices!$A:$F,6,FALSE)</f>
        <v>1.77</v>
      </c>
      <c r="H3207" s="23" t="s">
        <v>2057</v>
      </c>
      <c r="I3207" s="115"/>
      <c r="J3207" s="20" t="s">
        <v>2135</v>
      </c>
      <c r="K3207" s="112">
        <f>VLOOKUP(H3207,行业总结!D:F,2,FALSE)</f>
        <v>4.2</v>
      </c>
      <c r="L3207" s="128" t="s">
        <v>14132</v>
      </c>
      <c r="M3207" s="23" t="s">
        <v>14133</v>
      </c>
    </row>
    <row r="3208" s="98" customFormat="1" spans="1:13">
      <c r="A3208" s="24" t="s">
        <v>14134</v>
      </c>
      <c r="B3208" s="24" t="s">
        <v>14135</v>
      </c>
      <c r="C3208" s="21">
        <f>VLOOKUP(A3208,[1]spot_prices!$A:$F,3,FALSE)</f>
        <v>44.6</v>
      </c>
      <c r="D3208" s="21">
        <f>VLOOKUP(A3208,[1]spot_prices!$A:$F,4,FALSE)</f>
        <v>44.6</v>
      </c>
      <c r="E3208" s="107">
        <f>C3208/D3208</f>
        <v>1</v>
      </c>
      <c r="F3208" s="20">
        <f>VLOOKUP(A3208,[1]spot_prices!$A:$F,5,FALSE)</f>
        <v>14.4</v>
      </c>
      <c r="G3208" s="103">
        <f>VLOOKUP(A3208,[1]spot_prices!$A:$F,6,FALSE)</f>
        <v>2.86</v>
      </c>
      <c r="H3208" s="27" t="s">
        <v>2057</v>
      </c>
      <c r="I3208" s="35"/>
      <c r="J3208" s="114"/>
      <c r="K3208" s="112">
        <f>VLOOKUP(H3208,行业总结!D:F,2,FALSE)</f>
        <v>4.2</v>
      </c>
      <c r="L3208" s="27" t="s">
        <v>14136</v>
      </c>
      <c r="M3208" s="27" t="s">
        <v>14137</v>
      </c>
    </row>
    <row r="3209" s="98" customFormat="1" spans="1:13">
      <c r="A3209" s="24" t="s">
        <v>14138</v>
      </c>
      <c r="B3209" s="122" t="s">
        <v>14139</v>
      </c>
      <c r="C3209" s="21">
        <f>VLOOKUP(A3209,[1]spot_prices!$A:$F,3,FALSE)</f>
        <v>39.8</v>
      </c>
      <c r="D3209" s="21">
        <f>VLOOKUP(A3209,[1]spot_prices!$A:$F,4,FALSE)</f>
        <v>39.8</v>
      </c>
      <c r="E3209" s="107">
        <f>C3209/D3209</f>
        <v>1</v>
      </c>
      <c r="F3209" s="20">
        <f>VLOOKUP(A3209,[1]spot_prices!$A:$F,5,FALSE)</f>
        <v>13.11</v>
      </c>
      <c r="G3209" s="103">
        <f>VLOOKUP(A3209,[1]spot_prices!$A:$F,6,FALSE)</f>
        <v>1.94</v>
      </c>
      <c r="H3209" s="27" t="s">
        <v>2057</v>
      </c>
      <c r="I3209" s="35"/>
      <c r="J3209" s="114"/>
      <c r="K3209" s="112">
        <f>VLOOKUP(H3209,行业总结!D:F,2,FALSE)</f>
        <v>4.2</v>
      </c>
      <c r="L3209" s="128" t="s">
        <v>14140</v>
      </c>
      <c r="M3209" s="27" t="s">
        <v>14141</v>
      </c>
    </row>
    <row r="3210" s="98" customFormat="1" ht="33" spans="1:13">
      <c r="A3210" s="24" t="s">
        <v>14142</v>
      </c>
      <c r="B3210" s="24" t="s">
        <v>14143</v>
      </c>
      <c r="C3210" s="21">
        <f>VLOOKUP(A3210,[1]spot_prices!$A:$F,3,FALSE)</f>
        <v>31.6</v>
      </c>
      <c r="D3210" s="21">
        <f>VLOOKUP(A3210,[1]spot_prices!$A:$F,4,FALSE)</f>
        <v>88.9</v>
      </c>
      <c r="E3210" s="107">
        <f>C3210/D3210</f>
        <v>0.355455568053993</v>
      </c>
      <c r="F3210" s="20">
        <f>VLOOKUP(A3210,[1]spot_prices!$A:$F,5,FALSE)</f>
        <v>37.03</v>
      </c>
      <c r="G3210" s="103">
        <f>VLOOKUP(A3210,[1]spot_prices!$A:$F,6,FALSE)</f>
        <v>2.52</v>
      </c>
      <c r="H3210" s="27" t="s">
        <v>2057</v>
      </c>
      <c r="I3210" s="35"/>
      <c r="J3210" s="114"/>
      <c r="K3210" s="112">
        <f>VLOOKUP(H3210,行业总结!D:F,2,FALSE)</f>
        <v>4.2</v>
      </c>
      <c r="L3210" s="27" t="s">
        <v>14144</v>
      </c>
      <c r="M3210" s="27" t="s">
        <v>14145</v>
      </c>
    </row>
    <row r="3211" s="98" customFormat="1" ht="49.5" spans="1:13">
      <c r="A3211" s="24" t="s">
        <v>14146</v>
      </c>
      <c r="B3211" s="122" t="s">
        <v>14147</v>
      </c>
      <c r="C3211" s="21">
        <f>VLOOKUP(A3211,[1]spot_prices!$A:$F,3,FALSE)</f>
        <v>28.3</v>
      </c>
      <c r="D3211" s="21">
        <f>VLOOKUP(A3211,[1]spot_prices!$A:$F,4,FALSE)</f>
        <v>39.9</v>
      </c>
      <c r="E3211" s="107">
        <f>C3211/D3211</f>
        <v>0.709273182957393</v>
      </c>
      <c r="F3211" s="20">
        <f>VLOOKUP(A3211,[1]spot_prices!$A:$F,5,FALSE)</f>
        <v>4.73</v>
      </c>
      <c r="G3211" s="103">
        <f>VLOOKUP(A3211,[1]spot_prices!$A:$F,6,FALSE)</f>
        <v>3.28</v>
      </c>
      <c r="H3211" s="27" t="s">
        <v>2057</v>
      </c>
      <c r="I3211" s="35"/>
      <c r="J3211" s="114"/>
      <c r="K3211" s="112">
        <f>VLOOKUP(H3211,行业总结!D:F,2,FALSE)</f>
        <v>4.2</v>
      </c>
      <c r="L3211" s="128" t="s">
        <v>14148</v>
      </c>
      <c r="M3211" s="27" t="s">
        <v>14149</v>
      </c>
    </row>
    <row r="3212" s="98" customFormat="1" ht="33" spans="1:13">
      <c r="A3212" s="24" t="s">
        <v>14150</v>
      </c>
      <c r="B3212" s="24" t="s">
        <v>14151</v>
      </c>
      <c r="C3212" s="21">
        <f>VLOOKUP(A3212,[1]spot_prices!$A:$F,3,FALSE)</f>
        <v>27.5</v>
      </c>
      <c r="D3212" s="21">
        <f>VLOOKUP(A3212,[1]spot_prices!$A:$F,4,FALSE)</f>
        <v>39.7</v>
      </c>
      <c r="E3212" s="107">
        <f>C3212/D3212</f>
        <v>0.692695214105793</v>
      </c>
      <c r="F3212" s="20">
        <f>VLOOKUP(A3212,[1]spot_prices!$A:$F,5,FALSE)</f>
        <v>7.01</v>
      </c>
      <c r="G3212" s="103">
        <f>VLOOKUP(A3212,[1]spot_prices!$A:$F,6,FALSE)</f>
        <v>1.89</v>
      </c>
      <c r="H3212" s="27" t="s">
        <v>2057</v>
      </c>
      <c r="I3212" s="35"/>
      <c r="J3212" s="114"/>
      <c r="K3212" s="112">
        <f>VLOOKUP(H3212,行业总结!D:F,2,FALSE)</f>
        <v>4.2</v>
      </c>
      <c r="L3212" s="27" t="s">
        <v>14152</v>
      </c>
      <c r="M3212" s="27" t="s">
        <v>14153</v>
      </c>
    </row>
    <row r="3213" s="98" customFormat="1" ht="33" spans="1:13">
      <c r="A3213" s="24" t="s">
        <v>14154</v>
      </c>
      <c r="B3213" s="24" t="s">
        <v>14155</v>
      </c>
      <c r="C3213" s="21">
        <f>VLOOKUP(A3213,[1]spot_prices!$A:$F,3,FALSE)</f>
        <v>22.6</v>
      </c>
      <c r="D3213" s="21">
        <f>VLOOKUP(A3213,[1]spot_prices!$A:$F,4,FALSE)</f>
        <v>22.6</v>
      </c>
      <c r="E3213" s="107">
        <f>C3213/D3213</f>
        <v>1</v>
      </c>
      <c r="F3213" s="20">
        <f>VLOOKUP(A3213,[1]spot_prices!$A:$F,5,FALSE)</f>
        <v>5.9</v>
      </c>
      <c r="G3213" s="103">
        <f>VLOOKUP(A3213,[1]spot_prices!$A:$F,6,FALSE)</f>
        <v>-2.64</v>
      </c>
      <c r="H3213" s="27" t="s">
        <v>2057</v>
      </c>
      <c r="I3213" s="35"/>
      <c r="J3213" s="114"/>
      <c r="K3213" s="112">
        <f>VLOOKUP(H3213,行业总结!D:F,2,FALSE)</f>
        <v>4.2</v>
      </c>
      <c r="L3213" s="27" t="s">
        <v>14156</v>
      </c>
      <c r="M3213" s="27" t="s">
        <v>14157</v>
      </c>
    </row>
    <row r="3214" s="98" customFormat="1" ht="33" spans="1:13">
      <c r="A3214" s="24" t="s">
        <v>14158</v>
      </c>
      <c r="B3214" s="24" t="s">
        <v>14159</v>
      </c>
      <c r="C3214" s="21">
        <f>VLOOKUP(A3214,[1]spot_prices!$A:$F,3,FALSE)</f>
        <v>19.3</v>
      </c>
      <c r="D3214" s="21">
        <f>VLOOKUP(A3214,[1]spot_prices!$A:$F,4,FALSE)</f>
        <v>77.1</v>
      </c>
      <c r="E3214" s="107">
        <f>C3214/D3214</f>
        <v>0.250324254215305</v>
      </c>
      <c r="F3214" s="20">
        <f>VLOOKUP(A3214,[1]spot_prices!$A:$F,5,FALSE)</f>
        <v>82.41</v>
      </c>
      <c r="G3214" s="103">
        <f>VLOOKUP(A3214,[1]spot_prices!$A:$F,6,FALSE)</f>
        <v>0.56</v>
      </c>
      <c r="H3214" s="27" t="s">
        <v>2057</v>
      </c>
      <c r="I3214" s="35"/>
      <c r="J3214" s="114"/>
      <c r="K3214" s="112">
        <f>VLOOKUP(H3214,行业总结!D:F,2,FALSE)</f>
        <v>4.2</v>
      </c>
      <c r="L3214" s="27" t="s">
        <v>14160</v>
      </c>
      <c r="M3214" s="27" t="s">
        <v>14161</v>
      </c>
    </row>
    <row r="3215" s="98" customFormat="1" ht="33" spans="1:13">
      <c r="A3215" s="108" t="s">
        <v>14162</v>
      </c>
      <c r="B3215" s="108" t="s">
        <v>14163</v>
      </c>
      <c r="C3215" s="21">
        <f>VLOOKUP(A3215,[1]spot_prices!$A:$F,3,FALSE)</f>
        <v>211.6</v>
      </c>
      <c r="D3215" s="21">
        <f>VLOOKUP(A3215,[1]spot_prices!$A:$F,4,FALSE)</f>
        <v>220.2</v>
      </c>
      <c r="E3215" s="107">
        <f>C3215/D3215</f>
        <v>0.96094459582198</v>
      </c>
      <c r="F3215" s="20">
        <f>VLOOKUP(A3215,[1]spot_prices!$A:$F,5,FALSE)</f>
        <v>18.31</v>
      </c>
      <c r="G3215" s="103">
        <f>VLOOKUP(A3215,[1]spot_prices!$A:$F,6,FALSE)</f>
        <v>1.5</v>
      </c>
      <c r="H3215" s="109" t="s">
        <v>2056</v>
      </c>
      <c r="I3215" s="121"/>
      <c r="J3215" s="108" t="s">
        <v>2211</v>
      </c>
      <c r="K3215" s="112">
        <f>VLOOKUP(H3215,行业总结!D:F,2,FALSE)</f>
        <v>4.2</v>
      </c>
      <c r="L3215" s="109" t="s">
        <v>14164</v>
      </c>
      <c r="M3215" s="109" t="s">
        <v>14165</v>
      </c>
    </row>
    <row r="3216" s="98" customFormat="1" ht="33" spans="1:13">
      <c r="A3216" s="108" t="s">
        <v>14166</v>
      </c>
      <c r="B3216" s="108" t="s">
        <v>14167</v>
      </c>
      <c r="C3216" s="21">
        <f>VLOOKUP(A3216,[1]spot_prices!$A:$F,3,FALSE)</f>
        <v>180.1</v>
      </c>
      <c r="D3216" s="21">
        <f>VLOOKUP(A3216,[1]spot_prices!$A:$F,4,FALSE)</f>
        <v>187.1</v>
      </c>
      <c r="E3216" s="107">
        <f>C3216/D3216</f>
        <v>0.962586851950828</v>
      </c>
      <c r="F3216" s="20">
        <f>VLOOKUP(A3216,[1]spot_prices!$A:$F,5,FALSE)</f>
        <v>10.83</v>
      </c>
      <c r="G3216" s="103">
        <f>VLOOKUP(A3216,[1]spot_prices!$A:$F,6,FALSE)</f>
        <v>1.4</v>
      </c>
      <c r="H3216" s="109" t="s">
        <v>2056</v>
      </c>
      <c r="I3216" s="121"/>
      <c r="J3216" s="108" t="s">
        <v>2113</v>
      </c>
      <c r="K3216" s="112">
        <f>VLOOKUP(H3216,行业总结!D:F,2,FALSE)</f>
        <v>4.2</v>
      </c>
      <c r="L3216" s="109" t="s">
        <v>14168</v>
      </c>
      <c r="M3216" s="109" t="s">
        <v>14169</v>
      </c>
    </row>
    <row r="3217" s="98" customFormat="1" ht="33" spans="1:13">
      <c r="A3217" s="108" t="s">
        <v>14170</v>
      </c>
      <c r="B3217" s="108" t="s">
        <v>14171</v>
      </c>
      <c r="C3217" s="21">
        <f>VLOOKUP(A3217,[1]spot_prices!$A:$F,3,FALSE)</f>
        <v>172.2</v>
      </c>
      <c r="D3217" s="21">
        <f>VLOOKUP(A3217,[1]spot_prices!$A:$F,4,FALSE)</f>
        <v>179.4</v>
      </c>
      <c r="E3217" s="107">
        <f>C3217/D3217</f>
        <v>0.959866220735786</v>
      </c>
      <c r="F3217" s="20">
        <f>VLOOKUP(A3217,[1]spot_prices!$A:$F,5,FALSE)</f>
        <v>18.05</v>
      </c>
      <c r="G3217" s="103">
        <f>VLOOKUP(A3217,[1]spot_prices!$A:$F,6,FALSE)</f>
        <v>0.45</v>
      </c>
      <c r="H3217" s="109" t="s">
        <v>2056</v>
      </c>
      <c r="I3217" s="121"/>
      <c r="J3217" s="108" t="s">
        <v>2839</v>
      </c>
      <c r="K3217" s="112">
        <f>VLOOKUP(H3217,行业总结!D:F,2,FALSE)</f>
        <v>4.2</v>
      </c>
      <c r="L3217" s="109" t="s">
        <v>14172</v>
      </c>
      <c r="M3217" s="109" t="s">
        <v>14173</v>
      </c>
    </row>
    <row r="3218" s="98" customFormat="1" spans="1:13">
      <c r="A3218" s="108" t="s">
        <v>14174</v>
      </c>
      <c r="B3218" s="108" t="s">
        <v>14175</v>
      </c>
      <c r="C3218" s="21">
        <f>VLOOKUP(A3218,[1]spot_prices!$A:$F,3,FALSE)</f>
        <v>160.3</v>
      </c>
      <c r="D3218" s="21">
        <f>VLOOKUP(A3218,[1]spot_prices!$A:$F,4,FALSE)</f>
        <v>160.3</v>
      </c>
      <c r="E3218" s="107">
        <f>C3218/D3218</f>
        <v>1</v>
      </c>
      <c r="F3218" s="20">
        <f>VLOOKUP(A3218,[1]spot_prices!$A:$F,5,FALSE)</f>
        <v>140.4</v>
      </c>
      <c r="G3218" s="103">
        <f>VLOOKUP(A3218,[1]spot_prices!$A:$F,6,FALSE)</f>
        <v>0.95</v>
      </c>
      <c r="H3218" s="109" t="s">
        <v>2056</v>
      </c>
      <c r="I3218" s="121"/>
      <c r="J3218" s="108" t="s">
        <v>2826</v>
      </c>
      <c r="K3218" s="112">
        <f>VLOOKUP(H3218,行业总结!D:F,2,FALSE)</f>
        <v>4.2</v>
      </c>
      <c r="L3218" s="109" t="s">
        <v>14176</v>
      </c>
      <c r="M3218" s="109" t="s">
        <v>14177</v>
      </c>
    </row>
    <row r="3219" s="98" customFormat="1" ht="33" spans="1:13">
      <c r="A3219" s="20" t="s">
        <v>14178</v>
      </c>
      <c r="B3219" s="20" t="s">
        <v>14179</v>
      </c>
      <c r="C3219" s="21">
        <f>VLOOKUP(A3219,[1]spot_prices!$A:$F,3,FALSE)</f>
        <v>85.3</v>
      </c>
      <c r="D3219" s="21">
        <f>VLOOKUP(A3219,[1]spot_prices!$A:$F,4,FALSE)</f>
        <v>89.5</v>
      </c>
      <c r="E3219" s="107">
        <f>C3219/D3219</f>
        <v>0.953072625698324</v>
      </c>
      <c r="F3219" s="20">
        <f>VLOOKUP(A3219,[1]spot_prices!$A:$F,5,FALSE)</f>
        <v>43</v>
      </c>
      <c r="G3219" s="103">
        <f>VLOOKUP(A3219,[1]spot_prices!$A:$F,6,FALSE)</f>
        <v>1.9</v>
      </c>
      <c r="H3219" s="23" t="s">
        <v>2056</v>
      </c>
      <c r="I3219" s="115"/>
      <c r="J3219" s="20" t="s">
        <v>2352</v>
      </c>
      <c r="K3219" s="112">
        <f>VLOOKUP(H3219,行业总结!D:F,2,FALSE)</f>
        <v>4.2</v>
      </c>
      <c r="L3219" s="23" t="s">
        <v>14180</v>
      </c>
      <c r="M3219" s="23" t="s">
        <v>14181</v>
      </c>
    </row>
    <row r="3220" s="98" customFormat="1" ht="33" spans="1:13">
      <c r="A3220" s="20" t="s">
        <v>14182</v>
      </c>
      <c r="B3220" s="20" t="s">
        <v>14183</v>
      </c>
      <c r="C3220" s="21">
        <f>VLOOKUP(A3220,[1]spot_prices!$A:$F,3,FALSE)</f>
        <v>67.5</v>
      </c>
      <c r="D3220" s="21">
        <f>VLOOKUP(A3220,[1]spot_prices!$A:$F,4,FALSE)</f>
        <v>67.5</v>
      </c>
      <c r="E3220" s="107">
        <f>C3220/D3220</f>
        <v>1</v>
      </c>
      <c r="F3220" s="20">
        <f>VLOOKUP(A3220,[1]spot_prices!$A:$F,5,FALSE)</f>
        <v>10.58</v>
      </c>
      <c r="G3220" s="103">
        <f>VLOOKUP(A3220,[1]spot_prices!$A:$F,6,FALSE)</f>
        <v>3.52</v>
      </c>
      <c r="H3220" s="23" t="s">
        <v>2056</v>
      </c>
      <c r="I3220" s="115"/>
      <c r="J3220" s="113"/>
      <c r="K3220" s="112">
        <f>VLOOKUP(H3220,行业总结!D:F,2,FALSE)</f>
        <v>4.2</v>
      </c>
      <c r="L3220" s="23" t="s">
        <v>14184</v>
      </c>
      <c r="M3220" s="23" t="s">
        <v>14185</v>
      </c>
    </row>
    <row r="3221" s="98" customFormat="1" ht="49.5" spans="1:13">
      <c r="A3221" s="20" t="s">
        <v>14186</v>
      </c>
      <c r="B3221" s="20" t="s">
        <v>14187</v>
      </c>
      <c r="C3221" s="21">
        <f>VLOOKUP(A3221,[1]spot_prices!$A:$F,3,FALSE)</f>
        <v>62.8</v>
      </c>
      <c r="D3221" s="21">
        <f>VLOOKUP(A3221,[1]spot_prices!$A:$F,4,FALSE)</f>
        <v>73.6</v>
      </c>
      <c r="E3221" s="107">
        <f>C3221/D3221</f>
        <v>0.853260869565217</v>
      </c>
      <c r="F3221" s="20">
        <f>VLOOKUP(A3221,[1]spot_prices!$A:$F,5,FALSE)</f>
        <v>8.14</v>
      </c>
      <c r="G3221" s="103">
        <f>VLOOKUP(A3221,[1]spot_prices!$A:$F,6,FALSE)</f>
        <v>2.91</v>
      </c>
      <c r="H3221" s="23" t="s">
        <v>2056</v>
      </c>
      <c r="I3221" s="115"/>
      <c r="J3221" s="20" t="s">
        <v>2352</v>
      </c>
      <c r="K3221" s="112">
        <f>VLOOKUP(H3221,行业总结!D:F,2,FALSE)</f>
        <v>4.2</v>
      </c>
      <c r="L3221" s="23" t="s">
        <v>14188</v>
      </c>
      <c r="M3221" s="23" t="s">
        <v>14189</v>
      </c>
    </row>
    <row r="3222" s="98" customFormat="1" ht="49.5" spans="1:13">
      <c r="A3222" s="20" t="s">
        <v>14190</v>
      </c>
      <c r="B3222" s="20" t="s">
        <v>14191</v>
      </c>
      <c r="C3222" s="21">
        <f>VLOOKUP(A3222,[1]spot_prices!$A:$F,3,FALSE)</f>
        <v>61</v>
      </c>
      <c r="D3222" s="21">
        <f>VLOOKUP(A3222,[1]spot_prices!$A:$F,4,FALSE)</f>
        <v>79.5</v>
      </c>
      <c r="E3222" s="107">
        <f>C3222/D3222</f>
        <v>0.767295597484277</v>
      </c>
      <c r="F3222" s="20">
        <f>VLOOKUP(A3222,[1]spot_prices!$A:$F,5,FALSE)</f>
        <v>6.94</v>
      </c>
      <c r="G3222" s="103">
        <f>VLOOKUP(A3222,[1]spot_prices!$A:$F,6,FALSE)</f>
        <v>0.73</v>
      </c>
      <c r="H3222" s="23" t="s">
        <v>2056</v>
      </c>
      <c r="I3222" s="115"/>
      <c r="J3222" s="20" t="s">
        <v>2135</v>
      </c>
      <c r="K3222" s="112">
        <f>VLOOKUP(H3222,行业总结!D:F,2,FALSE)</f>
        <v>4.2</v>
      </c>
      <c r="L3222" s="23" t="s">
        <v>14192</v>
      </c>
      <c r="M3222" s="23" t="s">
        <v>14193</v>
      </c>
    </row>
    <row r="3223" s="98" customFormat="1" ht="33" spans="1:13">
      <c r="A3223" s="20" t="s">
        <v>14194</v>
      </c>
      <c r="B3223" s="20" t="s">
        <v>14195</v>
      </c>
      <c r="C3223" s="21">
        <f>VLOOKUP(A3223,[1]spot_prices!$A:$F,3,FALSE)</f>
        <v>52.1</v>
      </c>
      <c r="D3223" s="21">
        <f>VLOOKUP(A3223,[1]spot_prices!$A:$F,4,FALSE)</f>
        <v>52.9</v>
      </c>
      <c r="E3223" s="107">
        <f>C3223/D3223</f>
        <v>0.984877126654064</v>
      </c>
      <c r="F3223" s="20">
        <f>VLOOKUP(A3223,[1]spot_prices!$A:$F,5,FALSE)</f>
        <v>2.75</v>
      </c>
      <c r="G3223" s="103">
        <f>VLOOKUP(A3223,[1]spot_prices!$A:$F,6,FALSE)</f>
        <v>1.48</v>
      </c>
      <c r="H3223" s="23" t="s">
        <v>2056</v>
      </c>
      <c r="I3223" s="115"/>
      <c r="J3223" s="20" t="s">
        <v>2122</v>
      </c>
      <c r="K3223" s="112">
        <f>VLOOKUP(H3223,行业总结!D:F,2,FALSE)</f>
        <v>4.2</v>
      </c>
      <c r="L3223" s="23" t="s">
        <v>14196</v>
      </c>
      <c r="M3223" s="23" t="s">
        <v>14197</v>
      </c>
    </row>
    <row r="3224" s="98" customFormat="1" ht="33" spans="1:13">
      <c r="A3224" s="24" t="s">
        <v>14198</v>
      </c>
      <c r="B3224" s="24" t="s">
        <v>14199</v>
      </c>
      <c r="C3224" s="21">
        <f>VLOOKUP(A3224,[1]spot_prices!$A:$F,3,FALSE)</f>
        <v>43.8</v>
      </c>
      <c r="D3224" s="21">
        <f>VLOOKUP(A3224,[1]spot_prices!$A:$F,4,FALSE)</f>
        <v>43.8</v>
      </c>
      <c r="E3224" s="107">
        <f>C3224/D3224</f>
        <v>1</v>
      </c>
      <c r="F3224" s="20">
        <f>VLOOKUP(A3224,[1]spot_prices!$A:$F,5,FALSE)</f>
        <v>13.77</v>
      </c>
      <c r="G3224" s="103">
        <f>VLOOKUP(A3224,[1]spot_prices!$A:$F,6,FALSE)</f>
        <v>2.08</v>
      </c>
      <c r="H3224" s="27" t="s">
        <v>2056</v>
      </c>
      <c r="I3224" s="35"/>
      <c r="J3224" s="114"/>
      <c r="K3224" s="112">
        <f>VLOOKUP(H3224,行业总结!D:F,2,FALSE)</f>
        <v>4.2</v>
      </c>
      <c r="L3224" s="27" t="s">
        <v>14200</v>
      </c>
      <c r="M3224" s="27" t="s">
        <v>14201</v>
      </c>
    </row>
    <row r="3225" s="98" customFormat="1" ht="33" spans="1:13">
      <c r="A3225" s="24" t="s">
        <v>14202</v>
      </c>
      <c r="B3225" s="24" t="s">
        <v>14203</v>
      </c>
      <c r="C3225" s="21">
        <f>VLOOKUP(A3225,[1]spot_prices!$A:$F,3,FALSE)</f>
        <v>43.1</v>
      </c>
      <c r="D3225" s="21">
        <f>VLOOKUP(A3225,[1]spot_prices!$A:$F,4,FALSE)</f>
        <v>56.4</v>
      </c>
      <c r="E3225" s="107">
        <f>C3225/D3225</f>
        <v>0.764184397163121</v>
      </c>
      <c r="F3225" s="20">
        <f>VLOOKUP(A3225,[1]spot_prices!$A:$F,5,FALSE)</f>
        <v>15.78</v>
      </c>
      <c r="G3225" s="103">
        <f>VLOOKUP(A3225,[1]spot_prices!$A:$F,6,FALSE)</f>
        <v>0.32</v>
      </c>
      <c r="H3225" s="27" t="s">
        <v>2056</v>
      </c>
      <c r="I3225" s="35"/>
      <c r="J3225" s="114"/>
      <c r="K3225" s="112">
        <f>VLOOKUP(H3225,行业总结!D:F,2,FALSE)</f>
        <v>4.2</v>
      </c>
      <c r="L3225" s="27" t="s">
        <v>14204</v>
      </c>
      <c r="M3225" s="27" t="s">
        <v>14205</v>
      </c>
    </row>
    <row r="3226" s="98" customFormat="1" spans="1:13">
      <c r="A3226" s="24" t="s">
        <v>14206</v>
      </c>
      <c r="B3226" s="24" t="s">
        <v>14207</v>
      </c>
      <c r="C3226" s="21">
        <f>VLOOKUP(A3226,[1]spot_prices!$A:$F,3,FALSE)</f>
        <v>42.8</v>
      </c>
      <c r="D3226" s="21">
        <f>VLOOKUP(A3226,[1]spot_prices!$A:$F,4,FALSE)</f>
        <v>43.1</v>
      </c>
      <c r="E3226" s="107">
        <f>C3226/D3226</f>
        <v>0.993039443155452</v>
      </c>
      <c r="F3226" s="20">
        <f>VLOOKUP(A3226,[1]spot_prices!$A:$F,5,FALSE)</f>
        <v>25.85</v>
      </c>
      <c r="G3226" s="103">
        <f>VLOOKUP(A3226,[1]spot_prices!$A:$F,6,FALSE)</f>
        <v>1.25</v>
      </c>
      <c r="H3226" s="27" t="s">
        <v>2056</v>
      </c>
      <c r="I3226" s="35"/>
      <c r="J3226" s="114"/>
      <c r="K3226" s="112">
        <f>VLOOKUP(H3226,行业总结!D:F,2,FALSE)</f>
        <v>4.2</v>
      </c>
      <c r="L3226" s="27" t="s">
        <v>14208</v>
      </c>
      <c r="M3226" s="27" t="s">
        <v>14209</v>
      </c>
    </row>
    <row r="3227" s="98" customFormat="1" ht="33" spans="1:13">
      <c r="A3227" s="24" t="s">
        <v>14210</v>
      </c>
      <c r="B3227" s="24" t="s">
        <v>14211</v>
      </c>
      <c r="C3227" s="21">
        <f>VLOOKUP(A3227,[1]spot_prices!$A:$F,3,FALSE)</f>
        <v>39.7</v>
      </c>
      <c r="D3227" s="21">
        <f>VLOOKUP(A3227,[1]spot_prices!$A:$F,4,FALSE)</f>
        <v>55.2</v>
      </c>
      <c r="E3227" s="107">
        <f>C3227/D3227</f>
        <v>0.719202898550725</v>
      </c>
      <c r="F3227" s="20">
        <f>VLOOKUP(A3227,[1]spot_prices!$A:$F,5,FALSE)</f>
        <v>3.71</v>
      </c>
      <c r="G3227" s="103">
        <f>VLOOKUP(A3227,[1]spot_prices!$A:$F,6,FALSE)</f>
        <v>1.37</v>
      </c>
      <c r="H3227" s="27" t="s">
        <v>2056</v>
      </c>
      <c r="I3227" s="35"/>
      <c r="J3227" s="24" t="s">
        <v>2352</v>
      </c>
      <c r="K3227" s="112">
        <f>VLOOKUP(H3227,行业总结!D:F,2,FALSE)</f>
        <v>4.2</v>
      </c>
      <c r="L3227" s="27" t="s">
        <v>14212</v>
      </c>
      <c r="M3227" s="27" t="s">
        <v>14213</v>
      </c>
    </row>
    <row r="3228" s="98" customFormat="1" ht="33" spans="1:13">
      <c r="A3228" s="24" t="s">
        <v>14214</v>
      </c>
      <c r="B3228" s="24" t="s">
        <v>14215</v>
      </c>
      <c r="C3228" s="21">
        <f>VLOOKUP(A3228,[1]spot_prices!$A:$F,3,FALSE)</f>
        <v>37.2</v>
      </c>
      <c r="D3228" s="21">
        <f>VLOOKUP(A3228,[1]spot_prices!$A:$F,4,FALSE)</f>
        <v>38.6</v>
      </c>
      <c r="E3228" s="107">
        <f>C3228/D3228</f>
        <v>0.963730569948187</v>
      </c>
      <c r="F3228" s="20">
        <f>VLOOKUP(A3228,[1]spot_prices!$A:$F,5,FALSE)</f>
        <v>5.88</v>
      </c>
      <c r="G3228" s="103">
        <f>VLOOKUP(A3228,[1]spot_prices!$A:$F,6,FALSE)</f>
        <v>1.55</v>
      </c>
      <c r="H3228" s="27" t="s">
        <v>2056</v>
      </c>
      <c r="I3228" s="35"/>
      <c r="J3228" s="114"/>
      <c r="K3228" s="112">
        <f>VLOOKUP(H3228,行业总结!D:F,2,FALSE)</f>
        <v>4.2</v>
      </c>
      <c r="L3228" s="27" t="s">
        <v>14216</v>
      </c>
      <c r="M3228" s="27" t="s">
        <v>14217</v>
      </c>
    </row>
    <row r="3229" s="98" customFormat="1" ht="33" spans="1:13">
      <c r="A3229" s="24" t="s">
        <v>14218</v>
      </c>
      <c r="B3229" s="24" t="s">
        <v>14219</v>
      </c>
      <c r="C3229" s="21">
        <f>VLOOKUP(A3229,[1]spot_prices!$A:$F,3,FALSE)</f>
        <v>34.7</v>
      </c>
      <c r="D3229" s="21">
        <f>VLOOKUP(A3229,[1]spot_prices!$A:$F,4,FALSE)</f>
        <v>35.4</v>
      </c>
      <c r="E3229" s="107">
        <f>C3229/D3229</f>
        <v>0.980225988700565</v>
      </c>
      <c r="F3229" s="20">
        <f>VLOOKUP(A3229,[1]spot_prices!$A:$F,5,FALSE)</f>
        <v>9.06</v>
      </c>
      <c r="G3229" s="103">
        <f>VLOOKUP(A3229,[1]spot_prices!$A:$F,6,FALSE)</f>
        <v>1.68</v>
      </c>
      <c r="H3229" s="27" t="s">
        <v>2056</v>
      </c>
      <c r="I3229" s="35"/>
      <c r="J3229" s="114"/>
      <c r="K3229" s="112">
        <f>VLOOKUP(H3229,行业总结!D:F,2,FALSE)</f>
        <v>4.2</v>
      </c>
      <c r="L3229" s="27" t="s">
        <v>14220</v>
      </c>
      <c r="M3229" s="27" t="s">
        <v>14221</v>
      </c>
    </row>
    <row r="3230" s="98" customFormat="1" ht="33" spans="1:13">
      <c r="A3230" s="24" t="s">
        <v>14222</v>
      </c>
      <c r="B3230" s="24" t="s">
        <v>14223</v>
      </c>
      <c r="C3230" s="21">
        <f>VLOOKUP(A3230,[1]spot_prices!$A:$F,3,FALSE)</f>
        <v>33.1</v>
      </c>
      <c r="D3230" s="21">
        <f>VLOOKUP(A3230,[1]spot_prices!$A:$F,4,FALSE)</f>
        <v>37.9</v>
      </c>
      <c r="E3230" s="107">
        <f>C3230/D3230</f>
        <v>0.87335092348285</v>
      </c>
      <c r="F3230" s="20">
        <f>VLOOKUP(A3230,[1]spot_prices!$A:$F,5,FALSE)</f>
        <v>12.15</v>
      </c>
      <c r="G3230" s="103">
        <f>VLOOKUP(A3230,[1]spot_prices!$A:$F,6,FALSE)</f>
        <v>2.97</v>
      </c>
      <c r="H3230" s="27" t="s">
        <v>2056</v>
      </c>
      <c r="I3230" s="35"/>
      <c r="J3230" s="114"/>
      <c r="K3230" s="112">
        <f>VLOOKUP(H3230,行业总结!D:F,2,FALSE)</f>
        <v>4.2</v>
      </c>
      <c r="L3230" s="27" t="s">
        <v>14224</v>
      </c>
      <c r="M3230" s="27" t="s">
        <v>14225</v>
      </c>
    </row>
    <row r="3231" s="98" customFormat="1" spans="1:13">
      <c r="A3231" s="24" t="s">
        <v>14226</v>
      </c>
      <c r="B3231" s="24" t="s">
        <v>14227</v>
      </c>
      <c r="C3231" s="21">
        <f>VLOOKUP(A3231,[1]spot_prices!$A:$F,3,FALSE)</f>
        <v>32.9</v>
      </c>
      <c r="D3231" s="21">
        <f>VLOOKUP(A3231,[1]spot_prices!$A:$F,4,FALSE)</f>
        <v>37.1</v>
      </c>
      <c r="E3231" s="107">
        <f>C3231/D3231</f>
        <v>0.886792452830189</v>
      </c>
      <c r="F3231" s="20">
        <f>VLOOKUP(A3231,[1]spot_prices!$A:$F,5,FALSE)</f>
        <v>7.61</v>
      </c>
      <c r="G3231" s="103">
        <f>VLOOKUP(A3231,[1]spot_prices!$A:$F,6,FALSE)</f>
        <v>1.6</v>
      </c>
      <c r="H3231" s="27" t="s">
        <v>2056</v>
      </c>
      <c r="I3231" s="35"/>
      <c r="J3231" s="114"/>
      <c r="K3231" s="112">
        <f>VLOOKUP(H3231,行业总结!D:F,2,FALSE)</f>
        <v>4.2</v>
      </c>
      <c r="L3231" s="27" t="s">
        <v>14228</v>
      </c>
      <c r="M3231" s="27" t="s">
        <v>14229</v>
      </c>
    </row>
    <row r="3232" s="98" customFormat="1" ht="33" spans="1:13">
      <c r="A3232" s="24" t="s">
        <v>14230</v>
      </c>
      <c r="B3232" s="24" t="s">
        <v>14231</v>
      </c>
      <c r="C3232" s="21">
        <f>VLOOKUP(A3232,[1]spot_prices!$A:$F,3,FALSE)</f>
        <v>31.8</v>
      </c>
      <c r="D3232" s="21">
        <f>VLOOKUP(A3232,[1]spot_prices!$A:$F,4,FALSE)</f>
        <v>33.4</v>
      </c>
      <c r="E3232" s="107">
        <f>C3232/D3232</f>
        <v>0.952095808383234</v>
      </c>
      <c r="F3232" s="20">
        <f>VLOOKUP(A3232,[1]spot_prices!$A:$F,5,FALSE)</f>
        <v>2.99</v>
      </c>
      <c r="G3232" s="103">
        <f>VLOOKUP(A3232,[1]spot_prices!$A:$F,6,FALSE)</f>
        <v>1.36</v>
      </c>
      <c r="H3232" s="27" t="s">
        <v>2056</v>
      </c>
      <c r="I3232" s="35"/>
      <c r="J3232" s="114"/>
      <c r="K3232" s="112">
        <f>VLOOKUP(H3232,行业总结!D:F,2,FALSE)</f>
        <v>4.2</v>
      </c>
      <c r="L3232" s="27" t="s">
        <v>14232</v>
      </c>
      <c r="M3232" s="27" t="s">
        <v>14233</v>
      </c>
    </row>
    <row r="3233" s="98" customFormat="1" ht="33" spans="1:13">
      <c r="A3233" s="24" t="s">
        <v>14234</v>
      </c>
      <c r="B3233" s="24" t="s">
        <v>14235</v>
      </c>
      <c r="C3233" s="21">
        <f>VLOOKUP(A3233,[1]spot_prices!$A:$F,3,FALSE)</f>
        <v>27.8</v>
      </c>
      <c r="D3233" s="21">
        <f>VLOOKUP(A3233,[1]spot_prices!$A:$F,4,FALSE)</f>
        <v>28</v>
      </c>
      <c r="E3233" s="107">
        <f>C3233/D3233</f>
        <v>0.992857142857143</v>
      </c>
      <c r="F3233" s="20">
        <f>VLOOKUP(A3233,[1]spot_prices!$A:$F,5,FALSE)</f>
        <v>13.97</v>
      </c>
      <c r="G3233" s="103">
        <f>VLOOKUP(A3233,[1]spot_prices!$A:$F,6,FALSE)</f>
        <v>3.48</v>
      </c>
      <c r="H3233" s="27" t="s">
        <v>2056</v>
      </c>
      <c r="I3233" s="35"/>
      <c r="J3233" s="114"/>
      <c r="K3233" s="112">
        <f>VLOOKUP(H3233,行业总结!D:F,2,FALSE)</f>
        <v>4.2</v>
      </c>
      <c r="L3233" s="27" t="s">
        <v>14236</v>
      </c>
      <c r="M3233" s="27" t="s">
        <v>14237</v>
      </c>
    </row>
    <row r="3234" s="98" customFormat="1" spans="1:13">
      <c r="A3234" s="24" t="s">
        <v>14238</v>
      </c>
      <c r="B3234" s="24" t="s">
        <v>14239</v>
      </c>
      <c r="C3234" s="21">
        <f>VLOOKUP(A3234,[1]spot_prices!$A:$F,3,FALSE)</f>
        <v>27.2</v>
      </c>
      <c r="D3234" s="21">
        <f>VLOOKUP(A3234,[1]spot_prices!$A:$F,4,FALSE)</f>
        <v>55.9</v>
      </c>
      <c r="E3234" s="107">
        <f>C3234/D3234</f>
        <v>0.486583184257603</v>
      </c>
      <c r="F3234" s="20">
        <f>VLOOKUP(A3234,[1]spot_prices!$A:$F,5,FALSE)</f>
        <v>42.51</v>
      </c>
      <c r="G3234" s="103">
        <f>VLOOKUP(A3234,[1]spot_prices!$A:$F,6,FALSE)</f>
        <v>1.09</v>
      </c>
      <c r="H3234" s="27" t="s">
        <v>2056</v>
      </c>
      <c r="I3234" s="35"/>
      <c r="J3234" s="114"/>
      <c r="K3234" s="112">
        <f>VLOOKUP(H3234,行业总结!D:F,2,FALSE)</f>
        <v>4.2</v>
      </c>
      <c r="L3234" s="27" t="s">
        <v>14240</v>
      </c>
      <c r="M3234" s="27" t="s">
        <v>14241</v>
      </c>
    </row>
    <row r="3235" s="98" customFormat="1" spans="1:13">
      <c r="A3235" s="24" t="s">
        <v>14242</v>
      </c>
      <c r="B3235" s="24" t="s">
        <v>14243</v>
      </c>
      <c r="C3235" s="21">
        <f>VLOOKUP(A3235,[1]spot_prices!$A:$F,3,FALSE)</f>
        <v>25.8</v>
      </c>
      <c r="D3235" s="21">
        <f>VLOOKUP(A3235,[1]spot_prices!$A:$F,4,FALSE)</f>
        <v>25.8</v>
      </c>
      <c r="E3235" s="107">
        <f>C3235/D3235</f>
        <v>1</v>
      </c>
      <c r="F3235" s="20">
        <f>VLOOKUP(A3235,[1]spot_prices!$A:$F,5,FALSE)</f>
        <v>25.84</v>
      </c>
      <c r="G3235" s="103">
        <f>VLOOKUP(A3235,[1]spot_prices!$A:$F,6,FALSE)</f>
        <v>1.33</v>
      </c>
      <c r="H3235" s="27" t="s">
        <v>2056</v>
      </c>
      <c r="I3235" s="35"/>
      <c r="J3235" s="114"/>
      <c r="K3235" s="112">
        <f>VLOOKUP(H3235,行业总结!D:F,2,FALSE)</f>
        <v>4.2</v>
      </c>
      <c r="L3235" s="27" t="s">
        <v>14244</v>
      </c>
      <c r="M3235" s="27" t="s">
        <v>14245</v>
      </c>
    </row>
    <row r="3236" s="98" customFormat="1" ht="33" spans="1:13">
      <c r="A3236" s="24" t="s">
        <v>14246</v>
      </c>
      <c r="B3236" s="24" t="s">
        <v>14247</v>
      </c>
      <c r="C3236" s="21">
        <f>VLOOKUP(A3236,[1]spot_prices!$A:$F,3,FALSE)</f>
        <v>24.7</v>
      </c>
      <c r="D3236" s="21">
        <f>VLOOKUP(A3236,[1]spot_prices!$A:$F,4,FALSE)</f>
        <v>31.5</v>
      </c>
      <c r="E3236" s="107">
        <f>C3236/D3236</f>
        <v>0.784126984126984</v>
      </c>
      <c r="F3236" s="20">
        <f>VLOOKUP(A3236,[1]spot_prices!$A:$F,5,FALSE)</f>
        <v>5.89</v>
      </c>
      <c r="G3236" s="103">
        <f>VLOOKUP(A3236,[1]spot_prices!$A:$F,6,FALSE)</f>
        <v>-0.17</v>
      </c>
      <c r="H3236" s="27" t="s">
        <v>2056</v>
      </c>
      <c r="I3236" s="35"/>
      <c r="J3236" s="114"/>
      <c r="K3236" s="112">
        <f>VLOOKUP(H3236,行业总结!D:F,2,FALSE)</f>
        <v>4.2</v>
      </c>
      <c r="L3236" s="27" t="s">
        <v>14248</v>
      </c>
      <c r="M3236" s="27" t="s">
        <v>14249</v>
      </c>
    </row>
    <row r="3237" s="98" customFormat="1" ht="33" spans="1:13">
      <c r="A3237" s="24" t="s">
        <v>14250</v>
      </c>
      <c r="B3237" s="24" t="s">
        <v>14251</v>
      </c>
      <c r="C3237" s="21">
        <f>VLOOKUP(A3237,[1]spot_prices!$A:$F,3,FALSE)</f>
        <v>22.7</v>
      </c>
      <c r="D3237" s="21">
        <f>VLOOKUP(A3237,[1]spot_prices!$A:$F,4,FALSE)</f>
        <v>67.2</v>
      </c>
      <c r="E3237" s="107">
        <f>C3237/D3237</f>
        <v>0.337797619047619</v>
      </c>
      <c r="F3237" s="20">
        <f>VLOOKUP(A3237,[1]spot_prices!$A:$F,5,FALSE)</f>
        <v>27.87</v>
      </c>
      <c r="G3237" s="103">
        <f>VLOOKUP(A3237,[1]spot_prices!$A:$F,6,FALSE)</f>
        <v>2.2</v>
      </c>
      <c r="H3237" s="27" t="s">
        <v>2056</v>
      </c>
      <c r="I3237" s="35"/>
      <c r="J3237" s="114"/>
      <c r="K3237" s="112">
        <f>VLOOKUP(H3237,行业总结!D:F,2,FALSE)</f>
        <v>4.2</v>
      </c>
      <c r="L3237" s="27" t="s">
        <v>14252</v>
      </c>
      <c r="M3237" s="27" t="s">
        <v>14253</v>
      </c>
    </row>
    <row r="3238" s="98" customFormat="1" spans="1:13">
      <c r="A3238" s="24" t="s">
        <v>14254</v>
      </c>
      <c r="B3238" s="24" t="s">
        <v>14255</v>
      </c>
      <c r="C3238" s="21">
        <f>VLOOKUP(A3238,[1]spot_prices!$A:$F,3,FALSE)</f>
        <v>20.8</v>
      </c>
      <c r="D3238" s="21">
        <f>VLOOKUP(A3238,[1]spot_prices!$A:$F,4,FALSE)</f>
        <v>29.7</v>
      </c>
      <c r="E3238" s="107">
        <f>C3238/D3238</f>
        <v>0.7003367003367</v>
      </c>
      <c r="F3238" s="20">
        <f>VLOOKUP(A3238,[1]spot_prices!$A:$F,5,FALSE)</f>
        <v>6.51</v>
      </c>
      <c r="G3238" s="103">
        <f>VLOOKUP(A3238,[1]spot_prices!$A:$F,6,FALSE)</f>
        <v>2.2</v>
      </c>
      <c r="H3238" s="27" t="s">
        <v>2056</v>
      </c>
      <c r="I3238" s="35"/>
      <c r="J3238" s="114"/>
      <c r="K3238" s="112">
        <f>VLOOKUP(H3238,行业总结!D:F,2,FALSE)</f>
        <v>4.2</v>
      </c>
      <c r="L3238" s="27" t="s">
        <v>14256</v>
      </c>
      <c r="M3238" s="27" t="s">
        <v>14257</v>
      </c>
    </row>
    <row r="3239" s="98" customFormat="1" ht="33" spans="1:13">
      <c r="A3239" s="24" t="s">
        <v>14258</v>
      </c>
      <c r="B3239" s="122" t="s">
        <v>14259</v>
      </c>
      <c r="C3239" s="21">
        <f>VLOOKUP(A3239,[1]spot_prices!$A:$F,3,FALSE)</f>
        <v>20.7</v>
      </c>
      <c r="D3239" s="21">
        <f>VLOOKUP(A3239,[1]spot_prices!$A:$F,4,FALSE)</f>
        <v>29.1</v>
      </c>
      <c r="E3239" s="107">
        <f>C3239/D3239</f>
        <v>0.711340206185567</v>
      </c>
      <c r="F3239" s="20">
        <f>VLOOKUP(A3239,[1]spot_prices!$A:$F,5,FALSE)</f>
        <v>9.51</v>
      </c>
      <c r="G3239" s="103">
        <f>VLOOKUP(A3239,[1]spot_prices!$A:$F,6,FALSE)</f>
        <v>2.15</v>
      </c>
      <c r="H3239" s="27" t="s">
        <v>2056</v>
      </c>
      <c r="I3239" s="35"/>
      <c r="J3239" s="114"/>
      <c r="K3239" s="112">
        <f>VLOOKUP(H3239,行业总结!D:F,2,FALSE)</f>
        <v>4.2</v>
      </c>
      <c r="L3239" s="128" t="s">
        <v>14260</v>
      </c>
      <c r="M3239" s="27" t="s">
        <v>14261</v>
      </c>
    </row>
    <row r="3240" s="98" customFormat="1" ht="33" spans="1:13">
      <c r="A3240" s="24" t="s">
        <v>14262</v>
      </c>
      <c r="B3240" s="24" t="s">
        <v>14263</v>
      </c>
      <c r="C3240" s="21">
        <f>VLOOKUP(A3240,[1]spot_prices!$A:$F,3,FALSE)</f>
        <v>18.7</v>
      </c>
      <c r="D3240" s="21">
        <f>VLOOKUP(A3240,[1]spot_prices!$A:$F,4,FALSE)</f>
        <v>18.7</v>
      </c>
      <c r="E3240" s="107">
        <f>C3240/D3240</f>
        <v>1</v>
      </c>
      <c r="F3240" s="20">
        <f>VLOOKUP(A3240,[1]spot_prices!$A:$F,5,FALSE)</f>
        <v>4.25</v>
      </c>
      <c r="G3240" s="103">
        <f>VLOOKUP(A3240,[1]spot_prices!$A:$F,6,FALSE)</f>
        <v>1.43</v>
      </c>
      <c r="H3240" s="27" t="s">
        <v>2056</v>
      </c>
      <c r="I3240" s="35"/>
      <c r="J3240" s="114"/>
      <c r="K3240" s="112">
        <f>VLOOKUP(H3240,行业总结!D:F,2,FALSE)</f>
        <v>4.2</v>
      </c>
      <c r="L3240" s="27" t="s">
        <v>14264</v>
      </c>
      <c r="M3240" s="27" t="s">
        <v>14265</v>
      </c>
    </row>
    <row r="3241" s="98" customFormat="1" spans="1:13">
      <c r="A3241" s="24" t="s">
        <v>14266</v>
      </c>
      <c r="B3241" s="24" t="s">
        <v>14267</v>
      </c>
      <c r="C3241" s="21">
        <f>VLOOKUP(A3241,[1]spot_prices!$A:$F,3,FALSE)</f>
        <v>18</v>
      </c>
      <c r="D3241" s="21">
        <f>VLOOKUP(A3241,[1]spot_prices!$A:$F,4,FALSE)</f>
        <v>18</v>
      </c>
      <c r="E3241" s="107">
        <f>C3241/D3241</f>
        <v>1</v>
      </c>
      <c r="F3241" s="20">
        <f>VLOOKUP(A3241,[1]spot_prices!$A:$F,5,FALSE)</f>
        <v>16.04</v>
      </c>
      <c r="G3241" s="103">
        <f>VLOOKUP(A3241,[1]spot_prices!$A:$F,6,FALSE)</f>
        <v>3.55</v>
      </c>
      <c r="H3241" s="27" t="s">
        <v>2056</v>
      </c>
      <c r="I3241" s="35"/>
      <c r="J3241" s="114"/>
      <c r="K3241" s="112">
        <f>VLOOKUP(H3241,行业总结!D:F,2,FALSE)</f>
        <v>4.2</v>
      </c>
      <c r="L3241" s="27" t="s">
        <v>14268</v>
      </c>
      <c r="M3241" s="27" t="s">
        <v>14269</v>
      </c>
    </row>
    <row r="3242" s="98" customFormat="1" ht="33" spans="1:13">
      <c r="A3242" s="24" t="s">
        <v>14270</v>
      </c>
      <c r="B3242" s="24" t="s">
        <v>14271</v>
      </c>
      <c r="C3242" s="21">
        <f>VLOOKUP(A3242,[1]spot_prices!$A:$F,3,FALSE)</f>
        <v>15.4</v>
      </c>
      <c r="D3242" s="21">
        <f>VLOOKUP(A3242,[1]spot_prices!$A:$F,4,FALSE)</f>
        <v>25.4</v>
      </c>
      <c r="E3242" s="107">
        <f>C3242/D3242</f>
        <v>0.606299212598425</v>
      </c>
      <c r="F3242" s="20">
        <f>VLOOKUP(A3242,[1]spot_prices!$A:$F,5,FALSE)</f>
        <v>34.9</v>
      </c>
      <c r="G3242" s="103">
        <f>VLOOKUP(A3242,[1]spot_prices!$A:$F,6,FALSE)</f>
        <v>2.68</v>
      </c>
      <c r="H3242" s="27" t="s">
        <v>2056</v>
      </c>
      <c r="I3242" s="35"/>
      <c r="J3242" s="114"/>
      <c r="K3242" s="112">
        <f>VLOOKUP(H3242,行业总结!D:F,2,FALSE)</f>
        <v>4.2</v>
      </c>
      <c r="L3242" s="27" t="s">
        <v>14272</v>
      </c>
      <c r="M3242" s="27" t="s">
        <v>14273</v>
      </c>
    </row>
    <row r="3243" s="98" customFormat="1" ht="33" spans="1:13">
      <c r="A3243" s="24" t="s">
        <v>14274</v>
      </c>
      <c r="B3243" s="24" t="s">
        <v>14275</v>
      </c>
      <c r="C3243" s="21">
        <f>VLOOKUP(A3243,[1]spot_prices!$A:$F,3,FALSE)</f>
        <v>13.5</v>
      </c>
      <c r="D3243" s="21">
        <f>VLOOKUP(A3243,[1]spot_prices!$A:$F,4,FALSE)</f>
        <v>19.5</v>
      </c>
      <c r="E3243" s="107">
        <f>C3243/D3243</f>
        <v>0.692307692307692</v>
      </c>
      <c r="F3243" s="20">
        <f>VLOOKUP(A3243,[1]spot_prices!$A:$F,5,FALSE)</f>
        <v>6.42</v>
      </c>
      <c r="G3243" s="103">
        <f>VLOOKUP(A3243,[1]spot_prices!$A:$F,6,FALSE)</f>
        <v>2.88</v>
      </c>
      <c r="H3243" s="27" t="s">
        <v>2056</v>
      </c>
      <c r="I3243" s="35"/>
      <c r="J3243" s="114"/>
      <c r="K3243" s="112">
        <f>VLOOKUP(H3243,行业总结!D:F,2,FALSE)</f>
        <v>4.2</v>
      </c>
      <c r="L3243" s="27" t="s">
        <v>14276</v>
      </c>
      <c r="M3243" s="27" t="s">
        <v>14277</v>
      </c>
    </row>
    <row r="3244" s="98" customFormat="1" ht="33" spans="1:13">
      <c r="A3244" s="24" t="s">
        <v>14278</v>
      </c>
      <c r="B3244" s="24" t="s">
        <v>14279</v>
      </c>
      <c r="C3244" s="21">
        <f>VLOOKUP(A3244,[1]spot_prices!$A:$F,3,FALSE)</f>
        <v>12</v>
      </c>
      <c r="D3244" s="21">
        <f>VLOOKUP(A3244,[1]spot_prices!$A:$F,4,FALSE)</f>
        <v>24.4</v>
      </c>
      <c r="E3244" s="107">
        <f>C3244/D3244</f>
        <v>0.491803278688525</v>
      </c>
      <c r="F3244" s="20">
        <f>VLOOKUP(A3244,[1]spot_prices!$A:$F,5,FALSE)</f>
        <v>28.43</v>
      </c>
      <c r="G3244" s="103">
        <f>VLOOKUP(A3244,[1]spot_prices!$A:$F,6,FALSE)</f>
        <v>-0.07</v>
      </c>
      <c r="H3244" s="27" t="s">
        <v>2056</v>
      </c>
      <c r="I3244" s="35"/>
      <c r="J3244" s="114"/>
      <c r="K3244" s="112">
        <f>VLOOKUP(H3244,行业总结!D:F,2,FALSE)</f>
        <v>4.2</v>
      </c>
      <c r="L3244" s="27" t="s">
        <v>14280</v>
      </c>
      <c r="M3244" s="27" t="s">
        <v>14281</v>
      </c>
    </row>
    <row r="3245" s="98" customFormat="1" spans="1:13">
      <c r="A3245" s="24" t="s">
        <v>14282</v>
      </c>
      <c r="B3245" s="24" t="s">
        <v>14283</v>
      </c>
      <c r="C3245" s="21">
        <f>VLOOKUP(A3245,[1]spot_prices!$A:$F,3,FALSE)</f>
        <v>11.5</v>
      </c>
      <c r="D3245" s="21">
        <f>VLOOKUP(A3245,[1]spot_prices!$A:$F,4,FALSE)</f>
        <v>21.1</v>
      </c>
      <c r="E3245" s="107">
        <f>C3245/D3245</f>
        <v>0.545023696682464</v>
      </c>
      <c r="F3245" s="20">
        <f>VLOOKUP(A3245,[1]spot_prices!$A:$F,5,FALSE)</f>
        <v>32.63</v>
      </c>
      <c r="G3245" s="103">
        <f>VLOOKUP(A3245,[1]spot_prices!$A:$F,6,FALSE)</f>
        <v>5.63</v>
      </c>
      <c r="H3245" s="27" t="s">
        <v>2056</v>
      </c>
      <c r="I3245" s="35"/>
      <c r="J3245" s="114"/>
      <c r="K3245" s="112">
        <f>VLOOKUP(H3245,行业总结!D:F,2,FALSE)</f>
        <v>4.2</v>
      </c>
      <c r="L3245" s="27" t="s">
        <v>14284</v>
      </c>
      <c r="M3245" s="27" t="s">
        <v>14285</v>
      </c>
    </row>
    <row r="3246" s="98" customFormat="1" ht="49.5" spans="1:13">
      <c r="A3246" s="24" t="s">
        <v>14286</v>
      </c>
      <c r="B3246" s="24" t="s">
        <v>14287</v>
      </c>
      <c r="C3246" s="21">
        <f>VLOOKUP(A3246,[1]spot_prices!$A:$F,3,FALSE)</f>
        <v>11.3</v>
      </c>
      <c r="D3246" s="21">
        <f>VLOOKUP(A3246,[1]spot_prices!$A:$F,4,FALSE)</f>
        <v>47.5</v>
      </c>
      <c r="E3246" s="107">
        <f>C3246/D3246</f>
        <v>0.237894736842105</v>
      </c>
      <c r="F3246" s="20">
        <f>VLOOKUP(A3246,[1]spot_prices!$A:$F,5,FALSE)</f>
        <v>19.79</v>
      </c>
      <c r="G3246" s="103">
        <f>VLOOKUP(A3246,[1]spot_prices!$A:$F,6,FALSE)</f>
        <v>4.1</v>
      </c>
      <c r="H3246" s="27" t="s">
        <v>2056</v>
      </c>
      <c r="I3246" s="35"/>
      <c r="J3246" s="114"/>
      <c r="K3246" s="112">
        <f>VLOOKUP(H3246,行业总结!D:F,2,FALSE)</f>
        <v>4.2</v>
      </c>
      <c r="L3246" s="27" t="s">
        <v>14288</v>
      </c>
      <c r="M3246" s="27" t="s">
        <v>14289</v>
      </c>
    </row>
    <row r="3247" s="98" customFormat="1" spans="1:13">
      <c r="A3247" s="24" t="s">
        <v>14290</v>
      </c>
      <c r="B3247" s="24" t="s">
        <v>14291</v>
      </c>
      <c r="C3247" s="21">
        <f>VLOOKUP(A3247,[1]spot_prices!$A:$F,3,FALSE)</f>
        <v>11</v>
      </c>
      <c r="D3247" s="21">
        <f>VLOOKUP(A3247,[1]spot_prices!$A:$F,4,FALSE)</f>
        <v>38.5</v>
      </c>
      <c r="E3247" s="107">
        <f>C3247/D3247</f>
        <v>0.285714285714286</v>
      </c>
      <c r="F3247" s="20">
        <f>VLOOKUP(A3247,[1]spot_prices!$A:$F,5,FALSE)</f>
        <v>10.16</v>
      </c>
      <c r="G3247" s="103">
        <f>VLOOKUP(A3247,[1]spot_prices!$A:$F,6,FALSE)</f>
        <v>2.42</v>
      </c>
      <c r="H3247" s="27" t="s">
        <v>2056</v>
      </c>
      <c r="I3247" s="35"/>
      <c r="J3247" s="114"/>
      <c r="K3247" s="112">
        <f>VLOOKUP(H3247,行业总结!D:F,2,FALSE)</f>
        <v>4.2</v>
      </c>
      <c r="L3247" s="27" t="s">
        <v>14292</v>
      </c>
      <c r="M3247" s="27" t="s">
        <v>14293</v>
      </c>
    </row>
    <row r="3248" s="98" customFormat="1" spans="1:13">
      <c r="A3248" s="24" t="s">
        <v>14294</v>
      </c>
      <c r="B3248" s="24" t="s">
        <v>14295</v>
      </c>
      <c r="C3248" s="21">
        <f>VLOOKUP(A3248,[1]spot_prices!$A:$F,3,FALSE)</f>
        <v>10.8</v>
      </c>
      <c r="D3248" s="21">
        <f>VLOOKUP(A3248,[1]spot_prices!$A:$F,4,FALSE)</f>
        <v>43.1</v>
      </c>
      <c r="E3248" s="107">
        <f>C3248/D3248</f>
        <v>0.250580046403712</v>
      </c>
      <c r="F3248" s="20">
        <f>VLOOKUP(A3248,[1]spot_prices!$A:$F,5,FALSE)</f>
        <v>26.96</v>
      </c>
      <c r="G3248" s="103">
        <f>VLOOKUP(A3248,[1]spot_prices!$A:$F,6,FALSE)</f>
        <v>1.09</v>
      </c>
      <c r="H3248" s="27" t="s">
        <v>2056</v>
      </c>
      <c r="I3248" s="35"/>
      <c r="J3248" s="114"/>
      <c r="K3248" s="112">
        <f>VLOOKUP(H3248,行业总结!D:F,2,FALSE)</f>
        <v>4.2</v>
      </c>
      <c r="L3248" s="27" t="s">
        <v>14296</v>
      </c>
      <c r="M3248" s="27" t="s">
        <v>14297</v>
      </c>
    </row>
    <row r="3249" s="98" customFormat="1" ht="33" spans="1:13">
      <c r="A3249" s="24" t="s">
        <v>14298</v>
      </c>
      <c r="B3249" s="24" t="s">
        <v>14299</v>
      </c>
      <c r="C3249" s="21">
        <f>VLOOKUP(A3249,[1]spot_prices!$A:$F,3,FALSE)</f>
        <v>9.2</v>
      </c>
      <c r="D3249" s="21">
        <f>VLOOKUP(A3249,[1]spot_prices!$A:$F,4,FALSE)</f>
        <v>39</v>
      </c>
      <c r="E3249" s="107">
        <f>C3249/D3249</f>
        <v>0.235897435897436</v>
      </c>
      <c r="F3249" s="20">
        <f>VLOOKUP(A3249,[1]spot_prices!$A:$F,5,FALSE)</f>
        <v>24.79</v>
      </c>
      <c r="G3249" s="103">
        <f>VLOOKUP(A3249,[1]spot_prices!$A:$F,6,FALSE)</f>
        <v>0.57</v>
      </c>
      <c r="H3249" s="27" t="s">
        <v>2056</v>
      </c>
      <c r="I3249" s="35"/>
      <c r="J3249" s="114"/>
      <c r="K3249" s="112">
        <f>VLOOKUP(H3249,行业总结!D:F,2,FALSE)</f>
        <v>4.2</v>
      </c>
      <c r="L3249" s="27" t="s">
        <v>14300</v>
      </c>
      <c r="M3249" s="27" t="s">
        <v>14301</v>
      </c>
    </row>
    <row r="3250" s="98" customFormat="1" ht="33" spans="1:13">
      <c r="A3250" s="24" t="s">
        <v>14302</v>
      </c>
      <c r="B3250" s="24" t="s">
        <v>14303</v>
      </c>
      <c r="C3250" s="21">
        <f>VLOOKUP(A3250,[1]spot_prices!$A:$F,3,FALSE)</f>
        <v>8.6</v>
      </c>
      <c r="D3250" s="21">
        <f>VLOOKUP(A3250,[1]spot_prices!$A:$F,4,FALSE)</f>
        <v>17.9</v>
      </c>
      <c r="E3250" s="107">
        <f>C3250/D3250</f>
        <v>0.480446927374302</v>
      </c>
      <c r="F3250" s="20">
        <f>VLOOKUP(A3250,[1]spot_prices!$A:$F,5,FALSE)</f>
        <v>19.7</v>
      </c>
      <c r="G3250" s="103">
        <f>VLOOKUP(A3250,[1]spot_prices!$A:$F,6,FALSE)</f>
        <v>2.44</v>
      </c>
      <c r="H3250" s="27" t="s">
        <v>2056</v>
      </c>
      <c r="I3250" s="35"/>
      <c r="J3250" s="114"/>
      <c r="K3250" s="112">
        <f>VLOOKUP(H3250,行业总结!D:F,2,FALSE)</f>
        <v>4.2</v>
      </c>
      <c r="L3250" s="27" t="s">
        <v>14304</v>
      </c>
      <c r="M3250" s="27" t="s">
        <v>14305</v>
      </c>
    </row>
    <row r="3251" s="98" customFormat="1" ht="33" spans="1:13">
      <c r="A3251" s="24" t="s">
        <v>14306</v>
      </c>
      <c r="B3251" s="24" t="s">
        <v>14307</v>
      </c>
      <c r="C3251" s="21">
        <f>VLOOKUP(A3251,[1]spot_prices!$A:$F,3,FALSE)</f>
        <v>8.1</v>
      </c>
      <c r="D3251" s="21">
        <f>VLOOKUP(A3251,[1]spot_prices!$A:$F,4,FALSE)</f>
        <v>21.3</v>
      </c>
      <c r="E3251" s="107">
        <f>C3251/D3251</f>
        <v>0.380281690140845</v>
      </c>
      <c r="F3251" s="20">
        <f>VLOOKUP(A3251,[1]spot_prices!$A:$F,5,FALSE)</f>
        <v>8.82</v>
      </c>
      <c r="G3251" s="103">
        <f>VLOOKUP(A3251,[1]spot_prices!$A:$F,6,FALSE)</f>
        <v>0.46</v>
      </c>
      <c r="H3251" s="27" t="s">
        <v>2056</v>
      </c>
      <c r="I3251" s="35"/>
      <c r="J3251" s="114"/>
      <c r="K3251" s="112">
        <f>VLOOKUP(H3251,行业总结!D:F,2,FALSE)</f>
        <v>4.2</v>
      </c>
      <c r="L3251" s="27" t="s">
        <v>14308</v>
      </c>
      <c r="M3251" s="27" t="s">
        <v>14309</v>
      </c>
    </row>
    <row r="3252" s="98" customFormat="1" spans="1:13">
      <c r="A3252" s="24" t="s">
        <v>14310</v>
      </c>
      <c r="B3252" s="24" t="s">
        <v>14311</v>
      </c>
      <c r="C3252" s="21">
        <f>VLOOKUP(A3252,[1]spot_prices!$A:$F,3,FALSE)</f>
        <v>7.2</v>
      </c>
      <c r="D3252" s="21">
        <f>VLOOKUP(A3252,[1]spot_prices!$A:$F,4,FALSE)</f>
        <v>30.3</v>
      </c>
      <c r="E3252" s="107">
        <f>C3252/D3252</f>
        <v>0.237623762376238</v>
      </c>
      <c r="F3252" s="20">
        <f>VLOOKUP(A3252,[1]spot_prices!$A:$F,5,FALSE)</f>
        <v>42.35</v>
      </c>
      <c r="G3252" s="103">
        <f>VLOOKUP(A3252,[1]spot_prices!$A:$F,6,FALSE)</f>
        <v>-2.82</v>
      </c>
      <c r="H3252" s="27" t="s">
        <v>2056</v>
      </c>
      <c r="I3252" s="35"/>
      <c r="J3252" s="114"/>
      <c r="K3252" s="112">
        <f>VLOOKUP(H3252,行业总结!D:F,2,FALSE)</f>
        <v>4.2</v>
      </c>
      <c r="L3252" s="27" t="s">
        <v>14312</v>
      </c>
      <c r="M3252" s="27" t="s">
        <v>11803</v>
      </c>
    </row>
    <row r="3253" s="98" customFormat="1" spans="1:13">
      <c r="A3253" s="24" t="s">
        <v>14313</v>
      </c>
      <c r="B3253" s="24" t="s">
        <v>14314</v>
      </c>
      <c r="C3253" s="21">
        <f>VLOOKUP(A3253,[1]spot_prices!$A:$F,3,FALSE)</f>
        <v>6.8</v>
      </c>
      <c r="D3253" s="21">
        <f>VLOOKUP(A3253,[1]spot_prices!$A:$F,4,FALSE)</f>
        <v>22.9</v>
      </c>
      <c r="E3253" s="107">
        <f>C3253/D3253</f>
        <v>0.296943231441048</v>
      </c>
      <c r="F3253" s="20">
        <f>VLOOKUP(A3253,[1]spot_prices!$A:$F,5,FALSE)</f>
        <v>12.85</v>
      </c>
      <c r="G3253" s="103">
        <f>VLOOKUP(A3253,[1]spot_prices!$A:$F,6,FALSE)</f>
        <v>2.39</v>
      </c>
      <c r="H3253" s="27" t="s">
        <v>2056</v>
      </c>
      <c r="I3253" s="35"/>
      <c r="J3253" s="114"/>
      <c r="K3253" s="112">
        <f>VLOOKUP(H3253,行业总结!D:F,2,FALSE)</f>
        <v>4.2</v>
      </c>
      <c r="L3253" s="27" t="s">
        <v>14315</v>
      </c>
      <c r="M3253" s="27" t="s">
        <v>14316</v>
      </c>
    </row>
    <row r="3254" s="98" customFormat="1" spans="1:13">
      <c r="A3254" s="24" t="s">
        <v>14317</v>
      </c>
      <c r="B3254" s="24" t="s">
        <v>14318</v>
      </c>
      <c r="C3254" s="21">
        <f>VLOOKUP(A3254,[1]spot_prices!$A:$F,3,FALSE)</f>
        <v>6.8</v>
      </c>
      <c r="D3254" s="21">
        <f>VLOOKUP(A3254,[1]spot_prices!$A:$F,4,FALSE)</f>
        <v>17.5</v>
      </c>
      <c r="E3254" s="107">
        <f>C3254/D3254</f>
        <v>0.388571428571429</v>
      </c>
      <c r="F3254" s="20">
        <f>VLOOKUP(A3254,[1]spot_prices!$A:$F,5,FALSE)</f>
        <v>22.79</v>
      </c>
      <c r="G3254" s="103">
        <f>VLOOKUP(A3254,[1]spot_prices!$A:$F,6,FALSE)</f>
        <v>2.15</v>
      </c>
      <c r="H3254" s="27" t="s">
        <v>2056</v>
      </c>
      <c r="I3254" s="35"/>
      <c r="J3254" s="114"/>
      <c r="K3254" s="112">
        <f>VLOOKUP(H3254,行业总结!D:F,2,FALSE)</f>
        <v>4.2</v>
      </c>
      <c r="L3254" s="27" t="s">
        <v>14319</v>
      </c>
      <c r="M3254" s="114"/>
    </row>
    <row r="3255" s="98" customFormat="1" spans="1:13">
      <c r="A3255" s="24" t="s">
        <v>14320</v>
      </c>
      <c r="B3255" s="24" t="s">
        <v>14321</v>
      </c>
      <c r="C3255" s="21">
        <f>VLOOKUP(A3255,[1]spot_prices!$A:$F,3,FALSE)</f>
        <v>6.6</v>
      </c>
      <c r="D3255" s="21">
        <f>VLOOKUP(A3255,[1]spot_prices!$A:$F,4,FALSE)</f>
        <v>26.6</v>
      </c>
      <c r="E3255" s="107">
        <f>C3255/D3255</f>
        <v>0.24812030075188</v>
      </c>
      <c r="F3255" s="20">
        <f>VLOOKUP(A3255,[1]spot_prices!$A:$F,5,FALSE)</f>
        <v>33.43</v>
      </c>
      <c r="G3255" s="103">
        <f>VLOOKUP(A3255,[1]spot_prices!$A:$F,6,FALSE)</f>
        <v>3.59</v>
      </c>
      <c r="H3255" s="27" t="s">
        <v>2056</v>
      </c>
      <c r="I3255" s="35"/>
      <c r="J3255" s="114"/>
      <c r="K3255" s="112">
        <f>VLOOKUP(H3255,行业总结!D:F,2,FALSE)</f>
        <v>4.2</v>
      </c>
      <c r="L3255" s="27" t="s">
        <v>14322</v>
      </c>
      <c r="M3255" s="27" t="s">
        <v>14323</v>
      </c>
    </row>
    <row r="3256" s="98" customFormat="1" ht="33" spans="1:13">
      <c r="A3256" s="24" t="s">
        <v>14324</v>
      </c>
      <c r="B3256" s="24" t="s">
        <v>14325</v>
      </c>
      <c r="C3256" s="21">
        <f>VLOOKUP(A3256,[1]spot_prices!$A:$F,3,FALSE)</f>
        <v>6.1</v>
      </c>
      <c r="D3256" s="21">
        <f>VLOOKUP(A3256,[1]spot_prices!$A:$F,4,FALSE)</f>
        <v>27.5</v>
      </c>
      <c r="E3256" s="107">
        <f>C3256/D3256</f>
        <v>0.221818181818182</v>
      </c>
      <c r="F3256" s="20">
        <f>VLOOKUP(A3256,[1]spot_prices!$A:$F,5,FALSE)</f>
        <v>15.21</v>
      </c>
      <c r="G3256" s="103">
        <f>VLOOKUP(A3256,[1]spot_prices!$A:$F,6,FALSE)</f>
        <v>0.4</v>
      </c>
      <c r="H3256" s="27" t="s">
        <v>2056</v>
      </c>
      <c r="I3256" s="35"/>
      <c r="J3256" s="114"/>
      <c r="K3256" s="112">
        <f>VLOOKUP(H3256,行业总结!D:F,2,FALSE)</f>
        <v>4.2</v>
      </c>
      <c r="L3256" s="27" t="s">
        <v>14326</v>
      </c>
      <c r="M3256" s="27" t="s">
        <v>1851</v>
      </c>
    </row>
    <row r="3257" s="98" customFormat="1" ht="33" spans="1:13">
      <c r="A3257" s="24" t="s">
        <v>14327</v>
      </c>
      <c r="B3257" s="24" t="s">
        <v>14328</v>
      </c>
      <c r="C3257" s="21">
        <f>VLOOKUP(A3257,[1]spot_prices!$A:$F,3,FALSE)</f>
        <v>5.5</v>
      </c>
      <c r="D3257" s="21">
        <f>VLOOKUP(A3257,[1]spot_prices!$A:$F,4,FALSE)</f>
        <v>22</v>
      </c>
      <c r="E3257" s="107">
        <f>C3257/D3257</f>
        <v>0.25</v>
      </c>
      <c r="F3257" s="20">
        <f>VLOOKUP(A3257,[1]spot_prices!$A:$F,5,FALSE)</f>
        <v>29.93</v>
      </c>
      <c r="G3257" s="103">
        <f>VLOOKUP(A3257,[1]spot_prices!$A:$F,6,FALSE)</f>
        <v>1.91</v>
      </c>
      <c r="H3257" s="27" t="s">
        <v>2056</v>
      </c>
      <c r="I3257" s="35"/>
      <c r="J3257" s="114"/>
      <c r="K3257" s="112">
        <f>VLOOKUP(H3257,行业总结!D:F,2,FALSE)</f>
        <v>4.2</v>
      </c>
      <c r="L3257" s="27" t="s">
        <v>14329</v>
      </c>
      <c r="M3257" s="27" t="s">
        <v>14330</v>
      </c>
    </row>
    <row r="3258" s="98" customFormat="1" spans="1:13">
      <c r="A3258" s="24" t="s">
        <v>14331</v>
      </c>
      <c r="B3258" s="24" t="s">
        <v>14332</v>
      </c>
      <c r="C3258" s="21">
        <f>VLOOKUP(A3258,[1]spot_prices!$A:$F,3,FALSE)</f>
        <v>4.9</v>
      </c>
      <c r="D3258" s="21">
        <f>VLOOKUP(A3258,[1]spot_prices!$A:$F,4,FALSE)</f>
        <v>19.7</v>
      </c>
      <c r="E3258" s="107">
        <f>C3258/D3258</f>
        <v>0.248730964467005</v>
      </c>
      <c r="F3258" s="20">
        <f>VLOOKUP(A3258,[1]spot_prices!$A:$F,5,FALSE)</f>
        <v>33.11</v>
      </c>
      <c r="G3258" s="103">
        <f>VLOOKUP(A3258,[1]spot_prices!$A:$F,6,FALSE)</f>
        <v>1.81</v>
      </c>
      <c r="H3258" s="27" t="s">
        <v>2056</v>
      </c>
      <c r="I3258" s="35"/>
      <c r="J3258" s="114"/>
      <c r="K3258" s="112">
        <f>VLOOKUP(H3258,行业总结!D:F,2,FALSE)</f>
        <v>4.2</v>
      </c>
      <c r="L3258" s="27" t="s">
        <v>14333</v>
      </c>
      <c r="M3258" s="27" t="s">
        <v>14334</v>
      </c>
    </row>
    <row r="3259" s="98" customFormat="1" ht="33" spans="1:13">
      <c r="A3259" s="24" t="s">
        <v>14335</v>
      </c>
      <c r="B3259" s="24" t="s">
        <v>14336</v>
      </c>
      <c r="C3259" s="21">
        <f>VLOOKUP(A3259,[1]spot_prices!$A:$F,3,FALSE)</f>
        <v>4.7</v>
      </c>
      <c r="D3259" s="21">
        <f>VLOOKUP(A3259,[1]spot_prices!$A:$F,4,FALSE)</f>
        <v>17.8</v>
      </c>
      <c r="E3259" s="107">
        <f>C3259/D3259</f>
        <v>0.264044943820225</v>
      </c>
      <c r="F3259" s="20">
        <f>VLOOKUP(A3259,[1]spot_prices!$A:$F,5,FALSE)</f>
        <v>26.23</v>
      </c>
      <c r="G3259" s="103">
        <f>VLOOKUP(A3259,[1]spot_prices!$A:$F,6,FALSE)</f>
        <v>3.31</v>
      </c>
      <c r="H3259" s="27" t="s">
        <v>2056</v>
      </c>
      <c r="I3259" s="35"/>
      <c r="J3259" s="114"/>
      <c r="K3259" s="112">
        <f>VLOOKUP(H3259,行业总结!D:F,2,FALSE)</f>
        <v>4.2</v>
      </c>
      <c r="L3259" s="27" t="s">
        <v>14337</v>
      </c>
      <c r="M3259" s="27" t="s">
        <v>14338</v>
      </c>
    </row>
    <row r="3260" s="98" customFormat="1" spans="1:13">
      <c r="A3260" s="24" t="s">
        <v>14339</v>
      </c>
      <c r="B3260" s="24" t="s">
        <v>14340</v>
      </c>
      <c r="C3260" s="21">
        <f>VLOOKUP(A3260,[1]spot_prices!$A:$F,3,FALSE)</f>
        <v>4.6</v>
      </c>
      <c r="D3260" s="21">
        <f>VLOOKUP(A3260,[1]spot_prices!$A:$F,4,FALSE)</f>
        <v>18.3</v>
      </c>
      <c r="E3260" s="107">
        <f>C3260/D3260</f>
        <v>0.251366120218579</v>
      </c>
      <c r="F3260" s="20">
        <f>VLOOKUP(A3260,[1]spot_prices!$A:$F,5,FALSE)</f>
        <v>25.21</v>
      </c>
      <c r="G3260" s="103">
        <f>VLOOKUP(A3260,[1]spot_prices!$A:$F,6,FALSE)</f>
        <v>2.06</v>
      </c>
      <c r="H3260" s="27" t="s">
        <v>2056</v>
      </c>
      <c r="I3260" s="35"/>
      <c r="J3260" s="114"/>
      <c r="K3260" s="112">
        <f>VLOOKUP(H3260,行业总结!D:F,2,FALSE)</f>
        <v>4.2</v>
      </c>
      <c r="L3260" s="27" t="s">
        <v>14341</v>
      </c>
      <c r="M3260" s="27" t="s">
        <v>14342</v>
      </c>
    </row>
    <row r="3261" s="98" customFormat="1" spans="1:13">
      <c r="A3261" s="24" t="s">
        <v>14343</v>
      </c>
      <c r="B3261" s="24" t="s">
        <v>14344</v>
      </c>
      <c r="C3261" s="21">
        <f>VLOOKUP(A3261,[1]spot_prices!$A:$F,3,FALSE)</f>
        <v>4.5</v>
      </c>
      <c r="D3261" s="21">
        <f>VLOOKUP(A3261,[1]spot_prices!$A:$F,4,FALSE)</f>
        <v>19.2</v>
      </c>
      <c r="E3261" s="107">
        <f>C3261/D3261</f>
        <v>0.234375</v>
      </c>
      <c r="F3261" s="20">
        <f>VLOOKUP(A3261,[1]spot_prices!$A:$F,5,FALSE)</f>
        <v>26.88</v>
      </c>
      <c r="G3261" s="103">
        <f>VLOOKUP(A3261,[1]spot_prices!$A:$F,6,FALSE)</f>
        <v>0.79</v>
      </c>
      <c r="H3261" s="27" t="s">
        <v>2056</v>
      </c>
      <c r="I3261" s="35"/>
      <c r="J3261" s="114"/>
      <c r="K3261" s="112">
        <f>VLOOKUP(H3261,行业总结!D:F,2,FALSE)</f>
        <v>4.2</v>
      </c>
      <c r="L3261" s="27" t="s">
        <v>14345</v>
      </c>
      <c r="M3261" s="27" t="s">
        <v>14346</v>
      </c>
    </row>
    <row r="3262" s="98" customFormat="1" spans="1:13">
      <c r="A3262" s="24" t="s">
        <v>14347</v>
      </c>
      <c r="B3262" s="24" t="s">
        <v>14348</v>
      </c>
      <c r="C3262" s="21">
        <f>VLOOKUP(A3262,[1]spot_prices!$A:$F,3,FALSE)</f>
        <v>2.4</v>
      </c>
      <c r="D3262" s="21">
        <f>VLOOKUP(A3262,[1]spot_prices!$A:$F,4,FALSE)</f>
        <v>6.3</v>
      </c>
      <c r="E3262" s="107">
        <f>C3262/D3262</f>
        <v>0.380952380952381</v>
      </c>
      <c r="F3262" s="20">
        <f>VLOOKUP(A3262,[1]spot_prices!$A:$F,5,FALSE)</f>
        <v>8.63</v>
      </c>
      <c r="G3262" s="103">
        <f>VLOOKUP(A3262,[1]spot_prices!$A:$F,6,FALSE)</f>
        <v>0</v>
      </c>
      <c r="H3262" s="27" t="s">
        <v>2056</v>
      </c>
      <c r="I3262" s="35"/>
      <c r="J3262" s="114"/>
      <c r="K3262" s="112">
        <f>VLOOKUP(H3262,行业总结!D:F,2,FALSE)</f>
        <v>4.2</v>
      </c>
      <c r="L3262" s="114"/>
      <c r="M3262" s="114"/>
    </row>
    <row r="3263" s="98" customFormat="1" ht="33" spans="1:13">
      <c r="A3263" s="24" t="s">
        <v>14349</v>
      </c>
      <c r="B3263" s="24" t="s">
        <v>14350</v>
      </c>
      <c r="C3263" s="21">
        <f>VLOOKUP(A3263,[1]spot_prices!$A:$F,3,FALSE)</f>
        <v>1.4</v>
      </c>
      <c r="D3263" s="21">
        <f>VLOOKUP(A3263,[1]spot_prices!$A:$F,4,FALSE)</f>
        <v>6.3</v>
      </c>
      <c r="E3263" s="107">
        <f>C3263/D3263</f>
        <v>0.222222222222222</v>
      </c>
      <c r="F3263" s="20">
        <f>VLOOKUP(A3263,[1]spot_prices!$A:$F,5,FALSE)</f>
        <v>7.22</v>
      </c>
      <c r="G3263" s="103">
        <f>VLOOKUP(A3263,[1]spot_prices!$A:$F,6,FALSE)</f>
        <v>3.88</v>
      </c>
      <c r="H3263" s="27" t="s">
        <v>2056</v>
      </c>
      <c r="I3263" s="35"/>
      <c r="J3263" s="114"/>
      <c r="K3263" s="112">
        <f>VLOOKUP(H3263,行业总结!D:F,2,FALSE)</f>
        <v>4.2</v>
      </c>
      <c r="L3263" s="27" t="s">
        <v>14351</v>
      </c>
      <c r="M3263" s="27" t="s">
        <v>14352</v>
      </c>
    </row>
    <row r="3264" s="98" customFormat="1" ht="33" spans="1:13">
      <c r="A3264" s="24" t="s">
        <v>14353</v>
      </c>
      <c r="B3264" s="24" t="s">
        <v>14354</v>
      </c>
      <c r="C3264" s="21">
        <f>VLOOKUP(A3264,[1]spot_prices!$A:$F,3,FALSE)</f>
        <v>1.2</v>
      </c>
      <c r="D3264" s="21">
        <f>VLOOKUP(A3264,[1]spot_prices!$A:$F,4,FALSE)</f>
        <v>5</v>
      </c>
      <c r="E3264" s="107">
        <f>C3264/D3264</f>
        <v>0.24</v>
      </c>
      <c r="F3264" s="20">
        <f>VLOOKUP(A3264,[1]spot_prices!$A:$F,5,FALSE)</f>
        <v>6.71</v>
      </c>
      <c r="G3264" s="103">
        <f>VLOOKUP(A3264,[1]spot_prices!$A:$F,6,FALSE)</f>
        <v>-0.74</v>
      </c>
      <c r="H3264" s="27" t="s">
        <v>2056</v>
      </c>
      <c r="I3264" s="35"/>
      <c r="J3264" s="114"/>
      <c r="K3264" s="112">
        <f>VLOOKUP(H3264,行业总结!D:F,2,FALSE)</f>
        <v>4.2</v>
      </c>
      <c r="L3264" s="27" t="s">
        <v>14355</v>
      </c>
      <c r="M3264" s="114"/>
    </row>
    <row r="3265" s="98" customFormat="1" ht="33" spans="1:13">
      <c r="A3265" s="24" t="s">
        <v>14356</v>
      </c>
      <c r="B3265" s="24" t="s">
        <v>14357</v>
      </c>
      <c r="C3265" s="21">
        <f>VLOOKUP(A3265,[1]spot_prices!$A:$F,3,FALSE)</f>
        <v>1.1</v>
      </c>
      <c r="D3265" s="21">
        <f>VLOOKUP(A3265,[1]spot_prices!$A:$F,4,FALSE)</f>
        <v>5.4</v>
      </c>
      <c r="E3265" s="107">
        <f>C3265/D3265</f>
        <v>0.203703703703704</v>
      </c>
      <c r="F3265" s="20">
        <f>VLOOKUP(A3265,[1]spot_prices!$A:$F,5,FALSE)</f>
        <v>11.41</v>
      </c>
      <c r="G3265" s="103">
        <f>VLOOKUP(A3265,[1]spot_prices!$A:$F,6,FALSE)</f>
        <v>0.97</v>
      </c>
      <c r="H3265" s="27" t="s">
        <v>2056</v>
      </c>
      <c r="I3265" s="35"/>
      <c r="J3265" s="114"/>
      <c r="K3265" s="112">
        <f>VLOOKUP(H3265,行业总结!D:F,2,FALSE)</f>
        <v>4.2</v>
      </c>
      <c r="L3265" s="27" t="s">
        <v>14358</v>
      </c>
      <c r="M3265" s="114"/>
    </row>
    <row r="3266" s="98" customFormat="1" spans="1:13">
      <c r="A3266" s="108" t="s">
        <v>14359</v>
      </c>
      <c r="B3266" s="108" t="s">
        <v>14360</v>
      </c>
      <c r="C3266" s="21">
        <f>VLOOKUP(A3266,[1]spot_prices!$A:$F,3,FALSE)</f>
        <v>107</v>
      </c>
      <c r="D3266" s="21">
        <f>VLOOKUP(A3266,[1]spot_prices!$A:$F,4,FALSE)</f>
        <v>212.2</v>
      </c>
      <c r="E3266" s="107">
        <f>C3266/D3266</f>
        <v>0.504241281809614</v>
      </c>
      <c r="F3266" s="20">
        <f>VLOOKUP(A3266,[1]spot_prices!$A:$F,5,FALSE)</f>
        <v>44.21</v>
      </c>
      <c r="G3266" s="103">
        <f>VLOOKUP(A3266,[1]spot_prices!$A:$F,6,FALSE)</f>
        <v>0.48</v>
      </c>
      <c r="H3266" s="109" t="s">
        <v>2055</v>
      </c>
      <c r="I3266" s="121"/>
      <c r="J3266" s="108" t="s">
        <v>3509</v>
      </c>
      <c r="K3266" s="112">
        <f>VLOOKUP(H3266,行业总结!D:F,2,FALSE)</f>
        <v>4.2</v>
      </c>
      <c r="L3266" s="109" t="s">
        <v>14361</v>
      </c>
      <c r="M3266" s="109" t="s">
        <v>14362</v>
      </c>
    </row>
    <row r="3267" s="98" customFormat="1" spans="1:13">
      <c r="A3267" s="20" t="s">
        <v>14363</v>
      </c>
      <c r="B3267" s="20" t="s">
        <v>14364</v>
      </c>
      <c r="C3267" s="21">
        <f>VLOOKUP(A3267,[1]spot_prices!$A:$F,3,FALSE)</f>
        <v>69.8</v>
      </c>
      <c r="D3267" s="21">
        <f>VLOOKUP(A3267,[1]spot_prices!$A:$F,4,FALSE)</f>
        <v>78.9</v>
      </c>
      <c r="E3267" s="107">
        <f>C3267/D3267</f>
        <v>0.884664131812421</v>
      </c>
      <c r="F3267" s="20">
        <f>VLOOKUP(A3267,[1]spot_prices!$A:$F,5,FALSE)</f>
        <v>5.47</v>
      </c>
      <c r="G3267" s="103">
        <f>VLOOKUP(A3267,[1]spot_prices!$A:$F,6,FALSE)</f>
        <v>3.21</v>
      </c>
      <c r="H3267" s="23" t="s">
        <v>2055</v>
      </c>
      <c r="I3267" s="115"/>
      <c r="J3267" s="20" t="s">
        <v>2113</v>
      </c>
      <c r="K3267" s="112">
        <f>VLOOKUP(H3267,行业总结!D:F,2,FALSE)</f>
        <v>4.2</v>
      </c>
      <c r="L3267" s="23" t="s">
        <v>14365</v>
      </c>
      <c r="M3267" s="23" t="s">
        <v>14366</v>
      </c>
    </row>
    <row r="3268" s="98" customFormat="1" ht="49.5" spans="1:13">
      <c r="A3268" s="20" t="s">
        <v>14367</v>
      </c>
      <c r="B3268" s="20" t="s">
        <v>14368</v>
      </c>
      <c r="C3268" s="21">
        <f>VLOOKUP(A3268,[1]spot_prices!$A:$F,3,FALSE)</f>
        <v>63.2</v>
      </c>
      <c r="D3268" s="21">
        <f>VLOOKUP(A3268,[1]spot_prices!$A:$F,4,FALSE)</f>
        <v>63.8</v>
      </c>
      <c r="E3268" s="107">
        <f>C3268/D3268</f>
        <v>0.990595611285267</v>
      </c>
      <c r="F3268" s="20">
        <f>VLOOKUP(A3268,[1]spot_prices!$A:$F,5,FALSE)</f>
        <v>12.06</v>
      </c>
      <c r="G3268" s="103">
        <f>VLOOKUP(A3268,[1]spot_prices!$A:$F,6,FALSE)</f>
        <v>2.03</v>
      </c>
      <c r="H3268" s="23" t="s">
        <v>2055</v>
      </c>
      <c r="I3268" s="115"/>
      <c r="J3268" s="113"/>
      <c r="K3268" s="112">
        <f>VLOOKUP(H3268,行业总结!D:F,2,FALSE)</f>
        <v>4.2</v>
      </c>
      <c r="L3268" s="23" t="s">
        <v>14369</v>
      </c>
      <c r="M3268" s="23" t="s">
        <v>14370</v>
      </c>
    </row>
    <row r="3269" s="98" customFormat="1" ht="33" spans="1:13">
      <c r="A3269" s="24" t="s">
        <v>14371</v>
      </c>
      <c r="B3269" s="24" t="s">
        <v>14372</v>
      </c>
      <c r="C3269" s="21">
        <f>VLOOKUP(A3269,[1]spot_prices!$A:$F,3,FALSE)</f>
        <v>44.7</v>
      </c>
      <c r="D3269" s="21">
        <f>VLOOKUP(A3269,[1]spot_prices!$A:$F,4,FALSE)</f>
        <v>57.8</v>
      </c>
      <c r="E3269" s="107">
        <f>C3269/D3269</f>
        <v>0.773356401384083</v>
      </c>
      <c r="F3269" s="20">
        <f>VLOOKUP(A3269,[1]spot_prices!$A:$F,5,FALSE)</f>
        <v>11.89</v>
      </c>
      <c r="G3269" s="103">
        <f>VLOOKUP(A3269,[1]spot_prices!$A:$F,6,FALSE)</f>
        <v>1.89</v>
      </c>
      <c r="H3269" s="27" t="s">
        <v>2055</v>
      </c>
      <c r="I3269" s="35"/>
      <c r="J3269" s="114"/>
      <c r="K3269" s="112">
        <f>VLOOKUP(H3269,行业总结!D:F,2,FALSE)</f>
        <v>4.2</v>
      </c>
      <c r="L3269" s="27" t="s">
        <v>14373</v>
      </c>
      <c r="M3269" s="27" t="s">
        <v>14374</v>
      </c>
    </row>
    <row r="3270" s="98" customFormat="1" ht="33" spans="1:13">
      <c r="A3270" s="24" t="s">
        <v>14375</v>
      </c>
      <c r="B3270" s="24" t="s">
        <v>14376</v>
      </c>
      <c r="C3270" s="21">
        <f>VLOOKUP(A3270,[1]spot_prices!$A:$F,3,FALSE)</f>
        <v>41.9</v>
      </c>
      <c r="D3270" s="21">
        <f>VLOOKUP(A3270,[1]spot_prices!$A:$F,4,FALSE)</f>
        <v>54.9</v>
      </c>
      <c r="E3270" s="107">
        <f>C3270/D3270</f>
        <v>0.763205828779599</v>
      </c>
      <c r="F3270" s="20">
        <f>VLOOKUP(A3270,[1]spot_prices!$A:$F,5,FALSE)</f>
        <v>9.5</v>
      </c>
      <c r="G3270" s="103">
        <f>VLOOKUP(A3270,[1]spot_prices!$A:$F,6,FALSE)</f>
        <v>1.5</v>
      </c>
      <c r="H3270" s="27" t="s">
        <v>2055</v>
      </c>
      <c r="I3270" s="35"/>
      <c r="J3270" s="114"/>
      <c r="K3270" s="112">
        <f>VLOOKUP(H3270,行业总结!D:F,2,FALSE)</f>
        <v>4.2</v>
      </c>
      <c r="L3270" s="27" t="s">
        <v>14377</v>
      </c>
      <c r="M3270" s="27" t="s">
        <v>14378</v>
      </c>
    </row>
    <row r="3271" s="98" customFormat="1" ht="33" spans="1:13">
      <c r="A3271" s="24" t="s">
        <v>14379</v>
      </c>
      <c r="B3271" s="24" t="s">
        <v>14380</v>
      </c>
      <c r="C3271" s="21">
        <f>VLOOKUP(A3271,[1]spot_prices!$A:$F,3,FALSE)</f>
        <v>34</v>
      </c>
      <c r="D3271" s="21">
        <f>VLOOKUP(A3271,[1]spot_prices!$A:$F,4,FALSE)</f>
        <v>45.8</v>
      </c>
      <c r="E3271" s="107">
        <f>C3271/D3271</f>
        <v>0.74235807860262</v>
      </c>
      <c r="F3271" s="20">
        <f>VLOOKUP(A3271,[1]spot_prices!$A:$F,5,FALSE)</f>
        <v>8.42</v>
      </c>
      <c r="G3271" s="103">
        <f>VLOOKUP(A3271,[1]spot_prices!$A:$F,6,FALSE)</f>
        <v>-6.96</v>
      </c>
      <c r="H3271" s="27" t="s">
        <v>2055</v>
      </c>
      <c r="I3271" s="35"/>
      <c r="J3271" s="114"/>
      <c r="K3271" s="112">
        <f>VLOOKUP(H3271,行业总结!D:F,2,FALSE)</f>
        <v>4.2</v>
      </c>
      <c r="L3271" s="27" t="s">
        <v>14381</v>
      </c>
      <c r="M3271" s="27" t="s">
        <v>14382</v>
      </c>
    </row>
    <row r="3272" s="98" customFormat="1" ht="33" spans="1:13">
      <c r="A3272" s="24" t="s">
        <v>14383</v>
      </c>
      <c r="B3272" s="24" t="s">
        <v>14384</v>
      </c>
      <c r="C3272" s="21">
        <f>VLOOKUP(A3272,[1]spot_prices!$A:$F,3,FALSE)</f>
        <v>30.3</v>
      </c>
      <c r="D3272" s="21">
        <f>VLOOKUP(A3272,[1]spot_prices!$A:$F,4,FALSE)</f>
        <v>39.9</v>
      </c>
      <c r="E3272" s="107">
        <f>C3272/D3272</f>
        <v>0.759398496240602</v>
      </c>
      <c r="F3272" s="20">
        <f>VLOOKUP(A3272,[1]spot_prices!$A:$F,5,FALSE)</f>
        <v>32.85</v>
      </c>
      <c r="G3272" s="103">
        <f>VLOOKUP(A3272,[1]spot_prices!$A:$F,6,FALSE)</f>
        <v>3.53</v>
      </c>
      <c r="H3272" s="27" t="s">
        <v>2055</v>
      </c>
      <c r="I3272" s="35"/>
      <c r="J3272" s="114"/>
      <c r="K3272" s="112">
        <f>VLOOKUP(H3272,行业总结!D:F,2,FALSE)</f>
        <v>4.2</v>
      </c>
      <c r="L3272" s="27" t="s">
        <v>14385</v>
      </c>
      <c r="M3272" s="27" t="s">
        <v>14386</v>
      </c>
    </row>
    <row r="3273" s="98" customFormat="1" ht="33" spans="1:13">
      <c r="A3273" s="24" t="s">
        <v>14387</v>
      </c>
      <c r="B3273" s="24" t="s">
        <v>14388</v>
      </c>
      <c r="C3273" s="21">
        <f>VLOOKUP(A3273,[1]spot_prices!$A:$F,3,FALSE)</f>
        <v>27.3</v>
      </c>
      <c r="D3273" s="21">
        <f>VLOOKUP(A3273,[1]spot_prices!$A:$F,4,FALSE)</f>
        <v>37.2</v>
      </c>
      <c r="E3273" s="107">
        <f>C3273/D3273</f>
        <v>0.733870967741935</v>
      </c>
      <c r="F3273" s="20">
        <f>VLOOKUP(A3273,[1]spot_prices!$A:$F,5,FALSE)</f>
        <v>33.94</v>
      </c>
      <c r="G3273" s="103">
        <f>VLOOKUP(A3273,[1]spot_prices!$A:$F,6,FALSE)</f>
        <v>1.34</v>
      </c>
      <c r="H3273" s="27" t="s">
        <v>2055</v>
      </c>
      <c r="I3273" s="35"/>
      <c r="J3273" s="114"/>
      <c r="K3273" s="112">
        <f>VLOOKUP(H3273,行业总结!D:F,2,FALSE)</f>
        <v>4.2</v>
      </c>
      <c r="L3273" s="27" t="s">
        <v>14389</v>
      </c>
      <c r="M3273" s="27" t="s">
        <v>14390</v>
      </c>
    </row>
    <row r="3274" s="98" customFormat="1" ht="33" spans="1:13">
      <c r="A3274" s="24" t="s">
        <v>14391</v>
      </c>
      <c r="B3274" s="24" t="s">
        <v>14392</v>
      </c>
      <c r="C3274" s="21">
        <f>VLOOKUP(A3274,[1]spot_prices!$A:$F,3,FALSE)</f>
        <v>23</v>
      </c>
      <c r="D3274" s="21">
        <f>VLOOKUP(A3274,[1]spot_prices!$A:$F,4,FALSE)</f>
        <v>23</v>
      </c>
      <c r="E3274" s="107">
        <f>C3274/D3274</f>
        <v>1</v>
      </c>
      <c r="F3274" s="20">
        <f>VLOOKUP(A3274,[1]spot_prices!$A:$F,5,FALSE)</f>
        <v>32.83</v>
      </c>
      <c r="G3274" s="103">
        <f>VLOOKUP(A3274,[1]spot_prices!$A:$F,6,FALSE)</f>
        <v>1.33</v>
      </c>
      <c r="H3274" s="27" t="s">
        <v>2055</v>
      </c>
      <c r="I3274" s="35"/>
      <c r="J3274" s="114"/>
      <c r="K3274" s="112">
        <f>VLOOKUP(H3274,行业总结!D:F,2,FALSE)</f>
        <v>4.2</v>
      </c>
      <c r="L3274" s="27" t="s">
        <v>14393</v>
      </c>
      <c r="M3274" s="27" t="s">
        <v>14394</v>
      </c>
    </row>
    <row r="3275" s="98" customFormat="1" spans="1:13">
      <c r="A3275" s="24" t="s">
        <v>14395</v>
      </c>
      <c r="B3275" s="24" t="s">
        <v>14396</v>
      </c>
      <c r="C3275" s="21">
        <f>VLOOKUP(A3275,[1]spot_prices!$A:$F,3,FALSE)</f>
        <v>19.5</v>
      </c>
      <c r="D3275" s="21">
        <f>VLOOKUP(A3275,[1]spot_prices!$A:$F,4,FALSE)</f>
        <v>23.9</v>
      </c>
      <c r="E3275" s="107">
        <f>C3275/D3275</f>
        <v>0.815899581589958</v>
      </c>
      <c r="F3275" s="20">
        <f>VLOOKUP(A3275,[1]spot_prices!$A:$F,5,FALSE)</f>
        <v>22.17</v>
      </c>
      <c r="G3275" s="103">
        <f>VLOOKUP(A3275,[1]spot_prices!$A:$F,6,FALSE)</f>
        <v>1.28</v>
      </c>
      <c r="H3275" s="27" t="s">
        <v>2055</v>
      </c>
      <c r="I3275" s="35"/>
      <c r="J3275" s="114"/>
      <c r="K3275" s="112">
        <f>VLOOKUP(H3275,行业总结!D:F,2,FALSE)</f>
        <v>4.2</v>
      </c>
      <c r="L3275" s="27" t="s">
        <v>14397</v>
      </c>
      <c r="M3275" s="27" t="s">
        <v>14398</v>
      </c>
    </row>
    <row r="3276" s="98" customFormat="1" ht="33" spans="1:13">
      <c r="A3276" s="24" t="s">
        <v>14399</v>
      </c>
      <c r="B3276" s="24" t="s">
        <v>14400</v>
      </c>
      <c r="C3276" s="21">
        <f>VLOOKUP(A3276,[1]spot_prices!$A:$F,3,FALSE)</f>
        <v>15.8</v>
      </c>
      <c r="D3276" s="21">
        <f>VLOOKUP(A3276,[1]spot_prices!$A:$F,4,FALSE)</f>
        <v>19.1</v>
      </c>
      <c r="E3276" s="107">
        <f>C3276/D3276</f>
        <v>0.827225130890052</v>
      </c>
      <c r="F3276" s="20">
        <f>VLOOKUP(A3276,[1]spot_prices!$A:$F,5,FALSE)</f>
        <v>13.63</v>
      </c>
      <c r="G3276" s="103">
        <f>VLOOKUP(A3276,[1]spot_prices!$A:$F,6,FALSE)</f>
        <v>2.79</v>
      </c>
      <c r="H3276" s="27" t="s">
        <v>2055</v>
      </c>
      <c r="I3276" s="35"/>
      <c r="J3276" s="114"/>
      <c r="K3276" s="112">
        <f>VLOOKUP(H3276,行业总结!D:F,2,FALSE)</f>
        <v>4.2</v>
      </c>
      <c r="L3276" s="27" t="s">
        <v>14401</v>
      </c>
      <c r="M3276" s="27" t="s">
        <v>14402</v>
      </c>
    </row>
    <row r="3277" s="98" customFormat="1" ht="33" spans="1:13">
      <c r="A3277" s="24" t="s">
        <v>14403</v>
      </c>
      <c r="B3277" s="24" t="s">
        <v>14404</v>
      </c>
      <c r="C3277" s="21">
        <f>VLOOKUP(A3277,[1]spot_prices!$A:$F,3,FALSE)</f>
        <v>15.7</v>
      </c>
      <c r="D3277" s="21">
        <f>VLOOKUP(A3277,[1]spot_prices!$A:$F,4,FALSE)</f>
        <v>21.6</v>
      </c>
      <c r="E3277" s="107">
        <f>C3277/D3277</f>
        <v>0.726851851851852</v>
      </c>
      <c r="F3277" s="20">
        <f>VLOOKUP(A3277,[1]spot_prices!$A:$F,5,FALSE)</f>
        <v>20.57</v>
      </c>
      <c r="G3277" s="103">
        <f>VLOOKUP(A3277,[1]spot_prices!$A:$F,6,FALSE)</f>
        <v>1.38</v>
      </c>
      <c r="H3277" s="27" t="s">
        <v>2055</v>
      </c>
      <c r="I3277" s="35"/>
      <c r="J3277" s="114"/>
      <c r="K3277" s="112">
        <f>VLOOKUP(H3277,行业总结!D:F,2,FALSE)</f>
        <v>4.2</v>
      </c>
      <c r="L3277" s="27" t="s">
        <v>14405</v>
      </c>
      <c r="M3277" s="27" t="s">
        <v>14406</v>
      </c>
    </row>
    <row r="3278" s="98" customFormat="1" ht="33" spans="1:13">
      <c r="A3278" s="24" t="s">
        <v>14407</v>
      </c>
      <c r="B3278" s="24" t="s">
        <v>14408</v>
      </c>
      <c r="C3278" s="21">
        <f>VLOOKUP(A3278,[1]spot_prices!$A:$F,3,FALSE)</f>
        <v>4.3</v>
      </c>
      <c r="D3278" s="21">
        <f>VLOOKUP(A3278,[1]spot_prices!$A:$F,4,FALSE)</f>
        <v>14.9</v>
      </c>
      <c r="E3278" s="107">
        <f>C3278/D3278</f>
        <v>0.288590604026846</v>
      </c>
      <c r="F3278" s="20">
        <f>VLOOKUP(A3278,[1]spot_prices!$A:$F,5,FALSE)</f>
        <v>16.1</v>
      </c>
      <c r="G3278" s="103">
        <f>VLOOKUP(A3278,[1]spot_prices!$A:$F,6,FALSE)</f>
        <v>-0.25</v>
      </c>
      <c r="H3278" s="27" t="s">
        <v>2055</v>
      </c>
      <c r="I3278" s="35"/>
      <c r="J3278" s="114"/>
      <c r="K3278" s="112">
        <f>VLOOKUP(H3278,行业总结!D:F,2,FALSE)</f>
        <v>4.2</v>
      </c>
      <c r="L3278" s="27" t="s">
        <v>14409</v>
      </c>
      <c r="M3278" s="27" t="s">
        <v>14410</v>
      </c>
    </row>
    <row r="3279" s="98" customFormat="1" ht="33" spans="1:13">
      <c r="A3279" s="24" t="s">
        <v>14411</v>
      </c>
      <c r="B3279" s="24" t="s">
        <v>14412</v>
      </c>
      <c r="C3279" s="21">
        <f>VLOOKUP(A3279,[1]spot_prices!$A:$F,3,FALSE)</f>
        <v>4.1</v>
      </c>
      <c r="D3279" s="21">
        <f>VLOOKUP(A3279,[1]spot_prices!$A:$F,4,FALSE)</f>
        <v>10.3</v>
      </c>
      <c r="E3279" s="107">
        <f>C3279/D3279</f>
        <v>0.398058252427184</v>
      </c>
      <c r="F3279" s="20">
        <f>VLOOKUP(A3279,[1]spot_prices!$A:$F,5,FALSE)</f>
        <v>5.69</v>
      </c>
      <c r="G3279" s="103">
        <f>VLOOKUP(A3279,[1]spot_prices!$A:$F,6,FALSE)</f>
        <v>0</v>
      </c>
      <c r="H3279" s="27" t="s">
        <v>2055</v>
      </c>
      <c r="I3279" s="35"/>
      <c r="J3279" s="114"/>
      <c r="K3279" s="112">
        <f>VLOOKUP(H3279,行业总结!D:F,2,FALSE)</f>
        <v>4.2</v>
      </c>
      <c r="L3279" s="27" t="s">
        <v>14413</v>
      </c>
      <c r="M3279" s="114"/>
    </row>
    <row r="3280" s="98" customFormat="1" ht="49.5" spans="1:13">
      <c r="A3280" s="108" t="s">
        <v>14414</v>
      </c>
      <c r="B3280" s="108" t="s">
        <v>14415</v>
      </c>
      <c r="C3280" s="21">
        <f>VLOOKUP(A3280,[1]spot_prices!$A:$F,3,FALSE)</f>
        <v>171.9</v>
      </c>
      <c r="D3280" s="21">
        <f>VLOOKUP(A3280,[1]spot_prices!$A:$F,4,FALSE)</f>
        <v>402.8</v>
      </c>
      <c r="E3280" s="107">
        <f>C3280/D3280</f>
        <v>0.426762661370407</v>
      </c>
      <c r="F3280" s="20">
        <f>VLOOKUP(A3280,[1]spot_prices!$A:$F,5,FALSE)</f>
        <v>7.47</v>
      </c>
      <c r="G3280" s="103">
        <f>VLOOKUP(A3280,[1]spot_prices!$A:$F,6,FALSE)</f>
        <v>-0.66</v>
      </c>
      <c r="H3280" s="109" t="s">
        <v>2054</v>
      </c>
      <c r="I3280" s="121"/>
      <c r="J3280" s="108" t="s">
        <v>2421</v>
      </c>
      <c r="K3280" s="112">
        <f>VLOOKUP(H3280,行业总结!D:F,2,FALSE)</f>
        <v>4.2</v>
      </c>
      <c r="L3280" s="109" t="s">
        <v>14416</v>
      </c>
      <c r="M3280" s="109" t="s">
        <v>14417</v>
      </c>
    </row>
    <row r="3281" s="98" customFormat="1" ht="33" spans="1:13">
      <c r="A3281" s="108" t="s">
        <v>14418</v>
      </c>
      <c r="B3281" s="108" t="s">
        <v>14419</v>
      </c>
      <c r="C3281" s="21">
        <f>VLOOKUP(A3281,[1]spot_prices!$A:$F,3,FALSE)</f>
        <v>138.6</v>
      </c>
      <c r="D3281" s="21">
        <f>VLOOKUP(A3281,[1]spot_prices!$A:$F,4,FALSE)</f>
        <v>138.6</v>
      </c>
      <c r="E3281" s="107">
        <f>C3281/D3281</f>
        <v>1</v>
      </c>
      <c r="F3281" s="20">
        <f>VLOOKUP(A3281,[1]spot_prices!$A:$F,5,FALSE)</f>
        <v>20.29</v>
      </c>
      <c r="G3281" s="103">
        <f>VLOOKUP(A3281,[1]spot_prices!$A:$F,6,FALSE)</f>
        <v>0.9</v>
      </c>
      <c r="H3281" s="109" t="s">
        <v>2054</v>
      </c>
      <c r="I3281" s="121"/>
      <c r="J3281" s="108" t="s">
        <v>2113</v>
      </c>
      <c r="K3281" s="112">
        <f>VLOOKUP(H3281,行业总结!D:F,2,FALSE)</f>
        <v>4.2</v>
      </c>
      <c r="L3281" s="109" t="s">
        <v>14420</v>
      </c>
      <c r="M3281" s="109" t="s">
        <v>14421</v>
      </c>
    </row>
    <row r="3282" s="98" customFormat="1" ht="33" spans="1:13">
      <c r="A3282" s="108" t="s">
        <v>14422</v>
      </c>
      <c r="B3282" s="120" t="s">
        <v>14423</v>
      </c>
      <c r="C3282" s="21">
        <f>VLOOKUP(A3282,[1]spot_prices!$A:$F,3,FALSE)</f>
        <v>134.4</v>
      </c>
      <c r="D3282" s="21">
        <f>VLOOKUP(A3282,[1]spot_prices!$A:$F,4,FALSE)</f>
        <v>136.1</v>
      </c>
      <c r="E3282" s="107">
        <f>C3282/D3282</f>
        <v>0.987509184423218</v>
      </c>
      <c r="F3282" s="20">
        <f>VLOOKUP(A3282,[1]spot_prices!$A:$F,5,FALSE)</f>
        <v>20.55</v>
      </c>
      <c r="G3282" s="103">
        <f>VLOOKUP(A3282,[1]spot_prices!$A:$F,6,FALSE)</f>
        <v>2.65</v>
      </c>
      <c r="H3282" s="109" t="s">
        <v>2054</v>
      </c>
      <c r="I3282" s="121"/>
      <c r="J3282" s="108" t="s">
        <v>2253</v>
      </c>
      <c r="K3282" s="112">
        <f>VLOOKUP(H3282,行业总结!D:F,2,FALSE)</f>
        <v>4.2</v>
      </c>
      <c r="L3282" s="135" t="s">
        <v>14424</v>
      </c>
      <c r="M3282" s="109" t="s">
        <v>14425</v>
      </c>
    </row>
    <row r="3283" s="98" customFormat="1" spans="1:13">
      <c r="A3283" s="20" t="s">
        <v>14426</v>
      </c>
      <c r="B3283" s="20" t="s">
        <v>14427</v>
      </c>
      <c r="C3283" s="21">
        <f>VLOOKUP(A3283,[1]spot_prices!$A:$F,3,FALSE)</f>
        <v>100.5</v>
      </c>
      <c r="D3283" s="21">
        <f>VLOOKUP(A3283,[1]spot_prices!$A:$F,4,FALSE)</f>
        <v>100.5</v>
      </c>
      <c r="E3283" s="107">
        <f>C3283/D3283</f>
        <v>1</v>
      </c>
      <c r="F3283" s="20">
        <f>VLOOKUP(A3283,[1]spot_prices!$A:$F,5,FALSE)</f>
        <v>13.42</v>
      </c>
      <c r="G3283" s="103">
        <f>VLOOKUP(A3283,[1]spot_prices!$A:$F,6,FALSE)</f>
        <v>1.13</v>
      </c>
      <c r="H3283" s="23" t="s">
        <v>2054</v>
      </c>
      <c r="I3283" s="115"/>
      <c r="J3283" s="113"/>
      <c r="K3283" s="112">
        <f>VLOOKUP(H3283,行业总结!D:F,2,FALSE)</f>
        <v>4.2</v>
      </c>
      <c r="L3283" s="23" t="s">
        <v>14428</v>
      </c>
      <c r="M3283" s="23" t="s">
        <v>14429</v>
      </c>
    </row>
    <row r="3284" s="98" customFormat="1" ht="33" spans="1:13">
      <c r="A3284" s="20" t="s">
        <v>14430</v>
      </c>
      <c r="B3284" s="122" t="s">
        <v>14431</v>
      </c>
      <c r="C3284" s="21">
        <f>VLOOKUP(A3284,[1]spot_prices!$A:$F,3,FALSE)</f>
        <v>76.8</v>
      </c>
      <c r="D3284" s="21">
        <f>VLOOKUP(A3284,[1]spot_prices!$A:$F,4,FALSE)</f>
        <v>76.9</v>
      </c>
      <c r="E3284" s="107">
        <f>C3284/D3284</f>
        <v>0.998699609882965</v>
      </c>
      <c r="F3284" s="20">
        <f>VLOOKUP(A3284,[1]spot_prices!$A:$F,5,FALSE)</f>
        <v>6.75</v>
      </c>
      <c r="G3284" s="103">
        <f>VLOOKUP(A3284,[1]spot_prices!$A:$F,6,FALSE)</f>
        <v>9.93</v>
      </c>
      <c r="H3284" s="23" t="s">
        <v>2054</v>
      </c>
      <c r="I3284" s="115"/>
      <c r="J3284" s="113"/>
      <c r="K3284" s="112">
        <f>VLOOKUP(H3284,行业总结!D:F,2,FALSE)</f>
        <v>4.2</v>
      </c>
      <c r="L3284" s="23" t="s">
        <v>14432</v>
      </c>
      <c r="M3284" s="23" t="s">
        <v>14433</v>
      </c>
    </row>
    <row r="3285" s="98" customFormat="1" spans="1:13">
      <c r="A3285" s="20" t="s">
        <v>14434</v>
      </c>
      <c r="B3285" s="20" t="s">
        <v>14435</v>
      </c>
      <c r="C3285" s="21">
        <f>VLOOKUP(A3285,[1]spot_prices!$A:$F,3,FALSE)</f>
        <v>74.9</v>
      </c>
      <c r="D3285" s="21">
        <f>VLOOKUP(A3285,[1]spot_prices!$A:$F,4,FALSE)</f>
        <v>75.2</v>
      </c>
      <c r="E3285" s="107">
        <f>C3285/D3285</f>
        <v>0.996010638297872</v>
      </c>
      <c r="F3285" s="20">
        <f>VLOOKUP(A3285,[1]spot_prices!$A:$F,5,FALSE)</f>
        <v>21.1</v>
      </c>
      <c r="G3285" s="103">
        <f>VLOOKUP(A3285,[1]spot_prices!$A:$F,6,FALSE)</f>
        <v>2.03</v>
      </c>
      <c r="H3285" s="23" t="s">
        <v>2054</v>
      </c>
      <c r="I3285" s="115"/>
      <c r="J3285" s="113"/>
      <c r="K3285" s="112">
        <f>VLOOKUP(H3285,行业总结!D:F,2,FALSE)</f>
        <v>4.2</v>
      </c>
      <c r="L3285" s="23" t="s">
        <v>14436</v>
      </c>
      <c r="M3285" s="23" t="s">
        <v>14437</v>
      </c>
    </row>
    <row r="3286" s="98" customFormat="1" spans="1:13">
      <c r="A3286" s="20" t="s">
        <v>14438</v>
      </c>
      <c r="B3286" s="20" t="s">
        <v>14439</v>
      </c>
      <c r="C3286" s="21">
        <f>VLOOKUP(A3286,[1]spot_prices!$A:$F,3,FALSE)</f>
        <v>62.8</v>
      </c>
      <c r="D3286" s="21">
        <f>VLOOKUP(A3286,[1]spot_prices!$A:$F,4,FALSE)</f>
        <v>68</v>
      </c>
      <c r="E3286" s="107">
        <f>C3286/D3286</f>
        <v>0.923529411764706</v>
      </c>
      <c r="F3286" s="20">
        <f>VLOOKUP(A3286,[1]spot_prices!$A:$F,5,FALSE)</f>
        <v>13.39</v>
      </c>
      <c r="G3286" s="103">
        <f>VLOOKUP(A3286,[1]spot_prices!$A:$F,6,FALSE)</f>
        <v>1.36</v>
      </c>
      <c r="H3286" s="23" t="s">
        <v>2054</v>
      </c>
      <c r="I3286" s="115"/>
      <c r="J3286" s="113"/>
      <c r="K3286" s="112">
        <f>VLOOKUP(H3286,行业总结!D:F,2,FALSE)</f>
        <v>4.2</v>
      </c>
      <c r="L3286" s="23" t="s">
        <v>14440</v>
      </c>
      <c r="M3286" s="23" t="s">
        <v>14441</v>
      </c>
    </row>
    <row r="3287" s="98" customFormat="1" ht="33" spans="1:13">
      <c r="A3287" s="20" t="s">
        <v>14442</v>
      </c>
      <c r="B3287" s="122" t="s">
        <v>14443</v>
      </c>
      <c r="C3287" s="21">
        <f>VLOOKUP(A3287,[1]spot_prices!$A:$F,3,FALSE)</f>
        <v>62.4</v>
      </c>
      <c r="D3287" s="21">
        <f>VLOOKUP(A3287,[1]spot_prices!$A:$F,4,FALSE)</f>
        <v>81.1</v>
      </c>
      <c r="E3287" s="107">
        <f>C3287/D3287</f>
        <v>0.769420468557337</v>
      </c>
      <c r="F3287" s="20">
        <f>VLOOKUP(A3287,[1]spot_prices!$A:$F,5,FALSE)</f>
        <v>11.26</v>
      </c>
      <c r="G3287" s="103">
        <f>VLOOKUP(A3287,[1]spot_prices!$A:$F,6,FALSE)</f>
        <v>0.63</v>
      </c>
      <c r="H3287" s="23" t="s">
        <v>2054</v>
      </c>
      <c r="I3287" s="115"/>
      <c r="J3287" s="113"/>
      <c r="K3287" s="112">
        <f>VLOOKUP(H3287,行业总结!D:F,2,FALSE)</f>
        <v>4.2</v>
      </c>
      <c r="L3287" s="23" t="s">
        <v>14444</v>
      </c>
      <c r="M3287" s="23" t="s">
        <v>14445</v>
      </c>
    </row>
    <row r="3288" s="98" customFormat="1" ht="33" spans="1:13">
      <c r="A3288" s="20" t="s">
        <v>14446</v>
      </c>
      <c r="B3288" s="20" t="s">
        <v>14447</v>
      </c>
      <c r="C3288" s="21">
        <f>VLOOKUP(A3288,[1]spot_prices!$A:$F,3,FALSE)</f>
        <v>61.4</v>
      </c>
      <c r="D3288" s="21">
        <f>VLOOKUP(A3288,[1]spot_prices!$A:$F,4,FALSE)</f>
        <v>61.5</v>
      </c>
      <c r="E3288" s="107">
        <f>C3288/D3288</f>
        <v>0.998373983739837</v>
      </c>
      <c r="F3288" s="20">
        <f>VLOOKUP(A3288,[1]spot_prices!$A:$F,5,FALSE)</f>
        <v>4.39</v>
      </c>
      <c r="G3288" s="103">
        <f>VLOOKUP(A3288,[1]spot_prices!$A:$F,6,FALSE)</f>
        <v>1.86</v>
      </c>
      <c r="H3288" s="23" t="s">
        <v>2054</v>
      </c>
      <c r="I3288" s="115"/>
      <c r="J3288" s="113"/>
      <c r="K3288" s="112">
        <f>VLOOKUP(H3288,行业总结!D:F,2,FALSE)</f>
        <v>4.2</v>
      </c>
      <c r="L3288" s="23" t="s">
        <v>14448</v>
      </c>
      <c r="M3288" s="23" t="s">
        <v>14449</v>
      </c>
    </row>
    <row r="3289" s="98" customFormat="1" spans="1:13">
      <c r="A3289" s="20" t="s">
        <v>14450</v>
      </c>
      <c r="B3289" s="20" t="s">
        <v>14451</v>
      </c>
      <c r="C3289" s="21">
        <f>VLOOKUP(A3289,[1]spot_prices!$A:$F,3,FALSE)</f>
        <v>59.4</v>
      </c>
      <c r="D3289" s="21">
        <f>VLOOKUP(A3289,[1]spot_prices!$A:$F,4,FALSE)</f>
        <v>59.4</v>
      </c>
      <c r="E3289" s="107">
        <f>C3289/D3289</f>
        <v>1</v>
      </c>
      <c r="F3289" s="20">
        <f>VLOOKUP(A3289,[1]spot_prices!$A:$F,5,FALSE)</f>
        <v>9.64</v>
      </c>
      <c r="G3289" s="103">
        <f>VLOOKUP(A3289,[1]spot_prices!$A:$F,6,FALSE)</f>
        <v>1.26</v>
      </c>
      <c r="H3289" s="23" t="s">
        <v>2054</v>
      </c>
      <c r="I3289" s="115"/>
      <c r="J3289" s="20" t="s">
        <v>2113</v>
      </c>
      <c r="K3289" s="112">
        <f>VLOOKUP(H3289,行业总结!D:F,2,FALSE)</f>
        <v>4.2</v>
      </c>
      <c r="L3289" s="23" t="s">
        <v>14452</v>
      </c>
      <c r="M3289" s="23" t="s">
        <v>14453</v>
      </c>
    </row>
    <row r="3290" s="98" customFormat="1" ht="33" spans="1:13">
      <c r="A3290" s="20" t="s">
        <v>14454</v>
      </c>
      <c r="B3290" s="20" t="s">
        <v>14455</v>
      </c>
      <c r="C3290" s="21">
        <f>VLOOKUP(A3290,[1]spot_prices!$A:$F,3,FALSE)</f>
        <v>58.1</v>
      </c>
      <c r="D3290" s="21">
        <f>VLOOKUP(A3290,[1]spot_prices!$A:$F,4,FALSE)</f>
        <v>58.4</v>
      </c>
      <c r="E3290" s="107">
        <f>C3290/D3290</f>
        <v>0.99486301369863</v>
      </c>
      <c r="F3290" s="20">
        <f>VLOOKUP(A3290,[1]spot_prices!$A:$F,5,FALSE)</f>
        <v>2.44</v>
      </c>
      <c r="G3290" s="103">
        <f>VLOOKUP(A3290,[1]spot_prices!$A:$F,6,FALSE)</f>
        <v>2.09</v>
      </c>
      <c r="H3290" s="23" t="s">
        <v>2054</v>
      </c>
      <c r="I3290" s="115"/>
      <c r="J3290" s="113"/>
      <c r="K3290" s="112">
        <f>VLOOKUP(H3290,行业总结!D:F,2,FALSE)</f>
        <v>4.2</v>
      </c>
      <c r="L3290" s="23" t="s">
        <v>14456</v>
      </c>
      <c r="M3290" s="23" t="s">
        <v>14457</v>
      </c>
    </row>
    <row r="3291" s="98" customFormat="1" ht="33" spans="1:13">
      <c r="A3291" s="20" t="s">
        <v>14458</v>
      </c>
      <c r="B3291" s="20" t="s">
        <v>14459</v>
      </c>
      <c r="C3291" s="21">
        <f>VLOOKUP(A3291,[1]spot_prices!$A:$F,3,FALSE)</f>
        <v>48.3</v>
      </c>
      <c r="D3291" s="21">
        <f>VLOOKUP(A3291,[1]spot_prices!$A:$F,4,FALSE)</f>
        <v>48.3</v>
      </c>
      <c r="E3291" s="107">
        <f>C3291/D3291</f>
        <v>1</v>
      </c>
      <c r="F3291" s="20">
        <f>VLOOKUP(A3291,[1]spot_prices!$A:$F,5,FALSE)</f>
        <v>19.69</v>
      </c>
      <c r="G3291" s="103">
        <f>VLOOKUP(A3291,[1]spot_prices!$A:$F,6,FALSE)</f>
        <v>2.61</v>
      </c>
      <c r="H3291" s="23" t="s">
        <v>2054</v>
      </c>
      <c r="I3291" s="115"/>
      <c r="J3291" s="20" t="s">
        <v>2286</v>
      </c>
      <c r="K3291" s="112">
        <f>VLOOKUP(H3291,行业总结!D:F,2,FALSE)</f>
        <v>4.2</v>
      </c>
      <c r="L3291" s="23" t="s">
        <v>14460</v>
      </c>
      <c r="M3291" s="23" t="s">
        <v>14461</v>
      </c>
    </row>
    <row r="3292" s="98" customFormat="1" ht="33" spans="1:13">
      <c r="A3292" s="24" t="s">
        <v>14462</v>
      </c>
      <c r="B3292" s="24" t="s">
        <v>14463</v>
      </c>
      <c r="C3292" s="21">
        <f>VLOOKUP(A3292,[1]spot_prices!$A:$F,3,FALSE)</f>
        <v>46.4</v>
      </c>
      <c r="D3292" s="21">
        <f>VLOOKUP(A3292,[1]spot_prices!$A:$F,4,FALSE)</f>
        <v>46.6</v>
      </c>
      <c r="E3292" s="107">
        <f>C3292/D3292</f>
        <v>0.995708154506438</v>
      </c>
      <c r="F3292" s="20">
        <f>VLOOKUP(A3292,[1]spot_prices!$A:$F,5,FALSE)</f>
        <v>12.1</v>
      </c>
      <c r="G3292" s="103">
        <f>VLOOKUP(A3292,[1]spot_prices!$A:$F,6,FALSE)</f>
        <v>1.17</v>
      </c>
      <c r="H3292" s="27" t="s">
        <v>2054</v>
      </c>
      <c r="I3292" s="35"/>
      <c r="J3292" s="114"/>
      <c r="K3292" s="112">
        <f>VLOOKUP(H3292,行业总结!D:F,2,FALSE)</f>
        <v>4.2</v>
      </c>
      <c r="L3292" s="27" t="s">
        <v>14464</v>
      </c>
      <c r="M3292" s="27" t="s">
        <v>14465</v>
      </c>
    </row>
    <row r="3293" s="98" customFormat="1" ht="33" spans="1:13">
      <c r="A3293" s="24" t="s">
        <v>14466</v>
      </c>
      <c r="B3293" s="24" t="s">
        <v>14467</v>
      </c>
      <c r="C3293" s="21">
        <f>VLOOKUP(A3293,[1]spot_prices!$A:$F,3,FALSE)</f>
        <v>45.8</v>
      </c>
      <c r="D3293" s="21">
        <f>VLOOKUP(A3293,[1]spot_prices!$A:$F,4,FALSE)</f>
        <v>74.7</v>
      </c>
      <c r="E3293" s="107">
        <f>C3293/D3293</f>
        <v>0.613119143239625</v>
      </c>
      <c r="F3293" s="20">
        <f>VLOOKUP(A3293,[1]spot_prices!$A:$F,5,FALSE)</f>
        <v>13.77</v>
      </c>
      <c r="G3293" s="103">
        <f>VLOOKUP(A3293,[1]spot_prices!$A:$F,6,FALSE)</f>
        <v>2</v>
      </c>
      <c r="H3293" s="27" t="s">
        <v>2054</v>
      </c>
      <c r="I3293" s="35"/>
      <c r="J3293" s="114"/>
      <c r="K3293" s="112">
        <f>VLOOKUP(H3293,行业总结!D:F,2,FALSE)</f>
        <v>4.2</v>
      </c>
      <c r="L3293" s="27" t="s">
        <v>14468</v>
      </c>
      <c r="M3293" s="27" t="s">
        <v>14469</v>
      </c>
    </row>
    <row r="3294" s="98" customFormat="1" spans="1:13">
      <c r="A3294" s="24" t="s">
        <v>14470</v>
      </c>
      <c r="B3294" s="24" t="s">
        <v>14471</v>
      </c>
      <c r="C3294" s="21">
        <f>VLOOKUP(A3294,[1]spot_prices!$A:$F,3,FALSE)</f>
        <v>45.7</v>
      </c>
      <c r="D3294" s="21">
        <f>VLOOKUP(A3294,[1]spot_prices!$A:$F,4,FALSE)</f>
        <v>78.2</v>
      </c>
      <c r="E3294" s="107">
        <f>C3294/D3294</f>
        <v>0.584398976982097</v>
      </c>
      <c r="F3294" s="20">
        <f>VLOOKUP(A3294,[1]spot_prices!$A:$F,5,FALSE)</f>
        <v>69.41</v>
      </c>
      <c r="G3294" s="103">
        <f>VLOOKUP(A3294,[1]spot_prices!$A:$F,6,FALSE)</f>
        <v>2.3</v>
      </c>
      <c r="H3294" s="27" t="s">
        <v>2054</v>
      </c>
      <c r="I3294" s="35"/>
      <c r="J3294" s="114"/>
      <c r="K3294" s="112">
        <f>VLOOKUP(H3294,行业总结!D:F,2,FALSE)</f>
        <v>4.2</v>
      </c>
      <c r="L3294" s="27" t="s">
        <v>14472</v>
      </c>
      <c r="M3294" s="27" t="s">
        <v>14473</v>
      </c>
    </row>
    <row r="3295" s="98" customFormat="1" ht="33" spans="1:13">
      <c r="A3295" s="24" t="s">
        <v>14474</v>
      </c>
      <c r="B3295" s="24" t="s">
        <v>14475</v>
      </c>
      <c r="C3295" s="21">
        <f>VLOOKUP(A3295,[1]spot_prices!$A:$F,3,FALSE)</f>
        <v>43.6</v>
      </c>
      <c r="D3295" s="21">
        <f>VLOOKUP(A3295,[1]spot_prices!$A:$F,4,FALSE)</f>
        <v>45.4</v>
      </c>
      <c r="E3295" s="107">
        <f>C3295/D3295</f>
        <v>0.960352422907489</v>
      </c>
      <c r="F3295" s="20">
        <f>VLOOKUP(A3295,[1]spot_prices!$A:$F,5,FALSE)</f>
        <v>10.2</v>
      </c>
      <c r="G3295" s="103">
        <f>VLOOKUP(A3295,[1]spot_prices!$A:$F,6,FALSE)</f>
        <v>1.8</v>
      </c>
      <c r="H3295" s="27" t="s">
        <v>2054</v>
      </c>
      <c r="I3295" s="35"/>
      <c r="J3295" s="114"/>
      <c r="K3295" s="112">
        <f>VLOOKUP(H3295,行业总结!D:F,2,FALSE)</f>
        <v>4.2</v>
      </c>
      <c r="L3295" s="27" t="s">
        <v>14476</v>
      </c>
      <c r="M3295" s="27" t="s">
        <v>14477</v>
      </c>
    </row>
    <row r="3296" s="98" customFormat="1" ht="33" spans="1:13">
      <c r="A3296" s="24" t="s">
        <v>14478</v>
      </c>
      <c r="B3296" s="24" t="s">
        <v>14479</v>
      </c>
      <c r="C3296" s="21">
        <f>VLOOKUP(A3296,[1]spot_prices!$A:$F,3,FALSE)</f>
        <v>41.9</v>
      </c>
      <c r="D3296" s="21">
        <f>VLOOKUP(A3296,[1]spot_prices!$A:$F,4,FALSE)</f>
        <v>42.5</v>
      </c>
      <c r="E3296" s="107">
        <f>C3296/D3296</f>
        <v>0.985882352941176</v>
      </c>
      <c r="F3296" s="20">
        <f>VLOOKUP(A3296,[1]spot_prices!$A:$F,5,FALSE)</f>
        <v>12.94</v>
      </c>
      <c r="G3296" s="103">
        <f>VLOOKUP(A3296,[1]spot_prices!$A:$F,6,FALSE)</f>
        <v>2.13</v>
      </c>
      <c r="H3296" s="27" t="s">
        <v>2054</v>
      </c>
      <c r="I3296" s="35"/>
      <c r="J3296" s="114"/>
      <c r="K3296" s="112">
        <f>VLOOKUP(H3296,行业总结!D:F,2,FALSE)</f>
        <v>4.2</v>
      </c>
      <c r="L3296" s="27" t="s">
        <v>14480</v>
      </c>
      <c r="M3296" s="27" t="s">
        <v>14481</v>
      </c>
    </row>
    <row r="3297" s="98" customFormat="1" spans="1:13">
      <c r="A3297" s="24" t="s">
        <v>14482</v>
      </c>
      <c r="B3297" s="24" t="s">
        <v>14483</v>
      </c>
      <c r="C3297" s="21">
        <f>VLOOKUP(A3297,[1]spot_prices!$A:$F,3,FALSE)</f>
        <v>41</v>
      </c>
      <c r="D3297" s="21">
        <f>VLOOKUP(A3297,[1]spot_prices!$A:$F,4,FALSE)</f>
        <v>46.1</v>
      </c>
      <c r="E3297" s="107">
        <f>C3297/D3297</f>
        <v>0.889370932754881</v>
      </c>
      <c r="F3297" s="20">
        <f>VLOOKUP(A3297,[1]spot_prices!$A:$F,5,FALSE)</f>
        <v>4.81</v>
      </c>
      <c r="G3297" s="103">
        <f>VLOOKUP(A3297,[1]spot_prices!$A:$F,6,FALSE)</f>
        <v>0.84</v>
      </c>
      <c r="H3297" s="27" t="s">
        <v>2054</v>
      </c>
      <c r="I3297" s="35"/>
      <c r="J3297" s="114"/>
      <c r="K3297" s="112">
        <f>VLOOKUP(H3297,行业总结!D:F,2,FALSE)</f>
        <v>4.2</v>
      </c>
      <c r="L3297" s="27" t="s">
        <v>14484</v>
      </c>
      <c r="M3297" s="27" t="s">
        <v>14485</v>
      </c>
    </row>
    <row r="3298" s="98" customFormat="1" ht="33" spans="1:13">
      <c r="A3298" s="24" t="s">
        <v>14486</v>
      </c>
      <c r="B3298" s="24" t="s">
        <v>14487</v>
      </c>
      <c r="C3298" s="21">
        <f>VLOOKUP(A3298,[1]spot_prices!$A:$F,3,FALSE)</f>
        <v>40.6</v>
      </c>
      <c r="D3298" s="21">
        <f>VLOOKUP(A3298,[1]spot_prices!$A:$F,4,FALSE)</f>
        <v>41.3</v>
      </c>
      <c r="E3298" s="107">
        <f>C3298/D3298</f>
        <v>0.983050847457627</v>
      </c>
      <c r="F3298" s="20">
        <f>VLOOKUP(A3298,[1]spot_prices!$A:$F,5,FALSE)</f>
        <v>4.85</v>
      </c>
      <c r="G3298" s="103">
        <f>VLOOKUP(A3298,[1]spot_prices!$A:$F,6,FALSE)</f>
        <v>0.62</v>
      </c>
      <c r="H3298" s="27" t="s">
        <v>2054</v>
      </c>
      <c r="I3298" s="35"/>
      <c r="J3298" s="114"/>
      <c r="K3298" s="112">
        <f>VLOOKUP(H3298,行业总结!D:F,2,FALSE)</f>
        <v>4.2</v>
      </c>
      <c r="L3298" s="27" t="s">
        <v>14488</v>
      </c>
      <c r="M3298" s="27" t="s">
        <v>14489</v>
      </c>
    </row>
    <row r="3299" s="98" customFormat="1" ht="33" spans="1:13">
      <c r="A3299" s="24" t="s">
        <v>14490</v>
      </c>
      <c r="B3299" s="24" t="s">
        <v>14491</v>
      </c>
      <c r="C3299" s="21">
        <f>VLOOKUP(A3299,[1]spot_prices!$A:$F,3,FALSE)</f>
        <v>39.9</v>
      </c>
      <c r="D3299" s="21">
        <f>VLOOKUP(A3299,[1]spot_prices!$A:$F,4,FALSE)</f>
        <v>43.5</v>
      </c>
      <c r="E3299" s="107">
        <f>C3299/D3299</f>
        <v>0.917241379310345</v>
      </c>
      <c r="F3299" s="20">
        <f>VLOOKUP(A3299,[1]spot_prices!$A:$F,5,FALSE)</f>
        <v>4.53</v>
      </c>
      <c r="G3299" s="103">
        <f>VLOOKUP(A3299,[1]spot_prices!$A:$F,6,FALSE)</f>
        <v>1.57</v>
      </c>
      <c r="H3299" s="27" t="s">
        <v>2054</v>
      </c>
      <c r="I3299" s="35"/>
      <c r="J3299" s="114"/>
      <c r="K3299" s="112">
        <f>VLOOKUP(H3299,行业总结!D:F,2,FALSE)</f>
        <v>4.2</v>
      </c>
      <c r="L3299" s="27" t="s">
        <v>14492</v>
      </c>
      <c r="M3299" s="27" t="s">
        <v>14493</v>
      </c>
    </row>
    <row r="3300" s="98" customFormat="1" ht="33" spans="1:13">
      <c r="A3300" s="24" t="s">
        <v>14494</v>
      </c>
      <c r="B3300" s="24" t="s">
        <v>14495</v>
      </c>
      <c r="C3300" s="21">
        <f>VLOOKUP(A3300,[1]spot_prices!$A:$F,3,FALSE)</f>
        <v>39.3</v>
      </c>
      <c r="D3300" s="21">
        <f>VLOOKUP(A3300,[1]spot_prices!$A:$F,4,FALSE)</f>
        <v>39.3</v>
      </c>
      <c r="E3300" s="107">
        <f>C3300/D3300</f>
        <v>1</v>
      </c>
      <c r="F3300" s="20">
        <f>VLOOKUP(A3300,[1]spot_prices!$A:$F,5,FALSE)</f>
        <v>19.48</v>
      </c>
      <c r="G3300" s="103">
        <f>VLOOKUP(A3300,[1]spot_prices!$A:$F,6,FALSE)</f>
        <v>1.35</v>
      </c>
      <c r="H3300" s="27" t="s">
        <v>2054</v>
      </c>
      <c r="I3300" s="35"/>
      <c r="J3300" s="114"/>
      <c r="K3300" s="112">
        <f>VLOOKUP(H3300,行业总结!D:F,2,FALSE)</f>
        <v>4.2</v>
      </c>
      <c r="L3300" s="27" t="s">
        <v>14496</v>
      </c>
      <c r="M3300" s="27" t="s">
        <v>14497</v>
      </c>
    </row>
    <row r="3301" s="98" customFormat="1" ht="33" spans="1:13">
      <c r="A3301" s="24" t="s">
        <v>14498</v>
      </c>
      <c r="B3301" s="24" t="s">
        <v>14499</v>
      </c>
      <c r="C3301" s="21">
        <f>VLOOKUP(A3301,[1]spot_prices!$A:$F,3,FALSE)</f>
        <v>38.3</v>
      </c>
      <c r="D3301" s="21">
        <f>VLOOKUP(A3301,[1]spot_prices!$A:$F,4,FALSE)</f>
        <v>38.3</v>
      </c>
      <c r="E3301" s="107">
        <f>C3301/D3301</f>
        <v>1</v>
      </c>
      <c r="F3301" s="20">
        <f>VLOOKUP(A3301,[1]spot_prices!$A:$F,5,FALSE)</f>
        <v>9.58</v>
      </c>
      <c r="G3301" s="103">
        <f>VLOOKUP(A3301,[1]spot_prices!$A:$F,6,FALSE)</f>
        <v>1.48</v>
      </c>
      <c r="H3301" s="27" t="s">
        <v>2054</v>
      </c>
      <c r="I3301" s="35"/>
      <c r="J3301" s="114"/>
      <c r="K3301" s="112">
        <f>VLOOKUP(H3301,行业总结!D:F,2,FALSE)</f>
        <v>4.2</v>
      </c>
      <c r="L3301" s="27" t="s">
        <v>14500</v>
      </c>
      <c r="M3301" s="27" t="s">
        <v>14501</v>
      </c>
    </row>
    <row r="3302" s="98" customFormat="1" spans="1:13">
      <c r="A3302" s="24" t="s">
        <v>14502</v>
      </c>
      <c r="B3302" s="122" t="s">
        <v>14503</v>
      </c>
      <c r="C3302" s="21">
        <f>VLOOKUP(A3302,[1]spot_prices!$A:$F,3,FALSE)</f>
        <v>37.9</v>
      </c>
      <c r="D3302" s="21">
        <f>VLOOKUP(A3302,[1]spot_prices!$A:$F,4,FALSE)</f>
        <v>37.9</v>
      </c>
      <c r="E3302" s="107">
        <f>C3302/D3302</f>
        <v>1</v>
      </c>
      <c r="F3302" s="20">
        <f>VLOOKUP(A3302,[1]spot_prices!$A:$F,5,FALSE)</f>
        <v>25.09</v>
      </c>
      <c r="G3302" s="103">
        <f>VLOOKUP(A3302,[1]spot_prices!$A:$F,6,FALSE)</f>
        <v>1.46</v>
      </c>
      <c r="H3302" s="27" t="s">
        <v>2054</v>
      </c>
      <c r="I3302" s="35"/>
      <c r="J3302" s="114"/>
      <c r="K3302" s="112">
        <f>VLOOKUP(H3302,行业总结!D:F,2,FALSE)</f>
        <v>4.2</v>
      </c>
      <c r="L3302" s="128" t="s">
        <v>14504</v>
      </c>
      <c r="M3302" s="27" t="s">
        <v>14505</v>
      </c>
    </row>
    <row r="3303" s="98" customFormat="1" spans="1:13">
      <c r="A3303" s="24" t="s">
        <v>14506</v>
      </c>
      <c r="B3303" s="24" t="s">
        <v>14507</v>
      </c>
      <c r="C3303" s="21">
        <f>VLOOKUP(A3303,[1]spot_prices!$A:$F,3,FALSE)</f>
        <v>37.1</v>
      </c>
      <c r="D3303" s="21">
        <f>VLOOKUP(A3303,[1]spot_prices!$A:$F,4,FALSE)</f>
        <v>37.1</v>
      </c>
      <c r="E3303" s="107">
        <f>C3303/D3303</f>
        <v>1</v>
      </c>
      <c r="F3303" s="20">
        <f>VLOOKUP(A3303,[1]spot_prices!$A:$F,5,FALSE)</f>
        <v>17.54</v>
      </c>
      <c r="G3303" s="103">
        <f>VLOOKUP(A3303,[1]spot_prices!$A:$F,6,FALSE)</f>
        <v>1.62</v>
      </c>
      <c r="H3303" s="27" t="s">
        <v>2054</v>
      </c>
      <c r="I3303" s="35"/>
      <c r="J3303" s="114"/>
      <c r="K3303" s="112">
        <f>VLOOKUP(H3303,行业总结!D:F,2,FALSE)</f>
        <v>4.2</v>
      </c>
      <c r="L3303" s="27" t="s">
        <v>14508</v>
      </c>
      <c r="M3303" s="27" t="s">
        <v>14509</v>
      </c>
    </row>
    <row r="3304" s="98" customFormat="1" spans="1:13">
      <c r="A3304" s="24" t="s">
        <v>14510</v>
      </c>
      <c r="B3304" s="24" t="s">
        <v>14511</v>
      </c>
      <c r="C3304" s="21">
        <f>VLOOKUP(A3304,[1]spot_prices!$A:$F,3,FALSE)</f>
        <v>36.6</v>
      </c>
      <c r="D3304" s="21">
        <f>VLOOKUP(A3304,[1]spot_prices!$A:$F,4,FALSE)</f>
        <v>63.8</v>
      </c>
      <c r="E3304" s="107">
        <f>C3304/D3304</f>
        <v>0.573667711598746</v>
      </c>
      <c r="F3304" s="20">
        <f>VLOOKUP(A3304,[1]spot_prices!$A:$F,5,FALSE)</f>
        <v>144.9</v>
      </c>
      <c r="G3304" s="103">
        <f>VLOOKUP(A3304,[1]spot_prices!$A:$F,6,FALSE)</f>
        <v>2.81</v>
      </c>
      <c r="H3304" s="27" t="s">
        <v>2054</v>
      </c>
      <c r="I3304" s="35"/>
      <c r="J3304" s="114"/>
      <c r="K3304" s="112">
        <f>VLOOKUP(H3304,行业总结!D:F,2,FALSE)</f>
        <v>4.2</v>
      </c>
      <c r="L3304" s="27" t="s">
        <v>14512</v>
      </c>
      <c r="M3304" s="27" t="s">
        <v>3715</v>
      </c>
    </row>
    <row r="3305" s="98" customFormat="1" spans="1:13">
      <c r="A3305" s="24" t="s">
        <v>14513</v>
      </c>
      <c r="B3305" s="24" t="s">
        <v>14514</v>
      </c>
      <c r="C3305" s="21">
        <f>VLOOKUP(A3305,[1]spot_prices!$A:$F,3,FALSE)</f>
        <v>31.9</v>
      </c>
      <c r="D3305" s="21">
        <f>VLOOKUP(A3305,[1]spot_prices!$A:$F,4,FALSE)</f>
        <v>38.6</v>
      </c>
      <c r="E3305" s="107">
        <f>C3305/D3305</f>
        <v>0.826424870466321</v>
      </c>
      <c r="F3305" s="20">
        <f>VLOOKUP(A3305,[1]spot_prices!$A:$F,5,FALSE)</f>
        <v>23.31</v>
      </c>
      <c r="G3305" s="103">
        <f>VLOOKUP(A3305,[1]spot_prices!$A:$F,6,FALSE)</f>
        <v>2.28</v>
      </c>
      <c r="H3305" s="27" t="s">
        <v>2054</v>
      </c>
      <c r="I3305" s="35"/>
      <c r="J3305" s="114"/>
      <c r="K3305" s="112">
        <f>VLOOKUP(H3305,行业总结!D:F,2,FALSE)</f>
        <v>4.2</v>
      </c>
      <c r="L3305" s="27" t="s">
        <v>14515</v>
      </c>
      <c r="M3305" s="27" t="s">
        <v>14516</v>
      </c>
    </row>
    <row r="3306" s="98" customFormat="1" spans="1:13">
      <c r="A3306" s="24" t="s">
        <v>14517</v>
      </c>
      <c r="B3306" s="24" t="s">
        <v>14518</v>
      </c>
      <c r="C3306" s="21">
        <f>VLOOKUP(A3306,[1]spot_prices!$A:$F,3,FALSE)</f>
        <v>31.6</v>
      </c>
      <c r="D3306" s="21">
        <f>VLOOKUP(A3306,[1]spot_prices!$A:$F,4,FALSE)</f>
        <v>31.6</v>
      </c>
      <c r="E3306" s="107">
        <f>C3306/D3306</f>
        <v>1</v>
      </c>
      <c r="F3306" s="20">
        <f>VLOOKUP(A3306,[1]spot_prices!$A:$F,5,FALSE)</f>
        <v>7.9</v>
      </c>
      <c r="G3306" s="103">
        <f>VLOOKUP(A3306,[1]spot_prices!$A:$F,6,FALSE)</f>
        <v>1.41</v>
      </c>
      <c r="H3306" s="27" t="s">
        <v>2054</v>
      </c>
      <c r="I3306" s="35"/>
      <c r="J3306" s="24" t="s">
        <v>2286</v>
      </c>
      <c r="K3306" s="112">
        <f>VLOOKUP(H3306,行业总结!D:F,2,FALSE)</f>
        <v>4.2</v>
      </c>
      <c r="L3306" s="27" t="s">
        <v>14519</v>
      </c>
      <c r="M3306" s="27" t="s">
        <v>14520</v>
      </c>
    </row>
    <row r="3307" s="98" customFormat="1" spans="1:13">
      <c r="A3307" s="24" t="s">
        <v>14521</v>
      </c>
      <c r="B3307" s="24" t="s">
        <v>14522</v>
      </c>
      <c r="C3307" s="21">
        <f>VLOOKUP(A3307,[1]spot_prices!$A:$F,3,FALSE)</f>
        <v>31.2</v>
      </c>
      <c r="D3307" s="21">
        <f>VLOOKUP(A3307,[1]spot_prices!$A:$F,4,FALSE)</f>
        <v>31.2</v>
      </c>
      <c r="E3307" s="107">
        <f>C3307/D3307</f>
        <v>1</v>
      </c>
      <c r="F3307" s="20">
        <f>VLOOKUP(A3307,[1]spot_prices!$A:$F,5,FALSE)</f>
        <v>3.48</v>
      </c>
      <c r="G3307" s="103">
        <f>VLOOKUP(A3307,[1]spot_prices!$A:$F,6,FALSE)</f>
        <v>0.87</v>
      </c>
      <c r="H3307" s="27" t="s">
        <v>2054</v>
      </c>
      <c r="I3307" s="35"/>
      <c r="J3307" s="114"/>
      <c r="K3307" s="112">
        <f>VLOOKUP(H3307,行业总结!D:F,2,FALSE)</f>
        <v>4.2</v>
      </c>
      <c r="L3307" s="27" t="s">
        <v>14523</v>
      </c>
      <c r="M3307" s="27" t="s">
        <v>14524</v>
      </c>
    </row>
    <row r="3308" s="98" customFormat="1" ht="33" spans="1:13">
      <c r="A3308" s="24" t="s">
        <v>14525</v>
      </c>
      <c r="B3308" s="24" t="s">
        <v>14526</v>
      </c>
      <c r="C3308" s="21">
        <f>VLOOKUP(A3308,[1]spot_prices!$A:$F,3,FALSE)</f>
        <v>30.2</v>
      </c>
      <c r="D3308" s="21">
        <f>VLOOKUP(A3308,[1]spot_prices!$A:$F,4,FALSE)</f>
        <v>38.3</v>
      </c>
      <c r="E3308" s="107">
        <f>C3308/D3308</f>
        <v>0.788511749347259</v>
      </c>
      <c r="F3308" s="20">
        <f>VLOOKUP(A3308,[1]spot_prices!$A:$F,5,FALSE)</f>
        <v>12.02</v>
      </c>
      <c r="G3308" s="103">
        <f>VLOOKUP(A3308,[1]spot_prices!$A:$F,6,FALSE)</f>
        <v>-0.58</v>
      </c>
      <c r="H3308" s="27" t="s">
        <v>2054</v>
      </c>
      <c r="I3308" s="35"/>
      <c r="J3308" s="114"/>
      <c r="K3308" s="112">
        <f>VLOOKUP(H3308,行业总结!D:F,2,FALSE)</f>
        <v>4.2</v>
      </c>
      <c r="L3308" s="27" t="s">
        <v>14527</v>
      </c>
      <c r="M3308" s="27" t="s">
        <v>14528</v>
      </c>
    </row>
    <row r="3309" s="98" customFormat="1" ht="33" spans="1:13">
      <c r="A3309" s="24" t="s">
        <v>14529</v>
      </c>
      <c r="B3309" s="24" t="s">
        <v>14530</v>
      </c>
      <c r="C3309" s="21">
        <f>VLOOKUP(A3309,[1]spot_prices!$A:$F,3,FALSE)</f>
        <v>29.9</v>
      </c>
      <c r="D3309" s="21">
        <f>VLOOKUP(A3309,[1]spot_prices!$A:$F,4,FALSE)</f>
        <v>33</v>
      </c>
      <c r="E3309" s="107">
        <f>C3309/D3309</f>
        <v>0.906060606060606</v>
      </c>
      <c r="F3309" s="20">
        <f>VLOOKUP(A3309,[1]spot_prices!$A:$F,5,FALSE)</f>
        <v>6.21</v>
      </c>
      <c r="G3309" s="103">
        <f>VLOOKUP(A3309,[1]spot_prices!$A:$F,6,FALSE)</f>
        <v>1.14</v>
      </c>
      <c r="H3309" s="27" t="s">
        <v>2054</v>
      </c>
      <c r="I3309" s="35"/>
      <c r="J3309" s="114"/>
      <c r="K3309" s="112">
        <f>VLOOKUP(H3309,行业总结!D:F,2,FALSE)</f>
        <v>4.2</v>
      </c>
      <c r="L3309" s="27" t="s">
        <v>14531</v>
      </c>
      <c r="M3309" s="27" t="s">
        <v>14532</v>
      </c>
    </row>
    <row r="3310" s="98" customFormat="1" ht="33" spans="1:13">
      <c r="A3310" s="24" t="s">
        <v>14533</v>
      </c>
      <c r="B3310" s="24" t="s">
        <v>14534</v>
      </c>
      <c r="C3310" s="21">
        <f>VLOOKUP(A3310,[1]spot_prices!$A:$F,3,FALSE)</f>
        <v>29.8</v>
      </c>
      <c r="D3310" s="21">
        <f>VLOOKUP(A3310,[1]spot_prices!$A:$F,4,FALSE)</f>
        <v>31.5</v>
      </c>
      <c r="E3310" s="107">
        <f>C3310/D3310</f>
        <v>0.946031746031746</v>
      </c>
      <c r="F3310" s="20">
        <f>VLOOKUP(A3310,[1]spot_prices!$A:$F,5,FALSE)</f>
        <v>5.48</v>
      </c>
      <c r="G3310" s="103">
        <f>VLOOKUP(A3310,[1]spot_prices!$A:$F,6,FALSE)</f>
        <v>2.81</v>
      </c>
      <c r="H3310" s="27" t="s">
        <v>2054</v>
      </c>
      <c r="I3310" s="35"/>
      <c r="J3310" s="114"/>
      <c r="K3310" s="112">
        <f>VLOOKUP(H3310,行业总结!D:F,2,FALSE)</f>
        <v>4.2</v>
      </c>
      <c r="L3310" s="27" t="s">
        <v>14535</v>
      </c>
      <c r="M3310" s="27" t="s">
        <v>14536</v>
      </c>
    </row>
    <row r="3311" s="98" customFormat="1" spans="1:13">
      <c r="A3311" s="24" t="s">
        <v>14537</v>
      </c>
      <c r="B3311" s="24" t="s">
        <v>14538</v>
      </c>
      <c r="C3311" s="21">
        <f>VLOOKUP(A3311,[1]spot_prices!$A:$F,3,FALSE)</f>
        <v>29.3</v>
      </c>
      <c r="D3311" s="21">
        <f>VLOOKUP(A3311,[1]spot_prices!$A:$F,4,FALSE)</f>
        <v>29.3</v>
      </c>
      <c r="E3311" s="107">
        <f>C3311/D3311</f>
        <v>1</v>
      </c>
      <c r="F3311" s="20">
        <f>VLOOKUP(A3311,[1]spot_prices!$A:$F,5,FALSE)</f>
        <v>10.2</v>
      </c>
      <c r="G3311" s="103">
        <f>VLOOKUP(A3311,[1]spot_prices!$A:$F,6,FALSE)</f>
        <v>1.39</v>
      </c>
      <c r="H3311" s="27" t="s">
        <v>2054</v>
      </c>
      <c r="I3311" s="35"/>
      <c r="J3311" s="114"/>
      <c r="K3311" s="112">
        <f>VLOOKUP(H3311,行业总结!D:F,2,FALSE)</f>
        <v>4.2</v>
      </c>
      <c r="L3311" s="27" t="s">
        <v>14539</v>
      </c>
      <c r="M3311" s="27" t="s">
        <v>14540</v>
      </c>
    </row>
    <row r="3312" s="98" customFormat="1" spans="1:13">
      <c r="A3312" s="24" t="s">
        <v>14541</v>
      </c>
      <c r="B3312" s="24" t="s">
        <v>14542</v>
      </c>
      <c r="C3312" s="21">
        <f>VLOOKUP(A3312,[1]spot_prices!$A:$F,3,FALSE)</f>
        <v>26.2</v>
      </c>
      <c r="D3312" s="21">
        <f>VLOOKUP(A3312,[1]spot_prices!$A:$F,4,FALSE)</f>
        <v>42.8</v>
      </c>
      <c r="E3312" s="107">
        <f>C3312/D3312</f>
        <v>0.61214953271028</v>
      </c>
      <c r="F3312" s="20">
        <f>VLOOKUP(A3312,[1]spot_prices!$A:$F,5,FALSE)</f>
        <v>15.64</v>
      </c>
      <c r="G3312" s="103">
        <f>VLOOKUP(A3312,[1]spot_prices!$A:$F,6,FALSE)</f>
        <v>3.78</v>
      </c>
      <c r="H3312" s="27" t="s">
        <v>2054</v>
      </c>
      <c r="I3312" s="35"/>
      <c r="J3312" s="114"/>
      <c r="K3312" s="112">
        <f>VLOOKUP(H3312,行业总结!D:F,2,FALSE)</f>
        <v>4.2</v>
      </c>
      <c r="L3312" s="27" t="s">
        <v>14543</v>
      </c>
      <c r="M3312" s="27" t="s">
        <v>14544</v>
      </c>
    </row>
    <row r="3313" s="98" customFormat="1" spans="1:13">
      <c r="A3313" s="24" t="s">
        <v>14545</v>
      </c>
      <c r="B3313" s="24" t="s">
        <v>14546</v>
      </c>
      <c r="C3313" s="21">
        <f>VLOOKUP(A3313,[1]spot_prices!$A:$F,3,FALSE)</f>
        <v>23.6</v>
      </c>
      <c r="D3313" s="21">
        <f>VLOOKUP(A3313,[1]spot_prices!$A:$F,4,FALSE)</f>
        <v>30.8</v>
      </c>
      <c r="E3313" s="107">
        <f>C3313/D3313</f>
        <v>0.766233766233766</v>
      </c>
      <c r="F3313" s="20">
        <f>VLOOKUP(A3313,[1]spot_prices!$A:$F,5,FALSE)</f>
        <v>12.42</v>
      </c>
      <c r="G3313" s="103">
        <f>VLOOKUP(A3313,[1]spot_prices!$A:$F,6,FALSE)</f>
        <v>4.99</v>
      </c>
      <c r="H3313" s="27" t="s">
        <v>2054</v>
      </c>
      <c r="I3313" s="35"/>
      <c r="J3313" s="114"/>
      <c r="K3313" s="112">
        <f>VLOOKUP(H3313,行业总结!D:F,2,FALSE)</f>
        <v>4.2</v>
      </c>
      <c r="L3313" s="27" t="s">
        <v>14547</v>
      </c>
      <c r="M3313" s="27" t="s">
        <v>14548</v>
      </c>
    </row>
    <row r="3314" s="98" customFormat="1" spans="1:13">
      <c r="A3314" s="24" t="s">
        <v>14549</v>
      </c>
      <c r="B3314" s="24" t="s">
        <v>14550</v>
      </c>
      <c r="C3314" s="21">
        <f>VLOOKUP(A3314,[1]spot_prices!$A:$F,3,FALSE)</f>
        <v>23.6</v>
      </c>
      <c r="D3314" s="21">
        <f>VLOOKUP(A3314,[1]spot_prices!$A:$F,4,FALSE)</f>
        <v>26.1</v>
      </c>
      <c r="E3314" s="107">
        <f>C3314/D3314</f>
        <v>0.904214559386973</v>
      </c>
      <c r="F3314" s="20">
        <f>VLOOKUP(A3314,[1]spot_prices!$A:$F,5,FALSE)</f>
        <v>17.9</v>
      </c>
      <c r="G3314" s="103">
        <f>VLOOKUP(A3314,[1]spot_prices!$A:$F,6,FALSE)</f>
        <v>1.59</v>
      </c>
      <c r="H3314" s="27" t="s">
        <v>2054</v>
      </c>
      <c r="I3314" s="35"/>
      <c r="J3314" s="114"/>
      <c r="K3314" s="112">
        <f>VLOOKUP(H3314,行业总结!D:F,2,FALSE)</f>
        <v>4.2</v>
      </c>
      <c r="L3314" s="27" t="s">
        <v>14551</v>
      </c>
      <c r="M3314" s="27" t="s">
        <v>14552</v>
      </c>
    </row>
    <row r="3315" s="98" customFormat="1" ht="33" spans="1:13">
      <c r="A3315" s="24" t="s">
        <v>14553</v>
      </c>
      <c r="B3315" s="24" t="s">
        <v>14554</v>
      </c>
      <c r="C3315" s="21">
        <f>VLOOKUP(A3315,[1]spot_prices!$A:$F,3,FALSE)</f>
        <v>23.4</v>
      </c>
      <c r="D3315" s="21">
        <f>VLOOKUP(A3315,[1]spot_prices!$A:$F,4,FALSE)</f>
        <v>23.5</v>
      </c>
      <c r="E3315" s="107">
        <f>C3315/D3315</f>
        <v>0.995744680851064</v>
      </c>
      <c r="F3315" s="20">
        <f>VLOOKUP(A3315,[1]spot_prices!$A:$F,5,FALSE)</f>
        <v>8.1</v>
      </c>
      <c r="G3315" s="103">
        <f>VLOOKUP(A3315,[1]spot_prices!$A:$F,6,FALSE)</f>
        <v>1.76</v>
      </c>
      <c r="H3315" s="27" t="s">
        <v>2054</v>
      </c>
      <c r="I3315" s="35"/>
      <c r="J3315" s="24" t="s">
        <v>2286</v>
      </c>
      <c r="K3315" s="112">
        <f>VLOOKUP(H3315,行业总结!D:F,2,FALSE)</f>
        <v>4.2</v>
      </c>
      <c r="L3315" s="27" t="s">
        <v>14555</v>
      </c>
      <c r="M3315" s="27" t="s">
        <v>1874</v>
      </c>
    </row>
    <row r="3316" s="98" customFormat="1" ht="33" spans="1:13">
      <c r="A3316" s="24" t="s">
        <v>14556</v>
      </c>
      <c r="B3316" s="24" t="s">
        <v>14557</v>
      </c>
      <c r="C3316" s="21">
        <f>VLOOKUP(A3316,[1]spot_prices!$A:$F,3,FALSE)</f>
        <v>22.7</v>
      </c>
      <c r="D3316" s="21">
        <f>VLOOKUP(A3316,[1]spot_prices!$A:$F,4,FALSE)</f>
        <v>37.9</v>
      </c>
      <c r="E3316" s="107">
        <f>C3316/D3316</f>
        <v>0.598944591029024</v>
      </c>
      <c r="F3316" s="20">
        <f>VLOOKUP(A3316,[1]spot_prices!$A:$F,5,FALSE)</f>
        <v>40.81</v>
      </c>
      <c r="G3316" s="103">
        <f>VLOOKUP(A3316,[1]spot_prices!$A:$F,6,FALSE)</f>
        <v>1.22</v>
      </c>
      <c r="H3316" s="27" t="s">
        <v>2054</v>
      </c>
      <c r="I3316" s="35"/>
      <c r="J3316" s="114"/>
      <c r="K3316" s="112">
        <f>VLOOKUP(H3316,行业总结!D:F,2,FALSE)</f>
        <v>4.2</v>
      </c>
      <c r="L3316" s="27" t="s">
        <v>14558</v>
      </c>
      <c r="M3316" s="27" t="s">
        <v>14559</v>
      </c>
    </row>
    <row r="3317" s="98" customFormat="1" spans="1:13">
      <c r="A3317" s="24" t="s">
        <v>14560</v>
      </c>
      <c r="B3317" s="24" t="s">
        <v>14561</v>
      </c>
      <c r="C3317" s="21">
        <f>VLOOKUP(A3317,[1]spot_prices!$A:$F,3,FALSE)</f>
        <v>22.2</v>
      </c>
      <c r="D3317" s="21">
        <f>VLOOKUP(A3317,[1]spot_prices!$A:$F,4,FALSE)</f>
        <v>22.2</v>
      </c>
      <c r="E3317" s="107">
        <f>C3317/D3317</f>
        <v>1</v>
      </c>
      <c r="F3317" s="20">
        <f>VLOOKUP(A3317,[1]spot_prices!$A:$F,5,FALSE)</f>
        <v>11.34</v>
      </c>
      <c r="G3317" s="103">
        <f>VLOOKUP(A3317,[1]spot_prices!$A:$F,6,FALSE)</f>
        <v>-0.79</v>
      </c>
      <c r="H3317" s="27" t="s">
        <v>2054</v>
      </c>
      <c r="I3317" s="35"/>
      <c r="J3317" s="114"/>
      <c r="K3317" s="112">
        <f>VLOOKUP(H3317,行业总结!D:F,2,FALSE)</f>
        <v>4.2</v>
      </c>
      <c r="L3317" s="27" t="s">
        <v>14562</v>
      </c>
      <c r="M3317" s="114"/>
    </row>
    <row r="3318" s="98" customFormat="1" ht="33" spans="1:13">
      <c r="A3318" s="24" t="s">
        <v>14563</v>
      </c>
      <c r="B3318" s="24" t="s">
        <v>14564</v>
      </c>
      <c r="C3318" s="21">
        <f>VLOOKUP(A3318,[1]spot_prices!$A:$F,3,FALSE)</f>
        <v>21.4</v>
      </c>
      <c r="D3318" s="21">
        <f>VLOOKUP(A3318,[1]spot_prices!$A:$F,4,FALSE)</f>
        <v>34.1</v>
      </c>
      <c r="E3318" s="107">
        <f>C3318/D3318</f>
        <v>0.627565982404692</v>
      </c>
      <c r="F3318" s="20">
        <f>VLOOKUP(A3318,[1]spot_prices!$A:$F,5,FALSE)</f>
        <v>10.26</v>
      </c>
      <c r="G3318" s="103">
        <f>VLOOKUP(A3318,[1]spot_prices!$A:$F,6,FALSE)</f>
        <v>2.29</v>
      </c>
      <c r="H3318" s="27" t="s">
        <v>2054</v>
      </c>
      <c r="I3318" s="35"/>
      <c r="J3318" s="114"/>
      <c r="K3318" s="112">
        <f>VLOOKUP(H3318,行业总结!D:F,2,FALSE)</f>
        <v>4.2</v>
      </c>
      <c r="L3318" s="27" t="s">
        <v>14565</v>
      </c>
      <c r="M3318" s="27" t="s">
        <v>14566</v>
      </c>
    </row>
    <row r="3319" s="98" customFormat="1" spans="1:13">
      <c r="A3319" s="24" t="s">
        <v>14567</v>
      </c>
      <c r="B3319" s="24" t="s">
        <v>14568</v>
      </c>
      <c r="C3319" s="21">
        <f>VLOOKUP(A3319,[1]spot_prices!$A:$F,3,FALSE)</f>
        <v>20.1</v>
      </c>
      <c r="D3319" s="21">
        <f>VLOOKUP(A3319,[1]spot_prices!$A:$F,4,FALSE)</f>
        <v>22.3</v>
      </c>
      <c r="E3319" s="107">
        <f>C3319/D3319</f>
        <v>0.901345291479821</v>
      </c>
      <c r="F3319" s="20">
        <f>VLOOKUP(A3319,[1]spot_prices!$A:$F,5,FALSE)</f>
        <v>11.18</v>
      </c>
      <c r="G3319" s="103">
        <f>VLOOKUP(A3319,[1]spot_prices!$A:$F,6,FALSE)</f>
        <v>2.01</v>
      </c>
      <c r="H3319" s="27" t="s">
        <v>2054</v>
      </c>
      <c r="I3319" s="35"/>
      <c r="J3319" s="114"/>
      <c r="K3319" s="112">
        <f>VLOOKUP(H3319,行业总结!D:F,2,FALSE)</f>
        <v>4.2</v>
      </c>
      <c r="L3319" s="27" t="s">
        <v>14569</v>
      </c>
      <c r="M3319" s="27" t="s">
        <v>14570</v>
      </c>
    </row>
    <row r="3320" s="98" customFormat="1" ht="33" spans="1:13">
      <c r="A3320" s="24" t="s">
        <v>14571</v>
      </c>
      <c r="B3320" s="24" t="s">
        <v>14572</v>
      </c>
      <c r="C3320" s="21">
        <f>VLOOKUP(A3320,[1]spot_prices!$A:$F,3,FALSE)</f>
        <v>19.5</v>
      </c>
      <c r="D3320" s="21">
        <f>VLOOKUP(A3320,[1]spot_prices!$A:$F,4,FALSE)</f>
        <v>26.3</v>
      </c>
      <c r="E3320" s="107">
        <f>C3320/D3320</f>
        <v>0.741444866920152</v>
      </c>
      <c r="F3320" s="20">
        <f>VLOOKUP(A3320,[1]spot_prices!$A:$F,5,FALSE)</f>
        <v>5.21</v>
      </c>
      <c r="G3320" s="103">
        <f>VLOOKUP(A3320,[1]spot_prices!$A:$F,6,FALSE)</f>
        <v>2.76</v>
      </c>
      <c r="H3320" s="27" t="s">
        <v>2054</v>
      </c>
      <c r="I3320" s="35"/>
      <c r="J3320" s="114"/>
      <c r="K3320" s="112">
        <f>VLOOKUP(H3320,行业总结!D:F,2,FALSE)</f>
        <v>4.2</v>
      </c>
      <c r="L3320" s="27" t="s">
        <v>14573</v>
      </c>
      <c r="M3320" s="27" t="s">
        <v>14574</v>
      </c>
    </row>
    <row r="3321" s="98" customFormat="1" ht="33" spans="1:13">
      <c r="A3321" s="24" t="s">
        <v>14575</v>
      </c>
      <c r="B3321" s="24" t="s">
        <v>14576</v>
      </c>
      <c r="C3321" s="21">
        <f>VLOOKUP(A3321,[1]spot_prices!$A:$F,3,FALSE)</f>
        <v>16.6</v>
      </c>
      <c r="D3321" s="21">
        <f>VLOOKUP(A3321,[1]spot_prices!$A:$F,4,FALSE)</f>
        <v>184.2</v>
      </c>
      <c r="E3321" s="107">
        <f>C3321/D3321</f>
        <v>0.0901194353963084</v>
      </c>
      <c r="F3321" s="20">
        <f>VLOOKUP(A3321,[1]spot_prices!$A:$F,5,FALSE)</f>
        <v>46.04</v>
      </c>
      <c r="G3321" s="103">
        <f>VLOOKUP(A3321,[1]spot_prices!$A:$F,6,FALSE)</f>
        <v>2.54</v>
      </c>
      <c r="H3321" s="27" t="s">
        <v>2054</v>
      </c>
      <c r="I3321" s="35"/>
      <c r="J3321" s="24" t="s">
        <v>2352</v>
      </c>
      <c r="K3321" s="112">
        <f>VLOOKUP(H3321,行业总结!D:F,2,FALSE)</f>
        <v>4.2</v>
      </c>
      <c r="L3321" s="27" t="s">
        <v>14577</v>
      </c>
      <c r="M3321" s="27" t="s">
        <v>14578</v>
      </c>
    </row>
    <row r="3322" s="98" customFormat="1" ht="33" spans="1:13">
      <c r="A3322" s="24" t="s">
        <v>14579</v>
      </c>
      <c r="B3322" s="24" t="s">
        <v>14580</v>
      </c>
      <c r="C3322" s="21">
        <f>VLOOKUP(A3322,[1]spot_prices!$A:$F,3,FALSE)</f>
        <v>15.1</v>
      </c>
      <c r="D3322" s="21">
        <f>VLOOKUP(A3322,[1]spot_prices!$A:$F,4,FALSE)</f>
        <v>15.2</v>
      </c>
      <c r="E3322" s="107">
        <f>C3322/D3322</f>
        <v>0.993421052631579</v>
      </c>
      <c r="F3322" s="20">
        <f>VLOOKUP(A3322,[1]spot_prices!$A:$F,5,FALSE)</f>
        <v>10.11</v>
      </c>
      <c r="G3322" s="103">
        <f>VLOOKUP(A3322,[1]spot_prices!$A:$F,6,FALSE)</f>
        <v>2.85</v>
      </c>
      <c r="H3322" s="27" t="s">
        <v>2054</v>
      </c>
      <c r="I3322" s="35"/>
      <c r="J3322" s="114"/>
      <c r="K3322" s="112">
        <f>VLOOKUP(H3322,行业总结!D:F,2,FALSE)</f>
        <v>4.2</v>
      </c>
      <c r="L3322" s="27" t="s">
        <v>14581</v>
      </c>
      <c r="M3322" s="27" t="s">
        <v>14582</v>
      </c>
    </row>
    <row r="3323" s="98" customFormat="1" ht="33" spans="1:13">
      <c r="A3323" s="24" t="s">
        <v>14583</v>
      </c>
      <c r="B3323" s="24" t="s">
        <v>14584</v>
      </c>
      <c r="C3323" s="21">
        <f>VLOOKUP(A3323,[1]spot_prices!$A:$F,3,FALSE)</f>
        <v>13.8</v>
      </c>
      <c r="D3323" s="21">
        <f>VLOOKUP(A3323,[1]spot_prices!$A:$F,4,FALSE)</f>
        <v>23</v>
      </c>
      <c r="E3323" s="107">
        <f>C3323/D3323</f>
        <v>0.6</v>
      </c>
      <c r="F3323" s="20">
        <f>VLOOKUP(A3323,[1]spot_prices!$A:$F,5,FALSE)</f>
        <v>15.66</v>
      </c>
      <c r="G3323" s="103">
        <f>VLOOKUP(A3323,[1]spot_prices!$A:$F,6,FALSE)</f>
        <v>2.22</v>
      </c>
      <c r="H3323" s="27" t="s">
        <v>2054</v>
      </c>
      <c r="I3323" s="35"/>
      <c r="J3323" s="114"/>
      <c r="K3323" s="112">
        <f>VLOOKUP(H3323,行业总结!D:F,2,FALSE)</f>
        <v>4.2</v>
      </c>
      <c r="L3323" s="27" t="s">
        <v>14585</v>
      </c>
      <c r="M3323" s="27" t="s">
        <v>14586</v>
      </c>
    </row>
    <row r="3324" s="98" customFormat="1" spans="1:13">
      <c r="A3324" s="24" t="s">
        <v>14587</v>
      </c>
      <c r="B3324" s="24" t="s">
        <v>14588</v>
      </c>
      <c r="C3324" s="21">
        <f>VLOOKUP(A3324,[1]spot_prices!$A:$F,3,FALSE)</f>
        <v>13.4</v>
      </c>
      <c r="D3324" s="21">
        <f>VLOOKUP(A3324,[1]spot_prices!$A:$F,4,FALSE)</f>
        <v>25.5</v>
      </c>
      <c r="E3324" s="107">
        <f>C3324/D3324</f>
        <v>0.525490196078431</v>
      </c>
      <c r="F3324" s="20">
        <f>VLOOKUP(A3324,[1]spot_prices!$A:$F,5,FALSE)</f>
        <v>15.12</v>
      </c>
      <c r="G3324" s="103">
        <f>VLOOKUP(A3324,[1]spot_prices!$A:$F,6,FALSE)</f>
        <v>-0.2</v>
      </c>
      <c r="H3324" s="27" t="s">
        <v>2054</v>
      </c>
      <c r="I3324" s="35"/>
      <c r="J3324" s="114"/>
      <c r="K3324" s="112">
        <f>VLOOKUP(H3324,行业总结!D:F,2,FALSE)</f>
        <v>4.2</v>
      </c>
      <c r="L3324" s="27" t="s">
        <v>14589</v>
      </c>
      <c r="M3324" s="27" t="s">
        <v>14590</v>
      </c>
    </row>
    <row r="3325" s="98" customFormat="1" ht="33" spans="1:13">
      <c r="A3325" s="24" t="s">
        <v>14591</v>
      </c>
      <c r="B3325" s="24" t="s">
        <v>14592</v>
      </c>
      <c r="C3325" s="21">
        <f>VLOOKUP(A3325,[1]spot_prices!$A:$F,3,FALSE)</f>
        <v>13.3</v>
      </c>
      <c r="D3325" s="21">
        <f>VLOOKUP(A3325,[1]spot_prices!$A:$F,4,FALSE)</f>
        <v>27.5</v>
      </c>
      <c r="E3325" s="107">
        <f>C3325/D3325</f>
        <v>0.483636363636364</v>
      </c>
      <c r="F3325" s="20">
        <f>VLOOKUP(A3325,[1]spot_prices!$A:$F,5,FALSE)</f>
        <v>13.47</v>
      </c>
      <c r="G3325" s="103">
        <f>VLOOKUP(A3325,[1]spot_prices!$A:$F,6,FALSE)</f>
        <v>1.74</v>
      </c>
      <c r="H3325" s="27" t="s">
        <v>2054</v>
      </c>
      <c r="I3325" s="35"/>
      <c r="J3325" s="114"/>
      <c r="K3325" s="112">
        <f>VLOOKUP(H3325,行业总结!D:F,2,FALSE)</f>
        <v>4.2</v>
      </c>
      <c r="L3325" s="27" t="s">
        <v>14593</v>
      </c>
      <c r="M3325" s="27" t="s">
        <v>14594</v>
      </c>
    </row>
    <row r="3326" s="98" customFormat="1" ht="33" spans="1:13">
      <c r="A3326" s="24" t="s">
        <v>14595</v>
      </c>
      <c r="B3326" s="24" t="s">
        <v>14596</v>
      </c>
      <c r="C3326" s="21">
        <f>VLOOKUP(A3326,[1]spot_prices!$A:$F,3,FALSE)</f>
        <v>12.5</v>
      </c>
      <c r="D3326" s="21">
        <f>VLOOKUP(A3326,[1]spot_prices!$A:$F,4,FALSE)</f>
        <v>24.9</v>
      </c>
      <c r="E3326" s="107">
        <f>C3326/D3326</f>
        <v>0.502008032128514</v>
      </c>
      <c r="F3326" s="20">
        <f>VLOOKUP(A3326,[1]spot_prices!$A:$F,5,FALSE)</f>
        <v>15.01</v>
      </c>
      <c r="G3326" s="103">
        <f>VLOOKUP(A3326,[1]spot_prices!$A:$F,6,FALSE)</f>
        <v>2.81</v>
      </c>
      <c r="H3326" s="27" t="s">
        <v>2054</v>
      </c>
      <c r="I3326" s="35"/>
      <c r="J3326" s="114"/>
      <c r="K3326" s="112">
        <f>VLOOKUP(H3326,行业总结!D:F,2,FALSE)</f>
        <v>4.2</v>
      </c>
      <c r="L3326" s="27" t="s">
        <v>14597</v>
      </c>
      <c r="M3326" s="27" t="s">
        <v>14598</v>
      </c>
    </row>
    <row r="3327" s="98" customFormat="1" spans="1:13">
      <c r="A3327" s="24" t="s">
        <v>14599</v>
      </c>
      <c r="B3327" s="24" t="s">
        <v>14600</v>
      </c>
      <c r="C3327" s="21">
        <f>VLOOKUP(A3327,[1]spot_prices!$A:$F,3,FALSE)</f>
        <v>11.2</v>
      </c>
      <c r="D3327" s="21">
        <f>VLOOKUP(A3327,[1]spot_prices!$A:$F,4,FALSE)</f>
        <v>39.3</v>
      </c>
      <c r="E3327" s="107">
        <f>C3327/D3327</f>
        <v>0.28498727735369</v>
      </c>
      <c r="F3327" s="20">
        <f>VLOOKUP(A3327,[1]spot_prices!$A:$F,5,FALSE)</f>
        <v>32.76</v>
      </c>
      <c r="G3327" s="103">
        <f>VLOOKUP(A3327,[1]spot_prices!$A:$F,6,FALSE)</f>
        <v>1.14</v>
      </c>
      <c r="H3327" s="27" t="s">
        <v>2054</v>
      </c>
      <c r="I3327" s="35"/>
      <c r="J3327" s="114"/>
      <c r="K3327" s="112">
        <f>VLOOKUP(H3327,行业总结!D:F,2,FALSE)</f>
        <v>4.2</v>
      </c>
      <c r="L3327" s="27" t="s">
        <v>14601</v>
      </c>
      <c r="M3327" s="27" t="s">
        <v>14602</v>
      </c>
    </row>
    <row r="3328" s="98" customFormat="1" spans="1:13">
      <c r="A3328" s="24" t="s">
        <v>14603</v>
      </c>
      <c r="B3328" s="24" t="s">
        <v>14604</v>
      </c>
      <c r="C3328" s="21">
        <f>VLOOKUP(A3328,[1]spot_prices!$A:$F,3,FALSE)</f>
        <v>11.2</v>
      </c>
      <c r="D3328" s="21">
        <f>VLOOKUP(A3328,[1]spot_prices!$A:$F,4,FALSE)</f>
        <v>24.7</v>
      </c>
      <c r="E3328" s="107">
        <f>C3328/D3328</f>
        <v>0.453441295546559</v>
      </c>
      <c r="F3328" s="20">
        <f>VLOOKUP(A3328,[1]spot_prices!$A:$F,5,FALSE)</f>
        <v>14.52</v>
      </c>
      <c r="G3328" s="103">
        <f>VLOOKUP(A3328,[1]spot_prices!$A:$F,6,FALSE)</f>
        <v>1.04</v>
      </c>
      <c r="H3328" s="27" t="s">
        <v>2054</v>
      </c>
      <c r="I3328" s="35"/>
      <c r="J3328" s="114"/>
      <c r="K3328" s="112">
        <f>VLOOKUP(H3328,行业总结!D:F,2,FALSE)</f>
        <v>4.2</v>
      </c>
      <c r="L3328" s="27" t="s">
        <v>14605</v>
      </c>
      <c r="M3328" s="27" t="s">
        <v>14606</v>
      </c>
    </row>
    <row r="3329" s="98" customFormat="1" ht="33" spans="1:13">
      <c r="A3329" s="24" t="s">
        <v>14607</v>
      </c>
      <c r="B3329" s="24" t="s">
        <v>14608</v>
      </c>
      <c r="C3329" s="21">
        <f>VLOOKUP(A3329,[1]spot_prices!$A:$F,3,FALSE)</f>
        <v>10.8</v>
      </c>
      <c r="D3329" s="21">
        <f>VLOOKUP(A3329,[1]spot_prices!$A:$F,4,FALSE)</f>
        <v>35.3</v>
      </c>
      <c r="E3329" s="107">
        <f>C3329/D3329</f>
        <v>0.305949008498584</v>
      </c>
      <c r="F3329" s="20">
        <f>VLOOKUP(A3329,[1]spot_prices!$A:$F,5,FALSE)</f>
        <v>28.47</v>
      </c>
      <c r="G3329" s="103">
        <f>VLOOKUP(A3329,[1]spot_prices!$A:$F,6,FALSE)</f>
        <v>2.01</v>
      </c>
      <c r="H3329" s="27" t="s">
        <v>2054</v>
      </c>
      <c r="I3329" s="35"/>
      <c r="J3329" s="114"/>
      <c r="K3329" s="112">
        <f>VLOOKUP(H3329,行业总结!D:F,2,FALSE)</f>
        <v>4.2</v>
      </c>
      <c r="L3329" s="27" t="s">
        <v>14609</v>
      </c>
      <c r="M3329" s="27" t="s">
        <v>14610</v>
      </c>
    </row>
    <row r="3330" s="98" customFormat="1" spans="1:13">
      <c r="A3330" s="24" t="s">
        <v>14611</v>
      </c>
      <c r="B3330" s="24" t="s">
        <v>14612</v>
      </c>
      <c r="C3330" s="21">
        <f>VLOOKUP(A3330,[1]spot_prices!$A:$F,3,FALSE)</f>
        <v>10.3</v>
      </c>
      <c r="D3330" s="21">
        <f>VLOOKUP(A3330,[1]spot_prices!$A:$F,4,FALSE)</f>
        <v>89.8</v>
      </c>
      <c r="E3330" s="107">
        <f>C3330/D3330</f>
        <v>0.114699331848552</v>
      </c>
      <c r="F3330" s="20">
        <f>VLOOKUP(A3330,[1]spot_prices!$A:$F,5,FALSE)</f>
        <v>21.9</v>
      </c>
      <c r="G3330" s="103">
        <f>VLOOKUP(A3330,[1]spot_prices!$A:$F,6,FALSE)</f>
        <v>0.74</v>
      </c>
      <c r="H3330" s="27" t="s">
        <v>2054</v>
      </c>
      <c r="I3330" s="35"/>
      <c r="J3330" s="114"/>
      <c r="K3330" s="112">
        <f>VLOOKUP(H3330,行业总结!D:F,2,FALSE)</f>
        <v>4.2</v>
      </c>
      <c r="L3330" s="27" t="s">
        <v>14613</v>
      </c>
      <c r="M3330" s="27" t="s">
        <v>14614</v>
      </c>
    </row>
    <row r="3331" s="98" customFormat="1" ht="33" spans="1:13">
      <c r="A3331" s="24" t="s">
        <v>14615</v>
      </c>
      <c r="B3331" s="24" t="s">
        <v>14616</v>
      </c>
      <c r="C3331" s="21">
        <f>VLOOKUP(A3331,[1]spot_prices!$A:$F,3,FALSE)</f>
        <v>9.4</v>
      </c>
      <c r="D3331" s="21">
        <f>VLOOKUP(A3331,[1]spot_prices!$A:$F,4,FALSE)</f>
        <v>18</v>
      </c>
      <c r="E3331" s="107">
        <f>C3331/D3331</f>
        <v>0.522222222222222</v>
      </c>
      <c r="F3331" s="20">
        <f>VLOOKUP(A3331,[1]spot_prices!$A:$F,5,FALSE)</f>
        <v>20.23</v>
      </c>
      <c r="G3331" s="103">
        <f>VLOOKUP(A3331,[1]spot_prices!$A:$F,6,FALSE)</f>
        <v>3.85</v>
      </c>
      <c r="H3331" s="27" t="s">
        <v>2054</v>
      </c>
      <c r="I3331" s="35"/>
      <c r="J3331" s="114"/>
      <c r="K3331" s="112">
        <f>VLOOKUP(H3331,行业总结!D:F,2,FALSE)</f>
        <v>4.2</v>
      </c>
      <c r="L3331" s="27" t="s">
        <v>14617</v>
      </c>
      <c r="M3331" s="27" t="s">
        <v>14618</v>
      </c>
    </row>
    <row r="3332" s="98" customFormat="1" spans="1:13">
      <c r="A3332" s="24" t="s">
        <v>14619</v>
      </c>
      <c r="B3332" s="24" t="s">
        <v>14620</v>
      </c>
      <c r="C3332" s="21">
        <f>VLOOKUP(A3332,[1]spot_prices!$A:$F,3,FALSE)</f>
        <v>9.2</v>
      </c>
      <c r="D3332" s="21">
        <f>VLOOKUP(A3332,[1]spot_prices!$A:$F,4,FALSE)</f>
        <v>23.9</v>
      </c>
      <c r="E3332" s="107">
        <f>C3332/D3332</f>
        <v>0.384937238493724</v>
      </c>
      <c r="F3332" s="20">
        <f>VLOOKUP(A3332,[1]spot_prices!$A:$F,5,FALSE)</f>
        <v>17.52</v>
      </c>
      <c r="G3332" s="103">
        <f>VLOOKUP(A3332,[1]spot_prices!$A:$F,6,FALSE)</f>
        <v>0.4</v>
      </c>
      <c r="H3332" s="27" t="s">
        <v>2054</v>
      </c>
      <c r="I3332" s="35"/>
      <c r="J3332" s="114"/>
      <c r="K3332" s="112">
        <f>VLOOKUP(H3332,行业总结!D:F,2,FALSE)</f>
        <v>4.2</v>
      </c>
      <c r="L3332" s="27" t="s">
        <v>14621</v>
      </c>
      <c r="M3332" s="27" t="s">
        <v>14622</v>
      </c>
    </row>
    <row r="3333" s="98" customFormat="1" ht="33" spans="1:13">
      <c r="A3333" s="24" t="s">
        <v>14623</v>
      </c>
      <c r="B3333" s="24" t="s">
        <v>14624</v>
      </c>
      <c r="C3333" s="21">
        <f>VLOOKUP(A3333,[1]spot_prices!$A:$F,3,FALSE)</f>
        <v>8.7</v>
      </c>
      <c r="D3333" s="21">
        <f>VLOOKUP(A3333,[1]spot_prices!$A:$F,4,FALSE)</f>
        <v>24</v>
      </c>
      <c r="E3333" s="107">
        <f>C3333/D3333</f>
        <v>0.3625</v>
      </c>
      <c r="F3333" s="20">
        <f>VLOOKUP(A3333,[1]spot_prices!$A:$F,5,FALSE)</f>
        <v>9.55</v>
      </c>
      <c r="G3333" s="103">
        <f>VLOOKUP(A3333,[1]spot_prices!$A:$F,6,FALSE)</f>
        <v>2.14</v>
      </c>
      <c r="H3333" s="27" t="s">
        <v>2054</v>
      </c>
      <c r="I3333" s="35"/>
      <c r="J3333" s="114"/>
      <c r="K3333" s="112">
        <f>VLOOKUP(H3333,行业总结!D:F,2,FALSE)</f>
        <v>4.2</v>
      </c>
      <c r="L3333" s="27" t="s">
        <v>14625</v>
      </c>
      <c r="M3333" s="27" t="s">
        <v>14626</v>
      </c>
    </row>
    <row r="3334" s="98" customFormat="1" ht="33" spans="1:13">
      <c r="A3334" s="24" t="s">
        <v>14627</v>
      </c>
      <c r="B3334" s="24" t="s">
        <v>14628</v>
      </c>
      <c r="C3334" s="21">
        <f>VLOOKUP(A3334,[1]spot_prices!$A:$F,3,FALSE)</f>
        <v>8.3</v>
      </c>
      <c r="D3334" s="21">
        <f>VLOOKUP(A3334,[1]spot_prices!$A:$F,4,FALSE)</f>
        <v>30.5</v>
      </c>
      <c r="E3334" s="107">
        <f>C3334/D3334</f>
        <v>0.272131147540984</v>
      </c>
      <c r="F3334" s="20">
        <f>VLOOKUP(A3334,[1]spot_prices!$A:$F,5,FALSE)</f>
        <v>22.89</v>
      </c>
      <c r="G3334" s="103">
        <f>VLOOKUP(A3334,[1]spot_prices!$A:$F,6,FALSE)</f>
        <v>1.06</v>
      </c>
      <c r="H3334" s="27" t="s">
        <v>2054</v>
      </c>
      <c r="I3334" s="35"/>
      <c r="J3334" s="114"/>
      <c r="K3334" s="112">
        <f>VLOOKUP(H3334,行业总结!D:F,2,FALSE)</f>
        <v>4.2</v>
      </c>
      <c r="L3334" s="27" t="s">
        <v>14629</v>
      </c>
      <c r="M3334" s="27" t="s">
        <v>14630</v>
      </c>
    </row>
    <row r="3335" s="98" customFormat="1" ht="33" spans="1:13">
      <c r="A3335" s="24" t="s">
        <v>14631</v>
      </c>
      <c r="B3335" s="24" t="s">
        <v>14632</v>
      </c>
      <c r="C3335" s="21">
        <f>VLOOKUP(A3335,[1]spot_prices!$A:$F,3,FALSE)</f>
        <v>7.7</v>
      </c>
      <c r="D3335" s="21">
        <f>VLOOKUP(A3335,[1]spot_prices!$A:$F,4,FALSE)</f>
        <v>30.7</v>
      </c>
      <c r="E3335" s="107">
        <f>C3335/D3335</f>
        <v>0.250814332247557</v>
      </c>
      <c r="F3335" s="20">
        <f>VLOOKUP(A3335,[1]spot_prices!$A:$F,5,FALSE)</f>
        <v>16.88</v>
      </c>
      <c r="G3335" s="103">
        <f>VLOOKUP(A3335,[1]spot_prices!$A:$F,6,FALSE)</f>
        <v>-1.8</v>
      </c>
      <c r="H3335" s="27" t="s">
        <v>2054</v>
      </c>
      <c r="I3335" s="35"/>
      <c r="J3335" s="114"/>
      <c r="K3335" s="112">
        <f>VLOOKUP(H3335,行业总结!D:F,2,FALSE)</f>
        <v>4.2</v>
      </c>
      <c r="L3335" s="27" t="s">
        <v>14633</v>
      </c>
      <c r="M3335" s="27" t="s">
        <v>14634</v>
      </c>
    </row>
    <row r="3336" s="98" customFormat="1" spans="1:13">
      <c r="A3336" s="24" t="s">
        <v>14635</v>
      </c>
      <c r="B3336" s="24" t="s">
        <v>14636</v>
      </c>
      <c r="C3336" s="21">
        <f>VLOOKUP(A3336,[1]spot_prices!$A:$F,3,FALSE)</f>
        <v>7.6</v>
      </c>
      <c r="D3336" s="21">
        <f>VLOOKUP(A3336,[1]spot_prices!$A:$F,4,FALSE)</f>
        <v>30.4</v>
      </c>
      <c r="E3336" s="107">
        <f>C3336/D3336</f>
        <v>0.25</v>
      </c>
      <c r="F3336" s="20">
        <f>VLOOKUP(A3336,[1]spot_prices!$A:$F,5,FALSE)</f>
        <v>18.12</v>
      </c>
      <c r="G3336" s="103">
        <f>VLOOKUP(A3336,[1]spot_prices!$A:$F,6,FALSE)</f>
        <v>1.06</v>
      </c>
      <c r="H3336" s="27" t="s">
        <v>2054</v>
      </c>
      <c r="I3336" s="35"/>
      <c r="J3336" s="114"/>
      <c r="K3336" s="112">
        <f>VLOOKUP(H3336,行业总结!D:F,2,FALSE)</f>
        <v>4.2</v>
      </c>
      <c r="L3336" s="27" t="s">
        <v>14637</v>
      </c>
      <c r="M3336" s="27" t="s">
        <v>14638</v>
      </c>
    </row>
    <row r="3337" s="98" customFormat="1" spans="1:13">
      <c r="A3337" s="24" t="s">
        <v>14639</v>
      </c>
      <c r="B3337" s="24" t="s">
        <v>14640</v>
      </c>
      <c r="C3337" s="21">
        <f>VLOOKUP(A3337,[1]spot_prices!$A:$F,3,FALSE)</f>
        <v>7.5</v>
      </c>
      <c r="D3337" s="21">
        <f>VLOOKUP(A3337,[1]spot_prices!$A:$F,4,FALSE)</f>
        <v>30.1</v>
      </c>
      <c r="E3337" s="107">
        <f>C3337/D3337</f>
        <v>0.249169435215947</v>
      </c>
      <c r="F3337" s="20">
        <f>VLOOKUP(A3337,[1]spot_prices!$A:$F,5,FALSE)</f>
        <v>30.08</v>
      </c>
      <c r="G3337" s="103">
        <f>VLOOKUP(A3337,[1]spot_prices!$A:$F,6,FALSE)</f>
        <v>5.25</v>
      </c>
      <c r="H3337" s="27" t="s">
        <v>2054</v>
      </c>
      <c r="I3337" s="35"/>
      <c r="J3337" s="114"/>
      <c r="K3337" s="112">
        <f>VLOOKUP(H3337,行业总结!D:F,2,FALSE)</f>
        <v>4.2</v>
      </c>
      <c r="L3337" s="27" t="s">
        <v>14641</v>
      </c>
      <c r="M3337" s="27" t="s">
        <v>14642</v>
      </c>
    </row>
    <row r="3338" s="98" customFormat="1" ht="33" spans="1:13">
      <c r="A3338" s="24" t="s">
        <v>14643</v>
      </c>
      <c r="B3338" s="24" t="s">
        <v>14644</v>
      </c>
      <c r="C3338" s="21">
        <f>VLOOKUP(A3338,[1]spot_prices!$A:$F,3,FALSE)</f>
        <v>6.4</v>
      </c>
      <c r="D3338" s="21">
        <f>VLOOKUP(A3338,[1]spot_prices!$A:$F,4,FALSE)</f>
        <v>25.4</v>
      </c>
      <c r="E3338" s="107">
        <f>C3338/D3338</f>
        <v>0.251968503937008</v>
      </c>
      <c r="F3338" s="20">
        <f>VLOOKUP(A3338,[1]spot_prices!$A:$F,5,FALSE)</f>
        <v>37.42</v>
      </c>
      <c r="G3338" s="103">
        <f>VLOOKUP(A3338,[1]spot_prices!$A:$F,6,FALSE)</f>
        <v>0.94</v>
      </c>
      <c r="H3338" s="27" t="s">
        <v>2054</v>
      </c>
      <c r="I3338" s="35"/>
      <c r="J3338" s="114"/>
      <c r="K3338" s="112">
        <f>VLOOKUP(H3338,行业总结!D:F,2,FALSE)</f>
        <v>4.2</v>
      </c>
      <c r="L3338" s="27" t="s">
        <v>14645</v>
      </c>
      <c r="M3338" s="27" t="s">
        <v>14646</v>
      </c>
    </row>
    <row r="3339" s="98" customFormat="1" ht="33" spans="1:13">
      <c r="A3339" s="24" t="s">
        <v>14647</v>
      </c>
      <c r="B3339" s="24" t="s">
        <v>14648</v>
      </c>
      <c r="C3339" s="21">
        <f>VLOOKUP(A3339,[1]spot_prices!$A:$F,3,FALSE)</f>
        <v>6.2</v>
      </c>
      <c r="D3339" s="21">
        <f>VLOOKUP(A3339,[1]spot_prices!$A:$F,4,FALSE)</f>
        <v>27.8</v>
      </c>
      <c r="E3339" s="107">
        <f>C3339/D3339</f>
        <v>0.223021582733813</v>
      </c>
      <c r="F3339" s="20">
        <f>VLOOKUP(A3339,[1]spot_prices!$A:$F,5,FALSE)</f>
        <v>23.13</v>
      </c>
      <c r="G3339" s="103">
        <f>VLOOKUP(A3339,[1]spot_prices!$A:$F,6,FALSE)</f>
        <v>2.3</v>
      </c>
      <c r="H3339" s="27" t="s">
        <v>2054</v>
      </c>
      <c r="I3339" s="35"/>
      <c r="J3339" s="114"/>
      <c r="K3339" s="112">
        <f>VLOOKUP(H3339,行业总结!D:F,2,FALSE)</f>
        <v>4.2</v>
      </c>
      <c r="L3339" s="27" t="s">
        <v>14649</v>
      </c>
      <c r="M3339" s="27" t="s">
        <v>14650</v>
      </c>
    </row>
    <row r="3340" s="98" customFormat="1" spans="1:13">
      <c r="A3340" s="24" t="s">
        <v>14651</v>
      </c>
      <c r="B3340" s="24" t="s">
        <v>14652</v>
      </c>
      <c r="C3340" s="21">
        <f>VLOOKUP(A3340,[1]spot_prices!$A:$F,3,FALSE)</f>
        <v>5.7</v>
      </c>
      <c r="D3340" s="21">
        <f>VLOOKUP(A3340,[1]spot_prices!$A:$F,4,FALSE)</f>
        <v>11.9</v>
      </c>
      <c r="E3340" s="107">
        <f>C3340/D3340</f>
        <v>0.478991596638655</v>
      </c>
      <c r="F3340" s="20">
        <f>VLOOKUP(A3340,[1]spot_prices!$A:$F,5,FALSE)</f>
        <v>9.07</v>
      </c>
      <c r="G3340" s="103">
        <f>VLOOKUP(A3340,[1]spot_prices!$A:$F,6,FALSE)</f>
        <v>0.22</v>
      </c>
      <c r="H3340" s="27" t="s">
        <v>2054</v>
      </c>
      <c r="I3340" s="35"/>
      <c r="J3340" s="114"/>
      <c r="K3340" s="112">
        <f>VLOOKUP(H3340,行业总结!D:F,2,FALSE)</f>
        <v>4.2</v>
      </c>
      <c r="L3340" s="27" t="s">
        <v>14653</v>
      </c>
      <c r="M3340" s="27" t="s">
        <v>14654</v>
      </c>
    </row>
    <row r="3341" s="98" customFormat="1" spans="1:13">
      <c r="A3341" s="24" t="s">
        <v>14655</v>
      </c>
      <c r="B3341" s="24" t="s">
        <v>14656</v>
      </c>
      <c r="C3341" s="21">
        <f>VLOOKUP(A3341,[1]spot_prices!$A:$F,3,FALSE)</f>
        <v>1.7</v>
      </c>
      <c r="D3341" s="21">
        <f>VLOOKUP(A3341,[1]spot_prices!$A:$F,4,FALSE)</f>
        <v>5.2</v>
      </c>
      <c r="E3341" s="107">
        <f>C3341/D3341</f>
        <v>0.326923076923077</v>
      </c>
      <c r="F3341" s="20">
        <f>VLOOKUP(A3341,[1]spot_prices!$A:$F,5,FALSE)</f>
        <v>6.18</v>
      </c>
      <c r="G3341" s="103">
        <f>VLOOKUP(A3341,[1]spot_prices!$A:$F,6,FALSE)</f>
        <v>3</v>
      </c>
      <c r="H3341" s="27" t="s">
        <v>2054</v>
      </c>
      <c r="I3341" s="35"/>
      <c r="J3341" s="114"/>
      <c r="K3341" s="112">
        <f>VLOOKUP(H3341,行业总结!D:F,2,FALSE)</f>
        <v>4.2</v>
      </c>
      <c r="L3341" s="114"/>
      <c r="M3341" s="27" t="s">
        <v>1987</v>
      </c>
    </row>
    <row r="3342" s="98" customFormat="1" spans="1:13">
      <c r="A3342" s="24" t="s">
        <v>14657</v>
      </c>
      <c r="B3342" s="24" t="s">
        <v>14658</v>
      </c>
      <c r="C3342" s="21">
        <f>VLOOKUP(A3342,[1]spot_prices!$A:$F,3,FALSE)</f>
        <v>1.4</v>
      </c>
      <c r="D3342" s="21">
        <f>VLOOKUP(A3342,[1]spot_prices!$A:$F,4,FALSE)</f>
        <v>6.4</v>
      </c>
      <c r="E3342" s="107">
        <f>C3342/D3342</f>
        <v>0.21875</v>
      </c>
      <c r="F3342" s="20">
        <f>VLOOKUP(A3342,[1]spot_prices!$A:$F,5,FALSE)</f>
        <v>8.2</v>
      </c>
      <c r="G3342" s="103">
        <f>VLOOKUP(A3342,[1]spot_prices!$A:$F,6,FALSE)</f>
        <v>-0.12</v>
      </c>
      <c r="H3342" s="27" t="s">
        <v>2054</v>
      </c>
      <c r="I3342" s="35"/>
      <c r="J3342" s="114"/>
      <c r="K3342" s="112">
        <f>VLOOKUP(H3342,行业总结!D:F,2,FALSE)</f>
        <v>4.2</v>
      </c>
      <c r="L3342" s="114"/>
      <c r="M3342" s="27" t="s">
        <v>14659</v>
      </c>
    </row>
    <row r="3343" s="98" customFormat="1" ht="33" spans="1:13">
      <c r="A3343" s="24" t="s">
        <v>14660</v>
      </c>
      <c r="B3343" s="24" t="s">
        <v>14661</v>
      </c>
      <c r="C3343" s="21">
        <f>VLOOKUP(A3343,[1]spot_prices!$A:$F,3,FALSE)</f>
        <v>1.1</v>
      </c>
      <c r="D3343" s="21">
        <f>VLOOKUP(A3343,[1]spot_prices!$A:$F,4,FALSE)</f>
        <v>4.6</v>
      </c>
      <c r="E3343" s="107">
        <f>C3343/D3343</f>
        <v>0.239130434782609</v>
      </c>
      <c r="F3343" s="20">
        <f>VLOOKUP(A3343,[1]spot_prices!$A:$F,5,FALSE)</f>
        <v>10.26</v>
      </c>
      <c r="G3343" s="103">
        <f>VLOOKUP(A3343,[1]spot_prices!$A:$F,6,FALSE)</f>
        <v>2.5</v>
      </c>
      <c r="H3343" s="27" t="s">
        <v>2054</v>
      </c>
      <c r="I3343" s="35"/>
      <c r="J3343" s="114"/>
      <c r="K3343" s="112">
        <f>VLOOKUP(H3343,行业总结!D:F,2,FALSE)</f>
        <v>4.2</v>
      </c>
      <c r="L3343" s="27" t="s">
        <v>14662</v>
      </c>
      <c r="M3343" s="114"/>
    </row>
    <row r="3344" s="98" customFormat="1" spans="1:13">
      <c r="A3344" s="108" t="s">
        <v>14663</v>
      </c>
      <c r="B3344" s="108" t="s">
        <v>14664</v>
      </c>
      <c r="C3344" s="21">
        <f>VLOOKUP(A3344,[1]spot_prices!$A:$F,3,FALSE)</f>
        <v>166.8</v>
      </c>
      <c r="D3344" s="21">
        <f>VLOOKUP(A3344,[1]spot_prices!$A:$F,4,FALSE)</f>
        <v>166.8</v>
      </c>
      <c r="E3344" s="107">
        <f>C3344/D3344</f>
        <v>1</v>
      </c>
      <c r="F3344" s="20">
        <f>VLOOKUP(A3344,[1]spot_prices!$A:$F,5,FALSE)</f>
        <v>31.96</v>
      </c>
      <c r="G3344" s="103">
        <f>VLOOKUP(A3344,[1]spot_prices!$A:$F,6,FALSE)</f>
        <v>7.72</v>
      </c>
      <c r="H3344" s="109" t="s">
        <v>49</v>
      </c>
      <c r="I3344" s="121"/>
      <c r="J3344" s="108" t="s">
        <v>2253</v>
      </c>
      <c r="K3344" s="112">
        <f>VLOOKUP(H3344,行业总结!D:F,2,FALSE)</f>
        <v>4.2</v>
      </c>
      <c r="L3344" s="109" t="s">
        <v>14665</v>
      </c>
      <c r="M3344" s="109" t="s">
        <v>14666</v>
      </c>
    </row>
    <row r="3345" s="98" customFormat="1" ht="33" spans="1:13">
      <c r="A3345" s="108" t="s">
        <v>14667</v>
      </c>
      <c r="B3345" s="108" t="s">
        <v>14668</v>
      </c>
      <c r="C3345" s="21">
        <f>VLOOKUP(A3345,[1]spot_prices!$A:$F,3,FALSE)</f>
        <v>117.5</v>
      </c>
      <c r="D3345" s="21">
        <f>VLOOKUP(A3345,[1]spot_prices!$A:$F,4,FALSE)</f>
        <v>145.5</v>
      </c>
      <c r="E3345" s="107">
        <f>C3345/D3345</f>
        <v>0.807560137457045</v>
      </c>
      <c r="F3345" s="20">
        <f>VLOOKUP(A3345,[1]spot_prices!$A:$F,5,FALSE)</f>
        <v>8.68</v>
      </c>
      <c r="G3345" s="103">
        <f>VLOOKUP(A3345,[1]spot_prices!$A:$F,6,FALSE)</f>
        <v>1.64</v>
      </c>
      <c r="H3345" s="109" t="s">
        <v>49</v>
      </c>
      <c r="I3345" s="121"/>
      <c r="J3345" s="108" t="s">
        <v>2135</v>
      </c>
      <c r="K3345" s="112">
        <f>VLOOKUP(H3345,行业总结!D:F,2,FALSE)</f>
        <v>4.2</v>
      </c>
      <c r="L3345" s="109" t="s">
        <v>14669</v>
      </c>
      <c r="M3345" s="109" t="s">
        <v>14670</v>
      </c>
    </row>
    <row r="3346" s="98" customFormat="1" ht="49.5" spans="1:13">
      <c r="A3346" s="20" t="s">
        <v>14671</v>
      </c>
      <c r="B3346" s="122" t="s">
        <v>14672</v>
      </c>
      <c r="C3346" s="21">
        <f>VLOOKUP(A3346,[1]spot_prices!$A:$F,3,FALSE)</f>
        <v>75.3</v>
      </c>
      <c r="D3346" s="21">
        <f>VLOOKUP(A3346,[1]spot_prices!$A:$F,4,FALSE)</f>
        <v>97.7</v>
      </c>
      <c r="E3346" s="107">
        <f>C3346/D3346</f>
        <v>0.770726714431934</v>
      </c>
      <c r="F3346" s="20">
        <f>VLOOKUP(A3346,[1]spot_prices!$A:$F,5,FALSE)</f>
        <v>10.86</v>
      </c>
      <c r="G3346" s="103">
        <f>VLOOKUP(A3346,[1]spot_prices!$A:$F,6,FALSE)</f>
        <v>1.31</v>
      </c>
      <c r="H3346" s="23" t="s">
        <v>49</v>
      </c>
      <c r="I3346" s="115"/>
      <c r="J3346" s="113"/>
      <c r="K3346" s="112">
        <f>VLOOKUP(H3346,行业总结!D:F,2,FALSE)</f>
        <v>4.2</v>
      </c>
      <c r="L3346" s="128" t="s">
        <v>14673</v>
      </c>
      <c r="M3346" s="23" t="s">
        <v>14674</v>
      </c>
    </row>
    <row r="3347" s="98" customFormat="1" ht="33" spans="1:13">
      <c r="A3347" s="20" t="s">
        <v>14675</v>
      </c>
      <c r="B3347" s="20" t="s">
        <v>14676</v>
      </c>
      <c r="C3347" s="21">
        <f>VLOOKUP(A3347,[1]spot_prices!$A:$F,3,FALSE)</f>
        <v>62.2</v>
      </c>
      <c r="D3347" s="21">
        <f>VLOOKUP(A3347,[1]spot_prices!$A:$F,4,FALSE)</f>
        <v>62.5</v>
      </c>
      <c r="E3347" s="107">
        <f>C3347/D3347</f>
        <v>0.9952</v>
      </c>
      <c r="F3347" s="20">
        <f>VLOOKUP(A3347,[1]spot_prices!$A:$F,5,FALSE)</f>
        <v>3.14</v>
      </c>
      <c r="G3347" s="103">
        <f>VLOOKUP(A3347,[1]spot_prices!$A:$F,6,FALSE)</f>
        <v>1.29</v>
      </c>
      <c r="H3347" s="23" t="s">
        <v>49</v>
      </c>
      <c r="I3347" s="115"/>
      <c r="J3347" s="113"/>
      <c r="K3347" s="112">
        <f>VLOOKUP(H3347,行业总结!D:F,2,FALSE)</f>
        <v>4.2</v>
      </c>
      <c r="L3347" s="23" t="s">
        <v>14677</v>
      </c>
      <c r="M3347" s="23" t="s">
        <v>14678</v>
      </c>
    </row>
    <row r="3348" s="98" customFormat="1" ht="49.5" spans="1:13">
      <c r="A3348" s="24" t="s">
        <v>14679</v>
      </c>
      <c r="B3348" s="24" t="s">
        <v>14680</v>
      </c>
      <c r="C3348" s="21">
        <f>VLOOKUP(A3348,[1]spot_prices!$A:$F,3,FALSE)</f>
        <v>51.3</v>
      </c>
      <c r="D3348" s="21">
        <f>VLOOKUP(A3348,[1]spot_prices!$A:$F,4,FALSE)</f>
        <v>60.5</v>
      </c>
      <c r="E3348" s="107">
        <f>C3348/D3348</f>
        <v>0.847933884297521</v>
      </c>
      <c r="F3348" s="20">
        <f>VLOOKUP(A3348,[1]spot_prices!$A:$F,5,FALSE)</f>
        <v>30.45</v>
      </c>
      <c r="G3348" s="103">
        <f>VLOOKUP(A3348,[1]spot_prices!$A:$F,6,FALSE)</f>
        <v>1.77</v>
      </c>
      <c r="H3348" s="27" t="s">
        <v>49</v>
      </c>
      <c r="I3348" s="35"/>
      <c r="J3348" s="114"/>
      <c r="K3348" s="112">
        <f>VLOOKUP(H3348,行业总结!D:F,2,FALSE)</f>
        <v>4.2</v>
      </c>
      <c r="L3348" s="27" t="s">
        <v>14681</v>
      </c>
      <c r="M3348" s="27" t="s">
        <v>14682</v>
      </c>
    </row>
    <row r="3349" s="98" customFormat="1" ht="33" spans="1:13">
      <c r="A3349" s="24" t="s">
        <v>14683</v>
      </c>
      <c r="B3349" s="24" t="s">
        <v>14684</v>
      </c>
      <c r="C3349" s="21">
        <f>VLOOKUP(A3349,[1]spot_prices!$A:$F,3,FALSE)</f>
        <v>45.3</v>
      </c>
      <c r="D3349" s="21">
        <f>VLOOKUP(A3349,[1]spot_prices!$A:$F,4,FALSE)</f>
        <v>81.1</v>
      </c>
      <c r="E3349" s="107">
        <f>C3349/D3349</f>
        <v>0.558569667077682</v>
      </c>
      <c r="F3349" s="20">
        <f>VLOOKUP(A3349,[1]spot_prices!$A:$F,5,FALSE)</f>
        <v>87.08</v>
      </c>
      <c r="G3349" s="103">
        <f>VLOOKUP(A3349,[1]spot_prices!$A:$F,6,FALSE)</f>
        <v>1.41</v>
      </c>
      <c r="H3349" s="27" t="s">
        <v>49</v>
      </c>
      <c r="I3349" s="35"/>
      <c r="J3349" s="114"/>
      <c r="K3349" s="112">
        <f>VLOOKUP(H3349,行业总结!D:F,2,FALSE)</f>
        <v>4.2</v>
      </c>
      <c r="L3349" s="27" t="s">
        <v>14685</v>
      </c>
      <c r="M3349" s="27" t="s">
        <v>14686</v>
      </c>
    </row>
    <row r="3350" s="98" customFormat="1" ht="33" spans="1:13">
      <c r="A3350" s="24" t="s">
        <v>14687</v>
      </c>
      <c r="B3350" s="24" t="s">
        <v>14688</v>
      </c>
      <c r="C3350" s="21">
        <f>VLOOKUP(A3350,[1]spot_prices!$A:$F,3,FALSE)</f>
        <v>40.2</v>
      </c>
      <c r="D3350" s="21">
        <f>VLOOKUP(A3350,[1]spot_prices!$A:$F,4,FALSE)</f>
        <v>51.5</v>
      </c>
      <c r="E3350" s="107">
        <f>C3350/D3350</f>
        <v>0.780582524271845</v>
      </c>
      <c r="F3350" s="20">
        <f>VLOOKUP(A3350,[1]spot_prices!$A:$F,5,FALSE)</f>
        <v>6.43</v>
      </c>
      <c r="G3350" s="103">
        <f>VLOOKUP(A3350,[1]spot_prices!$A:$F,6,FALSE)</f>
        <v>2.55</v>
      </c>
      <c r="H3350" s="27" t="s">
        <v>49</v>
      </c>
      <c r="I3350" s="35"/>
      <c r="J3350" s="114"/>
      <c r="K3350" s="112">
        <f>VLOOKUP(H3350,行业总结!D:F,2,FALSE)</f>
        <v>4.2</v>
      </c>
      <c r="L3350" s="27" t="s">
        <v>14689</v>
      </c>
      <c r="M3350" s="27" t="s">
        <v>14690</v>
      </c>
    </row>
    <row r="3351" s="98" customFormat="1" ht="33" spans="1:13">
      <c r="A3351" s="24" t="s">
        <v>14691</v>
      </c>
      <c r="B3351" s="122" t="s">
        <v>14692</v>
      </c>
      <c r="C3351" s="21">
        <f>VLOOKUP(A3351,[1]spot_prices!$A:$F,3,FALSE)</f>
        <v>37.9</v>
      </c>
      <c r="D3351" s="21">
        <f>VLOOKUP(A3351,[1]spot_prices!$A:$F,4,FALSE)</f>
        <v>43.5</v>
      </c>
      <c r="E3351" s="107">
        <f>C3351/D3351</f>
        <v>0.871264367816092</v>
      </c>
      <c r="F3351" s="20">
        <f>VLOOKUP(A3351,[1]spot_prices!$A:$F,5,FALSE)</f>
        <v>7.84</v>
      </c>
      <c r="G3351" s="103">
        <f>VLOOKUP(A3351,[1]spot_prices!$A:$F,6,FALSE)</f>
        <v>1.82</v>
      </c>
      <c r="H3351" s="27" t="s">
        <v>49</v>
      </c>
      <c r="I3351" s="35"/>
      <c r="J3351" s="114"/>
      <c r="K3351" s="112">
        <f>VLOOKUP(H3351,行业总结!D:F,2,FALSE)</f>
        <v>4.2</v>
      </c>
      <c r="L3351" s="128" t="s">
        <v>14693</v>
      </c>
      <c r="M3351" s="27" t="s">
        <v>14694</v>
      </c>
    </row>
    <row r="3352" s="98" customFormat="1" ht="33" spans="1:13">
      <c r="A3352" s="24" t="s">
        <v>14695</v>
      </c>
      <c r="B3352" s="24" t="s">
        <v>14696</v>
      </c>
      <c r="C3352" s="21">
        <f>VLOOKUP(A3352,[1]spot_prices!$A:$F,3,FALSE)</f>
        <v>36.1</v>
      </c>
      <c r="D3352" s="21">
        <f>VLOOKUP(A3352,[1]spot_prices!$A:$F,4,FALSE)</f>
        <v>36.7</v>
      </c>
      <c r="E3352" s="107">
        <f>C3352/D3352</f>
        <v>0.983651226158038</v>
      </c>
      <c r="F3352" s="20">
        <f>VLOOKUP(A3352,[1]spot_prices!$A:$F,5,FALSE)</f>
        <v>8.38</v>
      </c>
      <c r="G3352" s="103">
        <f>VLOOKUP(A3352,[1]spot_prices!$A:$F,6,FALSE)</f>
        <v>2.32</v>
      </c>
      <c r="H3352" s="27" t="s">
        <v>49</v>
      </c>
      <c r="I3352" s="35"/>
      <c r="J3352" s="114"/>
      <c r="K3352" s="112">
        <f>VLOOKUP(H3352,行业总结!D:F,2,FALSE)</f>
        <v>4.2</v>
      </c>
      <c r="L3352" s="27" t="s">
        <v>14697</v>
      </c>
      <c r="M3352" s="27" t="s">
        <v>14698</v>
      </c>
    </row>
    <row r="3353" s="98" customFormat="1" ht="33" spans="1:13">
      <c r="A3353" s="24" t="s">
        <v>14699</v>
      </c>
      <c r="B3353" s="24" t="s">
        <v>14700</v>
      </c>
      <c r="C3353" s="21">
        <f>VLOOKUP(A3353,[1]spot_prices!$A:$F,3,FALSE)</f>
        <v>31.3</v>
      </c>
      <c r="D3353" s="21">
        <f>VLOOKUP(A3353,[1]spot_prices!$A:$F,4,FALSE)</f>
        <v>38.7</v>
      </c>
      <c r="E3353" s="107">
        <f>C3353/D3353</f>
        <v>0.808785529715762</v>
      </c>
      <c r="F3353" s="20">
        <f>VLOOKUP(A3353,[1]spot_prices!$A:$F,5,FALSE)</f>
        <v>3.84</v>
      </c>
      <c r="G3353" s="103">
        <f>VLOOKUP(A3353,[1]spot_prices!$A:$F,6,FALSE)</f>
        <v>2.4</v>
      </c>
      <c r="H3353" s="27" t="s">
        <v>49</v>
      </c>
      <c r="I3353" s="35"/>
      <c r="J3353" s="114"/>
      <c r="K3353" s="112">
        <f>VLOOKUP(H3353,行业总结!D:F,2,FALSE)</f>
        <v>4.2</v>
      </c>
      <c r="L3353" s="27" t="s">
        <v>14701</v>
      </c>
      <c r="M3353" s="27" t="s">
        <v>14702</v>
      </c>
    </row>
    <row r="3354" s="98" customFormat="1" ht="33" spans="1:13">
      <c r="A3354" s="24" t="s">
        <v>14703</v>
      </c>
      <c r="B3354" s="24" t="s">
        <v>14704</v>
      </c>
      <c r="C3354" s="21">
        <f>VLOOKUP(A3354,[1]spot_prices!$A:$F,3,FALSE)</f>
        <v>30.6</v>
      </c>
      <c r="D3354" s="21">
        <f>VLOOKUP(A3354,[1]spot_prices!$A:$F,4,FALSE)</f>
        <v>58.7</v>
      </c>
      <c r="E3354" s="107">
        <f>C3354/D3354</f>
        <v>0.52129471890971</v>
      </c>
      <c r="F3354" s="20">
        <f>VLOOKUP(A3354,[1]spot_prices!$A:$F,5,FALSE)</f>
        <v>48.95</v>
      </c>
      <c r="G3354" s="103">
        <f>VLOOKUP(A3354,[1]spot_prices!$A:$F,6,FALSE)</f>
        <v>0.14</v>
      </c>
      <c r="H3354" s="27" t="s">
        <v>49</v>
      </c>
      <c r="I3354" s="35"/>
      <c r="J3354" s="114"/>
      <c r="K3354" s="112">
        <f>VLOOKUP(H3354,行业总结!D:F,2,FALSE)</f>
        <v>4.2</v>
      </c>
      <c r="L3354" s="27" t="s">
        <v>14705</v>
      </c>
      <c r="M3354" s="27" t="s">
        <v>14706</v>
      </c>
    </row>
    <row r="3355" s="98" customFormat="1" ht="33" spans="1:13">
      <c r="A3355" s="24" t="s">
        <v>14707</v>
      </c>
      <c r="B3355" s="24" t="s">
        <v>14708</v>
      </c>
      <c r="C3355" s="21">
        <f>VLOOKUP(A3355,[1]spot_prices!$A:$F,3,FALSE)</f>
        <v>29.8</v>
      </c>
      <c r="D3355" s="21">
        <f>VLOOKUP(A3355,[1]spot_prices!$A:$F,4,FALSE)</f>
        <v>29.8</v>
      </c>
      <c r="E3355" s="107">
        <f>C3355/D3355</f>
        <v>1</v>
      </c>
      <c r="F3355" s="20">
        <f>VLOOKUP(A3355,[1]spot_prices!$A:$F,5,FALSE)</f>
        <v>9.69</v>
      </c>
      <c r="G3355" s="103">
        <f>VLOOKUP(A3355,[1]spot_prices!$A:$F,6,FALSE)</f>
        <v>0.31</v>
      </c>
      <c r="H3355" s="27" t="s">
        <v>49</v>
      </c>
      <c r="I3355" s="35"/>
      <c r="J3355" s="114"/>
      <c r="K3355" s="112">
        <f>VLOOKUP(H3355,行业总结!D:F,2,FALSE)</f>
        <v>4.2</v>
      </c>
      <c r="L3355" s="27" t="s">
        <v>14709</v>
      </c>
      <c r="M3355" s="27" t="s">
        <v>14710</v>
      </c>
    </row>
    <row r="3356" s="98" customFormat="1" ht="33" spans="1:13">
      <c r="A3356" s="24" t="s">
        <v>14711</v>
      </c>
      <c r="B3356" s="24" t="s">
        <v>14712</v>
      </c>
      <c r="C3356" s="21">
        <f>VLOOKUP(A3356,[1]spot_prices!$A:$F,3,FALSE)</f>
        <v>27.9</v>
      </c>
      <c r="D3356" s="21">
        <f>VLOOKUP(A3356,[1]spot_prices!$A:$F,4,FALSE)</f>
        <v>59.4</v>
      </c>
      <c r="E3356" s="107">
        <f>C3356/D3356</f>
        <v>0.46969696969697</v>
      </c>
      <c r="F3356" s="20">
        <f>VLOOKUP(A3356,[1]spot_prices!$A:$F,5,FALSE)</f>
        <v>23.56</v>
      </c>
      <c r="G3356" s="103">
        <f>VLOOKUP(A3356,[1]spot_prices!$A:$F,6,FALSE)</f>
        <v>1.07</v>
      </c>
      <c r="H3356" s="27" t="s">
        <v>49</v>
      </c>
      <c r="I3356" s="35"/>
      <c r="J3356" s="114"/>
      <c r="K3356" s="112">
        <f>VLOOKUP(H3356,行业总结!D:F,2,FALSE)</f>
        <v>4.2</v>
      </c>
      <c r="L3356" s="27" t="s">
        <v>14713</v>
      </c>
      <c r="M3356" s="27" t="s">
        <v>14714</v>
      </c>
    </row>
    <row r="3357" s="98" customFormat="1" ht="33" spans="1:13">
      <c r="A3357" s="24" t="s">
        <v>14715</v>
      </c>
      <c r="B3357" s="24" t="s">
        <v>14716</v>
      </c>
      <c r="C3357" s="21">
        <f>VLOOKUP(A3357,[1]spot_prices!$A:$F,3,FALSE)</f>
        <v>23</v>
      </c>
      <c r="D3357" s="21">
        <f>VLOOKUP(A3357,[1]spot_prices!$A:$F,4,FALSE)</f>
        <v>36.9</v>
      </c>
      <c r="E3357" s="107">
        <f>C3357/D3357</f>
        <v>0.623306233062331</v>
      </c>
      <c r="F3357" s="20">
        <f>VLOOKUP(A3357,[1]spot_prices!$A:$F,5,FALSE)</f>
        <v>24.27</v>
      </c>
      <c r="G3357" s="103">
        <f>VLOOKUP(A3357,[1]spot_prices!$A:$F,6,FALSE)</f>
        <v>1.59</v>
      </c>
      <c r="H3357" s="27" t="s">
        <v>49</v>
      </c>
      <c r="I3357" s="35"/>
      <c r="J3357" s="114"/>
      <c r="K3357" s="112">
        <f>VLOOKUP(H3357,行业总结!D:F,2,FALSE)</f>
        <v>4.2</v>
      </c>
      <c r="L3357" s="27" t="s">
        <v>14717</v>
      </c>
      <c r="M3357" s="27" t="s">
        <v>14718</v>
      </c>
    </row>
    <row r="3358" s="98" customFormat="1" spans="1:13">
      <c r="A3358" s="24" t="s">
        <v>14719</v>
      </c>
      <c r="B3358" s="24" t="s">
        <v>14720</v>
      </c>
      <c r="C3358" s="21">
        <f>VLOOKUP(A3358,[1]spot_prices!$A:$F,3,FALSE)</f>
        <v>20.8</v>
      </c>
      <c r="D3358" s="21">
        <f>VLOOKUP(A3358,[1]spot_prices!$A:$F,4,FALSE)</f>
        <v>87.6</v>
      </c>
      <c r="E3358" s="107">
        <f>C3358/D3358</f>
        <v>0.237442922374429</v>
      </c>
      <c r="F3358" s="20">
        <f>VLOOKUP(A3358,[1]spot_prices!$A:$F,5,FALSE)</f>
        <v>26.82</v>
      </c>
      <c r="G3358" s="103">
        <f>VLOOKUP(A3358,[1]spot_prices!$A:$F,6,FALSE)</f>
        <v>3.75</v>
      </c>
      <c r="H3358" s="27" t="s">
        <v>49</v>
      </c>
      <c r="I3358" s="35"/>
      <c r="J3358" s="114"/>
      <c r="K3358" s="112">
        <f>VLOOKUP(H3358,行业总结!D:F,2,FALSE)</f>
        <v>4.2</v>
      </c>
      <c r="L3358" s="27" t="s">
        <v>14721</v>
      </c>
      <c r="M3358" s="27" t="s">
        <v>14722</v>
      </c>
    </row>
    <row r="3359" s="98" customFormat="1" spans="1:13">
      <c r="A3359" s="24" t="s">
        <v>14723</v>
      </c>
      <c r="B3359" s="24" t="s">
        <v>14724</v>
      </c>
      <c r="C3359" s="21">
        <f>VLOOKUP(A3359,[1]spot_prices!$A:$F,3,FALSE)</f>
        <v>19.8</v>
      </c>
      <c r="D3359" s="21">
        <f>VLOOKUP(A3359,[1]spot_prices!$A:$F,4,FALSE)</f>
        <v>41.7</v>
      </c>
      <c r="E3359" s="107">
        <f>C3359/D3359</f>
        <v>0.474820143884892</v>
      </c>
      <c r="F3359" s="20">
        <f>VLOOKUP(A3359,[1]spot_prices!$A:$F,5,FALSE)</f>
        <v>25.53</v>
      </c>
      <c r="G3359" s="103">
        <f>VLOOKUP(A3359,[1]spot_prices!$A:$F,6,FALSE)</f>
        <v>2.12</v>
      </c>
      <c r="H3359" s="27" t="s">
        <v>49</v>
      </c>
      <c r="I3359" s="35"/>
      <c r="J3359" s="114"/>
      <c r="K3359" s="112">
        <f>VLOOKUP(H3359,行业总结!D:F,2,FALSE)</f>
        <v>4.2</v>
      </c>
      <c r="L3359" s="27" t="s">
        <v>14725</v>
      </c>
      <c r="M3359" s="27" t="s">
        <v>14726</v>
      </c>
    </row>
    <row r="3360" s="98" customFormat="1" ht="33" spans="1:13">
      <c r="A3360" s="24" t="s">
        <v>14727</v>
      </c>
      <c r="B3360" s="24" t="s">
        <v>14728</v>
      </c>
      <c r="C3360" s="21">
        <f>VLOOKUP(A3360,[1]spot_prices!$A:$F,3,FALSE)</f>
        <v>15.3</v>
      </c>
      <c r="D3360" s="21">
        <f>VLOOKUP(A3360,[1]spot_prices!$A:$F,4,FALSE)</f>
        <v>51.8</v>
      </c>
      <c r="E3360" s="107">
        <f>C3360/D3360</f>
        <v>0.295366795366795</v>
      </c>
      <c r="F3360" s="20">
        <f>VLOOKUP(A3360,[1]spot_prices!$A:$F,5,FALSE)</f>
        <v>39.21</v>
      </c>
      <c r="G3360" s="103">
        <f>VLOOKUP(A3360,[1]spot_prices!$A:$F,6,FALSE)</f>
        <v>3.95</v>
      </c>
      <c r="H3360" s="27" t="s">
        <v>49</v>
      </c>
      <c r="I3360" s="35"/>
      <c r="J3360" s="114"/>
      <c r="K3360" s="112">
        <f>VLOOKUP(H3360,行业总结!D:F,2,FALSE)</f>
        <v>4.2</v>
      </c>
      <c r="L3360" s="27" t="s">
        <v>14729</v>
      </c>
      <c r="M3360" s="27" t="s">
        <v>14730</v>
      </c>
    </row>
    <row r="3361" s="98" customFormat="1" spans="1:13">
      <c r="A3361" s="24" t="s">
        <v>14731</v>
      </c>
      <c r="B3361" s="24" t="s">
        <v>14732</v>
      </c>
      <c r="C3361" s="21">
        <f>VLOOKUP(A3361,[1]spot_prices!$A:$F,3,FALSE)</f>
        <v>9.3</v>
      </c>
      <c r="D3361" s="21">
        <f>VLOOKUP(A3361,[1]spot_prices!$A:$F,4,FALSE)</f>
        <v>26.5</v>
      </c>
      <c r="E3361" s="107">
        <f>C3361/D3361</f>
        <v>0.350943396226415</v>
      </c>
      <c r="F3361" s="20">
        <f>VLOOKUP(A3361,[1]spot_prices!$A:$F,5,FALSE)</f>
        <v>48.91</v>
      </c>
      <c r="G3361" s="103">
        <f>VLOOKUP(A3361,[1]spot_prices!$A:$F,6,FALSE)</f>
        <v>6.14</v>
      </c>
      <c r="H3361" s="27" t="s">
        <v>49</v>
      </c>
      <c r="I3361" s="35"/>
      <c r="J3361" s="114"/>
      <c r="K3361" s="112">
        <f>VLOOKUP(H3361,行业总结!D:F,2,FALSE)</f>
        <v>4.2</v>
      </c>
      <c r="L3361" s="27" t="s">
        <v>14733</v>
      </c>
      <c r="M3361" s="27" t="s">
        <v>14473</v>
      </c>
    </row>
    <row r="3362" s="98" customFormat="1" ht="49.5" spans="1:13">
      <c r="A3362" s="108" t="s">
        <v>14734</v>
      </c>
      <c r="B3362" s="108" t="s">
        <v>14735</v>
      </c>
      <c r="C3362" s="21">
        <f>VLOOKUP(A3362,[1]spot_prices!$A:$F,3,FALSE)</f>
        <v>222.4</v>
      </c>
      <c r="D3362" s="21">
        <f>VLOOKUP(A3362,[1]spot_prices!$A:$F,4,FALSE)</f>
        <v>222.4</v>
      </c>
      <c r="E3362" s="107">
        <f>C3362/D3362</f>
        <v>1</v>
      </c>
      <c r="F3362" s="20">
        <f>VLOOKUP(A3362,[1]spot_prices!$A:$F,5,FALSE)</f>
        <v>3.03</v>
      </c>
      <c r="G3362" s="103">
        <f>VLOOKUP(A3362,[1]spot_prices!$A:$F,6,FALSE)</f>
        <v>0.66</v>
      </c>
      <c r="H3362" s="109" t="s">
        <v>323</v>
      </c>
      <c r="I3362" s="121"/>
      <c r="J3362" s="108" t="s">
        <v>2216</v>
      </c>
      <c r="K3362" s="112">
        <f>VLOOKUP(H3362,行业总结!D:F,2,FALSE)</f>
        <v>5.6</v>
      </c>
      <c r="L3362" s="109" t="s">
        <v>14736</v>
      </c>
      <c r="M3362" s="109" t="s">
        <v>14737</v>
      </c>
    </row>
    <row r="3363" s="98" customFormat="1" ht="33" spans="1:13">
      <c r="A3363" s="20" t="s">
        <v>14738</v>
      </c>
      <c r="B3363" s="20" t="s">
        <v>14739</v>
      </c>
      <c r="C3363" s="21">
        <f>VLOOKUP(A3363,[1]spot_prices!$A:$F,3,FALSE)</f>
        <v>54.2</v>
      </c>
      <c r="D3363" s="21">
        <f>VLOOKUP(A3363,[1]spot_prices!$A:$F,4,FALSE)</f>
        <v>54.2</v>
      </c>
      <c r="E3363" s="107">
        <f>C3363/D3363</f>
        <v>1</v>
      </c>
      <c r="F3363" s="20">
        <f>VLOOKUP(A3363,[1]spot_prices!$A:$F,5,FALSE)</f>
        <v>3.49</v>
      </c>
      <c r="G3363" s="103">
        <f>VLOOKUP(A3363,[1]spot_prices!$A:$F,6,FALSE)</f>
        <v>-4.64</v>
      </c>
      <c r="H3363" s="23" t="s">
        <v>323</v>
      </c>
      <c r="I3363" s="115"/>
      <c r="J3363" s="20" t="s">
        <v>2135</v>
      </c>
      <c r="K3363" s="112">
        <f>VLOOKUP(H3363,行业总结!D:F,2,FALSE)</f>
        <v>5.6</v>
      </c>
      <c r="L3363" s="23" t="s">
        <v>14740</v>
      </c>
      <c r="M3363" s="23" t="s">
        <v>14741</v>
      </c>
    </row>
    <row r="3364" s="98" customFormat="1" ht="66" spans="1:13">
      <c r="A3364" s="20" t="s">
        <v>14742</v>
      </c>
      <c r="B3364" s="20" t="s">
        <v>14743</v>
      </c>
      <c r="C3364" s="21">
        <f>VLOOKUP(A3364,[1]spot_prices!$A:$F,3,FALSE)</f>
        <v>53.9</v>
      </c>
      <c r="D3364" s="21">
        <f>VLOOKUP(A3364,[1]spot_prices!$A:$F,4,FALSE)</f>
        <v>55.6</v>
      </c>
      <c r="E3364" s="107">
        <f>C3364/D3364</f>
        <v>0.969424460431655</v>
      </c>
      <c r="F3364" s="20">
        <f>VLOOKUP(A3364,[1]spot_prices!$A:$F,5,FALSE)</f>
        <v>2.07</v>
      </c>
      <c r="G3364" s="103">
        <f>VLOOKUP(A3364,[1]spot_prices!$A:$F,6,FALSE)</f>
        <v>-0.48</v>
      </c>
      <c r="H3364" s="23" t="s">
        <v>323</v>
      </c>
      <c r="I3364" s="115"/>
      <c r="J3364" s="20" t="s">
        <v>2135</v>
      </c>
      <c r="K3364" s="112">
        <f>VLOOKUP(H3364,行业总结!D:F,2,FALSE)</f>
        <v>5.6</v>
      </c>
      <c r="L3364" s="23" t="s">
        <v>14744</v>
      </c>
      <c r="M3364" s="23" t="s">
        <v>14745</v>
      </c>
    </row>
    <row r="3365" s="98" customFormat="1" ht="82.5" spans="1:13">
      <c r="A3365" s="24" t="s">
        <v>14746</v>
      </c>
      <c r="B3365" s="24" t="s">
        <v>14747</v>
      </c>
      <c r="C3365" s="21">
        <f>VLOOKUP(A3365,[1]spot_prices!$A:$F,3,FALSE)</f>
        <v>50.1</v>
      </c>
      <c r="D3365" s="21">
        <f>VLOOKUP(A3365,[1]spot_prices!$A:$F,4,FALSE)</f>
        <v>61.1</v>
      </c>
      <c r="E3365" s="107">
        <f>C3365/D3365</f>
        <v>0.819967266775777</v>
      </c>
      <c r="F3365" s="20">
        <f>VLOOKUP(A3365,[1]spot_prices!$A:$F,5,FALSE)</f>
        <v>3.64</v>
      </c>
      <c r="G3365" s="103">
        <f>VLOOKUP(A3365,[1]spot_prices!$A:$F,6,FALSE)</f>
        <v>3.41</v>
      </c>
      <c r="H3365" s="27" t="s">
        <v>323</v>
      </c>
      <c r="I3365" s="35"/>
      <c r="J3365" s="24" t="s">
        <v>2122</v>
      </c>
      <c r="K3365" s="112">
        <f>VLOOKUP(H3365,行业总结!D:F,2,FALSE)</f>
        <v>5.6</v>
      </c>
      <c r="L3365" s="27" t="s">
        <v>14748</v>
      </c>
      <c r="M3365" s="27" t="s">
        <v>14749</v>
      </c>
    </row>
    <row r="3366" s="98" customFormat="1" ht="49.5" spans="1:13">
      <c r="A3366" s="20" t="s">
        <v>14750</v>
      </c>
      <c r="B3366" s="20" t="s">
        <v>14751</v>
      </c>
      <c r="C3366" s="21">
        <f>VLOOKUP(A3366,[1]spot_prices!$A:$F,3,FALSE)</f>
        <v>49.9</v>
      </c>
      <c r="D3366" s="21">
        <f>VLOOKUP(A3366,[1]spot_prices!$A:$F,4,FALSE)</f>
        <v>49.9</v>
      </c>
      <c r="E3366" s="107">
        <f>C3366/D3366</f>
        <v>1</v>
      </c>
      <c r="F3366" s="20">
        <f>VLOOKUP(A3366,[1]spot_prices!$A:$F,5,FALSE)</f>
        <v>3.5</v>
      </c>
      <c r="G3366" s="103">
        <f>VLOOKUP(A3366,[1]spot_prices!$A:$F,6,FALSE)</f>
        <v>0.86</v>
      </c>
      <c r="H3366" s="23" t="s">
        <v>323</v>
      </c>
      <c r="I3366" s="115"/>
      <c r="J3366" s="20" t="s">
        <v>2122</v>
      </c>
      <c r="K3366" s="112">
        <f>VLOOKUP(H3366,行业总结!D:F,2,FALSE)</f>
        <v>5.6</v>
      </c>
      <c r="L3366" s="23" t="s">
        <v>14752</v>
      </c>
      <c r="M3366" s="23" t="s">
        <v>14753</v>
      </c>
    </row>
    <row r="3367" s="98" customFormat="1" ht="33" spans="1:13">
      <c r="A3367" s="24" t="s">
        <v>14754</v>
      </c>
      <c r="B3367" s="24" t="s">
        <v>14755</v>
      </c>
      <c r="C3367" s="21">
        <f>VLOOKUP(A3367,[1]spot_prices!$A:$F,3,FALSE)</f>
        <v>48.1</v>
      </c>
      <c r="D3367" s="21">
        <f>VLOOKUP(A3367,[1]spot_prices!$A:$F,4,FALSE)</f>
        <v>48.1</v>
      </c>
      <c r="E3367" s="107">
        <f>C3367/D3367</f>
        <v>1</v>
      </c>
      <c r="F3367" s="20">
        <f>VLOOKUP(A3367,[1]spot_prices!$A:$F,5,FALSE)</f>
        <v>10.79</v>
      </c>
      <c r="G3367" s="103">
        <f>VLOOKUP(A3367,[1]spot_prices!$A:$F,6,FALSE)</f>
        <v>0.75</v>
      </c>
      <c r="H3367" s="27" t="s">
        <v>323</v>
      </c>
      <c r="I3367" s="35"/>
      <c r="J3367" s="114"/>
      <c r="K3367" s="112">
        <f>VLOOKUP(H3367,行业总结!D:F,2,FALSE)</f>
        <v>5.6</v>
      </c>
      <c r="L3367" s="27" t="s">
        <v>14756</v>
      </c>
      <c r="M3367" s="27" t="s">
        <v>14757</v>
      </c>
    </row>
    <row r="3368" s="98" customFormat="1" ht="49.5" spans="1:13">
      <c r="A3368" s="24" t="s">
        <v>14758</v>
      </c>
      <c r="B3368" s="24" t="s">
        <v>14759</v>
      </c>
      <c r="C3368" s="21">
        <f>VLOOKUP(A3368,[1]spot_prices!$A:$F,3,FALSE)</f>
        <v>46.4</v>
      </c>
      <c r="D3368" s="21">
        <f>VLOOKUP(A3368,[1]spot_prices!$A:$F,4,FALSE)</f>
        <v>67.5</v>
      </c>
      <c r="E3368" s="107">
        <f>C3368/D3368</f>
        <v>0.687407407407407</v>
      </c>
      <c r="F3368" s="20">
        <f>VLOOKUP(A3368,[1]spot_prices!$A:$F,5,FALSE)</f>
        <v>2.39</v>
      </c>
      <c r="G3368" s="103">
        <f>VLOOKUP(A3368,[1]spot_prices!$A:$F,6,FALSE)</f>
        <v>-0.42</v>
      </c>
      <c r="H3368" s="27" t="s">
        <v>323</v>
      </c>
      <c r="I3368" s="35"/>
      <c r="J3368" s="114"/>
      <c r="K3368" s="112">
        <f>VLOOKUP(H3368,行业总结!D:F,2,FALSE)</f>
        <v>5.6</v>
      </c>
      <c r="L3368" s="27" t="s">
        <v>14760</v>
      </c>
      <c r="M3368" s="27" t="s">
        <v>14761</v>
      </c>
    </row>
    <row r="3369" s="98" customFormat="1" ht="33" spans="1:13">
      <c r="A3369" s="24" t="s">
        <v>14762</v>
      </c>
      <c r="B3369" s="24" t="s">
        <v>14763</v>
      </c>
      <c r="C3369" s="21">
        <f>VLOOKUP(A3369,[1]spot_prices!$A:$F,3,FALSE)</f>
        <v>44.6</v>
      </c>
      <c r="D3369" s="21">
        <f>VLOOKUP(A3369,[1]spot_prices!$A:$F,4,FALSE)</f>
        <v>54.2</v>
      </c>
      <c r="E3369" s="107">
        <f>C3369/D3369</f>
        <v>0.822878228782288</v>
      </c>
      <c r="F3369" s="20">
        <f>VLOOKUP(A3369,[1]spot_prices!$A:$F,5,FALSE)</f>
        <v>3.38</v>
      </c>
      <c r="G3369" s="103">
        <f>VLOOKUP(A3369,[1]spot_prices!$A:$F,6,FALSE)</f>
        <v>0.9</v>
      </c>
      <c r="H3369" s="27" t="s">
        <v>323</v>
      </c>
      <c r="I3369" s="35"/>
      <c r="J3369" s="24" t="s">
        <v>2352</v>
      </c>
      <c r="K3369" s="112">
        <f>VLOOKUP(H3369,行业总结!D:F,2,FALSE)</f>
        <v>5.6</v>
      </c>
      <c r="L3369" s="27" t="s">
        <v>14764</v>
      </c>
      <c r="M3369" s="27" t="s">
        <v>14765</v>
      </c>
    </row>
    <row r="3370" s="98" customFormat="1" ht="49.5" spans="1:13">
      <c r="A3370" s="24" t="s">
        <v>14766</v>
      </c>
      <c r="B3370" s="24" t="s">
        <v>14767</v>
      </c>
      <c r="C3370" s="21">
        <f>VLOOKUP(A3370,[1]spot_prices!$A:$F,3,FALSE)</f>
        <v>37.8</v>
      </c>
      <c r="D3370" s="21">
        <f>VLOOKUP(A3370,[1]spot_prices!$A:$F,4,FALSE)</f>
        <v>37.8</v>
      </c>
      <c r="E3370" s="107">
        <f>C3370/D3370</f>
        <v>1</v>
      </c>
      <c r="F3370" s="20">
        <f>VLOOKUP(A3370,[1]spot_prices!$A:$F,5,FALSE)</f>
        <v>5.86</v>
      </c>
      <c r="G3370" s="103">
        <f>VLOOKUP(A3370,[1]spot_prices!$A:$F,6,FALSE)</f>
        <v>1.38</v>
      </c>
      <c r="H3370" s="27" t="s">
        <v>323</v>
      </c>
      <c r="I3370" s="35"/>
      <c r="J3370" s="114"/>
      <c r="K3370" s="112">
        <f>VLOOKUP(H3370,行业总结!D:F,2,FALSE)</f>
        <v>5.6</v>
      </c>
      <c r="L3370" s="27" t="s">
        <v>14768</v>
      </c>
      <c r="M3370" s="27" t="s">
        <v>14769</v>
      </c>
    </row>
    <row r="3371" s="98" customFormat="1" ht="33" spans="1:13">
      <c r="A3371" s="24" t="s">
        <v>14770</v>
      </c>
      <c r="B3371" s="24" t="s">
        <v>14771</v>
      </c>
      <c r="C3371" s="21">
        <f>VLOOKUP(A3371,[1]spot_prices!$A:$F,3,FALSE)</f>
        <v>36.6</v>
      </c>
      <c r="D3371" s="21">
        <f>VLOOKUP(A3371,[1]spot_prices!$A:$F,4,FALSE)</f>
        <v>36.6</v>
      </c>
      <c r="E3371" s="107">
        <f>C3371/D3371</f>
        <v>1</v>
      </c>
      <c r="F3371" s="20">
        <f>VLOOKUP(A3371,[1]spot_prices!$A:$F,5,FALSE)</f>
        <v>3.64</v>
      </c>
      <c r="G3371" s="103">
        <f>VLOOKUP(A3371,[1]spot_prices!$A:$F,6,FALSE)</f>
        <v>0.55</v>
      </c>
      <c r="H3371" s="27" t="s">
        <v>323</v>
      </c>
      <c r="I3371" s="35"/>
      <c r="J3371" s="114"/>
      <c r="K3371" s="112">
        <f>VLOOKUP(H3371,行业总结!D:F,2,FALSE)</f>
        <v>5.6</v>
      </c>
      <c r="L3371" s="27" t="s">
        <v>14772</v>
      </c>
      <c r="M3371" s="27" t="s">
        <v>14773</v>
      </c>
    </row>
    <row r="3372" s="98" customFormat="1" ht="33" spans="1:13">
      <c r="A3372" s="24" t="s">
        <v>14774</v>
      </c>
      <c r="B3372" s="24" t="s">
        <v>14775</v>
      </c>
      <c r="C3372" s="21">
        <f>VLOOKUP(A3372,[1]spot_prices!$A:$F,3,FALSE)</f>
        <v>33.7</v>
      </c>
      <c r="D3372" s="21">
        <f>VLOOKUP(A3372,[1]spot_prices!$A:$F,4,FALSE)</f>
        <v>33.9</v>
      </c>
      <c r="E3372" s="107">
        <f>C3372/D3372</f>
        <v>0.994100294985251</v>
      </c>
      <c r="F3372" s="20">
        <f>VLOOKUP(A3372,[1]spot_prices!$A:$F,5,FALSE)</f>
        <v>4.34</v>
      </c>
      <c r="G3372" s="103">
        <f>VLOOKUP(A3372,[1]spot_prices!$A:$F,6,FALSE)</f>
        <v>1.64</v>
      </c>
      <c r="H3372" s="27" t="s">
        <v>323</v>
      </c>
      <c r="I3372" s="35"/>
      <c r="J3372" s="114"/>
      <c r="K3372" s="112">
        <f>VLOOKUP(H3372,行业总结!D:F,2,FALSE)</f>
        <v>5.6</v>
      </c>
      <c r="L3372" s="27" t="s">
        <v>14776</v>
      </c>
      <c r="M3372" s="27" t="s">
        <v>14777</v>
      </c>
    </row>
    <row r="3373" s="98" customFormat="1" ht="33" spans="1:13">
      <c r="A3373" s="24" t="s">
        <v>14778</v>
      </c>
      <c r="B3373" s="24" t="s">
        <v>14779</v>
      </c>
      <c r="C3373" s="21">
        <f>VLOOKUP(A3373,[1]spot_prices!$A:$F,3,FALSE)</f>
        <v>28.9</v>
      </c>
      <c r="D3373" s="21">
        <f>VLOOKUP(A3373,[1]spot_prices!$A:$F,4,FALSE)</f>
        <v>28.9</v>
      </c>
      <c r="E3373" s="107">
        <f>C3373/D3373</f>
        <v>1</v>
      </c>
      <c r="F3373" s="20">
        <f>VLOOKUP(A3373,[1]spot_prices!$A:$F,5,FALSE)</f>
        <v>7.49</v>
      </c>
      <c r="G3373" s="103">
        <f>VLOOKUP(A3373,[1]spot_prices!$A:$F,6,FALSE)</f>
        <v>4.17</v>
      </c>
      <c r="H3373" s="27" t="s">
        <v>323</v>
      </c>
      <c r="I3373" s="35"/>
      <c r="J3373" s="114"/>
      <c r="K3373" s="112">
        <f>VLOOKUP(H3373,行业总结!D:F,2,FALSE)</f>
        <v>5.6</v>
      </c>
      <c r="L3373" s="27" t="s">
        <v>14780</v>
      </c>
      <c r="M3373" s="27" t="s">
        <v>14781</v>
      </c>
    </row>
    <row r="3374" s="98" customFormat="1" ht="33" spans="1:13">
      <c r="A3374" s="24" t="s">
        <v>14782</v>
      </c>
      <c r="B3374" s="24" t="s">
        <v>14783</v>
      </c>
      <c r="C3374" s="21">
        <f>VLOOKUP(A3374,[1]spot_prices!$A:$F,3,FALSE)</f>
        <v>24.4</v>
      </c>
      <c r="D3374" s="21">
        <f>VLOOKUP(A3374,[1]spot_prices!$A:$F,4,FALSE)</f>
        <v>24.4</v>
      </c>
      <c r="E3374" s="107">
        <f>C3374/D3374</f>
        <v>1</v>
      </c>
      <c r="F3374" s="20">
        <f>VLOOKUP(A3374,[1]spot_prices!$A:$F,5,FALSE)</f>
        <v>3.42</v>
      </c>
      <c r="G3374" s="103">
        <f>VLOOKUP(A3374,[1]spot_prices!$A:$F,6,FALSE)</f>
        <v>1.79</v>
      </c>
      <c r="H3374" s="27" t="s">
        <v>323</v>
      </c>
      <c r="I3374" s="35"/>
      <c r="J3374" s="114"/>
      <c r="K3374" s="112">
        <f>VLOOKUP(H3374,行业总结!D:F,2,FALSE)</f>
        <v>5.6</v>
      </c>
      <c r="L3374" s="27" t="s">
        <v>14784</v>
      </c>
      <c r="M3374" s="27" t="s">
        <v>14785</v>
      </c>
    </row>
    <row r="3375" s="98" customFormat="1" ht="33" spans="1:13">
      <c r="A3375" s="24" t="s">
        <v>14786</v>
      </c>
      <c r="B3375" s="24" t="s">
        <v>14787</v>
      </c>
      <c r="C3375" s="21">
        <f>VLOOKUP(A3375,[1]spot_prices!$A:$F,3,FALSE)</f>
        <v>22.4</v>
      </c>
      <c r="D3375" s="21">
        <f>VLOOKUP(A3375,[1]spot_prices!$A:$F,4,FALSE)</f>
        <v>27.9</v>
      </c>
      <c r="E3375" s="107">
        <f>C3375/D3375</f>
        <v>0.802867383512545</v>
      </c>
      <c r="F3375" s="20">
        <f>VLOOKUP(A3375,[1]spot_prices!$A:$F,5,FALSE)</f>
        <v>2.73</v>
      </c>
      <c r="G3375" s="103">
        <f>VLOOKUP(A3375,[1]spot_prices!$A:$F,6,FALSE)</f>
        <v>0.74</v>
      </c>
      <c r="H3375" s="27" t="s">
        <v>323</v>
      </c>
      <c r="I3375" s="35"/>
      <c r="J3375" s="114"/>
      <c r="K3375" s="112">
        <f>VLOOKUP(H3375,行业总结!D:F,2,FALSE)</f>
        <v>5.6</v>
      </c>
      <c r="L3375" s="27" t="s">
        <v>14788</v>
      </c>
      <c r="M3375" s="27" t="s">
        <v>14789</v>
      </c>
    </row>
    <row r="3376" s="98" customFormat="1" ht="33" spans="1:13">
      <c r="A3376" s="24" t="s">
        <v>14790</v>
      </c>
      <c r="B3376" s="24" t="s">
        <v>14791</v>
      </c>
      <c r="C3376" s="21">
        <f>VLOOKUP(A3376,[1]spot_prices!$A:$F,3,FALSE)</f>
        <v>18.5</v>
      </c>
      <c r="D3376" s="21">
        <f>VLOOKUP(A3376,[1]spot_prices!$A:$F,4,FALSE)</f>
        <v>18.5</v>
      </c>
      <c r="E3376" s="107">
        <f>C3376/D3376</f>
        <v>1</v>
      </c>
      <c r="F3376" s="20">
        <f>VLOOKUP(A3376,[1]spot_prices!$A:$F,5,FALSE)</f>
        <v>14.85</v>
      </c>
      <c r="G3376" s="103">
        <f>VLOOKUP(A3376,[1]spot_prices!$A:$F,6,FALSE)</f>
        <v>0.75</v>
      </c>
      <c r="H3376" s="27" t="s">
        <v>323</v>
      </c>
      <c r="I3376" s="35"/>
      <c r="J3376" s="114"/>
      <c r="K3376" s="112">
        <f>VLOOKUP(H3376,行业总结!D:F,2,FALSE)</f>
        <v>5.6</v>
      </c>
      <c r="L3376" s="27" t="s">
        <v>14792</v>
      </c>
      <c r="M3376" s="27" t="s">
        <v>14793</v>
      </c>
    </row>
    <row r="3377" s="98" customFormat="1" spans="1:13">
      <c r="A3377" s="24" t="s">
        <v>14794</v>
      </c>
      <c r="B3377" s="24" t="s">
        <v>14795</v>
      </c>
      <c r="C3377" s="21">
        <f>VLOOKUP(A3377,[1]spot_prices!$A:$F,3,FALSE)</f>
        <v>17</v>
      </c>
      <c r="D3377" s="21">
        <f>VLOOKUP(A3377,[1]spot_prices!$A:$F,4,FALSE)</f>
        <v>17.1</v>
      </c>
      <c r="E3377" s="107">
        <f>C3377/D3377</f>
        <v>0.994152046783626</v>
      </c>
      <c r="F3377" s="20">
        <f>VLOOKUP(A3377,[1]spot_prices!$A:$F,5,FALSE)</f>
        <v>20.02</v>
      </c>
      <c r="G3377" s="103">
        <f>VLOOKUP(A3377,[1]spot_prices!$A:$F,6,FALSE)</f>
        <v>1.62</v>
      </c>
      <c r="H3377" s="27" t="s">
        <v>323</v>
      </c>
      <c r="I3377" s="35"/>
      <c r="J3377" s="114"/>
      <c r="K3377" s="112">
        <f>VLOOKUP(H3377,行业总结!D:F,2,FALSE)</f>
        <v>5.6</v>
      </c>
      <c r="L3377" s="27" t="s">
        <v>14796</v>
      </c>
      <c r="M3377" s="27" t="s">
        <v>14797</v>
      </c>
    </row>
    <row r="3378" s="98" customFormat="1" ht="33" spans="1:13">
      <c r="A3378" s="24" t="s">
        <v>14798</v>
      </c>
      <c r="B3378" s="24" t="s">
        <v>14799</v>
      </c>
      <c r="C3378" s="21">
        <f>VLOOKUP(A3378,[1]spot_prices!$A:$F,3,FALSE)</f>
        <v>16.8</v>
      </c>
      <c r="D3378" s="21">
        <f>VLOOKUP(A3378,[1]spot_prices!$A:$F,4,FALSE)</f>
        <v>48.2</v>
      </c>
      <c r="E3378" s="107">
        <f>C3378/D3378</f>
        <v>0.348547717842324</v>
      </c>
      <c r="F3378" s="20">
        <f>VLOOKUP(A3378,[1]spot_prices!$A:$F,5,FALSE)</f>
        <v>5.56</v>
      </c>
      <c r="G3378" s="103">
        <f>VLOOKUP(A3378,[1]spot_prices!$A:$F,6,FALSE)</f>
        <v>1.83</v>
      </c>
      <c r="H3378" s="27" t="s">
        <v>323</v>
      </c>
      <c r="I3378" s="35"/>
      <c r="J3378" s="114"/>
      <c r="K3378" s="112">
        <f>VLOOKUP(H3378,行业总结!D:F,2,FALSE)</f>
        <v>5.6</v>
      </c>
      <c r="L3378" s="27" t="s">
        <v>14800</v>
      </c>
      <c r="M3378" s="27" t="s">
        <v>14801</v>
      </c>
    </row>
    <row r="3379" s="98" customFormat="1" spans="1:13">
      <c r="A3379" s="24" t="s">
        <v>14802</v>
      </c>
      <c r="B3379" s="24" t="s">
        <v>14803</v>
      </c>
      <c r="C3379" s="21">
        <f>VLOOKUP(A3379,[1]spot_prices!$A:$F,3,FALSE)</f>
        <v>15.7</v>
      </c>
      <c r="D3379" s="21">
        <f>VLOOKUP(A3379,[1]spot_prices!$A:$F,4,FALSE)</f>
        <v>29.6</v>
      </c>
      <c r="E3379" s="107">
        <f>C3379/D3379</f>
        <v>0.530405405405405</v>
      </c>
      <c r="F3379" s="20">
        <f>VLOOKUP(A3379,[1]spot_prices!$A:$F,5,FALSE)</f>
        <v>9.48</v>
      </c>
      <c r="G3379" s="103">
        <f>VLOOKUP(A3379,[1]spot_prices!$A:$F,6,FALSE)</f>
        <v>1.61</v>
      </c>
      <c r="H3379" s="27" t="s">
        <v>323</v>
      </c>
      <c r="I3379" s="35"/>
      <c r="J3379" s="114"/>
      <c r="K3379" s="112">
        <f>VLOOKUP(H3379,行业总结!D:F,2,FALSE)</f>
        <v>5.6</v>
      </c>
      <c r="L3379" s="27" t="s">
        <v>14804</v>
      </c>
      <c r="M3379" s="27" t="s">
        <v>14805</v>
      </c>
    </row>
    <row r="3380" s="98" customFormat="1" spans="1:13">
      <c r="A3380" s="24" t="s">
        <v>14806</v>
      </c>
      <c r="B3380" s="24" t="s">
        <v>14807</v>
      </c>
      <c r="C3380" s="21">
        <f>VLOOKUP(A3380,[1]spot_prices!$A:$F,3,FALSE)</f>
        <v>14.5</v>
      </c>
      <c r="D3380" s="21">
        <f>VLOOKUP(A3380,[1]spot_prices!$A:$F,4,FALSE)</f>
        <v>26.9</v>
      </c>
      <c r="E3380" s="107">
        <f>C3380/D3380</f>
        <v>0.539033457249071</v>
      </c>
      <c r="F3380" s="20">
        <f>VLOOKUP(A3380,[1]spot_prices!$A:$F,5,FALSE)</f>
        <v>18.86</v>
      </c>
      <c r="G3380" s="103">
        <f>VLOOKUP(A3380,[1]spot_prices!$A:$F,6,FALSE)</f>
        <v>-0.84</v>
      </c>
      <c r="H3380" s="27" t="s">
        <v>323</v>
      </c>
      <c r="I3380" s="35"/>
      <c r="J3380" s="114"/>
      <c r="K3380" s="112">
        <f>VLOOKUP(H3380,行业总结!D:F,2,FALSE)</f>
        <v>5.6</v>
      </c>
      <c r="L3380" s="27" t="s">
        <v>14808</v>
      </c>
      <c r="M3380" s="27" t="s">
        <v>14809</v>
      </c>
    </row>
    <row r="3381" s="98" customFormat="1" ht="33" spans="1:13">
      <c r="A3381" s="24" t="s">
        <v>14810</v>
      </c>
      <c r="B3381" s="24" t="s">
        <v>14811</v>
      </c>
      <c r="C3381" s="21">
        <f>VLOOKUP(A3381,[1]spot_prices!$A:$F,3,FALSE)</f>
        <v>9.8</v>
      </c>
      <c r="D3381" s="21">
        <f>VLOOKUP(A3381,[1]spot_prices!$A:$F,4,FALSE)</f>
        <v>19.7</v>
      </c>
      <c r="E3381" s="107">
        <f>C3381/D3381</f>
        <v>0.49746192893401</v>
      </c>
      <c r="F3381" s="20">
        <f>VLOOKUP(A3381,[1]spot_prices!$A:$F,5,FALSE)</f>
        <v>14.07</v>
      </c>
      <c r="G3381" s="103">
        <f>VLOOKUP(A3381,[1]spot_prices!$A:$F,6,FALSE)</f>
        <v>2.1</v>
      </c>
      <c r="H3381" s="27" t="s">
        <v>323</v>
      </c>
      <c r="I3381" s="35"/>
      <c r="J3381" s="114"/>
      <c r="K3381" s="112">
        <f>VLOOKUP(H3381,行业总结!D:F,2,FALSE)</f>
        <v>5.6</v>
      </c>
      <c r="L3381" s="27" t="s">
        <v>14812</v>
      </c>
      <c r="M3381" s="27" t="s">
        <v>14813</v>
      </c>
    </row>
    <row r="3382" s="98" customFormat="1" spans="1:13">
      <c r="A3382" s="24" t="s">
        <v>14814</v>
      </c>
      <c r="B3382" s="24" t="s">
        <v>14815</v>
      </c>
      <c r="C3382" s="21">
        <f>VLOOKUP(A3382,[1]spot_prices!$A:$F,3,FALSE)</f>
        <v>8.4</v>
      </c>
      <c r="D3382" s="21">
        <f>VLOOKUP(A3382,[1]spot_prices!$A:$F,4,FALSE)</f>
        <v>21.1</v>
      </c>
      <c r="E3382" s="107">
        <f>C3382/D3382</f>
        <v>0.398104265402844</v>
      </c>
      <c r="F3382" s="20">
        <f>VLOOKUP(A3382,[1]spot_prices!$A:$F,5,FALSE)</f>
        <v>9.98</v>
      </c>
      <c r="G3382" s="103">
        <f>VLOOKUP(A3382,[1]spot_prices!$A:$F,6,FALSE)</f>
        <v>0.3</v>
      </c>
      <c r="H3382" s="27" t="s">
        <v>323</v>
      </c>
      <c r="I3382" s="35"/>
      <c r="J3382" s="114"/>
      <c r="K3382" s="112">
        <f>VLOOKUP(H3382,行业总结!D:F,2,FALSE)</f>
        <v>5.6</v>
      </c>
      <c r="L3382" s="27" t="s">
        <v>14816</v>
      </c>
      <c r="M3382" s="27" t="s">
        <v>14817</v>
      </c>
    </row>
    <row r="3383" s="98" customFormat="1" ht="33" spans="1:13">
      <c r="A3383" s="24" t="s">
        <v>14818</v>
      </c>
      <c r="B3383" s="24" t="s">
        <v>14819</v>
      </c>
      <c r="C3383" s="21">
        <f>VLOOKUP(A3383,[1]spot_prices!$A:$F,3,FALSE)</f>
        <v>7.9</v>
      </c>
      <c r="D3383" s="21">
        <f>VLOOKUP(A3383,[1]spot_prices!$A:$F,4,FALSE)</f>
        <v>31.6</v>
      </c>
      <c r="E3383" s="107">
        <f>C3383/D3383</f>
        <v>0.25</v>
      </c>
      <c r="F3383" s="20">
        <f>VLOOKUP(A3383,[1]spot_prices!$A:$F,5,FALSE)</f>
        <v>20.37</v>
      </c>
      <c r="G3383" s="103">
        <f>VLOOKUP(A3383,[1]spot_prices!$A:$F,6,FALSE)</f>
        <v>2.57</v>
      </c>
      <c r="H3383" s="27" t="s">
        <v>323</v>
      </c>
      <c r="I3383" s="35"/>
      <c r="J3383" s="114"/>
      <c r="K3383" s="112">
        <f>VLOOKUP(H3383,行业总结!D:F,2,FALSE)</f>
        <v>5.6</v>
      </c>
      <c r="L3383" s="27" t="s">
        <v>14820</v>
      </c>
      <c r="M3383" s="27" t="s">
        <v>14821</v>
      </c>
    </row>
    <row r="3384" s="98" customFormat="1" ht="33" spans="1:13">
      <c r="A3384" s="24" t="s">
        <v>14822</v>
      </c>
      <c r="B3384" s="24" t="s">
        <v>14823</v>
      </c>
      <c r="C3384" s="21">
        <f>VLOOKUP(A3384,[1]spot_prices!$A:$F,3,FALSE)</f>
        <v>6.5</v>
      </c>
      <c r="D3384" s="21">
        <f>VLOOKUP(A3384,[1]spot_prices!$A:$F,4,FALSE)</f>
        <v>32.1</v>
      </c>
      <c r="E3384" s="107">
        <f>C3384/D3384</f>
        <v>0.202492211838006</v>
      </c>
      <c r="F3384" s="20">
        <f>VLOOKUP(A3384,[1]spot_prices!$A:$F,5,FALSE)</f>
        <v>33.87</v>
      </c>
      <c r="G3384" s="103">
        <f>VLOOKUP(A3384,[1]spot_prices!$A:$F,6,FALSE)</f>
        <v>4.18</v>
      </c>
      <c r="H3384" s="27" t="s">
        <v>323</v>
      </c>
      <c r="I3384" s="35"/>
      <c r="J3384" s="114"/>
      <c r="K3384" s="112">
        <f>VLOOKUP(H3384,行业总结!D:F,2,FALSE)</f>
        <v>5.6</v>
      </c>
      <c r="L3384" s="27" t="s">
        <v>14824</v>
      </c>
      <c r="M3384" s="27" t="s">
        <v>11803</v>
      </c>
    </row>
    <row r="3385" s="98" customFormat="1" spans="1:13">
      <c r="A3385" s="24" t="s">
        <v>14825</v>
      </c>
      <c r="B3385" s="24" t="s">
        <v>14826</v>
      </c>
      <c r="C3385" s="21">
        <f>VLOOKUP(A3385,[1]spot_prices!$A:$F,3,FALSE)</f>
        <v>6</v>
      </c>
      <c r="D3385" s="21">
        <f>VLOOKUP(A3385,[1]spot_prices!$A:$F,4,FALSE)</f>
        <v>24</v>
      </c>
      <c r="E3385" s="107">
        <f>C3385/D3385</f>
        <v>0.25</v>
      </c>
      <c r="F3385" s="20">
        <f>VLOOKUP(A3385,[1]spot_prices!$A:$F,5,FALSE)</f>
        <v>20.03</v>
      </c>
      <c r="G3385" s="103">
        <f>VLOOKUP(A3385,[1]spot_prices!$A:$F,6,FALSE)</f>
        <v>2.61</v>
      </c>
      <c r="H3385" s="27" t="s">
        <v>323</v>
      </c>
      <c r="I3385" s="35"/>
      <c r="J3385" s="114"/>
      <c r="K3385" s="112">
        <f>VLOOKUP(H3385,行业总结!D:F,2,FALSE)</f>
        <v>5.6</v>
      </c>
      <c r="L3385" s="27" t="s">
        <v>14827</v>
      </c>
      <c r="M3385" s="27" t="s">
        <v>14828</v>
      </c>
    </row>
    <row r="3386" s="98" customFormat="1" ht="49.5" spans="1:13">
      <c r="A3386" s="24" t="s">
        <v>14829</v>
      </c>
      <c r="B3386" s="24" t="s">
        <v>14830</v>
      </c>
      <c r="C3386" s="21">
        <f>VLOOKUP(A3386,[1]spot_prices!$A:$F,3,FALSE)</f>
        <v>5.8</v>
      </c>
      <c r="D3386" s="21">
        <f>VLOOKUP(A3386,[1]spot_prices!$A:$F,4,FALSE)</f>
        <v>27.3</v>
      </c>
      <c r="E3386" s="107">
        <f>C3386/D3386</f>
        <v>0.212454212454212</v>
      </c>
      <c r="F3386" s="20">
        <f>VLOOKUP(A3386,[1]spot_prices!$A:$F,5,FALSE)</f>
        <v>18.14</v>
      </c>
      <c r="G3386" s="103">
        <f>VLOOKUP(A3386,[1]spot_prices!$A:$F,6,FALSE)</f>
        <v>-0.11</v>
      </c>
      <c r="H3386" s="27" t="s">
        <v>323</v>
      </c>
      <c r="I3386" s="35"/>
      <c r="J3386" s="114"/>
      <c r="K3386" s="112">
        <f>VLOOKUP(H3386,行业总结!D:F,2,FALSE)</f>
        <v>5.6</v>
      </c>
      <c r="L3386" s="27" t="s">
        <v>14831</v>
      </c>
      <c r="M3386" s="27" t="s">
        <v>14832</v>
      </c>
    </row>
    <row r="3387" s="98" customFormat="1" ht="33" spans="1:13">
      <c r="A3387" s="24" t="s">
        <v>14833</v>
      </c>
      <c r="B3387" s="24" t="s">
        <v>14834</v>
      </c>
      <c r="C3387" s="21">
        <f>VLOOKUP(A3387,[1]spot_prices!$A:$F,3,FALSE)</f>
        <v>5.8</v>
      </c>
      <c r="D3387" s="21">
        <f>VLOOKUP(A3387,[1]spot_prices!$A:$F,4,FALSE)</f>
        <v>11.9</v>
      </c>
      <c r="E3387" s="107">
        <f>C3387/D3387</f>
        <v>0.487394957983193</v>
      </c>
      <c r="F3387" s="20">
        <f>VLOOKUP(A3387,[1]spot_prices!$A:$F,5,FALSE)</f>
        <v>8.87</v>
      </c>
      <c r="G3387" s="103">
        <f>VLOOKUP(A3387,[1]spot_prices!$A:$F,6,FALSE)</f>
        <v>2.66</v>
      </c>
      <c r="H3387" s="27" t="s">
        <v>323</v>
      </c>
      <c r="I3387" s="35"/>
      <c r="J3387" s="114"/>
      <c r="K3387" s="112">
        <f>VLOOKUP(H3387,行业总结!D:F,2,FALSE)</f>
        <v>5.6</v>
      </c>
      <c r="L3387" s="27" t="s">
        <v>14835</v>
      </c>
      <c r="M3387" s="27" t="s">
        <v>14836</v>
      </c>
    </row>
    <row r="3388" s="98" customFormat="1" ht="33" spans="1:13">
      <c r="A3388" s="108" t="s">
        <v>14837</v>
      </c>
      <c r="B3388" s="108" t="s">
        <v>14838</v>
      </c>
      <c r="C3388" s="21">
        <f>VLOOKUP(A3388,[1]spot_prices!$A:$F,3,FALSE)</f>
        <v>257.3</v>
      </c>
      <c r="D3388" s="21">
        <f>VLOOKUP(A3388,[1]spot_prices!$A:$F,4,FALSE)</f>
        <v>257.3</v>
      </c>
      <c r="E3388" s="107">
        <f>C3388/D3388</f>
        <v>1</v>
      </c>
      <c r="F3388" s="20">
        <f>VLOOKUP(A3388,[1]spot_prices!$A:$F,5,FALSE)</f>
        <v>5.36</v>
      </c>
      <c r="G3388" s="103">
        <f>VLOOKUP(A3388,[1]spot_prices!$A:$F,6,FALSE)</f>
        <v>-0.92</v>
      </c>
      <c r="H3388" s="109" t="s">
        <v>147</v>
      </c>
      <c r="I3388" s="121"/>
      <c r="J3388" s="108" t="s">
        <v>2216</v>
      </c>
      <c r="K3388" s="112">
        <f>VLOOKUP(H3388,行业总结!D:F,2,FALSE)</f>
        <v>5.6</v>
      </c>
      <c r="L3388" s="109" t="s">
        <v>14839</v>
      </c>
      <c r="M3388" s="109" t="s">
        <v>14840</v>
      </c>
    </row>
    <row r="3389" s="98" customFormat="1" ht="33" spans="1:13">
      <c r="A3389" s="108" t="s">
        <v>14841</v>
      </c>
      <c r="B3389" s="108" t="s">
        <v>14842</v>
      </c>
      <c r="C3389" s="21">
        <f>VLOOKUP(A3389,[1]spot_prices!$A:$F,3,FALSE)</f>
        <v>153.8</v>
      </c>
      <c r="D3389" s="21">
        <f>VLOOKUP(A3389,[1]spot_prices!$A:$F,4,FALSE)</f>
        <v>154.7</v>
      </c>
      <c r="E3389" s="107">
        <f>C3389/D3389</f>
        <v>0.994182288299935</v>
      </c>
      <c r="F3389" s="20">
        <f>VLOOKUP(A3389,[1]spot_prices!$A:$F,5,FALSE)</f>
        <v>5.18</v>
      </c>
      <c r="G3389" s="103">
        <f>VLOOKUP(A3389,[1]spot_prices!$A:$F,6,FALSE)</f>
        <v>0.39</v>
      </c>
      <c r="H3389" s="109" t="s">
        <v>147</v>
      </c>
      <c r="I3389" s="121"/>
      <c r="J3389" s="108" t="s">
        <v>2421</v>
      </c>
      <c r="K3389" s="112">
        <f>VLOOKUP(H3389,行业总结!D:F,2,FALSE)</f>
        <v>5.6</v>
      </c>
      <c r="L3389" s="109" t="s">
        <v>14843</v>
      </c>
      <c r="M3389" s="109" t="s">
        <v>14844</v>
      </c>
    </row>
    <row r="3390" s="98" customFormat="1" ht="49.5" spans="1:13">
      <c r="A3390" s="108" t="s">
        <v>14845</v>
      </c>
      <c r="B3390" s="108" t="s">
        <v>14846</v>
      </c>
      <c r="C3390" s="21">
        <f>VLOOKUP(A3390,[1]spot_prices!$A:$F,3,FALSE)</f>
        <v>140.7</v>
      </c>
      <c r="D3390" s="21">
        <f>VLOOKUP(A3390,[1]spot_prices!$A:$F,4,FALSE)</f>
        <v>187</v>
      </c>
      <c r="E3390" s="107">
        <f>C3390/D3390</f>
        <v>0.752406417112299</v>
      </c>
      <c r="F3390" s="20">
        <f>VLOOKUP(A3390,[1]spot_prices!$A:$F,5,FALSE)</f>
        <v>5.16</v>
      </c>
      <c r="G3390" s="103">
        <f>VLOOKUP(A3390,[1]spot_prices!$A:$F,6,FALSE)</f>
        <v>0.19</v>
      </c>
      <c r="H3390" s="109" t="s">
        <v>147</v>
      </c>
      <c r="I3390" s="121"/>
      <c r="J3390" s="108" t="s">
        <v>3509</v>
      </c>
      <c r="K3390" s="112">
        <f>VLOOKUP(H3390,行业总结!D:F,2,FALSE)</f>
        <v>5.6</v>
      </c>
      <c r="L3390" s="109" t="s">
        <v>14847</v>
      </c>
      <c r="M3390" s="109" t="s">
        <v>14848</v>
      </c>
    </row>
    <row r="3391" s="98" customFormat="1" ht="33" spans="1:13">
      <c r="A3391" s="20" t="s">
        <v>14849</v>
      </c>
      <c r="B3391" s="20" t="s">
        <v>14850</v>
      </c>
      <c r="C3391" s="21">
        <f>VLOOKUP(A3391,[1]spot_prices!$A:$F,3,FALSE)</f>
        <v>89.9</v>
      </c>
      <c r="D3391" s="21">
        <f>VLOOKUP(A3391,[1]spot_prices!$A:$F,4,FALSE)</f>
        <v>105.8</v>
      </c>
      <c r="E3391" s="107">
        <f>C3391/D3391</f>
        <v>0.849716446124764</v>
      </c>
      <c r="F3391" s="20">
        <f>VLOOKUP(A3391,[1]spot_prices!$A:$F,5,FALSE)</f>
        <v>7.17</v>
      </c>
      <c r="G3391" s="103">
        <f>VLOOKUP(A3391,[1]spot_prices!$A:$F,6,FALSE)</f>
        <v>0.14</v>
      </c>
      <c r="H3391" s="23" t="s">
        <v>147</v>
      </c>
      <c r="I3391" s="115"/>
      <c r="J3391" s="20" t="s">
        <v>2135</v>
      </c>
      <c r="K3391" s="112">
        <f>VLOOKUP(H3391,行业总结!D:F,2,FALSE)</f>
        <v>5.6</v>
      </c>
      <c r="L3391" s="23" t="s">
        <v>14851</v>
      </c>
      <c r="M3391" s="23" t="s">
        <v>14852</v>
      </c>
    </row>
    <row r="3392" s="98" customFormat="1" ht="33" spans="1:13">
      <c r="A3392" s="20" t="s">
        <v>14853</v>
      </c>
      <c r="B3392" s="20" t="s">
        <v>14854</v>
      </c>
      <c r="C3392" s="21">
        <f>VLOOKUP(A3392,[1]spot_prices!$A:$F,3,FALSE)</f>
        <v>78.1</v>
      </c>
      <c r="D3392" s="21">
        <f>VLOOKUP(A3392,[1]spot_prices!$A:$F,4,FALSE)</f>
        <v>78.1</v>
      </c>
      <c r="E3392" s="107">
        <f>C3392/D3392</f>
        <v>1</v>
      </c>
      <c r="F3392" s="20">
        <f>VLOOKUP(A3392,[1]spot_prices!$A:$F,5,FALSE)</f>
        <v>8.35</v>
      </c>
      <c r="G3392" s="103">
        <f>VLOOKUP(A3392,[1]spot_prices!$A:$F,6,FALSE)</f>
        <v>1.21</v>
      </c>
      <c r="H3392" s="23" t="s">
        <v>147</v>
      </c>
      <c r="I3392" s="115"/>
      <c r="J3392" s="113"/>
      <c r="K3392" s="112">
        <f>VLOOKUP(H3392,行业总结!D:F,2,FALSE)</f>
        <v>5.6</v>
      </c>
      <c r="L3392" s="23" t="s">
        <v>14855</v>
      </c>
      <c r="M3392" s="23" t="s">
        <v>14856</v>
      </c>
    </row>
    <row r="3393" s="98" customFormat="1" ht="49.5" spans="1:13">
      <c r="A3393" s="20" t="s">
        <v>14857</v>
      </c>
      <c r="B3393" s="20" t="s">
        <v>14858</v>
      </c>
      <c r="C3393" s="21">
        <f>VLOOKUP(A3393,[1]spot_prices!$A:$F,3,FALSE)</f>
        <v>69.3</v>
      </c>
      <c r="D3393" s="21">
        <f>VLOOKUP(A3393,[1]spot_prices!$A:$F,4,FALSE)</f>
        <v>100</v>
      </c>
      <c r="E3393" s="107">
        <f>C3393/D3393</f>
        <v>0.693</v>
      </c>
      <c r="F3393" s="20">
        <f>VLOOKUP(A3393,[1]spot_prices!$A:$F,5,FALSE)</f>
        <v>6.37</v>
      </c>
      <c r="G3393" s="103">
        <f>VLOOKUP(A3393,[1]spot_prices!$A:$F,6,FALSE)</f>
        <v>0.47</v>
      </c>
      <c r="H3393" s="23" t="s">
        <v>147</v>
      </c>
      <c r="I3393" s="115"/>
      <c r="J3393" s="20" t="s">
        <v>2113</v>
      </c>
      <c r="K3393" s="112">
        <f>VLOOKUP(H3393,行业总结!D:F,2,FALSE)</f>
        <v>5.6</v>
      </c>
      <c r="L3393" s="23" t="s">
        <v>14859</v>
      </c>
      <c r="M3393" s="23" t="s">
        <v>14860</v>
      </c>
    </row>
    <row r="3394" s="98" customFormat="1" ht="33" spans="1:13">
      <c r="A3394" s="20" t="s">
        <v>14861</v>
      </c>
      <c r="B3394" s="20" t="s">
        <v>14862</v>
      </c>
      <c r="C3394" s="21">
        <f>VLOOKUP(A3394,[1]spot_prices!$A:$F,3,FALSE)</f>
        <v>69</v>
      </c>
      <c r="D3394" s="21">
        <f>VLOOKUP(A3394,[1]spot_prices!$A:$F,4,FALSE)</f>
        <v>79</v>
      </c>
      <c r="E3394" s="107">
        <f>C3394/D3394</f>
        <v>0.873417721518987</v>
      </c>
      <c r="F3394" s="20">
        <f>VLOOKUP(A3394,[1]spot_prices!$A:$F,5,FALSE)</f>
        <v>7.25</v>
      </c>
      <c r="G3394" s="103">
        <f>VLOOKUP(A3394,[1]spot_prices!$A:$F,6,FALSE)</f>
        <v>1.12</v>
      </c>
      <c r="H3394" s="23" t="s">
        <v>147</v>
      </c>
      <c r="I3394" s="115"/>
      <c r="J3394" s="20" t="s">
        <v>2286</v>
      </c>
      <c r="K3394" s="112">
        <f>VLOOKUP(H3394,行业总结!D:F,2,FALSE)</f>
        <v>5.6</v>
      </c>
      <c r="L3394" s="23" t="s">
        <v>14863</v>
      </c>
      <c r="M3394" s="23" t="s">
        <v>14864</v>
      </c>
    </row>
    <row r="3395" s="98" customFormat="1" ht="33" spans="1:13">
      <c r="A3395" s="20" t="s">
        <v>14865</v>
      </c>
      <c r="B3395" s="20" t="s">
        <v>14866</v>
      </c>
      <c r="C3395" s="21">
        <f>VLOOKUP(A3395,[1]spot_prices!$A:$F,3,FALSE)</f>
        <v>66.6</v>
      </c>
      <c r="D3395" s="21">
        <f>VLOOKUP(A3395,[1]spot_prices!$A:$F,4,FALSE)</f>
        <v>66.6</v>
      </c>
      <c r="E3395" s="107">
        <f>C3395/D3395</f>
        <v>1</v>
      </c>
      <c r="F3395" s="20">
        <f>VLOOKUP(A3395,[1]spot_prices!$A:$F,5,FALSE)</f>
        <v>6.83</v>
      </c>
      <c r="G3395" s="103">
        <f>VLOOKUP(A3395,[1]spot_prices!$A:$F,6,FALSE)</f>
        <v>2.86</v>
      </c>
      <c r="H3395" s="23" t="s">
        <v>147</v>
      </c>
      <c r="I3395" s="115"/>
      <c r="J3395" s="113"/>
      <c r="K3395" s="112">
        <f>VLOOKUP(H3395,行业总结!D:F,2,FALSE)</f>
        <v>5.6</v>
      </c>
      <c r="L3395" s="23" t="s">
        <v>14867</v>
      </c>
      <c r="M3395" s="23" t="s">
        <v>14868</v>
      </c>
    </row>
    <row r="3396" s="98" customFormat="1" spans="1:13">
      <c r="A3396" s="24" t="s">
        <v>14869</v>
      </c>
      <c r="B3396" s="24" t="s">
        <v>14870</v>
      </c>
      <c r="C3396" s="21">
        <f>VLOOKUP(A3396,[1]spot_prices!$A:$F,3,FALSE)</f>
        <v>48.7</v>
      </c>
      <c r="D3396" s="21">
        <f>VLOOKUP(A3396,[1]spot_prices!$A:$F,4,FALSE)</f>
        <v>48.7</v>
      </c>
      <c r="E3396" s="107">
        <f>C3396/D3396</f>
        <v>1</v>
      </c>
      <c r="F3396" s="20">
        <f>VLOOKUP(A3396,[1]spot_prices!$A:$F,5,FALSE)</f>
        <v>14.58</v>
      </c>
      <c r="G3396" s="103">
        <f>VLOOKUP(A3396,[1]spot_prices!$A:$F,6,FALSE)</f>
        <v>2.39</v>
      </c>
      <c r="H3396" s="27" t="s">
        <v>147</v>
      </c>
      <c r="I3396" s="35"/>
      <c r="J3396" s="114"/>
      <c r="K3396" s="112">
        <f>VLOOKUP(H3396,行业总结!D:F,2,FALSE)</f>
        <v>5.6</v>
      </c>
      <c r="L3396" s="27" t="s">
        <v>14871</v>
      </c>
      <c r="M3396" s="27" t="s">
        <v>14872</v>
      </c>
    </row>
    <row r="3397" s="98" customFormat="1" ht="33" spans="1:13">
      <c r="A3397" s="24" t="s">
        <v>14873</v>
      </c>
      <c r="B3397" s="24" t="s">
        <v>14874</v>
      </c>
      <c r="C3397" s="21">
        <f>VLOOKUP(A3397,[1]spot_prices!$A:$F,3,FALSE)</f>
        <v>48.4</v>
      </c>
      <c r="D3397" s="21">
        <f>VLOOKUP(A3397,[1]spot_prices!$A:$F,4,FALSE)</f>
        <v>48.4</v>
      </c>
      <c r="E3397" s="107">
        <f>C3397/D3397</f>
        <v>1</v>
      </c>
      <c r="F3397" s="20">
        <f>VLOOKUP(A3397,[1]spot_prices!$A:$F,5,FALSE)</f>
        <v>5.48</v>
      </c>
      <c r="G3397" s="103">
        <f>VLOOKUP(A3397,[1]spot_prices!$A:$F,6,FALSE)</f>
        <v>0.55</v>
      </c>
      <c r="H3397" s="27" t="s">
        <v>147</v>
      </c>
      <c r="I3397" s="35"/>
      <c r="J3397" s="114"/>
      <c r="K3397" s="112">
        <f>VLOOKUP(H3397,行业总结!D:F,2,FALSE)</f>
        <v>5.6</v>
      </c>
      <c r="L3397" s="27" t="s">
        <v>14875</v>
      </c>
      <c r="M3397" s="27" t="s">
        <v>14876</v>
      </c>
    </row>
    <row r="3398" s="98" customFormat="1" spans="1:13">
      <c r="A3398" s="24" t="s">
        <v>14877</v>
      </c>
      <c r="B3398" s="24" t="s">
        <v>14878</v>
      </c>
      <c r="C3398" s="21">
        <f>VLOOKUP(A3398,[1]spot_prices!$A:$F,3,FALSE)</f>
        <v>48.3</v>
      </c>
      <c r="D3398" s="21">
        <f>VLOOKUP(A3398,[1]spot_prices!$A:$F,4,FALSE)</f>
        <v>48.4</v>
      </c>
      <c r="E3398" s="107">
        <f>C3398/D3398</f>
        <v>0.997933884297521</v>
      </c>
      <c r="F3398" s="20">
        <f>VLOOKUP(A3398,[1]spot_prices!$A:$F,5,FALSE)</f>
        <v>6.92</v>
      </c>
      <c r="G3398" s="103">
        <f>VLOOKUP(A3398,[1]spot_prices!$A:$F,6,FALSE)</f>
        <v>1.91</v>
      </c>
      <c r="H3398" s="27" t="s">
        <v>147</v>
      </c>
      <c r="I3398" s="35"/>
      <c r="J3398" s="114"/>
      <c r="K3398" s="112">
        <f>VLOOKUP(H3398,行业总结!D:F,2,FALSE)</f>
        <v>5.6</v>
      </c>
      <c r="L3398" s="27" t="s">
        <v>14879</v>
      </c>
      <c r="M3398" s="27" t="s">
        <v>14880</v>
      </c>
    </row>
    <row r="3399" s="98" customFormat="1" spans="1:13">
      <c r="A3399" s="24" t="s">
        <v>14881</v>
      </c>
      <c r="B3399" s="24" t="s">
        <v>14882</v>
      </c>
      <c r="C3399" s="21">
        <f>VLOOKUP(A3399,[1]spot_prices!$A:$F,3,FALSE)</f>
        <v>45.3</v>
      </c>
      <c r="D3399" s="21">
        <f>VLOOKUP(A3399,[1]spot_prices!$A:$F,4,FALSE)</f>
        <v>45.3</v>
      </c>
      <c r="E3399" s="107">
        <f>C3399/D3399</f>
        <v>1</v>
      </c>
      <c r="F3399" s="20">
        <f>VLOOKUP(A3399,[1]spot_prices!$A:$F,5,FALSE)</f>
        <v>12.82</v>
      </c>
      <c r="G3399" s="103">
        <f>VLOOKUP(A3399,[1]spot_prices!$A:$F,6,FALSE)</f>
        <v>0.71</v>
      </c>
      <c r="H3399" s="27" t="s">
        <v>147</v>
      </c>
      <c r="I3399" s="35"/>
      <c r="J3399" s="24" t="s">
        <v>2286</v>
      </c>
      <c r="K3399" s="112">
        <f>VLOOKUP(H3399,行业总结!D:F,2,FALSE)</f>
        <v>5.6</v>
      </c>
      <c r="L3399" s="27" t="s">
        <v>14883</v>
      </c>
      <c r="M3399" s="27" t="s">
        <v>14884</v>
      </c>
    </row>
    <row r="3400" s="98" customFormat="1" ht="33" spans="1:13">
      <c r="A3400" s="24" t="s">
        <v>14885</v>
      </c>
      <c r="B3400" s="24" t="s">
        <v>14886</v>
      </c>
      <c r="C3400" s="21">
        <f>VLOOKUP(A3400,[1]spot_prices!$A:$F,3,FALSE)</f>
        <v>43.9</v>
      </c>
      <c r="D3400" s="21">
        <f>VLOOKUP(A3400,[1]spot_prices!$A:$F,4,FALSE)</f>
        <v>43.9</v>
      </c>
      <c r="E3400" s="107">
        <f>C3400/D3400</f>
        <v>1</v>
      </c>
      <c r="F3400" s="20">
        <f>VLOOKUP(A3400,[1]spot_prices!$A:$F,5,FALSE)</f>
        <v>6.18</v>
      </c>
      <c r="G3400" s="103">
        <f>VLOOKUP(A3400,[1]spot_prices!$A:$F,6,FALSE)</f>
        <v>0.32</v>
      </c>
      <c r="H3400" s="27" t="s">
        <v>147</v>
      </c>
      <c r="I3400" s="35"/>
      <c r="J3400" s="114"/>
      <c r="K3400" s="112">
        <f>VLOOKUP(H3400,行业总结!D:F,2,FALSE)</f>
        <v>5.6</v>
      </c>
      <c r="L3400" s="27" t="s">
        <v>14887</v>
      </c>
      <c r="M3400" s="27" t="s">
        <v>14888</v>
      </c>
    </row>
    <row r="3401" s="98" customFormat="1" ht="33" spans="1:13">
      <c r="A3401" s="24" t="s">
        <v>14889</v>
      </c>
      <c r="B3401" s="24" t="s">
        <v>14890</v>
      </c>
      <c r="C3401" s="21">
        <f>VLOOKUP(A3401,[1]spot_prices!$A:$F,3,FALSE)</f>
        <v>42.9</v>
      </c>
      <c r="D3401" s="21">
        <f>VLOOKUP(A3401,[1]spot_prices!$A:$F,4,FALSE)</f>
        <v>42.9</v>
      </c>
      <c r="E3401" s="107">
        <f>C3401/D3401</f>
        <v>1</v>
      </c>
      <c r="F3401" s="20">
        <f>VLOOKUP(A3401,[1]spot_prices!$A:$F,5,FALSE)</f>
        <v>2.66</v>
      </c>
      <c r="G3401" s="103">
        <f>VLOOKUP(A3401,[1]spot_prices!$A:$F,6,FALSE)</f>
        <v>1.14</v>
      </c>
      <c r="H3401" s="27" t="s">
        <v>147</v>
      </c>
      <c r="I3401" s="35"/>
      <c r="J3401" s="114"/>
      <c r="K3401" s="112">
        <f>VLOOKUP(H3401,行业总结!D:F,2,FALSE)</f>
        <v>5.6</v>
      </c>
      <c r="L3401" s="27" t="s">
        <v>14891</v>
      </c>
      <c r="M3401" s="27" t="s">
        <v>14892</v>
      </c>
    </row>
    <row r="3402" s="98" customFormat="1" ht="33" spans="1:13">
      <c r="A3402" s="24" t="s">
        <v>14893</v>
      </c>
      <c r="B3402" s="24" t="s">
        <v>14894</v>
      </c>
      <c r="C3402" s="21">
        <f>VLOOKUP(A3402,[1]spot_prices!$A:$F,3,FALSE)</f>
        <v>39.9</v>
      </c>
      <c r="D3402" s="21">
        <f>VLOOKUP(A3402,[1]spot_prices!$A:$F,4,FALSE)</f>
        <v>45.2</v>
      </c>
      <c r="E3402" s="107">
        <f>C3402/D3402</f>
        <v>0.882743362831858</v>
      </c>
      <c r="F3402" s="20">
        <f>VLOOKUP(A3402,[1]spot_prices!$A:$F,5,FALSE)</f>
        <v>5.67</v>
      </c>
      <c r="G3402" s="103">
        <f>VLOOKUP(A3402,[1]spot_prices!$A:$F,6,FALSE)</f>
        <v>1.61</v>
      </c>
      <c r="H3402" s="27" t="s">
        <v>147</v>
      </c>
      <c r="I3402" s="35"/>
      <c r="J3402" s="114"/>
      <c r="K3402" s="112">
        <f>VLOOKUP(H3402,行业总结!D:F,2,FALSE)</f>
        <v>5.6</v>
      </c>
      <c r="L3402" s="27" t="s">
        <v>14895</v>
      </c>
      <c r="M3402" s="27" t="s">
        <v>14896</v>
      </c>
    </row>
    <row r="3403" s="98" customFormat="1" spans="1:13">
      <c r="A3403" s="24" t="s">
        <v>14897</v>
      </c>
      <c r="B3403" s="24" t="s">
        <v>14898</v>
      </c>
      <c r="C3403" s="21">
        <f>VLOOKUP(A3403,[1]spot_prices!$A:$F,3,FALSE)</f>
        <v>39.8</v>
      </c>
      <c r="D3403" s="21">
        <f>VLOOKUP(A3403,[1]spot_prices!$A:$F,4,FALSE)</f>
        <v>39.8</v>
      </c>
      <c r="E3403" s="107">
        <f>C3403/D3403</f>
        <v>1</v>
      </c>
      <c r="F3403" s="20">
        <f>VLOOKUP(A3403,[1]spot_prices!$A:$F,5,FALSE)</f>
        <v>22.93</v>
      </c>
      <c r="G3403" s="103">
        <f>VLOOKUP(A3403,[1]spot_prices!$A:$F,6,FALSE)</f>
        <v>2.37</v>
      </c>
      <c r="H3403" s="27" t="s">
        <v>147</v>
      </c>
      <c r="I3403" s="35"/>
      <c r="J3403" s="24" t="s">
        <v>2286</v>
      </c>
      <c r="K3403" s="112">
        <f>VLOOKUP(H3403,行业总结!D:F,2,FALSE)</f>
        <v>5.6</v>
      </c>
      <c r="L3403" s="27" t="s">
        <v>14899</v>
      </c>
      <c r="M3403" s="27" t="s">
        <v>14900</v>
      </c>
    </row>
    <row r="3404" s="98" customFormat="1" spans="1:13">
      <c r="A3404" s="24" t="s">
        <v>14901</v>
      </c>
      <c r="B3404" s="24" t="s">
        <v>14902</v>
      </c>
      <c r="C3404" s="21">
        <f>VLOOKUP(A3404,[1]spot_prices!$A:$F,3,FALSE)</f>
        <v>35.1</v>
      </c>
      <c r="D3404" s="21">
        <f>VLOOKUP(A3404,[1]spot_prices!$A:$F,4,FALSE)</f>
        <v>35.1</v>
      </c>
      <c r="E3404" s="107">
        <f>C3404/D3404</f>
        <v>1</v>
      </c>
      <c r="F3404" s="20">
        <f>VLOOKUP(A3404,[1]spot_prices!$A:$F,5,FALSE)</f>
        <v>6.01</v>
      </c>
      <c r="G3404" s="103">
        <f>VLOOKUP(A3404,[1]spot_prices!$A:$F,6,FALSE)</f>
        <v>0.67</v>
      </c>
      <c r="H3404" s="27" t="s">
        <v>147</v>
      </c>
      <c r="I3404" s="35"/>
      <c r="J3404" s="24" t="s">
        <v>2286</v>
      </c>
      <c r="K3404" s="112">
        <f>VLOOKUP(H3404,行业总结!D:F,2,FALSE)</f>
        <v>5.6</v>
      </c>
      <c r="L3404" s="27" t="s">
        <v>14903</v>
      </c>
      <c r="M3404" s="27" t="s">
        <v>14904</v>
      </c>
    </row>
    <row r="3405" s="98" customFormat="1" ht="33" spans="1:13">
      <c r="A3405" s="24" t="s">
        <v>14905</v>
      </c>
      <c r="B3405" s="24" t="s">
        <v>14906</v>
      </c>
      <c r="C3405" s="21">
        <f>VLOOKUP(A3405,[1]spot_prices!$A:$F,3,FALSE)</f>
        <v>31.4</v>
      </c>
      <c r="D3405" s="21">
        <f>VLOOKUP(A3405,[1]spot_prices!$A:$F,4,FALSE)</f>
        <v>32.4</v>
      </c>
      <c r="E3405" s="107">
        <f>C3405/D3405</f>
        <v>0.969135802469136</v>
      </c>
      <c r="F3405" s="20">
        <f>VLOOKUP(A3405,[1]spot_prices!$A:$F,5,FALSE)</f>
        <v>6.07</v>
      </c>
      <c r="G3405" s="103">
        <f>VLOOKUP(A3405,[1]spot_prices!$A:$F,6,FALSE)</f>
        <v>1</v>
      </c>
      <c r="H3405" s="27" t="s">
        <v>147</v>
      </c>
      <c r="I3405" s="35"/>
      <c r="J3405" s="114"/>
      <c r="K3405" s="112">
        <f>VLOOKUP(H3405,行业总结!D:F,2,FALSE)</f>
        <v>5.6</v>
      </c>
      <c r="L3405" s="27" t="s">
        <v>14907</v>
      </c>
      <c r="M3405" s="27" t="s">
        <v>14908</v>
      </c>
    </row>
    <row r="3406" s="98" customFormat="1" spans="1:13">
      <c r="A3406" s="24" t="s">
        <v>14909</v>
      </c>
      <c r="B3406" s="24" t="s">
        <v>14910</v>
      </c>
      <c r="C3406" s="21">
        <f>VLOOKUP(A3406,[1]spot_prices!$A:$F,3,FALSE)</f>
        <v>30</v>
      </c>
      <c r="D3406" s="21">
        <f>VLOOKUP(A3406,[1]spot_prices!$A:$F,4,FALSE)</f>
        <v>30</v>
      </c>
      <c r="E3406" s="107">
        <f>C3406/D3406</f>
        <v>1</v>
      </c>
      <c r="F3406" s="20">
        <f>VLOOKUP(A3406,[1]spot_prices!$A:$F,5,FALSE)</f>
        <v>8</v>
      </c>
      <c r="G3406" s="103">
        <f>VLOOKUP(A3406,[1]spot_prices!$A:$F,6,FALSE)</f>
        <v>-0.25</v>
      </c>
      <c r="H3406" s="27" t="s">
        <v>147</v>
      </c>
      <c r="I3406" s="35"/>
      <c r="J3406" s="114"/>
      <c r="K3406" s="112">
        <f>VLOOKUP(H3406,行业总结!D:F,2,FALSE)</f>
        <v>5.6</v>
      </c>
      <c r="L3406" s="27" t="s">
        <v>14911</v>
      </c>
      <c r="M3406" s="27" t="s">
        <v>14912</v>
      </c>
    </row>
    <row r="3407" s="98" customFormat="1" ht="33" spans="1:13">
      <c r="A3407" s="24" t="s">
        <v>14913</v>
      </c>
      <c r="B3407" s="24" t="s">
        <v>14914</v>
      </c>
      <c r="C3407" s="21">
        <f>VLOOKUP(A3407,[1]spot_prices!$A:$F,3,FALSE)</f>
        <v>27.5</v>
      </c>
      <c r="D3407" s="21">
        <f>VLOOKUP(A3407,[1]spot_prices!$A:$F,4,FALSE)</f>
        <v>31.1</v>
      </c>
      <c r="E3407" s="107">
        <f>C3407/D3407</f>
        <v>0.884244372990354</v>
      </c>
      <c r="F3407" s="20">
        <f>VLOOKUP(A3407,[1]spot_prices!$A:$F,5,FALSE)</f>
        <v>7.34</v>
      </c>
      <c r="G3407" s="103">
        <f>VLOOKUP(A3407,[1]spot_prices!$A:$F,6,FALSE)</f>
        <v>1.52</v>
      </c>
      <c r="H3407" s="27" t="s">
        <v>147</v>
      </c>
      <c r="I3407" s="35"/>
      <c r="J3407" s="114"/>
      <c r="K3407" s="112">
        <f>VLOOKUP(H3407,行业总结!D:F,2,FALSE)</f>
        <v>5.6</v>
      </c>
      <c r="L3407" s="27" t="s">
        <v>14915</v>
      </c>
      <c r="M3407" s="27" t="s">
        <v>14916</v>
      </c>
    </row>
    <row r="3408" s="98" customFormat="1" ht="33" spans="1:13">
      <c r="A3408" s="24" t="s">
        <v>14917</v>
      </c>
      <c r="B3408" s="24" t="s">
        <v>14918</v>
      </c>
      <c r="C3408" s="21">
        <f>VLOOKUP(A3408,[1]spot_prices!$A:$F,3,FALSE)</f>
        <v>25.5</v>
      </c>
      <c r="D3408" s="21">
        <f>VLOOKUP(A3408,[1]spot_prices!$A:$F,4,FALSE)</f>
        <v>43.6</v>
      </c>
      <c r="E3408" s="107">
        <f>C3408/D3408</f>
        <v>0.584862385321101</v>
      </c>
      <c r="F3408" s="20">
        <f>VLOOKUP(A3408,[1]spot_prices!$A:$F,5,FALSE)</f>
        <v>10.42</v>
      </c>
      <c r="G3408" s="103">
        <f>VLOOKUP(A3408,[1]spot_prices!$A:$F,6,FALSE)</f>
        <v>1.07</v>
      </c>
      <c r="H3408" s="27" t="s">
        <v>147</v>
      </c>
      <c r="I3408" s="35"/>
      <c r="J3408" s="114"/>
      <c r="K3408" s="112">
        <f>VLOOKUP(H3408,行业总结!D:F,2,FALSE)</f>
        <v>5.6</v>
      </c>
      <c r="L3408" s="27" t="s">
        <v>14919</v>
      </c>
      <c r="M3408" s="27" t="s">
        <v>14920</v>
      </c>
    </row>
    <row r="3409" s="98" customFormat="1" ht="49.5" spans="1:13">
      <c r="A3409" s="24" t="s">
        <v>14921</v>
      </c>
      <c r="B3409" s="24" t="s">
        <v>14922</v>
      </c>
      <c r="C3409" s="21">
        <f>VLOOKUP(A3409,[1]spot_prices!$A:$F,3,FALSE)</f>
        <v>24.5</v>
      </c>
      <c r="D3409" s="21">
        <f>VLOOKUP(A3409,[1]spot_prices!$A:$F,4,FALSE)</f>
        <v>33.3</v>
      </c>
      <c r="E3409" s="107">
        <f>C3409/D3409</f>
        <v>0.735735735735736</v>
      </c>
      <c r="F3409" s="20">
        <f>VLOOKUP(A3409,[1]spot_prices!$A:$F,5,FALSE)</f>
        <v>4.92</v>
      </c>
      <c r="G3409" s="103">
        <f>VLOOKUP(A3409,[1]spot_prices!$A:$F,6,FALSE)</f>
        <v>1.23</v>
      </c>
      <c r="H3409" s="27" t="s">
        <v>147</v>
      </c>
      <c r="I3409" s="35"/>
      <c r="J3409" s="114"/>
      <c r="K3409" s="112">
        <f>VLOOKUP(H3409,行业总结!D:F,2,FALSE)</f>
        <v>5.6</v>
      </c>
      <c r="L3409" s="27" t="s">
        <v>14923</v>
      </c>
      <c r="M3409" s="27" t="s">
        <v>14924</v>
      </c>
    </row>
    <row r="3410" s="98" customFormat="1" ht="33" spans="1:13">
      <c r="A3410" s="24" t="s">
        <v>14925</v>
      </c>
      <c r="B3410" s="24" t="s">
        <v>14926</v>
      </c>
      <c r="C3410" s="21">
        <f>VLOOKUP(A3410,[1]spot_prices!$A:$F,3,FALSE)</f>
        <v>23.6</v>
      </c>
      <c r="D3410" s="21">
        <f>VLOOKUP(A3410,[1]spot_prices!$A:$F,4,FALSE)</f>
        <v>30.6</v>
      </c>
      <c r="E3410" s="107">
        <f>C3410/D3410</f>
        <v>0.77124183006536</v>
      </c>
      <c r="F3410" s="20">
        <f>VLOOKUP(A3410,[1]spot_prices!$A:$F,5,FALSE)</f>
        <v>33.15</v>
      </c>
      <c r="G3410" s="103">
        <f>VLOOKUP(A3410,[1]spot_prices!$A:$F,6,FALSE)</f>
        <v>-0.54</v>
      </c>
      <c r="H3410" s="27" t="s">
        <v>147</v>
      </c>
      <c r="I3410" s="35"/>
      <c r="J3410" s="114"/>
      <c r="K3410" s="112">
        <f>VLOOKUP(H3410,行业总结!D:F,2,FALSE)</f>
        <v>5.6</v>
      </c>
      <c r="L3410" s="27" t="s">
        <v>14927</v>
      </c>
      <c r="M3410" s="27" t="s">
        <v>14928</v>
      </c>
    </row>
    <row r="3411" s="98" customFormat="1" ht="33" spans="1:13">
      <c r="A3411" s="24" t="s">
        <v>14929</v>
      </c>
      <c r="B3411" s="24" t="s">
        <v>14930</v>
      </c>
      <c r="C3411" s="21">
        <f>VLOOKUP(A3411,[1]spot_prices!$A:$F,3,FALSE)</f>
        <v>23.2</v>
      </c>
      <c r="D3411" s="21">
        <f>VLOOKUP(A3411,[1]spot_prices!$A:$F,4,FALSE)</f>
        <v>117</v>
      </c>
      <c r="E3411" s="107">
        <f>C3411/D3411</f>
        <v>0.198290598290598</v>
      </c>
      <c r="F3411" s="20">
        <f>VLOOKUP(A3411,[1]spot_prices!$A:$F,5,FALSE)</f>
        <v>18.94</v>
      </c>
      <c r="G3411" s="103">
        <f>VLOOKUP(A3411,[1]spot_prices!$A:$F,6,FALSE)</f>
        <v>-3.81</v>
      </c>
      <c r="H3411" s="27" t="s">
        <v>147</v>
      </c>
      <c r="I3411" s="35"/>
      <c r="J3411" s="24" t="s">
        <v>2135</v>
      </c>
      <c r="K3411" s="112">
        <f>VLOOKUP(H3411,行业总结!D:F,2,FALSE)</f>
        <v>5.6</v>
      </c>
      <c r="L3411" s="27" t="s">
        <v>14931</v>
      </c>
      <c r="M3411" s="27" t="s">
        <v>14932</v>
      </c>
    </row>
    <row r="3412" s="98" customFormat="1" ht="49.5" spans="1:13">
      <c r="A3412" s="24" t="s">
        <v>14933</v>
      </c>
      <c r="B3412" s="24" t="s">
        <v>14934</v>
      </c>
      <c r="C3412" s="21">
        <f>VLOOKUP(A3412,[1]spot_prices!$A:$F,3,FALSE)</f>
        <v>22.8</v>
      </c>
      <c r="D3412" s="21">
        <f>VLOOKUP(A3412,[1]spot_prices!$A:$F,4,FALSE)</f>
        <v>30</v>
      </c>
      <c r="E3412" s="107">
        <f>C3412/D3412</f>
        <v>0.76</v>
      </c>
      <c r="F3412" s="20">
        <f>VLOOKUP(A3412,[1]spot_prices!$A:$F,5,FALSE)</f>
        <v>5.94</v>
      </c>
      <c r="G3412" s="103">
        <f>VLOOKUP(A3412,[1]spot_prices!$A:$F,6,FALSE)</f>
        <v>0.85</v>
      </c>
      <c r="H3412" s="27" t="s">
        <v>147</v>
      </c>
      <c r="I3412" s="35"/>
      <c r="J3412" s="114"/>
      <c r="K3412" s="112">
        <f>VLOOKUP(H3412,行业总结!D:F,2,FALSE)</f>
        <v>5.6</v>
      </c>
      <c r="L3412" s="27" t="s">
        <v>14935</v>
      </c>
      <c r="M3412" s="27" t="s">
        <v>14936</v>
      </c>
    </row>
    <row r="3413" s="98" customFormat="1" ht="33" spans="1:13">
      <c r="A3413" s="24" t="s">
        <v>14937</v>
      </c>
      <c r="B3413" s="24" t="s">
        <v>14938</v>
      </c>
      <c r="C3413" s="21">
        <f>VLOOKUP(A3413,[1]spot_prices!$A:$F,3,FALSE)</f>
        <v>22.1</v>
      </c>
      <c r="D3413" s="21">
        <f>VLOOKUP(A3413,[1]spot_prices!$A:$F,4,FALSE)</f>
        <v>43.6</v>
      </c>
      <c r="E3413" s="107">
        <f>C3413/D3413</f>
        <v>0.506880733944954</v>
      </c>
      <c r="F3413" s="20">
        <f>VLOOKUP(A3413,[1]spot_prices!$A:$F,5,FALSE)</f>
        <v>15.8</v>
      </c>
      <c r="G3413" s="103">
        <f>VLOOKUP(A3413,[1]spot_prices!$A:$F,6,FALSE)</f>
        <v>0.77</v>
      </c>
      <c r="H3413" s="27" t="s">
        <v>147</v>
      </c>
      <c r="I3413" s="35"/>
      <c r="J3413" s="114"/>
      <c r="K3413" s="112">
        <f>VLOOKUP(H3413,行业总结!D:F,2,FALSE)</f>
        <v>5.6</v>
      </c>
      <c r="L3413" s="27" t="s">
        <v>14939</v>
      </c>
      <c r="M3413" s="27" t="s">
        <v>14940</v>
      </c>
    </row>
    <row r="3414" s="98" customFormat="1" ht="33" spans="1:13">
      <c r="A3414" s="24" t="s">
        <v>14941</v>
      </c>
      <c r="B3414" s="24" t="s">
        <v>14942</v>
      </c>
      <c r="C3414" s="21">
        <f>VLOOKUP(A3414,[1]spot_prices!$A:$F,3,FALSE)</f>
        <v>21.4</v>
      </c>
      <c r="D3414" s="21">
        <f>VLOOKUP(A3414,[1]spot_prices!$A:$F,4,FALSE)</f>
        <v>22.4</v>
      </c>
      <c r="E3414" s="107">
        <f>C3414/D3414</f>
        <v>0.955357142857143</v>
      </c>
      <c r="F3414" s="20">
        <f>VLOOKUP(A3414,[1]spot_prices!$A:$F,5,FALSE)</f>
        <v>6.34</v>
      </c>
      <c r="G3414" s="103">
        <f>VLOOKUP(A3414,[1]spot_prices!$A:$F,6,FALSE)</f>
        <v>1.44</v>
      </c>
      <c r="H3414" s="27" t="s">
        <v>147</v>
      </c>
      <c r="I3414" s="35"/>
      <c r="J3414" s="114"/>
      <c r="K3414" s="112">
        <f>VLOOKUP(H3414,行业总结!D:F,2,FALSE)</f>
        <v>5.6</v>
      </c>
      <c r="L3414" s="27" t="s">
        <v>14943</v>
      </c>
      <c r="M3414" s="27" t="s">
        <v>14944</v>
      </c>
    </row>
    <row r="3415" s="98" customFormat="1" ht="33" spans="1:13">
      <c r="A3415" s="24" t="s">
        <v>14945</v>
      </c>
      <c r="B3415" s="24" t="s">
        <v>14946</v>
      </c>
      <c r="C3415" s="21">
        <f>VLOOKUP(A3415,[1]spot_prices!$A:$F,3,FALSE)</f>
        <v>19.8</v>
      </c>
      <c r="D3415" s="21">
        <f>VLOOKUP(A3415,[1]spot_prices!$A:$F,4,FALSE)</f>
        <v>25</v>
      </c>
      <c r="E3415" s="107">
        <f>C3415/D3415</f>
        <v>0.792</v>
      </c>
      <c r="F3415" s="20">
        <f>VLOOKUP(A3415,[1]spot_prices!$A:$F,5,FALSE)</f>
        <v>9.78</v>
      </c>
      <c r="G3415" s="103">
        <f>VLOOKUP(A3415,[1]spot_prices!$A:$F,6,FALSE)</f>
        <v>1.56</v>
      </c>
      <c r="H3415" s="27" t="s">
        <v>147</v>
      </c>
      <c r="I3415" s="35"/>
      <c r="J3415" s="114"/>
      <c r="K3415" s="112">
        <f>VLOOKUP(H3415,行业总结!D:F,2,FALSE)</f>
        <v>5.6</v>
      </c>
      <c r="L3415" s="27" t="s">
        <v>14947</v>
      </c>
      <c r="M3415" s="27" t="s">
        <v>14948</v>
      </c>
    </row>
    <row r="3416" s="98" customFormat="1" spans="1:13">
      <c r="A3416" s="24" t="s">
        <v>14949</v>
      </c>
      <c r="B3416" s="24" t="s">
        <v>14950</v>
      </c>
      <c r="C3416" s="21">
        <f>VLOOKUP(A3416,[1]spot_prices!$A:$F,3,FALSE)</f>
        <v>18.6</v>
      </c>
      <c r="D3416" s="21">
        <f>VLOOKUP(A3416,[1]spot_prices!$A:$F,4,FALSE)</f>
        <v>44</v>
      </c>
      <c r="E3416" s="107">
        <f>C3416/D3416</f>
        <v>0.422727272727273</v>
      </c>
      <c r="F3416" s="20">
        <f>VLOOKUP(A3416,[1]spot_prices!$A:$F,5,FALSE)</f>
        <v>9.52</v>
      </c>
      <c r="G3416" s="103">
        <f>VLOOKUP(A3416,[1]spot_prices!$A:$F,6,FALSE)</f>
        <v>1.17</v>
      </c>
      <c r="H3416" s="27" t="s">
        <v>147</v>
      </c>
      <c r="I3416" s="35"/>
      <c r="J3416" s="114"/>
      <c r="K3416" s="112">
        <f>VLOOKUP(H3416,行业总结!D:F,2,FALSE)</f>
        <v>5.6</v>
      </c>
      <c r="L3416" s="27" t="s">
        <v>14951</v>
      </c>
      <c r="M3416" s="27" t="s">
        <v>14952</v>
      </c>
    </row>
    <row r="3417" s="98" customFormat="1" spans="1:13">
      <c r="A3417" s="24" t="s">
        <v>14953</v>
      </c>
      <c r="B3417" s="24" t="s">
        <v>14954</v>
      </c>
      <c r="C3417" s="21">
        <f>VLOOKUP(A3417,[1]spot_prices!$A:$F,3,FALSE)</f>
        <v>15.5</v>
      </c>
      <c r="D3417" s="21">
        <f>VLOOKUP(A3417,[1]spot_prices!$A:$F,4,FALSE)</f>
        <v>51.2</v>
      </c>
      <c r="E3417" s="107">
        <f>C3417/D3417</f>
        <v>0.302734375</v>
      </c>
      <c r="F3417" s="20">
        <f>VLOOKUP(A3417,[1]spot_prices!$A:$F,5,FALSE)</f>
        <v>12.53</v>
      </c>
      <c r="G3417" s="103">
        <f>VLOOKUP(A3417,[1]spot_prices!$A:$F,6,FALSE)</f>
        <v>0.32</v>
      </c>
      <c r="H3417" s="27" t="s">
        <v>147</v>
      </c>
      <c r="I3417" s="35"/>
      <c r="J3417" s="114"/>
      <c r="K3417" s="112">
        <f>VLOOKUP(H3417,行业总结!D:F,2,FALSE)</f>
        <v>5.6</v>
      </c>
      <c r="L3417" s="27" t="s">
        <v>14955</v>
      </c>
      <c r="M3417" s="27" t="s">
        <v>14956</v>
      </c>
    </row>
    <row r="3418" s="98" customFormat="1" spans="1:13">
      <c r="A3418" s="24" t="s">
        <v>14957</v>
      </c>
      <c r="B3418" s="24" t="s">
        <v>14958</v>
      </c>
      <c r="C3418" s="21">
        <f>VLOOKUP(A3418,[1]spot_prices!$A:$F,3,FALSE)</f>
        <v>15.1</v>
      </c>
      <c r="D3418" s="21">
        <f>VLOOKUP(A3418,[1]spot_prices!$A:$F,4,FALSE)</f>
        <v>20.1</v>
      </c>
      <c r="E3418" s="107">
        <f>C3418/D3418</f>
        <v>0.751243781094527</v>
      </c>
      <c r="F3418" s="20">
        <f>VLOOKUP(A3418,[1]spot_prices!$A:$F,5,FALSE)</f>
        <v>17.73</v>
      </c>
      <c r="G3418" s="103">
        <f>VLOOKUP(A3418,[1]spot_prices!$A:$F,6,FALSE)</f>
        <v>1.96</v>
      </c>
      <c r="H3418" s="27" t="s">
        <v>147</v>
      </c>
      <c r="I3418" s="35"/>
      <c r="J3418" s="114"/>
      <c r="K3418" s="112">
        <f>VLOOKUP(H3418,行业总结!D:F,2,FALSE)</f>
        <v>5.6</v>
      </c>
      <c r="L3418" s="27" t="s">
        <v>14959</v>
      </c>
      <c r="M3418" s="27" t="s">
        <v>14960</v>
      </c>
    </row>
    <row r="3419" s="98" customFormat="1" ht="33" spans="1:13">
      <c r="A3419" s="24" t="s">
        <v>14961</v>
      </c>
      <c r="B3419" s="24" t="s">
        <v>14962</v>
      </c>
      <c r="C3419" s="21">
        <f>VLOOKUP(A3419,[1]spot_prices!$A:$F,3,FALSE)</f>
        <v>15</v>
      </c>
      <c r="D3419" s="21">
        <f>VLOOKUP(A3419,[1]spot_prices!$A:$F,4,FALSE)</f>
        <v>19.1</v>
      </c>
      <c r="E3419" s="107">
        <f>C3419/D3419</f>
        <v>0.785340314136126</v>
      </c>
      <c r="F3419" s="20">
        <f>VLOOKUP(A3419,[1]spot_prices!$A:$F,5,FALSE)</f>
        <v>2.85</v>
      </c>
      <c r="G3419" s="103">
        <f>VLOOKUP(A3419,[1]spot_prices!$A:$F,6,FALSE)</f>
        <v>1.06</v>
      </c>
      <c r="H3419" s="27" t="s">
        <v>147</v>
      </c>
      <c r="I3419" s="35"/>
      <c r="J3419" s="114"/>
      <c r="K3419" s="112">
        <f>VLOOKUP(H3419,行业总结!D:F,2,FALSE)</f>
        <v>5.6</v>
      </c>
      <c r="L3419" s="27" t="s">
        <v>14963</v>
      </c>
      <c r="M3419" s="27" t="s">
        <v>14964</v>
      </c>
    </row>
    <row r="3420" s="98" customFormat="1" ht="33" spans="1:13">
      <c r="A3420" s="24" t="s">
        <v>14965</v>
      </c>
      <c r="B3420" s="24" t="s">
        <v>14966</v>
      </c>
      <c r="C3420" s="21">
        <f>VLOOKUP(A3420,[1]spot_prices!$A:$F,3,FALSE)</f>
        <v>14.5</v>
      </c>
      <c r="D3420" s="21">
        <f>VLOOKUP(A3420,[1]spot_prices!$A:$F,4,FALSE)</f>
        <v>23.7</v>
      </c>
      <c r="E3420" s="107">
        <f>C3420/D3420</f>
        <v>0.611814345991561</v>
      </c>
      <c r="F3420" s="20">
        <f>VLOOKUP(A3420,[1]spot_prices!$A:$F,5,FALSE)</f>
        <v>28.45</v>
      </c>
      <c r="G3420" s="103">
        <f>VLOOKUP(A3420,[1]spot_prices!$A:$F,6,FALSE)</f>
        <v>1.1</v>
      </c>
      <c r="H3420" s="27" t="s">
        <v>147</v>
      </c>
      <c r="I3420" s="35"/>
      <c r="J3420" s="114"/>
      <c r="K3420" s="112">
        <f>VLOOKUP(H3420,行业总结!D:F,2,FALSE)</f>
        <v>5.6</v>
      </c>
      <c r="L3420" s="27" t="s">
        <v>14967</v>
      </c>
      <c r="M3420" s="27" t="s">
        <v>14968</v>
      </c>
    </row>
    <row r="3421" s="98" customFormat="1" ht="33" spans="1:13">
      <c r="A3421" s="24" t="s">
        <v>14969</v>
      </c>
      <c r="B3421" s="24" t="s">
        <v>14970</v>
      </c>
      <c r="C3421" s="21">
        <f>VLOOKUP(A3421,[1]spot_prices!$A:$F,3,FALSE)</f>
        <v>14.1</v>
      </c>
      <c r="D3421" s="21">
        <f>VLOOKUP(A3421,[1]spot_prices!$A:$F,4,FALSE)</f>
        <v>20.3</v>
      </c>
      <c r="E3421" s="107">
        <f>C3421/D3421</f>
        <v>0.694581280788177</v>
      </c>
      <c r="F3421" s="20">
        <f>VLOOKUP(A3421,[1]spot_prices!$A:$F,5,FALSE)</f>
        <v>11.45</v>
      </c>
      <c r="G3421" s="103">
        <f>VLOOKUP(A3421,[1]spot_prices!$A:$F,6,FALSE)</f>
        <v>2.69</v>
      </c>
      <c r="H3421" s="27" t="s">
        <v>147</v>
      </c>
      <c r="I3421" s="35"/>
      <c r="J3421" s="114"/>
      <c r="K3421" s="112">
        <f>VLOOKUP(H3421,行业总结!D:F,2,FALSE)</f>
        <v>5.6</v>
      </c>
      <c r="L3421" s="27" t="s">
        <v>14971</v>
      </c>
      <c r="M3421" s="27" t="s">
        <v>14972</v>
      </c>
    </row>
    <row r="3422" s="98" customFormat="1" ht="33" spans="1:13">
      <c r="A3422" s="24" t="s">
        <v>14973</v>
      </c>
      <c r="B3422" s="24" t="s">
        <v>14974</v>
      </c>
      <c r="C3422" s="21">
        <f>VLOOKUP(A3422,[1]spot_prices!$A:$F,3,FALSE)</f>
        <v>11.8</v>
      </c>
      <c r="D3422" s="21">
        <f>VLOOKUP(A3422,[1]spot_prices!$A:$F,4,FALSE)</f>
        <v>16.4</v>
      </c>
      <c r="E3422" s="107">
        <f>C3422/D3422</f>
        <v>0.719512195121951</v>
      </c>
      <c r="F3422" s="20">
        <f>VLOOKUP(A3422,[1]spot_prices!$A:$F,5,FALSE)</f>
        <v>12.41</v>
      </c>
      <c r="G3422" s="103">
        <f>VLOOKUP(A3422,[1]spot_prices!$A:$F,6,FALSE)</f>
        <v>2.14</v>
      </c>
      <c r="H3422" s="27" t="s">
        <v>147</v>
      </c>
      <c r="I3422" s="35"/>
      <c r="J3422" s="114"/>
      <c r="K3422" s="112">
        <f>VLOOKUP(H3422,行业总结!D:F,2,FALSE)</f>
        <v>5.6</v>
      </c>
      <c r="L3422" s="27" t="s">
        <v>14975</v>
      </c>
      <c r="M3422" s="27" t="s">
        <v>14976</v>
      </c>
    </row>
    <row r="3423" s="98" customFormat="1" spans="1:13">
      <c r="A3423" s="24" t="s">
        <v>14977</v>
      </c>
      <c r="B3423" s="24" t="s">
        <v>14978</v>
      </c>
      <c r="C3423" s="21">
        <f>VLOOKUP(A3423,[1]spot_prices!$A:$F,3,FALSE)</f>
        <v>10.7</v>
      </c>
      <c r="D3423" s="21">
        <f>VLOOKUP(A3423,[1]spot_prices!$A:$F,4,FALSE)</f>
        <v>14.4</v>
      </c>
      <c r="E3423" s="107">
        <f>C3423/D3423</f>
        <v>0.743055555555555</v>
      </c>
      <c r="F3423" s="20">
        <f>VLOOKUP(A3423,[1]spot_prices!$A:$F,5,FALSE)</f>
        <v>13.32</v>
      </c>
      <c r="G3423" s="103">
        <f>VLOOKUP(A3423,[1]spot_prices!$A:$F,6,FALSE)</f>
        <v>1.37</v>
      </c>
      <c r="H3423" s="27" t="s">
        <v>147</v>
      </c>
      <c r="I3423" s="35"/>
      <c r="J3423" s="114"/>
      <c r="K3423" s="112">
        <f>VLOOKUP(H3423,行业总结!D:F,2,FALSE)</f>
        <v>5.6</v>
      </c>
      <c r="L3423" s="27" t="s">
        <v>14979</v>
      </c>
      <c r="M3423" s="27" t="s">
        <v>14980</v>
      </c>
    </row>
    <row r="3424" s="98" customFormat="1" ht="33" spans="1:13">
      <c r="A3424" s="24" t="s">
        <v>14981</v>
      </c>
      <c r="B3424" s="24" t="s">
        <v>14982</v>
      </c>
      <c r="C3424" s="21">
        <f>VLOOKUP(A3424,[1]spot_prices!$A:$F,3,FALSE)</f>
        <v>9.5</v>
      </c>
      <c r="D3424" s="21">
        <f>VLOOKUP(A3424,[1]spot_prices!$A:$F,4,FALSE)</f>
        <v>21.2</v>
      </c>
      <c r="E3424" s="107">
        <f>C3424/D3424</f>
        <v>0.44811320754717</v>
      </c>
      <c r="F3424" s="20">
        <f>VLOOKUP(A3424,[1]spot_prices!$A:$F,5,FALSE)</f>
        <v>20.62</v>
      </c>
      <c r="G3424" s="103">
        <f>VLOOKUP(A3424,[1]spot_prices!$A:$F,6,FALSE)</f>
        <v>2.13</v>
      </c>
      <c r="H3424" s="27" t="s">
        <v>147</v>
      </c>
      <c r="I3424" s="35"/>
      <c r="J3424" s="114"/>
      <c r="K3424" s="112">
        <f>VLOOKUP(H3424,行业总结!D:F,2,FALSE)</f>
        <v>5.6</v>
      </c>
      <c r="L3424" s="27" t="s">
        <v>14983</v>
      </c>
      <c r="M3424" s="27" t="s">
        <v>14984</v>
      </c>
    </row>
    <row r="3425" s="98" customFormat="1" ht="33" spans="1:13">
      <c r="A3425" s="24" t="s">
        <v>14985</v>
      </c>
      <c r="B3425" s="24" t="s">
        <v>14986</v>
      </c>
      <c r="C3425" s="21">
        <f>VLOOKUP(A3425,[1]spot_prices!$A:$F,3,FALSE)</f>
        <v>8.6</v>
      </c>
      <c r="D3425" s="21">
        <f>VLOOKUP(A3425,[1]spot_prices!$A:$F,4,FALSE)</f>
        <v>14.1</v>
      </c>
      <c r="E3425" s="107">
        <f>C3425/D3425</f>
        <v>0.609929078014184</v>
      </c>
      <c r="F3425" s="20">
        <f>VLOOKUP(A3425,[1]spot_prices!$A:$F,5,FALSE)</f>
        <v>8.92</v>
      </c>
      <c r="G3425" s="103">
        <f>VLOOKUP(A3425,[1]spot_prices!$A:$F,6,FALSE)</f>
        <v>3.48</v>
      </c>
      <c r="H3425" s="27" t="s">
        <v>147</v>
      </c>
      <c r="I3425" s="35"/>
      <c r="J3425" s="114"/>
      <c r="K3425" s="112">
        <f>VLOOKUP(H3425,行业总结!D:F,2,FALSE)</f>
        <v>5.6</v>
      </c>
      <c r="L3425" s="27" t="s">
        <v>14987</v>
      </c>
      <c r="M3425" s="27" t="s">
        <v>14988</v>
      </c>
    </row>
    <row r="3426" s="98" customFormat="1" spans="1:13">
      <c r="A3426" s="24" t="s">
        <v>14989</v>
      </c>
      <c r="B3426" s="24" t="s">
        <v>14990</v>
      </c>
      <c r="C3426" s="21">
        <f>VLOOKUP(A3426,[1]spot_prices!$A:$F,3,FALSE)</f>
        <v>7.3</v>
      </c>
      <c r="D3426" s="21">
        <f>VLOOKUP(A3426,[1]spot_prices!$A:$F,4,FALSE)</f>
        <v>14.7</v>
      </c>
      <c r="E3426" s="107">
        <f>C3426/D3426</f>
        <v>0.496598639455782</v>
      </c>
      <c r="F3426" s="20">
        <f>VLOOKUP(A3426,[1]spot_prices!$A:$F,5,FALSE)</f>
        <v>23.05</v>
      </c>
      <c r="G3426" s="103">
        <f>VLOOKUP(A3426,[1]spot_prices!$A:$F,6,FALSE)</f>
        <v>2.9</v>
      </c>
      <c r="H3426" s="27" t="s">
        <v>147</v>
      </c>
      <c r="I3426" s="35"/>
      <c r="J3426" s="114"/>
      <c r="K3426" s="112">
        <f>VLOOKUP(H3426,行业总结!D:F,2,FALSE)</f>
        <v>5.6</v>
      </c>
      <c r="L3426" s="27" t="s">
        <v>14991</v>
      </c>
      <c r="M3426" s="27" t="s">
        <v>14992</v>
      </c>
    </row>
    <row r="3427" s="98" customFormat="1" ht="33" spans="1:13">
      <c r="A3427" s="24" t="s">
        <v>14993</v>
      </c>
      <c r="B3427" s="24" t="s">
        <v>14994</v>
      </c>
      <c r="C3427" s="21">
        <f>VLOOKUP(A3427,[1]spot_prices!$A:$F,3,FALSE)</f>
        <v>5.7</v>
      </c>
      <c r="D3427" s="21">
        <f>VLOOKUP(A3427,[1]spot_prices!$A:$F,4,FALSE)</f>
        <v>26.7</v>
      </c>
      <c r="E3427" s="107">
        <f>C3427/D3427</f>
        <v>0.213483146067416</v>
      </c>
      <c r="F3427" s="20">
        <f>VLOOKUP(A3427,[1]spot_prices!$A:$F,5,FALSE)</f>
        <v>22.95</v>
      </c>
      <c r="G3427" s="103">
        <f>VLOOKUP(A3427,[1]spot_prices!$A:$F,6,FALSE)</f>
        <v>1.01</v>
      </c>
      <c r="H3427" s="27" t="s">
        <v>147</v>
      </c>
      <c r="I3427" s="35"/>
      <c r="J3427" s="114"/>
      <c r="K3427" s="112">
        <f>VLOOKUP(H3427,行业总结!D:F,2,FALSE)</f>
        <v>5.6</v>
      </c>
      <c r="L3427" s="27" t="s">
        <v>14995</v>
      </c>
      <c r="M3427" s="27" t="s">
        <v>14996</v>
      </c>
    </row>
    <row r="3428" s="98" customFormat="1" ht="33" spans="1:13">
      <c r="A3428" s="108" t="s">
        <v>14997</v>
      </c>
      <c r="B3428" s="108" t="s">
        <v>14998</v>
      </c>
      <c r="C3428" s="21">
        <f>VLOOKUP(A3428,[1]spot_prices!$A:$F,3,FALSE)</f>
        <v>168.7</v>
      </c>
      <c r="D3428" s="21">
        <f>VLOOKUP(A3428,[1]spot_prices!$A:$F,4,FALSE)</f>
        <v>168.8</v>
      </c>
      <c r="E3428" s="107">
        <f>C3428/D3428</f>
        <v>0.999407582938388</v>
      </c>
      <c r="F3428" s="20">
        <f>VLOOKUP(A3428,[1]spot_prices!$A:$F,5,FALSE)</f>
        <v>5.31</v>
      </c>
      <c r="G3428" s="103">
        <f>VLOOKUP(A3428,[1]spot_prices!$A:$F,6,FALSE)</f>
        <v>1.72</v>
      </c>
      <c r="H3428" s="109" t="s">
        <v>24</v>
      </c>
      <c r="I3428" s="121"/>
      <c r="J3428" s="108" t="s">
        <v>2421</v>
      </c>
      <c r="K3428" s="112">
        <f>VLOOKUP(H3428,行业总结!D:F,2,FALSE)</f>
        <v>5.6</v>
      </c>
      <c r="L3428" s="109" t="s">
        <v>14999</v>
      </c>
      <c r="M3428" s="109" t="s">
        <v>15000</v>
      </c>
    </row>
    <row r="3429" s="98" customFormat="1" ht="33" spans="1:13">
      <c r="A3429" s="108" t="s">
        <v>15001</v>
      </c>
      <c r="B3429" s="108" t="s">
        <v>15002</v>
      </c>
      <c r="C3429" s="21">
        <f>VLOOKUP(A3429,[1]spot_prices!$A:$F,3,FALSE)</f>
        <v>167.1</v>
      </c>
      <c r="D3429" s="21">
        <f>VLOOKUP(A3429,[1]spot_prices!$A:$F,4,FALSE)</f>
        <v>170.5</v>
      </c>
      <c r="E3429" s="107">
        <f>C3429/D3429</f>
        <v>0.980058651026393</v>
      </c>
      <c r="F3429" s="20">
        <f>VLOOKUP(A3429,[1]spot_prices!$A:$F,5,FALSE)</f>
        <v>29.56</v>
      </c>
      <c r="G3429" s="103">
        <f>VLOOKUP(A3429,[1]spot_prices!$A:$F,6,FALSE)</f>
        <v>0.89</v>
      </c>
      <c r="H3429" s="109" t="s">
        <v>24</v>
      </c>
      <c r="I3429" s="121"/>
      <c r="J3429" s="108" t="s">
        <v>2253</v>
      </c>
      <c r="K3429" s="112">
        <f>VLOOKUP(H3429,行业总结!D:F,2,FALSE)</f>
        <v>5.6</v>
      </c>
      <c r="L3429" s="109" t="s">
        <v>15003</v>
      </c>
      <c r="M3429" s="109" t="s">
        <v>15004</v>
      </c>
    </row>
    <row r="3430" s="98" customFormat="1" spans="1:13">
      <c r="A3430" s="20" t="s">
        <v>15005</v>
      </c>
      <c r="B3430" s="20" t="s">
        <v>15006</v>
      </c>
      <c r="C3430" s="21">
        <f>VLOOKUP(A3430,[1]spot_prices!$A:$F,3,FALSE)</f>
        <v>72.6</v>
      </c>
      <c r="D3430" s="21">
        <f>VLOOKUP(A3430,[1]spot_prices!$A:$F,4,FALSE)</f>
        <v>89</v>
      </c>
      <c r="E3430" s="107">
        <f>C3430/D3430</f>
        <v>0.815730337078652</v>
      </c>
      <c r="F3430" s="20">
        <f>VLOOKUP(A3430,[1]spot_prices!$A:$F,5,FALSE)</f>
        <v>15.29</v>
      </c>
      <c r="G3430" s="103">
        <f>VLOOKUP(A3430,[1]spot_prices!$A:$F,6,FALSE)</f>
        <v>1.59</v>
      </c>
      <c r="H3430" s="23" t="s">
        <v>24</v>
      </c>
      <c r="I3430" s="115"/>
      <c r="J3430" s="20" t="s">
        <v>2135</v>
      </c>
      <c r="K3430" s="112">
        <f>VLOOKUP(H3430,行业总结!D:F,2,FALSE)</f>
        <v>5.6</v>
      </c>
      <c r="L3430" s="23" t="s">
        <v>15007</v>
      </c>
      <c r="M3430" s="23" t="s">
        <v>15008</v>
      </c>
    </row>
    <row r="3431" s="98" customFormat="1" ht="33" spans="1:13">
      <c r="A3431" s="24" t="s">
        <v>15009</v>
      </c>
      <c r="B3431" s="24" t="s">
        <v>15010</v>
      </c>
      <c r="C3431" s="21">
        <f>VLOOKUP(A3431,[1]spot_prices!$A:$F,3,FALSE)</f>
        <v>45.6</v>
      </c>
      <c r="D3431" s="21">
        <f>VLOOKUP(A3431,[1]spot_prices!$A:$F,4,FALSE)</f>
        <v>58.3</v>
      </c>
      <c r="E3431" s="107">
        <f>C3431/D3431</f>
        <v>0.782161234991424</v>
      </c>
      <c r="F3431" s="20">
        <f>VLOOKUP(A3431,[1]spot_prices!$A:$F,5,FALSE)</f>
        <v>43.71</v>
      </c>
      <c r="G3431" s="103">
        <f>VLOOKUP(A3431,[1]spot_prices!$A:$F,6,FALSE)</f>
        <v>1.46</v>
      </c>
      <c r="H3431" s="27" t="s">
        <v>24</v>
      </c>
      <c r="I3431" s="35"/>
      <c r="J3431" s="114"/>
      <c r="K3431" s="112">
        <f>VLOOKUP(H3431,行业总结!D:F,2,FALSE)</f>
        <v>5.6</v>
      </c>
      <c r="L3431" s="27" t="s">
        <v>15011</v>
      </c>
      <c r="M3431" s="27" t="s">
        <v>15012</v>
      </c>
    </row>
    <row r="3432" s="98" customFormat="1" ht="49.5" spans="1:13">
      <c r="A3432" s="24" t="s">
        <v>15013</v>
      </c>
      <c r="B3432" s="24" t="s">
        <v>15014</v>
      </c>
      <c r="C3432" s="21">
        <f>VLOOKUP(A3432,[1]spot_prices!$A:$F,3,FALSE)</f>
        <v>40.2</v>
      </c>
      <c r="D3432" s="21">
        <f>VLOOKUP(A3432,[1]spot_prices!$A:$F,4,FALSE)</f>
        <v>40.6</v>
      </c>
      <c r="E3432" s="107">
        <f>C3432/D3432</f>
        <v>0.990147783251232</v>
      </c>
      <c r="F3432" s="20">
        <f>VLOOKUP(A3432,[1]spot_prices!$A:$F,5,FALSE)</f>
        <v>10.04</v>
      </c>
      <c r="G3432" s="103">
        <f>VLOOKUP(A3432,[1]spot_prices!$A:$F,6,FALSE)</f>
        <v>2.66</v>
      </c>
      <c r="H3432" s="27" t="s">
        <v>24</v>
      </c>
      <c r="I3432" s="35"/>
      <c r="J3432" s="114"/>
      <c r="K3432" s="112">
        <f>VLOOKUP(H3432,行业总结!D:F,2,FALSE)</f>
        <v>5.6</v>
      </c>
      <c r="L3432" s="27" t="s">
        <v>15015</v>
      </c>
      <c r="M3432" s="27" t="s">
        <v>15016</v>
      </c>
    </row>
    <row r="3433" s="98" customFormat="1" ht="33" spans="1:13">
      <c r="A3433" s="24" t="s">
        <v>15017</v>
      </c>
      <c r="B3433" s="24" t="s">
        <v>15018</v>
      </c>
      <c r="C3433" s="21">
        <f>VLOOKUP(A3433,[1]spot_prices!$A:$F,3,FALSE)</f>
        <v>38.4</v>
      </c>
      <c r="D3433" s="21">
        <f>VLOOKUP(A3433,[1]spot_prices!$A:$F,4,FALSE)</f>
        <v>46.6</v>
      </c>
      <c r="E3433" s="107">
        <f>C3433/D3433</f>
        <v>0.824034334763948</v>
      </c>
      <c r="F3433" s="20">
        <f>VLOOKUP(A3433,[1]spot_prices!$A:$F,5,FALSE)</f>
        <v>5.39</v>
      </c>
      <c r="G3433" s="103">
        <f>VLOOKUP(A3433,[1]spot_prices!$A:$F,6,FALSE)</f>
        <v>0.94</v>
      </c>
      <c r="H3433" s="27" t="s">
        <v>24</v>
      </c>
      <c r="I3433" s="35"/>
      <c r="J3433" s="114"/>
      <c r="K3433" s="112">
        <f>VLOOKUP(H3433,行业总结!D:F,2,FALSE)</f>
        <v>5.6</v>
      </c>
      <c r="L3433" s="27" t="s">
        <v>15019</v>
      </c>
      <c r="M3433" s="27" t="s">
        <v>15020</v>
      </c>
    </row>
    <row r="3434" s="98" customFormat="1" ht="33" spans="1:13">
      <c r="A3434" s="24" t="s">
        <v>15021</v>
      </c>
      <c r="B3434" s="24" t="s">
        <v>15022</v>
      </c>
      <c r="C3434" s="21">
        <f>VLOOKUP(A3434,[1]spot_prices!$A:$F,3,FALSE)</f>
        <v>37.2</v>
      </c>
      <c r="D3434" s="21">
        <f>VLOOKUP(A3434,[1]spot_prices!$A:$F,4,FALSE)</f>
        <v>37.8</v>
      </c>
      <c r="E3434" s="107">
        <f>C3434/D3434</f>
        <v>0.984126984126984</v>
      </c>
      <c r="F3434" s="20">
        <f>VLOOKUP(A3434,[1]spot_prices!$A:$F,5,FALSE)</f>
        <v>30.83</v>
      </c>
      <c r="G3434" s="103">
        <f>VLOOKUP(A3434,[1]spot_prices!$A:$F,6,FALSE)</f>
        <v>1.38</v>
      </c>
      <c r="H3434" s="27" t="s">
        <v>24</v>
      </c>
      <c r="I3434" s="35"/>
      <c r="J3434" s="114"/>
      <c r="K3434" s="112">
        <f>VLOOKUP(H3434,行业总结!D:F,2,FALSE)</f>
        <v>5.6</v>
      </c>
      <c r="L3434" s="27" t="s">
        <v>15023</v>
      </c>
      <c r="M3434" s="27" t="s">
        <v>15024</v>
      </c>
    </row>
    <row r="3435" s="98" customFormat="1" ht="33" spans="1:13">
      <c r="A3435" s="24" t="s">
        <v>15025</v>
      </c>
      <c r="B3435" s="24" t="s">
        <v>15026</v>
      </c>
      <c r="C3435" s="21">
        <f>VLOOKUP(A3435,[1]spot_prices!$A:$F,3,FALSE)</f>
        <v>33.9</v>
      </c>
      <c r="D3435" s="21">
        <f>VLOOKUP(A3435,[1]spot_prices!$A:$F,4,FALSE)</f>
        <v>34.1</v>
      </c>
      <c r="E3435" s="107">
        <f>C3435/D3435</f>
        <v>0.994134897360704</v>
      </c>
      <c r="F3435" s="20">
        <f>VLOOKUP(A3435,[1]spot_prices!$A:$F,5,FALSE)</f>
        <v>5.05</v>
      </c>
      <c r="G3435" s="103">
        <f>VLOOKUP(A3435,[1]spot_prices!$A:$F,6,FALSE)</f>
        <v>1.61</v>
      </c>
      <c r="H3435" s="27" t="s">
        <v>24</v>
      </c>
      <c r="I3435" s="35"/>
      <c r="J3435" s="114"/>
      <c r="K3435" s="112">
        <f>VLOOKUP(H3435,行业总结!D:F,2,FALSE)</f>
        <v>5.6</v>
      </c>
      <c r="L3435" s="27" t="s">
        <v>15027</v>
      </c>
      <c r="M3435" s="27" t="s">
        <v>15028</v>
      </c>
    </row>
    <row r="3436" s="98" customFormat="1" ht="33" spans="1:13">
      <c r="A3436" s="24" t="s">
        <v>15029</v>
      </c>
      <c r="B3436" s="24" t="s">
        <v>15030</v>
      </c>
      <c r="C3436" s="21">
        <f>VLOOKUP(A3436,[1]spot_prices!$A:$F,3,FALSE)</f>
        <v>31.8</v>
      </c>
      <c r="D3436" s="21">
        <f>VLOOKUP(A3436,[1]spot_prices!$A:$F,4,FALSE)</f>
        <v>58.2</v>
      </c>
      <c r="E3436" s="107">
        <f>C3436/D3436</f>
        <v>0.54639175257732</v>
      </c>
      <c r="F3436" s="20">
        <f>VLOOKUP(A3436,[1]spot_prices!$A:$F,5,FALSE)</f>
        <v>9.23</v>
      </c>
      <c r="G3436" s="103">
        <f>VLOOKUP(A3436,[1]spot_prices!$A:$F,6,FALSE)</f>
        <v>0.76</v>
      </c>
      <c r="H3436" s="27" t="s">
        <v>24</v>
      </c>
      <c r="I3436" s="35"/>
      <c r="J3436" s="114"/>
      <c r="K3436" s="112">
        <f>VLOOKUP(H3436,行业总结!D:F,2,FALSE)</f>
        <v>5.6</v>
      </c>
      <c r="L3436" s="27" t="s">
        <v>15031</v>
      </c>
      <c r="M3436" s="27" t="s">
        <v>15032</v>
      </c>
    </row>
    <row r="3437" s="98" customFormat="1" ht="33" spans="1:13">
      <c r="A3437" s="24" t="s">
        <v>15033</v>
      </c>
      <c r="B3437" s="24" t="s">
        <v>15034</v>
      </c>
      <c r="C3437" s="21">
        <f>VLOOKUP(A3437,[1]spot_prices!$A:$F,3,FALSE)</f>
        <v>30.7</v>
      </c>
      <c r="D3437" s="21">
        <f>VLOOKUP(A3437,[1]spot_prices!$A:$F,4,FALSE)</f>
        <v>34.8</v>
      </c>
      <c r="E3437" s="107">
        <f>C3437/D3437</f>
        <v>0.882183908045977</v>
      </c>
      <c r="F3437" s="20">
        <f>VLOOKUP(A3437,[1]spot_prices!$A:$F,5,FALSE)</f>
        <v>6.38</v>
      </c>
      <c r="G3437" s="103">
        <f>VLOOKUP(A3437,[1]spot_prices!$A:$F,6,FALSE)</f>
        <v>1.43</v>
      </c>
      <c r="H3437" s="27" t="s">
        <v>24</v>
      </c>
      <c r="I3437" s="35"/>
      <c r="J3437" s="114"/>
      <c r="K3437" s="112">
        <f>VLOOKUP(H3437,行业总结!D:F,2,FALSE)</f>
        <v>5.6</v>
      </c>
      <c r="L3437" s="27" t="s">
        <v>15035</v>
      </c>
      <c r="M3437" s="27" t="s">
        <v>15036</v>
      </c>
    </row>
    <row r="3438" s="98" customFormat="1" ht="33" spans="1:13">
      <c r="A3438" s="24" t="s">
        <v>15037</v>
      </c>
      <c r="B3438" s="24" t="s">
        <v>15038</v>
      </c>
      <c r="C3438" s="21">
        <f>VLOOKUP(A3438,[1]spot_prices!$A:$F,3,FALSE)</f>
        <v>26.3</v>
      </c>
      <c r="D3438" s="21">
        <f>VLOOKUP(A3438,[1]spot_prices!$A:$F,4,FALSE)</f>
        <v>35.2</v>
      </c>
      <c r="E3438" s="107">
        <f>C3438/D3438</f>
        <v>0.747159090909091</v>
      </c>
      <c r="F3438" s="20">
        <f>VLOOKUP(A3438,[1]spot_prices!$A:$F,5,FALSE)</f>
        <v>19.15</v>
      </c>
      <c r="G3438" s="103">
        <f>VLOOKUP(A3438,[1]spot_prices!$A:$F,6,FALSE)</f>
        <v>2.52</v>
      </c>
      <c r="H3438" s="27" t="s">
        <v>24</v>
      </c>
      <c r="I3438" s="35"/>
      <c r="J3438" s="114"/>
      <c r="K3438" s="112">
        <f>VLOOKUP(H3438,行业总结!D:F,2,FALSE)</f>
        <v>5.6</v>
      </c>
      <c r="L3438" s="27" t="s">
        <v>15039</v>
      </c>
      <c r="M3438" s="27" t="s">
        <v>15040</v>
      </c>
    </row>
    <row r="3439" s="98" customFormat="1" ht="33" spans="1:13">
      <c r="A3439" s="24" t="s">
        <v>15041</v>
      </c>
      <c r="B3439" s="24" t="s">
        <v>15042</v>
      </c>
      <c r="C3439" s="21">
        <f>VLOOKUP(A3439,[1]spot_prices!$A:$F,3,FALSE)</f>
        <v>24.3</v>
      </c>
      <c r="D3439" s="21">
        <f>VLOOKUP(A3439,[1]spot_prices!$A:$F,4,FALSE)</f>
        <v>37.3</v>
      </c>
      <c r="E3439" s="107">
        <f>C3439/D3439</f>
        <v>0.651474530831099</v>
      </c>
      <c r="F3439" s="20">
        <f>VLOOKUP(A3439,[1]spot_prices!$A:$F,5,FALSE)</f>
        <v>28.26</v>
      </c>
      <c r="G3439" s="103">
        <f>VLOOKUP(A3439,[1]spot_prices!$A:$F,6,FALSE)</f>
        <v>0.25</v>
      </c>
      <c r="H3439" s="27" t="s">
        <v>24</v>
      </c>
      <c r="I3439" s="35"/>
      <c r="J3439" s="114"/>
      <c r="K3439" s="112">
        <f>VLOOKUP(H3439,行业总结!D:F,2,FALSE)</f>
        <v>5.6</v>
      </c>
      <c r="L3439" s="27" t="s">
        <v>15043</v>
      </c>
      <c r="M3439" s="27" t="s">
        <v>15044</v>
      </c>
    </row>
    <row r="3440" s="98" customFormat="1" ht="33" spans="1:13">
      <c r="A3440" s="24" t="s">
        <v>15045</v>
      </c>
      <c r="B3440" s="24" t="s">
        <v>15046</v>
      </c>
      <c r="C3440" s="21">
        <f>VLOOKUP(A3440,[1]spot_prices!$A:$F,3,FALSE)</f>
        <v>23.3</v>
      </c>
      <c r="D3440" s="21">
        <f>VLOOKUP(A3440,[1]spot_prices!$A:$F,4,FALSE)</f>
        <v>33</v>
      </c>
      <c r="E3440" s="107">
        <f>C3440/D3440</f>
        <v>0.706060606060606</v>
      </c>
      <c r="F3440" s="20">
        <f>VLOOKUP(A3440,[1]spot_prices!$A:$F,5,FALSE)</f>
        <v>13.84</v>
      </c>
      <c r="G3440" s="103">
        <f>VLOOKUP(A3440,[1]spot_prices!$A:$F,6,FALSE)</f>
        <v>1.32</v>
      </c>
      <c r="H3440" s="27" t="s">
        <v>24</v>
      </c>
      <c r="I3440" s="35"/>
      <c r="J3440" s="114"/>
      <c r="K3440" s="112">
        <f>VLOOKUP(H3440,行业总结!D:F,2,FALSE)</f>
        <v>5.6</v>
      </c>
      <c r="L3440" s="27" t="s">
        <v>15047</v>
      </c>
      <c r="M3440" s="27" t="s">
        <v>15048</v>
      </c>
    </row>
    <row r="3441" s="98" customFormat="1" ht="33" spans="1:13">
      <c r="A3441" s="24" t="s">
        <v>15049</v>
      </c>
      <c r="B3441" s="24" t="s">
        <v>15050</v>
      </c>
      <c r="C3441" s="21">
        <f>VLOOKUP(A3441,[1]spot_prices!$A:$F,3,FALSE)</f>
        <v>22.8</v>
      </c>
      <c r="D3441" s="21">
        <f>VLOOKUP(A3441,[1]spot_prices!$A:$F,4,FALSE)</f>
        <v>22.8</v>
      </c>
      <c r="E3441" s="107">
        <f>C3441/D3441</f>
        <v>1</v>
      </c>
      <c r="F3441" s="20">
        <f>VLOOKUP(A3441,[1]spot_prices!$A:$F,5,FALSE)</f>
        <v>5.44</v>
      </c>
      <c r="G3441" s="103">
        <f>VLOOKUP(A3441,[1]spot_prices!$A:$F,6,FALSE)</f>
        <v>-5.39</v>
      </c>
      <c r="H3441" s="27" t="s">
        <v>24</v>
      </c>
      <c r="I3441" s="35"/>
      <c r="J3441" s="114"/>
      <c r="K3441" s="112">
        <f>VLOOKUP(H3441,行业总结!D:F,2,FALSE)</f>
        <v>5.6</v>
      </c>
      <c r="L3441" s="27" t="s">
        <v>15051</v>
      </c>
      <c r="M3441" s="27" t="s">
        <v>15052</v>
      </c>
    </row>
    <row r="3442" s="98" customFormat="1" ht="33" spans="1:13">
      <c r="A3442" s="24" t="s">
        <v>15053</v>
      </c>
      <c r="B3442" s="24" t="s">
        <v>15054</v>
      </c>
      <c r="C3442" s="21">
        <f>VLOOKUP(A3442,[1]spot_prices!$A:$F,3,FALSE)</f>
        <v>22.6</v>
      </c>
      <c r="D3442" s="21">
        <f>VLOOKUP(A3442,[1]spot_prices!$A:$F,4,FALSE)</f>
        <v>65.2</v>
      </c>
      <c r="E3442" s="107">
        <f>C3442/D3442</f>
        <v>0.346625766871166</v>
      </c>
      <c r="F3442" s="20">
        <f>VLOOKUP(A3442,[1]spot_prices!$A:$F,5,FALSE)</f>
        <v>11.94</v>
      </c>
      <c r="G3442" s="103">
        <f>VLOOKUP(A3442,[1]spot_prices!$A:$F,6,FALSE)</f>
        <v>2.05</v>
      </c>
      <c r="H3442" s="27" t="s">
        <v>24</v>
      </c>
      <c r="I3442" s="35"/>
      <c r="J3442" s="114"/>
      <c r="K3442" s="112">
        <f>VLOOKUP(H3442,行业总结!D:F,2,FALSE)</f>
        <v>5.6</v>
      </c>
      <c r="L3442" s="27" t="s">
        <v>15055</v>
      </c>
      <c r="M3442" s="27" t="s">
        <v>15056</v>
      </c>
    </row>
    <row r="3443" s="98" customFormat="1" spans="1:13">
      <c r="A3443" s="24" t="s">
        <v>15057</v>
      </c>
      <c r="B3443" s="24" t="s">
        <v>15058</v>
      </c>
      <c r="C3443" s="21">
        <f>VLOOKUP(A3443,[1]spot_prices!$A:$F,3,FALSE)</f>
        <v>19.1</v>
      </c>
      <c r="D3443" s="21">
        <f>VLOOKUP(A3443,[1]spot_prices!$A:$F,4,FALSE)</f>
        <v>37.2</v>
      </c>
      <c r="E3443" s="107">
        <f>C3443/D3443</f>
        <v>0.513440860215054</v>
      </c>
      <c r="F3443" s="20">
        <f>VLOOKUP(A3443,[1]spot_prices!$A:$F,5,FALSE)</f>
        <v>27.79</v>
      </c>
      <c r="G3443" s="103">
        <f>VLOOKUP(A3443,[1]spot_prices!$A:$F,6,FALSE)</f>
        <v>1.79</v>
      </c>
      <c r="H3443" s="27" t="s">
        <v>24</v>
      </c>
      <c r="I3443" s="35"/>
      <c r="J3443" s="114"/>
      <c r="K3443" s="112">
        <f>VLOOKUP(H3443,行业总结!D:F,2,FALSE)</f>
        <v>5.6</v>
      </c>
      <c r="L3443" s="27" t="s">
        <v>15059</v>
      </c>
      <c r="M3443" s="27" t="s">
        <v>15060</v>
      </c>
    </row>
    <row r="3444" s="98" customFormat="1" ht="33" spans="1:13">
      <c r="A3444" s="24" t="s">
        <v>15061</v>
      </c>
      <c r="B3444" s="24" t="s">
        <v>15062</v>
      </c>
      <c r="C3444" s="21">
        <f>VLOOKUP(A3444,[1]spot_prices!$A:$F,3,FALSE)</f>
        <v>18.3</v>
      </c>
      <c r="D3444" s="21">
        <f>VLOOKUP(A3444,[1]spot_prices!$A:$F,4,FALSE)</f>
        <v>21.3</v>
      </c>
      <c r="E3444" s="107">
        <f>C3444/D3444</f>
        <v>0.859154929577465</v>
      </c>
      <c r="F3444" s="20">
        <f>VLOOKUP(A3444,[1]spot_prices!$A:$F,5,FALSE)</f>
        <v>6.38</v>
      </c>
      <c r="G3444" s="103">
        <f>VLOOKUP(A3444,[1]spot_prices!$A:$F,6,FALSE)</f>
        <v>1.59</v>
      </c>
      <c r="H3444" s="27" t="s">
        <v>24</v>
      </c>
      <c r="I3444" s="35"/>
      <c r="J3444" s="114"/>
      <c r="K3444" s="112">
        <f>VLOOKUP(H3444,行业总结!D:F,2,FALSE)</f>
        <v>5.6</v>
      </c>
      <c r="L3444" s="27" t="s">
        <v>15063</v>
      </c>
      <c r="M3444" s="27" t="s">
        <v>15064</v>
      </c>
    </row>
    <row r="3445" s="98" customFormat="1" spans="1:13">
      <c r="A3445" s="24" t="s">
        <v>15065</v>
      </c>
      <c r="B3445" s="24" t="s">
        <v>15066</v>
      </c>
      <c r="C3445" s="21">
        <f>VLOOKUP(A3445,[1]spot_prices!$A:$F,3,FALSE)</f>
        <v>16.9</v>
      </c>
      <c r="D3445" s="21">
        <f>VLOOKUP(A3445,[1]spot_prices!$A:$F,4,FALSE)</f>
        <v>24.8</v>
      </c>
      <c r="E3445" s="107">
        <f>C3445/D3445</f>
        <v>0.681451612903226</v>
      </c>
      <c r="F3445" s="20">
        <f>VLOOKUP(A3445,[1]spot_prices!$A:$F,5,FALSE)</f>
        <v>24.45</v>
      </c>
      <c r="G3445" s="103">
        <f>VLOOKUP(A3445,[1]spot_prices!$A:$F,6,FALSE)</f>
        <v>2.82</v>
      </c>
      <c r="H3445" s="27" t="s">
        <v>24</v>
      </c>
      <c r="I3445" s="35"/>
      <c r="J3445" s="114"/>
      <c r="K3445" s="112">
        <f>VLOOKUP(H3445,行业总结!D:F,2,FALSE)</f>
        <v>5.6</v>
      </c>
      <c r="L3445" s="27" t="s">
        <v>15067</v>
      </c>
      <c r="M3445" s="27" t="s">
        <v>15068</v>
      </c>
    </row>
    <row r="3446" s="98" customFormat="1" ht="33" spans="1:13">
      <c r="A3446" s="24" t="s">
        <v>15069</v>
      </c>
      <c r="B3446" s="24" t="s">
        <v>15070</v>
      </c>
      <c r="C3446" s="21">
        <f>VLOOKUP(A3446,[1]spot_prices!$A:$F,3,FALSE)</f>
        <v>16.8</v>
      </c>
      <c r="D3446" s="21">
        <f>VLOOKUP(A3446,[1]spot_prices!$A:$F,4,FALSE)</f>
        <v>47.4</v>
      </c>
      <c r="E3446" s="107">
        <f>C3446/D3446</f>
        <v>0.354430379746835</v>
      </c>
      <c r="F3446" s="20">
        <f>VLOOKUP(A3446,[1]spot_prices!$A:$F,5,FALSE)</f>
        <v>37.88</v>
      </c>
      <c r="G3446" s="103">
        <f>VLOOKUP(A3446,[1]spot_prices!$A:$F,6,FALSE)</f>
        <v>1.36</v>
      </c>
      <c r="H3446" s="27" t="s">
        <v>24</v>
      </c>
      <c r="I3446" s="27"/>
      <c r="J3446" s="114"/>
      <c r="K3446" s="112">
        <f>VLOOKUP(H3446,行业总结!D:F,2,FALSE)</f>
        <v>5.6</v>
      </c>
      <c r="L3446" s="27" t="s">
        <v>15071</v>
      </c>
      <c r="M3446" s="27" t="s">
        <v>15072</v>
      </c>
    </row>
    <row r="3447" s="98" customFormat="1" spans="1:13">
      <c r="A3447" s="24" t="s">
        <v>15073</v>
      </c>
      <c r="B3447" s="24" t="s">
        <v>15074</v>
      </c>
      <c r="C3447" s="21">
        <f>VLOOKUP(A3447,[1]spot_prices!$A:$F,3,FALSE)</f>
        <v>14.6</v>
      </c>
      <c r="D3447" s="21">
        <f>VLOOKUP(A3447,[1]spot_prices!$A:$F,4,FALSE)</f>
        <v>22.5</v>
      </c>
      <c r="E3447" s="107">
        <f>C3447/D3447</f>
        <v>0.648888888888889</v>
      </c>
      <c r="F3447" s="20">
        <f>VLOOKUP(A3447,[1]spot_prices!$A:$F,5,FALSE)</f>
        <v>23.74</v>
      </c>
      <c r="G3447" s="103">
        <f>VLOOKUP(A3447,[1]spot_prices!$A:$F,6,FALSE)</f>
        <v>-1.74</v>
      </c>
      <c r="H3447" s="27" t="s">
        <v>24</v>
      </c>
      <c r="I3447" s="35"/>
      <c r="J3447" s="114"/>
      <c r="K3447" s="112">
        <f>VLOOKUP(H3447,行业总结!D:F,2,FALSE)</f>
        <v>5.6</v>
      </c>
      <c r="L3447" s="27" t="s">
        <v>15075</v>
      </c>
      <c r="M3447" s="27" t="s">
        <v>15076</v>
      </c>
    </row>
    <row r="3448" s="98" customFormat="1" spans="1:13">
      <c r="A3448" s="24" t="s">
        <v>15077</v>
      </c>
      <c r="B3448" s="24" t="s">
        <v>15078</v>
      </c>
      <c r="C3448" s="21">
        <f>VLOOKUP(A3448,[1]spot_prices!$A:$F,3,FALSE)</f>
        <v>12.8</v>
      </c>
      <c r="D3448" s="21">
        <f>VLOOKUP(A3448,[1]spot_prices!$A:$F,4,FALSE)</f>
        <v>55.6</v>
      </c>
      <c r="E3448" s="107">
        <f>C3448/D3448</f>
        <v>0.23021582733813</v>
      </c>
      <c r="F3448" s="20">
        <f>VLOOKUP(A3448,[1]spot_prices!$A:$F,5,FALSE)</f>
        <v>41.37</v>
      </c>
      <c r="G3448" s="103">
        <f>VLOOKUP(A3448,[1]spot_prices!$A:$F,6,FALSE)</f>
        <v>0</v>
      </c>
      <c r="H3448" s="27" t="s">
        <v>24</v>
      </c>
      <c r="I3448" s="35"/>
      <c r="J3448" s="114"/>
      <c r="K3448" s="112">
        <f>VLOOKUP(H3448,行业总结!D:F,2,FALSE)</f>
        <v>5.6</v>
      </c>
      <c r="L3448" s="27" t="s">
        <v>15079</v>
      </c>
      <c r="M3448" s="27" t="s">
        <v>15080</v>
      </c>
    </row>
    <row r="3449" s="98" customFormat="1" spans="1:13">
      <c r="A3449" s="24" t="s">
        <v>15081</v>
      </c>
      <c r="B3449" s="24" t="s">
        <v>15082</v>
      </c>
      <c r="C3449" s="21">
        <f>VLOOKUP(A3449,[1]spot_prices!$A:$F,3,FALSE)</f>
        <v>8.8</v>
      </c>
      <c r="D3449" s="21">
        <f>VLOOKUP(A3449,[1]spot_prices!$A:$F,4,FALSE)</f>
        <v>21.5</v>
      </c>
      <c r="E3449" s="107">
        <f>C3449/D3449</f>
        <v>0.409302325581395</v>
      </c>
      <c r="F3449" s="20">
        <f>VLOOKUP(A3449,[1]spot_prices!$A:$F,5,FALSE)</f>
        <v>12.58</v>
      </c>
      <c r="G3449" s="103">
        <f>VLOOKUP(A3449,[1]spot_prices!$A:$F,6,FALSE)</f>
        <v>1.94</v>
      </c>
      <c r="H3449" s="27" t="s">
        <v>24</v>
      </c>
      <c r="I3449" s="35"/>
      <c r="J3449" s="114"/>
      <c r="K3449" s="112">
        <f>VLOOKUP(H3449,行业总结!D:F,2,FALSE)</f>
        <v>5.6</v>
      </c>
      <c r="L3449" s="27" t="s">
        <v>15083</v>
      </c>
      <c r="M3449" s="27" t="s">
        <v>15084</v>
      </c>
    </row>
    <row r="3450" s="98" customFormat="1" spans="1:13">
      <c r="A3450" s="24" t="s">
        <v>15085</v>
      </c>
      <c r="B3450" s="24" t="s">
        <v>15086</v>
      </c>
      <c r="C3450" s="21">
        <f>VLOOKUP(A3450,[1]spot_prices!$A:$F,3,FALSE)</f>
        <v>5.7</v>
      </c>
      <c r="D3450" s="21">
        <f>VLOOKUP(A3450,[1]spot_prices!$A:$F,4,FALSE)</f>
        <v>22.9</v>
      </c>
      <c r="E3450" s="107">
        <f>C3450/D3450</f>
        <v>0.248908296943231</v>
      </c>
      <c r="F3450" s="20">
        <f>VLOOKUP(A3450,[1]spot_prices!$A:$F,5,FALSE)</f>
        <v>28.48</v>
      </c>
      <c r="G3450" s="103">
        <f>VLOOKUP(A3450,[1]spot_prices!$A:$F,6,FALSE)</f>
        <v>0.71</v>
      </c>
      <c r="H3450" s="27" t="s">
        <v>24</v>
      </c>
      <c r="I3450" s="35"/>
      <c r="J3450" s="114"/>
      <c r="K3450" s="112">
        <f>VLOOKUP(H3450,行业总结!D:F,2,FALSE)</f>
        <v>5.6</v>
      </c>
      <c r="L3450" s="27" t="s">
        <v>15087</v>
      </c>
      <c r="M3450" s="27" t="s">
        <v>15088</v>
      </c>
    </row>
    <row r="3451" s="98" customFormat="1" ht="33" spans="1:13">
      <c r="A3451" s="24" t="s">
        <v>15089</v>
      </c>
      <c r="B3451" s="24" t="s">
        <v>15090</v>
      </c>
      <c r="C3451" s="21">
        <f>VLOOKUP(A3451,[1]spot_prices!$A:$F,3,FALSE)</f>
        <v>4.5</v>
      </c>
      <c r="D3451" s="21">
        <f>VLOOKUP(A3451,[1]spot_prices!$A:$F,4,FALSE)</f>
        <v>19.5</v>
      </c>
      <c r="E3451" s="107">
        <f>C3451/D3451</f>
        <v>0.230769230769231</v>
      </c>
      <c r="F3451" s="20">
        <f>VLOOKUP(A3451,[1]spot_prices!$A:$F,5,FALSE)</f>
        <v>18.06</v>
      </c>
      <c r="G3451" s="103">
        <f>VLOOKUP(A3451,[1]spot_prices!$A:$F,6,FALSE)</f>
        <v>0.73</v>
      </c>
      <c r="H3451" s="27" t="s">
        <v>24</v>
      </c>
      <c r="I3451" s="35"/>
      <c r="J3451" s="114"/>
      <c r="K3451" s="112">
        <f>VLOOKUP(H3451,行业总结!D:F,2,FALSE)</f>
        <v>5.6</v>
      </c>
      <c r="L3451" s="27" t="s">
        <v>15091</v>
      </c>
      <c r="M3451" s="27" t="s">
        <v>14996</v>
      </c>
    </row>
    <row r="3452" s="98" customFormat="1" spans="1:13">
      <c r="A3452" s="24" t="s">
        <v>15092</v>
      </c>
      <c r="B3452" s="24" t="s">
        <v>15093</v>
      </c>
      <c r="C3452" s="21">
        <f>VLOOKUP(A3452,[1]spot_prices!$A:$F,3,FALSE)</f>
        <v>1.4</v>
      </c>
      <c r="D3452" s="21">
        <f>VLOOKUP(A3452,[1]spot_prices!$A:$F,4,FALSE)</f>
        <v>3.5</v>
      </c>
      <c r="E3452" s="107">
        <f>C3452/D3452</f>
        <v>0.4</v>
      </c>
      <c r="F3452" s="20">
        <f>VLOOKUP(A3452,[1]spot_prices!$A:$F,5,FALSE)</f>
        <v>4.99</v>
      </c>
      <c r="G3452" s="103">
        <f>VLOOKUP(A3452,[1]spot_prices!$A:$F,6,FALSE)</f>
        <v>1.42</v>
      </c>
      <c r="H3452" s="27" t="s">
        <v>24</v>
      </c>
      <c r="I3452" s="35"/>
      <c r="J3452" s="114"/>
      <c r="K3452" s="112">
        <f>VLOOKUP(H3452,行业总结!D:F,2,FALSE)</f>
        <v>5.6</v>
      </c>
      <c r="L3452" s="27" t="s">
        <v>15094</v>
      </c>
      <c r="M3452" s="114"/>
    </row>
    <row r="3453" s="98" customFormat="1" spans="1:13">
      <c r="A3453" s="24" t="s">
        <v>15095</v>
      </c>
      <c r="B3453" s="24" t="s">
        <v>15096</v>
      </c>
      <c r="C3453" s="21">
        <f>VLOOKUP(A3453,[1]spot_prices!$A:$F,3,FALSE)</f>
        <v>1.2</v>
      </c>
      <c r="D3453" s="21">
        <f>VLOOKUP(A3453,[1]spot_prices!$A:$F,4,FALSE)</f>
        <v>5.2</v>
      </c>
      <c r="E3453" s="107">
        <f>C3453/D3453</f>
        <v>0.230769230769231</v>
      </c>
      <c r="F3453" s="20">
        <f>VLOOKUP(A3453,[1]spot_prices!$A:$F,5,FALSE)</f>
        <v>8.27</v>
      </c>
      <c r="G3453" s="103">
        <f>VLOOKUP(A3453,[1]spot_prices!$A:$F,6,FALSE)</f>
        <v>3.25</v>
      </c>
      <c r="H3453" s="27" t="s">
        <v>24</v>
      </c>
      <c r="I3453" s="35"/>
      <c r="J3453" s="114"/>
      <c r="K3453" s="112">
        <f>VLOOKUP(H3453,行业总结!D:F,2,FALSE)</f>
        <v>5.6</v>
      </c>
      <c r="L3453" s="27" t="s">
        <v>15097</v>
      </c>
      <c r="M3453" s="114"/>
    </row>
    <row r="3454" s="98" customFormat="1" spans="1:13">
      <c r="A3454" s="108" t="s">
        <v>15098</v>
      </c>
      <c r="B3454" s="108" t="s">
        <v>15099</v>
      </c>
      <c r="C3454" s="21">
        <f>VLOOKUP(A3454,[1]spot_prices!$A:$F,3,FALSE)</f>
        <v>318.2</v>
      </c>
      <c r="D3454" s="21">
        <f>VLOOKUP(A3454,[1]spot_prices!$A:$F,4,FALSE)</f>
        <v>318.2</v>
      </c>
      <c r="E3454" s="107">
        <f>C3454/D3454</f>
        <v>1</v>
      </c>
      <c r="F3454" s="20">
        <f>VLOOKUP(A3454,[1]spot_prices!$A:$F,5,FALSE)</f>
        <v>18.78</v>
      </c>
      <c r="G3454" s="103">
        <f>VLOOKUP(A3454,[1]spot_prices!$A:$F,6,FALSE)</f>
        <v>0.7</v>
      </c>
      <c r="H3454" s="109" t="s">
        <v>2091</v>
      </c>
      <c r="I3454" s="121"/>
      <c r="J3454" s="108" t="s">
        <v>2216</v>
      </c>
      <c r="K3454" s="112">
        <f>VLOOKUP(H3454,行业总结!D:F,2,FALSE)</f>
        <v>5.6</v>
      </c>
      <c r="L3454" s="109" t="s">
        <v>15100</v>
      </c>
      <c r="M3454" s="109" t="s">
        <v>15101</v>
      </c>
    </row>
    <row r="3455" s="98" customFormat="1" ht="33" spans="1:13">
      <c r="A3455" s="108" t="s">
        <v>15102</v>
      </c>
      <c r="B3455" s="108" t="s">
        <v>15103</v>
      </c>
      <c r="C3455" s="21">
        <f>VLOOKUP(A3455,[1]spot_prices!$A:$F,3,FALSE)</f>
        <v>152.3</v>
      </c>
      <c r="D3455" s="21">
        <f>VLOOKUP(A3455,[1]spot_prices!$A:$F,4,FALSE)</f>
        <v>156.4</v>
      </c>
      <c r="E3455" s="107">
        <f>C3455/D3455</f>
        <v>0.973785166240409</v>
      </c>
      <c r="F3455" s="20">
        <f>VLOOKUP(A3455,[1]spot_prices!$A:$F,5,FALSE)</f>
        <v>10.25</v>
      </c>
      <c r="G3455" s="103">
        <f>VLOOKUP(A3455,[1]spot_prices!$A:$F,6,FALSE)</f>
        <v>0.79</v>
      </c>
      <c r="H3455" s="109" t="s">
        <v>2091</v>
      </c>
      <c r="I3455" s="121"/>
      <c r="J3455" s="108" t="s">
        <v>2253</v>
      </c>
      <c r="K3455" s="112">
        <f>VLOOKUP(H3455,行业总结!D:F,2,FALSE)</f>
        <v>5.6</v>
      </c>
      <c r="L3455" s="109" t="s">
        <v>15104</v>
      </c>
      <c r="M3455" s="109" t="s">
        <v>15105</v>
      </c>
    </row>
    <row r="3456" s="98" customFormat="1" ht="33" spans="1:13">
      <c r="A3456" s="108" t="s">
        <v>15106</v>
      </c>
      <c r="B3456" s="108" t="s">
        <v>15107</v>
      </c>
      <c r="C3456" s="21">
        <f>VLOOKUP(A3456,[1]spot_prices!$A:$F,3,FALSE)</f>
        <v>146.9</v>
      </c>
      <c r="D3456" s="21">
        <f>VLOOKUP(A3456,[1]spot_prices!$A:$F,4,FALSE)</f>
        <v>146.9</v>
      </c>
      <c r="E3456" s="107">
        <f>C3456/D3456</f>
        <v>1</v>
      </c>
      <c r="F3456" s="20">
        <f>VLOOKUP(A3456,[1]spot_prices!$A:$F,5,FALSE)</f>
        <v>18.02</v>
      </c>
      <c r="G3456" s="103">
        <f>VLOOKUP(A3456,[1]spot_prices!$A:$F,6,FALSE)</f>
        <v>-0.99</v>
      </c>
      <c r="H3456" s="109" t="s">
        <v>2091</v>
      </c>
      <c r="I3456" s="121"/>
      <c r="J3456" s="108" t="s">
        <v>2253</v>
      </c>
      <c r="K3456" s="112">
        <f>VLOOKUP(H3456,行业总结!D:F,2,FALSE)</f>
        <v>5.6</v>
      </c>
      <c r="L3456" s="109" t="s">
        <v>15108</v>
      </c>
      <c r="M3456" s="109" t="s">
        <v>15109</v>
      </c>
    </row>
    <row r="3457" s="98" customFormat="1" ht="49.5" spans="1:13">
      <c r="A3457" s="108" t="s">
        <v>15110</v>
      </c>
      <c r="B3457" s="108" t="s">
        <v>15111</v>
      </c>
      <c r="C3457" s="21">
        <f>VLOOKUP(A3457,[1]spot_prices!$A:$F,3,FALSE)</f>
        <v>130.7</v>
      </c>
      <c r="D3457" s="21">
        <f>VLOOKUP(A3457,[1]spot_prices!$A:$F,4,FALSE)</f>
        <v>219.6</v>
      </c>
      <c r="E3457" s="107">
        <f>C3457/D3457</f>
        <v>0.595173041894353</v>
      </c>
      <c r="F3457" s="20">
        <f>VLOOKUP(A3457,[1]spot_prices!$A:$F,5,FALSE)</f>
        <v>4.09</v>
      </c>
      <c r="G3457" s="103">
        <f>VLOOKUP(A3457,[1]spot_prices!$A:$F,6,FALSE)</f>
        <v>0.74</v>
      </c>
      <c r="H3457" s="109" t="s">
        <v>2091</v>
      </c>
      <c r="I3457" s="121"/>
      <c r="J3457" s="108" t="s">
        <v>2211</v>
      </c>
      <c r="K3457" s="112">
        <f>VLOOKUP(H3457,行业总结!D:F,2,FALSE)</f>
        <v>5.6</v>
      </c>
      <c r="L3457" s="109" t="s">
        <v>15112</v>
      </c>
      <c r="M3457" s="109" t="s">
        <v>15113</v>
      </c>
    </row>
    <row r="3458" s="98" customFormat="1" ht="33" spans="1:13">
      <c r="A3458" s="108" t="s">
        <v>15114</v>
      </c>
      <c r="B3458" s="108" t="s">
        <v>15115</v>
      </c>
      <c r="C3458" s="21">
        <f>VLOOKUP(A3458,[1]spot_prices!$A:$F,3,FALSE)</f>
        <v>126.6</v>
      </c>
      <c r="D3458" s="21">
        <f>VLOOKUP(A3458,[1]spot_prices!$A:$F,4,FALSE)</f>
        <v>130.2</v>
      </c>
      <c r="E3458" s="107">
        <f>C3458/D3458</f>
        <v>0.972350230414747</v>
      </c>
      <c r="F3458" s="20">
        <f>VLOOKUP(A3458,[1]spot_prices!$A:$F,5,FALSE)</f>
        <v>5.16</v>
      </c>
      <c r="G3458" s="103">
        <f>VLOOKUP(A3458,[1]spot_prices!$A:$F,6,FALSE)</f>
        <v>0.98</v>
      </c>
      <c r="H3458" s="109" t="s">
        <v>2091</v>
      </c>
      <c r="I3458" s="121"/>
      <c r="J3458" s="108" t="s">
        <v>2135</v>
      </c>
      <c r="K3458" s="112">
        <f>VLOOKUP(H3458,行业总结!D:F,2,FALSE)</f>
        <v>5.6</v>
      </c>
      <c r="L3458" s="109" t="s">
        <v>15116</v>
      </c>
      <c r="M3458" s="109" t="s">
        <v>15117</v>
      </c>
    </row>
    <row r="3459" s="98" customFormat="1" ht="66" spans="1:13">
      <c r="A3459" s="108" t="s">
        <v>15118</v>
      </c>
      <c r="B3459" s="108" t="s">
        <v>15119</v>
      </c>
      <c r="C3459" s="21">
        <f>VLOOKUP(A3459,[1]spot_prices!$A:$F,3,FALSE)</f>
        <v>118.8</v>
      </c>
      <c r="D3459" s="21">
        <f>VLOOKUP(A3459,[1]spot_prices!$A:$F,4,FALSE)</f>
        <v>121</v>
      </c>
      <c r="E3459" s="107">
        <f>C3459/D3459</f>
        <v>0.981818181818182</v>
      </c>
      <c r="F3459" s="20">
        <f>VLOOKUP(A3459,[1]spot_prices!$A:$F,5,FALSE)</f>
        <v>12.82</v>
      </c>
      <c r="G3459" s="103">
        <f>VLOOKUP(A3459,[1]spot_prices!$A:$F,6,FALSE)</f>
        <v>-2.06</v>
      </c>
      <c r="H3459" s="109" t="s">
        <v>2091</v>
      </c>
      <c r="I3459" s="121"/>
      <c r="J3459" s="116"/>
      <c r="K3459" s="112">
        <f>VLOOKUP(H3459,行业总结!D:F,2,FALSE)</f>
        <v>5.6</v>
      </c>
      <c r="L3459" s="109" t="s">
        <v>15120</v>
      </c>
      <c r="M3459" s="109" t="s">
        <v>15121</v>
      </c>
    </row>
    <row r="3460" s="98" customFormat="1" ht="33" spans="1:13">
      <c r="A3460" s="108" t="s">
        <v>15122</v>
      </c>
      <c r="B3460" s="108" t="s">
        <v>15123</v>
      </c>
      <c r="C3460" s="21">
        <f>VLOOKUP(A3460,[1]spot_prices!$A:$F,3,FALSE)</f>
        <v>107.2</v>
      </c>
      <c r="D3460" s="21">
        <f>VLOOKUP(A3460,[1]spot_prices!$A:$F,4,FALSE)</f>
        <v>107.2</v>
      </c>
      <c r="E3460" s="107">
        <f>C3460/D3460</f>
        <v>1</v>
      </c>
      <c r="F3460" s="20">
        <f>VLOOKUP(A3460,[1]spot_prices!$A:$F,5,FALSE)</f>
        <v>9.56</v>
      </c>
      <c r="G3460" s="103">
        <f>VLOOKUP(A3460,[1]spot_prices!$A:$F,6,FALSE)</f>
        <v>-0.21</v>
      </c>
      <c r="H3460" s="109" t="s">
        <v>2091</v>
      </c>
      <c r="I3460" s="121"/>
      <c r="J3460" s="108" t="s">
        <v>2113</v>
      </c>
      <c r="K3460" s="112">
        <f>VLOOKUP(H3460,行业总结!D:F,2,FALSE)</f>
        <v>5.6</v>
      </c>
      <c r="L3460" s="109" t="s">
        <v>15124</v>
      </c>
      <c r="M3460" s="109" t="s">
        <v>15125</v>
      </c>
    </row>
    <row r="3461" s="98" customFormat="1" ht="33" spans="1:13">
      <c r="A3461" s="20" t="s">
        <v>15126</v>
      </c>
      <c r="B3461" s="20" t="s">
        <v>15127</v>
      </c>
      <c r="C3461" s="21">
        <f>VLOOKUP(A3461,[1]spot_prices!$A:$F,3,FALSE)</f>
        <v>79</v>
      </c>
      <c r="D3461" s="21">
        <f>VLOOKUP(A3461,[1]spot_prices!$A:$F,4,FALSE)</f>
        <v>79.5</v>
      </c>
      <c r="E3461" s="107">
        <f>C3461/D3461</f>
        <v>0.993710691823899</v>
      </c>
      <c r="F3461" s="20">
        <f>VLOOKUP(A3461,[1]spot_prices!$A:$F,5,FALSE)</f>
        <v>18.51</v>
      </c>
      <c r="G3461" s="103">
        <f>VLOOKUP(A3461,[1]spot_prices!$A:$F,6,FALSE)</f>
        <v>0</v>
      </c>
      <c r="H3461" s="23" t="s">
        <v>2091</v>
      </c>
      <c r="I3461" s="115"/>
      <c r="J3461" s="20" t="s">
        <v>2135</v>
      </c>
      <c r="K3461" s="112">
        <f>VLOOKUP(H3461,行业总结!D:F,2,FALSE)</f>
        <v>5.6</v>
      </c>
      <c r="L3461" s="23" t="s">
        <v>15128</v>
      </c>
      <c r="M3461" s="23" t="s">
        <v>15129</v>
      </c>
    </row>
    <row r="3462" s="98" customFormat="1" ht="33" spans="1:13">
      <c r="A3462" s="20" t="s">
        <v>15130</v>
      </c>
      <c r="B3462" s="20" t="s">
        <v>15131</v>
      </c>
      <c r="C3462" s="21">
        <f>VLOOKUP(A3462,[1]spot_prices!$A:$F,3,FALSE)</f>
        <v>72.1</v>
      </c>
      <c r="D3462" s="21">
        <f>VLOOKUP(A3462,[1]spot_prices!$A:$F,4,FALSE)</f>
        <v>72.1</v>
      </c>
      <c r="E3462" s="107">
        <f>C3462/D3462</f>
        <v>1</v>
      </c>
      <c r="F3462" s="20">
        <f>VLOOKUP(A3462,[1]spot_prices!$A:$F,5,FALSE)</f>
        <v>5.19</v>
      </c>
      <c r="G3462" s="103">
        <f>VLOOKUP(A3462,[1]spot_prices!$A:$F,6,FALSE)</f>
        <v>0.58</v>
      </c>
      <c r="H3462" s="23" t="s">
        <v>2091</v>
      </c>
      <c r="I3462" s="115"/>
      <c r="J3462" s="20" t="s">
        <v>2113</v>
      </c>
      <c r="K3462" s="112">
        <f>VLOOKUP(H3462,行业总结!D:F,2,FALSE)</f>
        <v>5.6</v>
      </c>
      <c r="L3462" s="23" t="s">
        <v>15132</v>
      </c>
      <c r="M3462" s="23" t="s">
        <v>15133</v>
      </c>
    </row>
    <row r="3463" s="98" customFormat="1" ht="33" spans="1:13">
      <c r="A3463" s="20" t="s">
        <v>15134</v>
      </c>
      <c r="B3463" s="20" t="s">
        <v>15135</v>
      </c>
      <c r="C3463" s="21">
        <f>VLOOKUP(A3463,[1]spot_prices!$A:$F,3,FALSE)</f>
        <v>70.2</v>
      </c>
      <c r="D3463" s="21">
        <f>VLOOKUP(A3463,[1]spot_prices!$A:$F,4,FALSE)</f>
        <v>98.9</v>
      </c>
      <c r="E3463" s="107">
        <f>C3463/D3463</f>
        <v>0.709807886754297</v>
      </c>
      <c r="F3463" s="20">
        <f>VLOOKUP(A3463,[1]spot_prices!$A:$F,5,FALSE)</f>
        <v>7.1</v>
      </c>
      <c r="G3463" s="103">
        <f>VLOOKUP(A3463,[1]spot_prices!$A:$F,6,FALSE)</f>
        <v>0.57</v>
      </c>
      <c r="H3463" s="23" t="s">
        <v>2091</v>
      </c>
      <c r="I3463" s="115"/>
      <c r="J3463" s="20" t="s">
        <v>2253</v>
      </c>
      <c r="K3463" s="112">
        <f>VLOOKUP(H3463,行业总结!D:F,2,FALSE)</f>
        <v>5.6</v>
      </c>
      <c r="L3463" s="23" t="s">
        <v>15136</v>
      </c>
      <c r="M3463" s="23" t="s">
        <v>15137</v>
      </c>
    </row>
    <row r="3464" s="98" customFormat="1" spans="1:13">
      <c r="A3464" s="20" t="s">
        <v>15138</v>
      </c>
      <c r="B3464" s="20" t="s">
        <v>15139</v>
      </c>
      <c r="C3464" s="21">
        <f>VLOOKUP(A3464,[1]spot_prices!$A:$F,3,FALSE)</f>
        <v>60.6</v>
      </c>
      <c r="D3464" s="21">
        <f>VLOOKUP(A3464,[1]spot_prices!$A:$F,4,FALSE)</f>
        <v>60.7</v>
      </c>
      <c r="E3464" s="107">
        <f>C3464/D3464</f>
        <v>0.99835255354201</v>
      </c>
      <c r="F3464" s="20">
        <f>VLOOKUP(A3464,[1]spot_prices!$A:$F,5,FALSE)</f>
        <v>2.28</v>
      </c>
      <c r="G3464" s="103">
        <f>VLOOKUP(A3464,[1]spot_prices!$A:$F,6,FALSE)</f>
        <v>0.88</v>
      </c>
      <c r="H3464" s="23" t="s">
        <v>2091</v>
      </c>
      <c r="I3464" s="115"/>
      <c r="J3464" s="113"/>
      <c r="K3464" s="112">
        <f>VLOOKUP(H3464,行业总结!D:F,2,FALSE)</f>
        <v>5.6</v>
      </c>
      <c r="L3464" s="23" t="s">
        <v>15140</v>
      </c>
      <c r="M3464" s="23" t="s">
        <v>15141</v>
      </c>
    </row>
    <row r="3465" s="98" customFormat="1" ht="33" spans="1:13">
      <c r="A3465" s="20" t="s">
        <v>15142</v>
      </c>
      <c r="B3465" s="20" t="s">
        <v>15143</v>
      </c>
      <c r="C3465" s="21">
        <f>VLOOKUP(A3465,[1]spot_prices!$A:$F,3,FALSE)</f>
        <v>55.6</v>
      </c>
      <c r="D3465" s="21">
        <f>VLOOKUP(A3465,[1]spot_prices!$A:$F,4,FALSE)</f>
        <v>116.6</v>
      </c>
      <c r="E3465" s="107">
        <f>C3465/D3465</f>
        <v>0.476843910806175</v>
      </c>
      <c r="F3465" s="20">
        <f>VLOOKUP(A3465,[1]spot_prices!$A:$F,5,FALSE)</f>
        <v>6.95</v>
      </c>
      <c r="G3465" s="103">
        <f>VLOOKUP(A3465,[1]spot_prices!$A:$F,6,FALSE)</f>
        <v>0.43</v>
      </c>
      <c r="H3465" s="23" t="s">
        <v>2091</v>
      </c>
      <c r="I3465" s="115"/>
      <c r="J3465" s="20" t="s">
        <v>2253</v>
      </c>
      <c r="K3465" s="112">
        <f>VLOOKUP(H3465,行业总结!D:F,2,FALSE)</f>
        <v>5.6</v>
      </c>
      <c r="L3465" s="23" t="s">
        <v>15144</v>
      </c>
      <c r="M3465" s="23" t="s">
        <v>15145</v>
      </c>
    </row>
    <row r="3466" s="98" customFormat="1" spans="1:13">
      <c r="A3466" s="20" t="s">
        <v>15146</v>
      </c>
      <c r="B3466" s="20" t="s">
        <v>15147</v>
      </c>
      <c r="C3466" s="21">
        <f>VLOOKUP(A3466,[1]spot_prices!$A:$F,3,FALSE)</f>
        <v>54.5</v>
      </c>
      <c r="D3466" s="21">
        <f>VLOOKUP(A3466,[1]spot_prices!$A:$F,4,FALSE)</f>
        <v>56.1</v>
      </c>
      <c r="E3466" s="107">
        <f>C3466/D3466</f>
        <v>0.971479500891266</v>
      </c>
      <c r="F3466" s="20">
        <f>VLOOKUP(A3466,[1]spot_prices!$A:$F,5,FALSE)</f>
        <v>16.88</v>
      </c>
      <c r="G3466" s="103">
        <f>VLOOKUP(A3466,[1]spot_prices!$A:$F,6,FALSE)</f>
        <v>2.12</v>
      </c>
      <c r="H3466" s="23" t="s">
        <v>2091</v>
      </c>
      <c r="I3466" s="115"/>
      <c r="J3466" s="20" t="s">
        <v>2352</v>
      </c>
      <c r="K3466" s="112">
        <f>VLOOKUP(H3466,行业总结!D:F,2,FALSE)</f>
        <v>5.6</v>
      </c>
      <c r="L3466" s="23" t="s">
        <v>15148</v>
      </c>
      <c r="M3466" s="23" t="s">
        <v>15149</v>
      </c>
    </row>
    <row r="3467" s="98" customFormat="1" ht="33" spans="1:13">
      <c r="A3467" s="20" t="s">
        <v>15150</v>
      </c>
      <c r="B3467" s="20" t="s">
        <v>15151</v>
      </c>
      <c r="C3467" s="21">
        <f>VLOOKUP(A3467,[1]spot_prices!$A:$F,3,FALSE)</f>
        <v>53.5</v>
      </c>
      <c r="D3467" s="21">
        <f>VLOOKUP(A3467,[1]spot_prices!$A:$F,4,FALSE)</f>
        <v>53.5</v>
      </c>
      <c r="E3467" s="107">
        <f>C3467/D3467</f>
        <v>1</v>
      </c>
      <c r="F3467" s="20">
        <f>VLOOKUP(A3467,[1]spot_prices!$A:$F,5,FALSE)</f>
        <v>8.77</v>
      </c>
      <c r="G3467" s="103">
        <f>VLOOKUP(A3467,[1]spot_prices!$A:$F,6,FALSE)</f>
        <v>-0.34</v>
      </c>
      <c r="H3467" s="23" t="s">
        <v>2091</v>
      </c>
      <c r="I3467" s="115"/>
      <c r="J3467" s="113"/>
      <c r="K3467" s="112">
        <f>VLOOKUP(H3467,行业总结!D:F,2,FALSE)</f>
        <v>5.6</v>
      </c>
      <c r="L3467" s="23" t="s">
        <v>15152</v>
      </c>
      <c r="M3467" s="23" t="s">
        <v>15153</v>
      </c>
    </row>
    <row r="3468" s="98" customFormat="1" ht="33" spans="1:13">
      <c r="A3468" s="24" t="s">
        <v>15154</v>
      </c>
      <c r="B3468" s="24" t="s">
        <v>15155</v>
      </c>
      <c r="C3468" s="21">
        <f>VLOOKUP(A3468,[1]spot_prices!$A:$F,3,FALSE)</f>
        <v>48.6</v>
      </c>
      <c r="D3468" s="21">
        <f>VLOOKUP(A3468,[1]spot_prices!$A:$F,4,FALSE)</f>
        <v>48.6</v>
      </c>
      <c r="E3468" s="107">
        <f>C3468/D3468</f>
        <v>1</v>
      </c>
      <c r="F3468" s="20">
        <f>VLOOKUP(A3468,[1]spot_prices!$A:$F,5,FALSE)</f>
        <v>11.9</v>
      </c>
      <c r="G3468" s="103">
        <f>VLOOKUP(A3468,[1]spot_prices!$A:$F,6,FALSE)</f>
        <v>-1.16</v>
      </c>
      <c r="H3468" s="27" t="s">
        <v>2091</v>
      </c>
      <c r="I3468" s="35"/>
      <c r="J3468" s="114"/>
      <c r="K3468" s="112">
        <f>VLOOKUP(H3468,行业总结!D:F,2,FALSE)</f>
        <v>5.6</v>
      </c>
      <c r="L3468" s="27" t="s">
        <v>15156</v>
      </c>
      <c r="M3468" s="27" t="s">
        <v>15157</v>
      </c>
    </row>
    <row r="3469" s="98" customFormat="1" ht="33" spans="1:13">
      <c r="A3469" s="24" t="s">
        <v>15158</v>
      </c>
      <c r="B3469" s="24" t="s">
        <v>15159</v>
      </c>
      <c r="C3469" s="21">
        <f>VLOOKUP(A3469,[1]spot_prices!$A:$F,3,FALSE)</f>
        <v>41.9</v>
      </c>
      <c r="D3469" s="21">
        <f>VLOOKUP(A3469,[1]spot_prices!$A:$F,4,FALSE)</f>
        <v>41.9</v>
      </c>
      <c r="E3469" s="107">
        <f>C3469/D3469</f>
        <v>1</v>
      </c>
      <c r="F3469" s="20">
        <f>VLOOKUP(A3469,[1]spot_prices!$A:$F,5,FALSE)</f>
        <v>10.07</v>
      </c>
      <c r="G3469" s="103">
        <f>VLOOKUP(A3469,[1]spot_prices!$A:$F,6,FALSE)</f>
        <v>1.82</v>
      </c>
      <c r="H3469" s="27" t="s">
        <v>2091</v>
      </c>
      <c r="I3469" s="35"/>
      <c r="J3469" s="114"/>
      <c r="K3469" s="112">
        <f>VLOOKUP(H3469,行业总结!D:F,2,FALSE)</f>
        <v>5.6</v>
      </c>
      <c r="L3469" s="27" t="s">
        <v>15160</v>
      </c>
      <c r="M3469" s="27" t="s">
        <v>15161</v>
      </c>
    </row>
    <row r="3470" s="98" customFormat="1" ht="49.5" spans="1:13">
      <c r="A3470" s="24" t="s">
        <v>15162</v>
      </c>
      <c r="B3470" s="24" t="s">
        <v>15163</v>
      </c>
      <c r="C3470" s="21">
        <f>VLOOKUP(A3470,[1]spot_prices!$A:$F,3,FALSE)</f>
        <v>40.7</v>
      </c>
      <c r="D3470" s="21">
        <f>VLOOKUP(A3470,[1]spot_prices!$A:$F,4,FALSE)</f>
        <v>52.7</v>
      </c>
      <c r="E3470" s="107">
        <f>C3470/D3470</f>
        <v>0.772296015180266</v>
      </c>
      <c r="F3470" s="20">
        <f>VLOOKUP(A3470,[1]spot_prices!$A:$F,5,FALSE)</f>
        <v>5.99</v>
      </c>
      <c r="G3470" s="103">
        <f>VLOOKUP(A3470,[1]spot_prices!$A:$F,6,FALSE)</f>
        <v>1.7</v>
      </c>
      <c r="H3470" s="27" t="s">
        <v>2091</v>
      </c>
      <c r="I3470" s="35"/>
      <c r="J3470" s="114"/>
      <c r="K3470" s="112">
        <f>VLOOKUP(H3470,行业总结!D:F,2,FALSE)</f>
        <v>5.6</v>
      </c>
      <c r="L3470" s="27" t="s">
        <v>15164</v>
      </c>
      <c r="M3470" s="27" t="s">
        <v>15165</v>
      </c>
    </row>
    <row r="3471" s="98" customFormat="1" ht="33" spans="1:13">
      <c r="A3471" s="24" t="s">
        <v>15166</v>
      </c>
      <c r="B3471" s="24" t="s">
        <v>15167</v>
      </c>
      <c r="C3471" s="21">
        <f>VLOOKUP(A3471,[1]spot_prices!$A:$F,3,FALSE)</f>
        <v>37.9</v>
      </c>
      <c r="D3471" s="21">
        <f>VLOOKUP(A3471,[1]spot_prices!$A:$F,4,FALSE)</f>
        <v>43.3</v>
      </c>
      <c r="E3471" s="107">
        <f>C3471/D3471</f>
        <v>0.875288683602771</v>
      </c>
      <c r="F3471" s="20">
        <f>VLOOKUP(A3471,[1]spot_prices!$A:$F,5,FALSE)</f>
        <v>42.13</v>
      </c>
      <c r="G3471" s="103">
        <f>VLOOKUP(A3471,[1]spot_prices!$A:$F,6,FALSE)</f>
        <v>5.09</v>
      </c>
      <c r="H3471" s="27" t="s">
        <v>2091</v>
      </c>
      <c r="I3471" s="35"/>
      <c r="J3471" s="114"/>
      <c r="K3471" s="112">
        <f>VLOOKUP(H3471,行业总结!D:F,2,FALSE)</f>
        <v>5.6</v>
      </c>
      <c r="L3471" s="27" t="s">
        <v>15168</v>
      </c>
      <c r="M3471" s="27" t="s">
        <v>15169</v>
      </c>
    </row>
    <row r="3472" s="98" customFormat="1" spans="1:13">
      <c r="A3472" s="24" t="s">
        <v>15170</v>
      </c>
      <c r="B3472" s="24" t="s">
        <v>15171</v>
      </c>
      <c r="C3472" s="21">
        <f>VLOOKUP(A3472,[1]spot_prices!$A:$F,3,FALSE)</f>
        <v>34</v>
      </c>
      <c r="D3472" s="21">
        <f>VLOOKUP(A3472,[1]spot_prices!$A:$F,4,FALSE)</f>
        <v>42.2</v>
      </c>
      <c r="E3472" s="107">
        <f>C3472/D3472</f>
        <v>0.805687203791469</v>
      </c>
      <c r="F3472" s="20">
        <f>VLOOKUP(A3472,[1]spot_prices!$A:$F,5,FALSE)</f>
        <v>12</v>
      </c>
      <c r="G3472" s="103">
        <f>VLOOKUP(A3472,[1]spot_prices!$A:$F,6,FALSE)</f>
        <v>0.67</v>
      </c>
      <c r="H3472" s="27" t="s">
        <v>2091</v>
      </c>
      <c r="I3472" s="35"/>
      <c r="J3472" s="114"/>
      <c r="K3472" s="112">
        <f>VLOOKUP(H3472,行业总结!D:F,2,FALSE)</f>
        <v>5.6</v>
      </c>
      <c r="L3472" s="27" t="s">
        <v>15172</v>
      </c>
      <c r="M3472" s="27" t="s">
        <v>15173</v>
      </c>
    </row>
    <row r="3473" s="98" customFormat="1" ht="33" spans="1:13">
      <c r="A3473" s="24" t="s">
        <v>15174</v>
      </c>
      <c r="B3473" s="24" t="s">
        <v>15175</v>
      </c>
      <c r="C3473" s="21">
        <f>VLOOKUP(A3473,[1]spot_prices!$A:$F,3,FALSE)</f>
        <v>27.9</v>
      </c>
      <c r="D3473" s="21">
        <f>VLOOKUP(A3473,[1]spot_prices!$A:$F,4,FALSE)</f>
        <v>49.1</v>
      </c>
      <c r="E3473" s="107">
        <f>C3473/D3473</f>
        <v>0.568228105906314</v>
      </c>
      <c r="F3473" s="20">
        <f>VLOOKUP(A3473,[1]spot_prices!$A:$F,5,FALSE)</f>
        <v>18.08</v>
      </c>
      <c r="G3473" s="103">
        <f>VLOOKUP(A3473,[1]spot_prices!$A:$F,6,FALSE)</f>
        <v>1.12</v>
      </c>
      <c r="H3473" s="27" t="s">
        <v>2091</v>
      </c>
      <c r="I3473" s="35"/>
      <c r="J3473" s="24" t="s">
        <v>2135</v>
      </c>
      <c r="K3473" s="112">
        <f>VLOOKUP(H3473,行业总结!D:F,2,FALSE)</f>
        <v>5.6</v>
      </c>
      <c r="L3473" s="27" t="s">
        <v>15176</v>
      </c>
      <c r="M3473" s="27" t="s">
        <v>15177</v>
      </c>
    </row>
    <row r="3474" s="98" customFormat="1" spans="1:13">
      <c r="A3474" s="24" t="s">
        <v>15178</v>
      </c>
      <c r="B3474" s="24" t="s">
        <v>15179</v>
      </c>
      <c r="C3474" s="21">
        <f>VLOOKUP(A3474,[1]spot_prices!$A:$F,3,FALSE)</f>
        <v>23.4</v>
      </c>
      <c r="D3474" s="21">
        <f>VLOOKUP(A3474,[1]spot_prices!$A:$F,4,FALSE)</f>
        <v>42.1</v>
      </c>
      <c r="E3474" s="107">
        <f>C3474/D3474</f>
        <v>0.555819477434679</v>
      </c>
      <c r="F3474" s="20">
        <f>VLOOKUP(A3474,[1]spot_prices!$A:$F,5,FALSE)</f>
        <v>26.24</v>
      </c>
      <c r="G3474" s="103">
        <f>VLOOKUP(A3474,[1]spot_prices!$A:$F,6,FALSE)</f>
        <v>2.1</v>
      </c>
      <c r="H3474" s="27" t="s">
        <v>2091</v>
      </c>
      <c r="I3474" s="35"/>
      <c r="J3474" s="114"/>
      <c r="K3474" s="112">
        <f>VLOOKUP(H3474,行业总结!D:F,2,FALSE)</f>
        <v>5.6</v>
      </c>
      <c r="L3474" s="27" t="s">
        <v>15180</v>
      </c>
      <c r="M3474" s="27" t="s">
        <v>15181</v>
      </c>
    </row>
    <row r="3475" s="98" customFormat="1" spans="1:13">
      <c r="A3475" s="24" t="s">
        <v>15182</v>
      </c>
      <c r="B3475" s="24" t="s">
        <v>15183</v>
      </c>
      <c r="C3475" s="21">
        <f>VLOOKUP(A3475,[1]spot_prices!$A:$F,3,FALSE)</f>
        <v>22.1</v>
      </c>
      <c r="D3475" s="21">
        <f>VLOOKUP(A3475,[1]spot_prices!$A:$F,4,FALSE)</f>
        <v>94.5</v>
      </c>
      <c r="E3475" s="107">
        <f>C3475/D3475</f>
        <v>0.233862433862434</v>
      </c>
      <c r="F3475" s="20">
        <f>VLOOKUP(A3475,[1]spot_prices!$A:$F,5,FALSE)</f>
        <v>6.42</v>
      </c>
      <c r="G3475" s="103">
        <f>VLOOKUP(A3475,[1]spot_prices!$A:$F,6,FALSE)</f>
        <v>0.31</v>
      </c>
      <c r="H3475" s="27" t="s">
        <v>2091</v>
      </c>
      <c r="I3475" s="35"/>
      <c r="J3475" s="24" t="s">
        <v>2113</v>
      </c>
      <c r="K3475" s="112">
        <f>VLOOKUP(H3475,行业总结!D:F,2,FALSE)</f>
        <v>5.6</v>
      </c>
      <c r="L3475" s="27" t="s">
        <v>15184</v>
      </c>
      <c r="M3475" s="27" t="s">
        <v>15185</v>
      </c>
    </row>
    <row r="3476" s="98" customFormat="1" ht="33" spans="1:13">
      <c r="A3476" s="24" t="s">
        <v>15186</v>
      </c>
      <c r="B3476" s="24" t="s">
        <v>15187</v>
      </c>
      <c r="C3476" s="21">
        <f>VLOOKUP(A3476,[1]spot_prices!$A:$F,3,FALSE)</f>
        <v>16.8</v>
      </c>
      <c r="D3476" s="21">
        <f>VLOOKUP(A3476,[1]spot_prices!$A:$F,4,FALSE)</f>
        <v>21.8</v>
      </c>
      <c r="E3476" s="107">
        <f>C3476/D3476</f>
        <v>0.770642201834862</v>
      </c>
      <c r="F3476" s="20">
        <f>VLOOKUP(A3476,[1]spot_prices!$A:$F,5,FALSE)</f>
        <v>6.85</v>
      </c>
      <c r="G3476" s="103">
        <f>VLOOKUP(A3476,[1]spot_prices!$A:$F,6,FALSE)</f>
        <v>-0.87</v>
      </c>
      <c r="H3476" s="27" t="s">
        <v>2091</v>
      </c>
      <c r="I3476" s="35"/>
      <c r="J3476" s="114"/>
      <c r="K3476" s="112">
        <f>VLOOKUP(H3476,行业总结!D:F,2,FALSE)</f>
        <v>5.6</v>
      </c>
      <c r="L3476" s="27" t="s">
        <v>15188</v>
      </c>
      <c r="M3476" s="27" t="s">
        <v>15189</v>
      </c>
    </row>
    <row r="3477" s="98" customFormat="1" spans="1:13">
      <c r="A3477" s="24" t="s">
        <v>15190</v>
      </c>
      <c r="B3477" s="24" t="s">
        <v>15191</v>
      </c>
      <c r="C3477" s="21">
        <f>VLOOKUP(A3477,[1]spot_prices!$A:$F,3,FALSE)</f>
        <v>15.2</v>
      </c>
      <c r="D3477" s="21">
        <f>VLOOKUP(A3477,[1]spot_prices!$A:$F,4,FALSE)</f>
        <v>69.7</v>
      </c>
      <c r="E3477" s="107">
        <f>C3477/D3477</f>
        <v>0.218077474892396</v>
      </c>
      <c r="F3477" s="20">
        <f>VLOOKUP(A3477,[1]spot_prices!$A:$F,5,FALSE)</f>
        <v>16.99</v>
      </c>
      <c r="G3477" s="103">
        <f>VLOOKUP(A3477,[1]spot_prices!$A:$F,6,FALSE)</f>
        <v>1.43</v>
      </c>
      <c r="H3477" s="27" t="s">
        <v>2091</v>
      </c>
      <c r="I3477" s="35"/>
      <c r="J3477" s="114"/>
      <c r="K3477" s="112">
        <f>VLOOKUP(H3477,行业总结!D:F,2,FALSE)</f>
        <v>5.6</v>
      </c>
      <c r="L3477" s="27" t="s">
        <v>15192</v>
      </c>
      <c r="M3477" s="27" t="s">
        <v>15193</v>
      </c>
    </row>
    <row r="3478" s="98" customFormat="1" spans="1:13">
      <c r="A3478" s="24" t="s">
        <v>15194</v>
      </c>
      <c r="B3478" s="24" t="s">
        <v>15195</v>
      </c>
      <c r="C3478" s="21">
        <f>VLOOKUP(A3478,[1]spot_prices!$A:$F,3,FALSE)</f>
        <v>14.8</v>
      </c>
      <c r="D3478" s="21">
        <f>VLOOKUP(A3478,[1]spot_prices!$A:$F,4,FALSE)</f>
        <v>31.3</v>
      </c>
      <c r="E3478" s="107">
        <f>C3478/D3478</f>
        <v>0.472843450479233</v>
      </c>
      <c r="F3478" s="20">
        <f>VLOOKUP(A3478,[1]spot_prices!$A:$F,5,FALSE)</f>
        <v>37.28</v>
      </c>
      <c r="G3478" s="103">
        <f>VLOOKUP(A3478,[1]spot_prices!$A:$F,6,FALSE)</f>
        <v>-0.32</v>
      </c>
      <c r="H3478" s="27" t="s">
        <v>2091</v>
      </c>
      <c r="I3478" s="35"/>
      <c r="J3478" s="114"/>
      <c r="K3478" s="112">
        <f>VLOOKUP(H3478,行业总结!D:F,2,FALSE)</f>
        <v>5.6</v>
      </c>
      <c r="L3478" s="27" t="s">
        <v>15196</v>
      </c>
      <c r="M3478" s="27" t="s">
        <v>15197</v>
      </c>
    </row>
    <row r="3479" s="98" customFormat="1" spans="1:13">
      <c r="A3479" s="24" t="s">
        <v>15198</v>
      </c>
      <c r="B3479" s="24" t="s">
        <v>15199</v>
      </c>
      <c r="C3479" s="21">
        <f>VLOOKUP(A3479,[1]spot_prices!$A:$F,3,FALSE)</f>
        <v>9.3</v>
      </c>
      <c r="D3479" s="21">
        <f>VLOOKUP(A3479,[1]spot_prices!$A:$F,4,FALSE)</f>
        <v>39.8</v>
      </c>
      <c r="E3479" s="107">
        <f>C3479/D3479</f>
        <v>0.233668341708543</v>
      </c>
      <c r="F3479" s="20">
        <f>VLOOKUP(A3479,[1]spot_prices!$A:$F,5,FALSE)</f>
        <v>37.43</v>
      </c>
      <c r="G3479" s="103">
        <f>VLOOKUP(A3479,[1]spot_prices!$A:$F,6,FALSE)</f>
        <v>0.73</v>
      </c>
      <c r="H3479" s="27" t="s">
        <v>2091</v>
      </c>
      <c r="I3479" s="35"/>
      <c r="J3479" s="114"/>
      <c r="K3479" s="112">
        <f>VLOOKUP(H3479,行业总结!D:F,2,FALSE)</f>
        <v>5.6</v>
      </c>
      <c r="L3479" s="27" t="s">
        <v>15200</v>
      </c>
      <c r="M3479" s="27" t="s">
        <v>11803</v>
      </c>
    </row>
    <row r="3480" s="98" customFormat="1" ht="33" spans="1:13">
      <c r="A3480" s="24" t="s">
        <v>15201</v>
      </c>
      <c r="B3480" s="24" t="s">
        <v>15202</v>
      </c>
      <c r="C3480" s="21">
        <f>VLOOKUP(A3480,[1]spot_prices!$A:$F,3,FALSE)</f>
        <v>9.2</v>
      </c>
      <c r="D3480" s="21">
        <f>VLOOKUP(A3480,[1]spot_prices!$A:$F,4,FALSE)</f>
        <v>38.7</v>
      </c>
      <c r="E3480" s="107">
        <f>C3480/D3480</f>
        <v>0.237726098191214</v>
      </c>
      <c r="F3480" s="20">
        <f>VLOOKUP(A3480,[1]spot_prices!$A:$F,5,FALSE)</f>
        <v>12.76</v>
      </c>
      <c r="G3480" s="103">
        <f>VLOOKUP(A3480,[1]spot_prices!$A:$F,6,FALSE)</f>
        <v>1.59</v>
      </c>
      <c r="H3480" s="27" t="s">
        <v>2091</v>
      </c>
      <c r="I3480" s="35"/>
      <c r="J3480" s="114"/>
      <c r="K3480" s="112">
        <f>VLOOKUP(H3480,行业总结!D:F,2,FALSE)</f>
        <v>5.6</v>
      </c>
      <c r="L3480" s="27" t="s">
        <v>15203</v>
      </c>
      <c r="M3480" s="27" t="s">
        <v>15204</v>
      </c>
    </row>
    <row r="3481" s="98" customFormat="1" spans="1:13">
      <c r="A3481" s="24" t="s">
        <v>15205</v>
      </c>
      <c r="B3481" s="24" t="s">
        <v>15206</v>
      </c>
      <c r="C3481" s="21">
        <f>VLOOKUP(A3481,[1]spot_prices!$A:$F,3,FALSE)</f>
        <v>7.8</v>
      </c>
      <c r="D3481" s="21">
        <f>VLOOKUP(A3481,[1]spot_prices!$A:$F,4,FALSE)</f>
        <v>16.7</v>
      </c>
      <c r="E3481" s="107">
        <f>C3481/D3481</f>
        <v>0.467065868263473</v>
      </c>
      <c r="F3481" s="20">
        <f>VLOOKUP(A3481,[1]spot_prices!$A:$F,5,FALSE)</f>
        <v>16.88</v>
      </c>
      <c r="G3481" s="103">
        <f>VLOOKUP(A3481,[1]spot_prices!$A:$F,6,FALSE)</f>
        <v>1.44</v>
      </c>
      <c r="H3481" s="27" t="s">
        <v>2091</v>
      </c>
      <c r="I3481" s="35"/>
      <c r="J3481" s="114"/>
      <c r="K3481" s="112">
        <f>VLOOKUP(H3481,行业总结!D:F,2,FALSE)</f>
        <v>5.6</v>
      </c>
      <c r="L3481" s="27" t="s">
        <v>15207</v>
      </c>
      <c r="M3481" s="27" t="s">
        <v>15208</v>
      </c>
    </row>
    <row r="3482" s="98" customFormat="1" ht="33" spans="1:13">
      <c r="A3482" s="24" t="s">
        <v>15209</v>
      </c>
      <c r="B3482" s="24" t="s">
        <v>15210</v>
      </c>
      <c r="C3482" s="21">
        <f>VLOOKUP(A3482,[1]spot_prices!$A:$F,3,FALSE)</f>
        <v>7.5</v>
      </c>
      <c r="D3482" s="21">
        <f>VLOOKUP(A3482,[1]spot_prices!$A:$F,4,FALSE)</f>
        <v>30.1</v>
      </c>
      <c r="E3482" s="107">
        <f>C3482/D3482</f>
        <v>0.249169435215947</v>
      </c>
      <c r="F3482" s="20">
        <f>VLOOKUP(A3482,[1]spot_prices!$A:$F,5,FALSE)</f>
        <v>27.04</v>
      </c>
      <c r="G3482" s="103">
        <f>VLOOKUP(A3482,[1]spot_prices!$A:$F,6,FALSE)</f>
        <v>0.26</v>
      </c>
      <c r="H3482" s="27" t="s">
        <v>2091</v>
      </c>
      <c r="I3482" s="35"/>
      <c r="J3482" s="114"/>
      <c r="K3482" s="112">
        <f>VLOOKUP(H3482,行业总结!D:F,2,FALSE)</f>
        <v>5.6</v>
      </c>
      <c r="L3482" s="27" t="s">
        <v>15211</v>
      </c>
      <c r="M3482" s="27" t="s">
        <v>15212</v>
      </c>
    </row>
    <row r="3483" s="98" customFormat="1" spans="1:13">
      <c r="A3483" s="24" t="s">
        <v>15213</v>
      </c>
      <c r="B3483" s="24" t="s">
        <v>15214</v>
      </c>
      <c r="C3483" s="21">
        <f>VLOOKUP(A3483,[1]spot_prices!$A:$F,3,FALSE)</f>
        <v>7.5</v>
      </c>
      <c r="D3483" s="21">
        <f>VLOOKUP(A3483,[1]spot_prices!$A:$F,4,FALSE)</f>
        <v>8.6</v>
      </c>
      <c r="E3483" s="107">
        <f>C3483/D3483</f>
        <v>0.872093023255814</v>
      </c>
      <c r="F3483" s="20">
        <f>VLOOKUP(A3483,[1]spot_prices!$A:$F,5,FALSE)</f>
        <v>2.82</v>
      </c>
      <c r="G3483" s="103">
        <f>VLOOKUP(A3483,[1]spot_prices!$A:$F,6,FALSE)</f>
        <v>0.71</v>
      </c>
      <c r="H3483" s="27" t="s">
        <v>2091</v>
      </c>
      <c r="I3483" s="35"/>
      <c r="J3483" s="114"/>
      <c r="K3483" s="112">
        <f>VLOOKUP(H3483,行业总结!D:F,2,FALSE)</f>
        <v>5.6</v>
      </c>
      <c r="L3483" s="27" t="s">
        <v>15215</v>
      </c>
      <c r="M3483" s="114"/>
    </row>
    <row r="3484" s="98" customFormat="1" ht="33" spans="1:13">
      <c r="A3484" s="24" t="s">
        <v>15216</v>
      </c>
      <c r="B3484" s="24" t="s">
        <v>15217</v>
      </c>
      <c r="C3484" s="21">
        <f>VLOOKUP(A3484,[1]spot_prices!$A:$F,3,FALSE)</f>
        <v>7.4</v>
      </c>
      <c r="D3484" s="21">
        <f>VLOOKUP(A3484,[1]spot_prices!$A:$F,4,FALSE)</f>
        <v>16.3</v>
      </c>
      <c r="E3484" s="107">
        <f>C3484/D3484</f>
        <v>0.45398773006135</v>
      </c>
      <c r="F3484" s="20">
        <f>VLOOKUP(A3484,[1]spot_prices!$A:$F,5,FALSE)</f>
        <v>12.38</v>
      </c>
      <c r="G3484" s="103">
        <f>VLOOKUP(A3484,[1]spot_prices!$A:$F,6,FALSE)</f>
        <v>3.08</v>
      </c>
      <c r="H3484" s="27" t="s">
        <v>2091</v>
      </c>
      <c r="I3484" s="35"/>
      <c r="J3484" s="114"/>
      <c r="K3484" s="112">
        <f>VLOOKUP(H3484,行业总结!D:F,2,FALSE)</f>
        <v>5.6</v>
      </c>
      <c r="L3484" s="27" t="s">
        <v>15218</v>
      </c>
      <c r="M3484" s="27" t="s">
        <v>15197</v>
      </c>
    </row>
    <row r="3485" s="98" customFormat="1" ht="33" spans="1:13">
      <c r="A3485" s="24" t="s">
        <v>15219</v>
      </c>
      <c r="B3485" s="24" t="s">
        <v>15220</v>
      </c>
      <c r="C3485" s="21">
        <f>VLOOKUP(A3485,[1]spot_prices!$A:$F,3,FALSE)</f>
        <v>5.8</v>
      </c>
      <c r="D3485" s="21">
        <f>VLOOKUP(A3485,[1]spot_prices!$A:$F,4,FALSE)</f>
        <v>21.2</v>
      </c>
      <c r="E3485" s="107">
        <f>C3485/D3485</f>
        <v>0.273584905660377</v>
      </c>
      <c r="F3485" s="20">
        <f>VLOOKUP(A3485,[1]spot_prices!$A:$F,5,FALSE)</f>
        <v>22.44</v>
      </c>
      <c r="G3485" s="103">
        <f>VLOOKUP(A3485,[1]spot_prices!$A:$F,6,FALSE)</f>
        <v>2.65</v>
      </c>
      <c r="H3485" s="27" t="s">
        <v>2091</v>
      </c>
      <c r="I3485" s="35"/>
      <c r="J3485" s="114"/>
      <c r="K3485" s="112">
        <f>VLOOKUP(H3485,行业总结!D:F,2,FALSE)</f>
        <v>5.6</v>
      </c>
      <c r="L3485" s="27" t="s">
        <v>15221</v>
      </c>
      <c r="M3485" s="27" t="s">
        <v>15222</v>
      </c>
    </row>
    <row r="3486" s="98" customFormat="1" spans="1:13">
      <c r="A3486" s="20" t="s">
        <v>15223</v>
      </c>
      <c r="B3486" s="20" t="s">
        <v>15224</v>
      </c>
      <c r="C3486" s="21">
        <f>VLOOKUP(A3486,[1]spot_prices!$A:$F,3,FALSE)</f>
        <v>90.9</v>
      </c>
      <c r="D3486" s="21">
        <f>VLOOKUP(A3486,[1]spot_prices!$A:$F,4,FALSE)</f>
        <v>93.5</v>
      </c>
      <c r="E3486" s="107">
        <f>C3486/D3486</f>
        <v>0.972192513368984</v>
      </c>
      <c r="F3486" s="20">
        <f>VLOOKUP(A3486,[1]spot_prices!$A:$F,5,FALSE)</f>
        <v>14.64</v>
      </c>
      <c r="G3486" s="103">
        <f>VLOOKUP(A3486,[1]spot_prices!$A:$F,6,FALSE)</f>
        <v>-0.34</v>
      </c>
      <c r="H3486" s="23" t="s">
        <v>2090</v>
      </c>
      <c r="I3486" s="115"/>
      <c r="J3486" s="20" t="s">
        <v>2135</v>
      </c>
      <c r="K3486" s="112">
        <f>VLOOKUP(H3486,行业总结!D:F,2,FALSE)</f>
        <v>5.6</v>
      </c>
      <c r="L3486" s="23" t="s">
        <v>15225</v>
      </c>
      <c r="M3486" s="23" t="s">
        <v>15226</v>
      </c>
    </row>
    <row r="3487" s="98" customFormat="1" ht="49.5" spans="1:13">
      <c r="A3487" s="20" t="s">
        <v>15227</v>
      </c>
      <c r="B3487" s="20" t="s">
        <v>15228</v>
      </c>
      <c r="C3487" s="21">
        <f>VLOOKUP(A3487,[1]spot_prices!$A:$F,3,FALSE)</f>
        <v>62.1</v>
      </c>
      <c r="D3487" s="21">
        <f>VLOOKUP(A3487,[1]spot_prices!$A:$F,4,FALSE)</f>
        <v>82.5</v>
      </c>
      <c r="E3487" s="107">
        <f>C3487/D3487</f>
        <v>0.752727272727273</v>
      </c>
      <c r="F3487" s="20">
        <f>VLOOKUP(A3487,[1]spot_prices!$A:$F,5,FALSE)</f>
        <v>5.75</v>
      </c>
      <c r="G3487" s="103">
        <f>VLOOKUP(A3487,[1]spot_prices!$A:$F,6,FALSE)</f>
        <v>1.23</v>
      </c>
      <c r="H3487" s="23" t="s">
        <v>2090</v>
      </c>
      <c r="I3487" s="115"/>
      <c r="J3487" s="20" t="s">
        <v>2135</v>
      </c>
      <c r="K3487" s="112">
        <f>VLOOKUP(H3487,行业总结!D:F,2,FALSE)</f>
        <v>5.6</v>
      </c>
      <c r="L3487" s="23" t="s">
        <v>15229</v>
      </c>
      <c r="M3487" s="23" t="s">
        <v>15230</v>
      </c>
    </row>
    <row r="3488" s="98" customFormat="1" spans="1:13">
      <c r="A3488" s="20" t="s">
        <v>15231</v>
      </c>
      <c r="B3488" s="20" t="s">
        <v>15232</v>
      </c>
      <c r="C3488" s="21">
        <f>VLOOKUP(A3488,[1]spot_prices!$A:$F,3,FALSE)</f>
        <v>48.4</v>
      </c>
      <c r="D3488" s="21">
        <f>VLOOKUP(A3488,[1]spot_prices!$A:$F,4,FALSE)</f>
        <v>48.4</v>
      </c>
      <c r="E3488" s="107">
        <f>C3488/D3488</f>
        <v>1</v>
      </c>
      <c r="F3488" s="20">
        <f>VLOOKUP(A3488,[1]spot_prices!$A:$F,5,FALSE)</f>
        <v>15.76</v>
      </c>
      <c r="G3488" s="103">
        <f>VLOOKUP(A3488,[1]spot_prices!$A:$F,6,FALSE)</f>
        <v>1.03</v>
      </c>
      <c r="H3488" s="23" t="s">
        <v>2090</v>
      </c>
      <c r="I3488" s="115"/>
      <c r="J3488" s="113"/>
      <c r="K3488" s="112">
        <f>VLOOKUP(H3488,行业总结!D:F,2,FALSE)</f>
        <v>5.6</v>
      </c>
      <c r="L3488" s="23" t="s">
        <v>15233</v>
      </c>
      <c r="M3488" s="23" t="s">
        <v>15234</v>
      </c>
    </row>
    <row r="3489" s="98" customFormat="1" ht="49.5" spans="1:13">
      <c r="A3489" s="24" t="s">
        <v>15235</v>
      </c>
      <c r="B3489" s="24" t="s">
        <v>15236</v>
      </c>
      <c r="C3489" s="21">
        <f>VLOOKUP(A3489,[1]spot_prices!$A:$F,3,FALSE)</f>
        <v>46.4</v>
      </c>
      <c r="D3489" s="21">
        <f>VLOOKUP(A3489,[1]spot_prices!$A:$F,4,FALSE)</f>
        <v>46.4</v>
      </c>
      <c r="E3489" s="107">
        <f>C3489/D3489</f>
        <v>1</v>
      </c>
      <c r="F3489" s="20">
        <f>VLOOKUP(A3489,[1]spot_prices!$A:$F,5,FALSE)</f>
        <v>5.94</v>
      </c>
      <c r="G3489" s="103">
        <f>VLOOKUP(A3489,[1]spot_prices!$A:$F,6,FALSE)</f>
        <v>0.34</v>
      </c>
      <c r="H3489" s="27" t="s">
        <v>2090</v>
      </c>
      <c r="I3489" s="35"/>
      <c r="J3489" s="114"/>
      <c r="K3489" s="112">
        <f>VLOOKUP(H3489,行业总结!D:F,2,FALSE)</f>
        <v>5.6</v>
      </c>
      <c r="L3489" s="27" t="s">
        <v>15237</v>
      </c>
      <c r="M3489" s="27" t="s">
        <v>15238</v>
      </c>
    </row>
    <row r="3490" s="98" customFormat="1" ht="33" spans="1:13">
      <c r="A3490" s="24" t="s">
        <v>15239</v>
      </c>
      <c r="B3490" s="24" t="s">
        <v>15240</v>
      </c>
      <c r="C3490" s="21">
        <f>VLOOKUP(A3490,[1]spot_prices!$A:$F,3,FALSE)</f>
        <v>32.5</v>
      </c>
      <c r="D3490" s="21">
        <f>VLOOKUP(A3490,[1]spot_prices!$A:$F,4,FALSE)</f>
        <v>33.4</v>
      </c>
      <c r="E3490" s="107">
        <f>C3490/D3490</f>
        <v>0.973053892215569</v>
      </c>
      <c r="F3490" s="20">
        <f>VLOOKUP(A3490,[1]spot_prices!$A:$F,5,FALSE)</f>
        <v>16.07</v>
      </c>
      <c r="G3490" s="103">
        <f>VLOOKUP(A3490,[1]spot_prices!$A:$F,6,FALSE)</f>
        <v>1.9</v>
      </c>
      <c r="H3490" s="27" t="s">
        <v>2090</v>
      </c>
      <c r="I3490" s="35"/>
      <c r="J3490" s="114"/>
      <c r="K3490" s="112">
        <f>VLOOKUP(H3490,行业总结!D:F,2,FALSE)</f>
        <v>5.6</v>
      </c>
      <c r="L3490" s="27" t="s">
        <v>15241</v>
      </c>
      <c r="M3490" s="27" t="s">
        <v>15242</v>
      </c>
    </row>
    <row r="3491" s="98" customFormat="1" ht="33" spans="1:13">
      <c r="A3491" s="24" t="s">
        <v>15243</v>
      </c>
      <c r="B3491" s="24" t="s">
        <v>15244</v>
      </c>
      <c r="C3491" s="21">
        <f>VLOOKUP(A3491,[1]spot_prices!$A:$F,3,FALSE)</f>
        <v>16.2</v>
      </c>
      <c r="D3491" s="21">
        <f>VLOOKUP(A3491,[1]spot_prices!$A:$F,4,FALSE)</f>
        <v>32.2</v>
      </c>
      <c r="E3491" s="107">
        <f>C3491/D3491</f>
        <v>0.503105590062112</v>
      </c>
      <c r="F3491" s="20">
        <f>VLOOKUP(A3491,[1]spot_prices!$A:$F,5,FALSE)</f>
        <v>24.3</v>
      </c>
      <c r="G3491" s="103">
        <f>VLOOKUP(A3491,[1]spot_prices!$A:$F,6,FALSE)</f>
        <v>1.97</v>
      </c>
      <c r="H3491" s="27" t="s">
        <v>2090</v>
      </c>
      <c r="I3491" s="35"/>
      <c r="J3491" s="114"/>
      <c r="K3491" s="112">
        <f>VLOOKUP(H3491,行业总结!D:F,2,FALSE)</f>
        <v>5.6</v>
      </c>
      <c r="L3491" s="27" t="s">
        <v>15245</v>
      </c>
      <c r="M3491" s="27" t="s">
        <v>15246</v>
      </c>
    </row>
    <row r="3492" s="98" customFormat="1" spans="1:13">
      <c r="A3492" s="24" t="s">
        <v>15247</v>
      </c>
      <c r="B3492" s="24" t="s">
        <v>15248</v>
      </c>
      <c r="C3492" s="21">
        <f>VLOOKUP(A3492,[1]spot_prices!$A:$F,3,FALSE)</f>
        <v>5.1</v>
      </c>
      <c r="D3492" s="21">
        <f>VLOOKUP(A3492,[1]spot_prices!$A:$F,4,FALSE)</f>
        <v>7</v>
      </c>
      <c r="E3492" s="107">
        <f>C3492/D3492</f>
        <v>0.728571428571429</v>
      </c>
      <c r="F3492" s="20">
        <f>VLOOKUP(A3492,[1]spot_prices!$A:$F,5,FALSE)</f>
        <v>5</v>
      </c>
      <c r="G3492" s="103">
        <f>VLOOKUP(A3492,[1]spot_prices!$A:$F,6,FALSE)</f>
        <v>0.6</v>
      </c>
      <c r="H3492" s="27" t="s">
        <v>2090</v>
      </c>
      <c r="I3492" s="35"/>
      <c r="J3492" s="114"/>
      <c r="K3492" s="112">
        <f>VLOOKUP(H3492,行业总结!D:F,2,FALSE)</f>
        <v>5.6</v>
      </c>
      <c r="L3492" s="27" t="s">
        <v>15249</v>
      </c>
      <c r="M3492" s="27" t="s">
        <v>15250</v>
      </c>
    </row>
    <row r="3493" s="98" customFormat="1" ht="33" spans="1:13">
      <c r="A3493" s="110" t="s">
        <v>767</v>
      </c>
      <c r="B3493" s="110" t="s">
        <v>768</v>
      </c>
      <c r="C3493" s="21">
        <f>VLOOKUP(A3493,[1]spot_prices!$A:$F,3,FALSE)</f>
        <v>440.6</v>
      </c>
      <c r="D3493" s="21">
        <f>VLOOKUP(A3493,[1]spot_prices!$A:$F,4,FALSE)</f>
        <v>441.3</v>
      </c>
      <c r="E3493" s="107">
        <f>C3493/D3493</f>
        <v>0.99841377747564</v>
      </c>
      <c r="F3493" s="20">
        <f>VLOOKUP(A3493,[1]spot_prices!$A:$F,5,FALSE)</f>
        <v>5.13</v>
      </c>
      <c r="G3493" s="103">
        <f>VLOOKUP(A3493,[1]spot_prices!$A:$F,6,FALSE)</f>
        <v>1.18</v>
      </c>
      <c r="H3493" s="111" t="s">
        <v>172</v>
      </c>
      <c r="I3493" s="130"/>
      <c r="J3493" s="110" t="s">
        <v>2211</v>
      </c>
      <c r="K3493" s="112">
        <f>VLOOKUP(H3493,行业总结!D:F,2,FALSE)</f>
        <v>5.3</v>
      </c>
      <c r="L3493" s="111" t="s">
        <v>769</v>
      </c>
      <c r="M3493" s="111" t="s">
        <v>770</v>
      </c>
    </row>
    <row r="3494" s="98" customFormat="1" ht="33" spans="1:13">
      <c r="A3494" s="108" t="s">
        <v>15251</v>
      </c>
      <c r="B3494" s="108" t="s">
        <v>15252</v>
      </c>
      <c r="C3494" s="21">
        <f>VLOOKUP(A3494,[1]spot_prices!$A:$F,3,FALSE)</f>
        <v>263.3</v>
      </c>
      <c r="D3494" s="21">
        <f>VLOOKUP(A3494,[1]spot_prices!$A:$F,4,FALSE)</f>
        <v>263.3</v>
      </c>
      <c r="E3494" s="107">
        <f>C3494/D3494</f>
        <v>1</v>
      </c>
      <c r="F3494" s="20">
        <f>VLOOKUP(A3494,[1]spot_prices!$A:$F,5,FALSE)</f>
        <v>6.54</v>
      </c>
      <c r="G3494" s="103">
        <f>VLOOKUP(A3494,[1]spot_prices!$A:$F,6,FALSE)</f>
        <v>1.08</v>
      </c>
      <c r="H3494" s="109" t="s">
        <v>172</v>
      </c>
      <c r="I3494" s="121"/>
      <c r="J3494" s="108" t="s">
        <v>3067</v>
      </c>
      <c r="K3494" s="112">
        <f>VLOOKUP(H3494,行业总结!D:F,2,FALSE)</f>
        <v>5.3</v>
      </c>
      <c r="L3494" s="109" t="s">
        <v>15253</v>
      </c>
      <c r="M3494" s="109" t="s">
        <v>15254</v>
      </c>
    </row>
    <row r="3495" s="98" customFormat="1" ht="33" spans="1:13">
      <c r="A3495" s="108" t="s">
        <v>15255</v>
      </c>
      <c r="B3495" s="108" t="s">
        <v>15256</v>
      </c>
      <c r="C3495" s="21">
        <f>VLOOKUP(A3495,[1]spot_prices!$A:$F,3,FALSE)</f>
        <v>217.5</v>
      </c>
      <c r="D3495" s="21">
        <f>VLOOKUP(A3495,[1]spot_prices!$A:$F,4,FALSE)</f>
        <v>308.1</v>
      </c>
      <c r="E3495" s="107">
        <f>C3495/D3495</f>
        <v>0.705939629990263</v>
      </c>
      <c r="F3495" s="20">
        <f>VLOOKUP(A3495,[1]spot_prices!$A:$F,5,FALSE)</f>
        <v>15.41</v>
      </c>
      <c r="G3495" s="103">
        <f>VLOOKUP(A3495,[1]spot_prices!$A:$F,6,FALSE)</f>
        <v>0.52</v>
      </c>
      <c r="H3495" s="109" t="s">
        <v>172</v>
      </c>
      <c r="I3495" s="121"/>
      <c r="J3495" s="108" t="s">
        <v>2253</v>
      </c>
      <c r="K3495" s="112">
        <f>VLOOKUP(H3495,行业总结!D:F,2,FALSE)</f>
        <v>5.3</v>
      </c>
      <c r="L3495" s="109" t="s">
        <v>15257</v>
      </c>
      <c r="M3495" s="109" t="s">
        <v>15258</v>
      </c>
    </row>
    <row r="3496" s="98" customFormat="1" ht="33" spans="1:13">
      <c r="A3496" s="108" t="s">
        <v>15259</v>
      </c>
      <c r="B3496" s="108" t="s">
        <v>15260</v>
      </c>
      <c r="C3496" s="21">
        <f>VLOOKUP(A3496,[1]spot_prices!$A:$F,3,FALSE)</f>
        <v>147.2</v>
      </c>
      <c r="D3496" s="21">
        <f>VLOOKUP(A3496,[1]spot_prices!$A:$F,4,FALSE)</f>
        <v>148.1</v>
      </c>
      <c r="E3496" s="107">
        <f>C3496/D3496</f>
        <v>0.993923024983119</v>
      </c>
      <c r="F3496" s="20">
        <f>VLOOKUP(A3496,[1]spot_prices!$A:$F,5,FALSE)</f>
        <v>7.28</v>
      </c>
      <c r="G3496" s="103">
        <f>VLOOKUP(A3496,[1]spot_prices!$A:$F,6,FALSE)</f>
        <v>1.68</v>
      </c>
      <c r="H3496" s="109" t="s">
        <v>172</v>
      </c>
      <c r="I3496" s="121"/>
      <c r="J3496" s="108" t="s">
        <v>2226</v>
      </c>
      <c r="K3496" s="112">
        <f>VLOOKUP(H3496,行业总结!D:F,2,FALSE)</f>
        <v>5.3</v>
      </c>
      <c r="L3496" s="109" t="s">
        <v>15261</v>
      </c>
      <c r="M3496" s="109" t="s">
        <v>15262</v>
      </c>
    </row>
    <row r="3497" s="98" customFormat="1" ht="33" spans="1:13">
      <c r="A3497" s="20" t="s">
        <v>15263</v>
      </c>
      <c r="B3497" s="20" t="s">
        <v>15264</v>
      </c>
      <c r="C3497" s="21">
        <f>VLOOKUP(A3497,[1]spot_prices!$A:$F,3,FALSE)</f>
        <v>88</v>
      </c>
      <c r="D3497" s="21">
        <f>VLOOKUP(A3497,[1]spot_prices!$A:$F,4,FALSE)</f>
        <v>91.5</v>
      </c>
      <c r="E3497" s="107">
        <f>C3497/D3497</f>
        <v>0.961748633879781</v>
      </c>
      <c r="F3497" s="20">
        <f>VLOOKUP(A3497,[1]spot_prices!$A:$F,5,FALSE)</f>
        <v>14.02</v>
      </c>
      <c r="G3497" s="103">
        <f>VLOOKUP(A3497,[1]spot_prices!$A:$F,6,FALSE)</f>
        <v>3.16</v>
      </c>
      <c r="H3497" s="23" t="s">
        <v>172</v>
      </c>
      <c r="I3497" s="115"/>
      <c r="J3497" s="20" t="s">
        <v>2135</v>
      </c>
      <c r="K3497" s="112">
        <f>VLOOKUP(H3497,行业总结!D:F,2,FALSE)</f>
        <v>5.3</v>
      </c>
      <c r="L3497" s="23" t="s">
        <v>15265</v>
      </c>
      <c r="M3497" s="23" t="s">
        <v>15266</v>
      </c>
    </row>
    <row r="3498" s="98" customFormat="1" spans="1:13">
      <c r="A3498" s="20" t="s">
        <v>15267</v>
      </c>
      <c r="B3498" s="20" t="s">
        <v>15268</v>
      </c>
      <c r="C3498" s="21">
        <f>VLOOKUP(A3498,[1]spot_prices!$A:$F,3,FALSE)</f>
        <v>55.4</v>
      </c>
      <c r="D3498" s="21">
        <f>VLOOKUP(A3498,[1]spot_prices!$A:$F,4,FALSE)</f>
        <v>191.5</v>
      </c>
      <c r="E3498" s="107">
        <f>C3498/D3498</f>
        <v>0.289295039164491</v>
      </c>
      <c r="F3498" s="20">
        <f>VLOOKUP(A3498,[1]spot_prices!$A:$F,5,FALSE)</f>
        <v>12.7</v>
      </c>
      <c r="G3498" s="103">
        <f>VLOOKUP(A3498,[1]spot_prices!$A:$F,6,FALSE)</f>
        <v>-0.16</v>
      </c>
      <c r="H3498" s="23" t="s">
        <v>172</v>
      </c>
      <c r="I3498" s="115"/>
      <c r="J3498" s="20" t="s">
        <v>2421</v>
      </c>
      <c r="K3498" s="112">
        <f>VLOOKUP(H3498,行业总结!D:F,2,FALSE)</f>
        <v>5.3</v>
      </c>
      <c r="L3498" s="23" t="s">
        <v>15269</v>
      </c>
      <c r="M3498" s="23" t="s">
        <v>15270</v>
      </c>
    </row>
    <row r="3499" s="98" customFormat="1" ht="33" spans="1:13">
      <c r="A3499" s="24" t="s">
        <v>15271</v>
      </c>
      <c r="B3499" s="24" t="s">
        <v>15272</v>
      </c>
      <c r="C3499" s="21">
        <f>VLOOKUP(A3499,[1]spot_prices!$A:$F,3,FALSE)</f>
        <v>45</v>
      </c>
      <c r="D3499" s="21">
        <f>VLOOKUP(A3499,[1]spot_prices!$A:$F,4,FALSE)</f>
        <v>45</v>
      </c>
      <c r="E3499" s="107">
        <f>C3499/D3499</f>
        <v>1</v>
      </c>
      <c r="F3499" s="20">
        <f>VLOOKUP(A3499,[1]spot_prices!$A:$F,5,FALSE)</f>
        <v>7.56</v>
      </c>
      <c r="G3499" s="103">
        <f>VLOOKUP(A3499,[1]spot_prices!$A:$F,6,FALSE)</f>
        <v>1.07</v>
      </c>
      <c r="H3499" s="27" t="s">
        <v>172</v>
      </c>
      <c r="I3499" s="35"/>
      <c r="J3499" s="114"/>
      <c r="K3499" s="112">
        <f>VLOOKUP(H3499,行业总结!D:F,2,FALSE)</f>
        <v>5.3</v>
      </c>
      <c r="L3499" s="27" t="s">
        <v>15273</v>
      </c>
      <c r="M3499" s="27" t="s">
        <v>15274</v>
      </c>
    </row>
    <row r="3500" s="98" customFormat="1" ht="30" spans="1:13">
      <c r="A3500" s="28" t="s">
        <v>1453</v>
      </c>
      <c r="B3500" s="28" t="s">
        <v>1454</v>
      </c>
      <c r="C3500" s="21">
        <f>VLOOKUP(A3500,[1]spot_prices!$A:$F,3,FALSE)</f>
        <v>931.2</v>
      </c>
      <c r="D3500" s="21">
        <f>VLOOKUP(A3500,[1]spot_prices!$A:$F,4,FALSE)</f>
        <v>931.2</v>
      </c>
      <c r="E3500" s="107">
        <f>C3500/D3500</f>
        <v>1</v>
      </c>
      <c r="F3500" s="20">
        <f>VLOOKUP(A3500,[1]spot_prices!$A:$F,5,FALSE)</f>
        <v>18.45</v>
      </c>
      <c r="G3500" s="103">
        <f>VLOOKUP(A3500,[1]spot_prices!$A:$F,6,FALSE)</f>
        <v>0.22</v>
      </c>
      <c r="H3500" s="30" t="s">
        <v>1455</v>
      </c>
      <c r="I3500" s="129"/>
      <c r="J3500" s="28" t="s">
        <v>2309</v>
      </c>
      <c r="K3500" s="112">
        <f>VLOOKUP(H3500,行业总结!D:F,2,FALSE)</f>
        <v>5.3</v>
      </c>
      <c r="L3500" s="30" t="s">
        <v>1456</v>
      </c>
      <c r="M3500" s="30" t="s">
        <v>15275</v>
      </c>
    </row>
    <row r="3501" s="98" customFormat="1" ht="33" spans="1:13">
      <c r="A3501" s="108" t="s">
        <v>15276</v>
      </c>
      <c r="B3501" s="108" t="s">
        <v>15277</v>
      </c>
      <c r="C3501" s="21">
        <f>VLOOKUP(A3501,[1]spot_prices!$A:$F,3,FALSE)</f>
        <v>254.6</v>
      </c>
      <c r="D3501" s="21">
        <f>VLOOKUP(A3501,[1]spot_prices!$A:$F,4,FALSE)</f>
        <v>256.2</v>
      </c>
      <c r="E3501" s="107">
        <f>C3501/D3501</f>
        <v>0.993754879000781</v>
      </c>
      <c r="F3501" s="20">
        <f>VLOOKUP(A3501,[1]spot_prices!$A:$F,5,FALSE)</f>
        <v>4.47</v>
      </c>
      <c r="G3501" s="103">
        <f>VLOOKUP(A3501,[1]spot_prices!$A:$F,6,FALSE)</f>
        <v>-0.67</v>
      </c>
      <c r="H3501" s="109" t="s">
        <v>1455</v>
      </c>
      <c r="I3501" s="121"/>
      <c r="J3501" s="108" t="s">
        <v>2211</v>
      </c>
      <c r="K3501" s="112">
        <f>VLOOKUP(H3501,行业总结!D:F,2,FALSE)</f>
        <v>5.3</v>
      </c>
      <c r="L3501" s="109" t="s">
        <v>15278</v>
      </c>
      <c r="M3501" s="109" t="s">
        <v>15279</v>
      </c>
    </row>
    <row r="3502" s="98" customFormat="1" ht="33" spans="1:13">
      <c r="A3502" s="108" t="s">
        <v>15280</v>
      </c>
      <c r="B3502" s="108" t="s">
        <v>15281</v>
      </c>
      <c r="C3502" s="21">
        <f>VLOOKUP(A3502,[1]spot_prices!$A:$F,3,FALSE)</f>
        <v>238.2</v>
      </c>
      <c r="D3502" s="21">
        <f>VLOOKUP(A3502,[1]spot_prices!$A:$F,4,FALSE)</f>
        <v>238.2</v>
      </c>
      <c r="E3502" s="107">
        <f>C3502/D3502</f>
        <v>1</v>
      </c>
      <c r="F3502" s="20">
        <f>VLOOKUP(A3502,[1]spot_prices!$A:$F,5,FALSE)</f>
        <v>12.08</v>
      </c>
      <c r="G3502" s="103">
        <f>VLOOKUP(A3502,[1]spot_prices!$A:$F,6,FALSE)</f>
        <v>-5.99</v>
      </c>
      <c r="H3502" s="109" t="s">
        <v>1455</v>
      </c>
      <c r="I3502" s="121"/>
      <c r="J3502" s="108" t="s">
        <v>2226</v>
      </c>
      <c r="K3502" s="112">
        <f>VLOOKUP(H3502,行业总结!D:F,2,FALSE)</f>
        <v>5.3</v>
      </c>
      <c r="L3502" s="109" t="s">
        <v>15282</v>
      </c>
      <c r="M3502" s="109" t="s">
        <v>15283</v>
      </c>
    </row>
    <row r="3503" s="98" customFormat="1" ht="33" spans="1:13">
      <c r="A3503" s="108" t="s">
        <v>15284</v>
      </c>
      <c r="B3503" s="108" t="s">
        <v>15285</v>
      </c>
      <c r="C3503" s="21">
        <f>VLOOKUP(A3503,[1]spot_prices!$A:$F,3,FALSE)</f>
        <v>155.6</v>
      </c>
      <c r="D3503" s="21">
        <f>VLOOKUP(A3503,[1]spot_prices!$A:$F,4,FALSE)</f>
        <v>159.4</v>
      </c>
      <c r="E3503" s="107">
        <f>C3503/D3503</f>
        <v>0.976160602258469</v>
      </c>
      <c r="F3503" s="20">
        <f>VLOOKUP(A3503,[1]spot_prices!$A:$F,5,FALSE)</f>
        <v>16.31</v>
      </c>
      <c r="G3503" s="103">
        <f>VLOOKUP(A3503,[1]spot_prices!$A:$F,6,FALSE)</f>
        <v>0.06</v>
      </c>
      <c r="H3503" s="109" t="s">
        <v>1455</v>
      </c>
      <c r="I3503" s="121"/>
      <c r="J3503" s="108" t="s">
        <v>2135</v>
      </c>
      <c r="K3503" s="112">
        <f>VLOOKUP(H3503,行业总结!D:F,2,FALSE)</f>
        <v>5.3</v>
      </c>
      <c r="L3503" s="109" t="s">
        <v>15286</v>
      </c>
      <c r="M3503" s="109" t="s">
        <v>15287</v>
      </c>
    </row>
    <row r="3504" s="98" customFormat="1" ht="33" spans="1:13">
      <c r="A3504" s="108" t="s">
        <v>15288</v>
      </c>
      <c r="B3504" s="108" t="s">
        <v>15289</v>
      </c>
      <c r="C3504" s="21">
        <f>VLOOKUP(A3504,[1]spot_prices!$A:$F,3,FALSE)</f>
        <v>123.8</v>
      </c>
      <c r="D3504" s="21">
        <f>VLOOKUP(A3504,[1]spot_prices!$A:$F,4,FALSE)</f>
        <v>133.8</v>
      </c>
      <c r="E3504" s="107">
        <f>C3504/D3504</f>
        <v>0.925261584454409</v>
      </c>
      <c r="F3504" s="20">
        <f>VLOOKUP(A3504,[1]spot_prices!$A:$F,5,FALSE)</f>
        <v>5.74</v>
      </c>
      <c r="G3504" s="103">
        <f>VLOOKUP(A3504,[1]spot_prices!$A:$F,6,FALSE)</f>
        <v>-0.35</v>
      </c>
      <c r="H3504" s="109" t="s">
        <v>1455</v>
      </c>
      <c r="I3504" s="121"/>
      <c r="J3504" s="108" t="s">
        <v>2216</v>
      </c>
      <c r="K3504" s="112">
        <f>VLOOKUP(H3504,行业总结!D:F,2,FALSE)</f>
        <v>5.3</v>
      </c>
      <c r="L3504" s="109" t="s">
        <v>15290</v>
      </c>
      <c r="M3504" s="109" t="s">
        <v>15291</v>
      </c>
    </row>
    <row r="3505" s="98" customFormat="1" spans="1:13">
      <c r="A3505" s="20" t="s">
        <v>15292</v>
      </c>
      <c r="B3505" s="20" t="s">
        <v>15293</v>
      </c>
      <c r="C3505" s="21">
        <f>VLOOKUP(A3505,[1]spot_prices!$A:$F,3,FALSE)</f>
        <v>93.6</v>
      </c>
      <c r="D3505" s="21">
        <f>VLOOKUP(A3505,[1]spot_prices!$A:$F,4,FALSE)</f>
        <v>93.6</v>
      </c>
      <c r="E3505" s="107">
        <f>C3505/D3505</f>
        <v>1</v>
      </c>
      <c r="F3505" s="20">
        <f>VLOOKUP(A3505,[1]spot_prices!$A:$F,5,FALSE)</f>
        <v>4.24</v>
      </c>
      <c r="G3505" s="103">
        <f>VLOOKUP(A3505,[1]spot_prices!$A:$F,6,FALSE)</f>
        <v>-0.47</v>
      </c>
      <c r="H3505" s="23" t="s">
        <v>1455</v>
      </c>
      <c r="I3505" s="115"/>
      <c r="J3505" s="20" t="s">
        <v>2122</v>
      </c>
      <c r="K3505" s="112">
        <f>VLOOKUP(H3505,行业总结!D:F,2,FALSE)</f>
        <v>5.3</v>
      </c>
      <c r="L3505" s="23" t="s">
        <v>15294</v>
      </c>
      <c r="M3505" s="23" t="s">
        <v>15295</v>
      </c>
    </row>
    <row r="3506" s="98" customFormat="1" ht="33" spans="1:13">
      <c r="A3506" s="20" t="s">
        <v>15296</v>
      </c>
      <c r="B3506" s="20" t="s">
        <v>15297</v>
      </c>
      <c r="C3506" s="21">
        <f>VLOOKUP(A3506,[1]spot_prices!$A:$F,3,FALSE)</f>
        <v>62.1</v>
      </c>
      <c r="D3506" s="21">
        <f>VLOOKUP(A3506,[1]spot_prices!$A:$F,4,FALSE)</f>
        <v>62.1</v>
      </c>
      <c r="E3506" s="107">
        <f>C3506/D3506</f>
        <v>1</v>
      </c>
      <c r="F3506" s="20">
        <f>VLOOKUP(A3506,[1]spot_prices!$A:$F,5,FALSE)</f>
        <v>29</v>
      </c>
      <c r="G3506" s="103">
        <f>VLOOKUP(A3506,[1]spot_prices!$A:$F,6,FALSE)</f>
        <v>5.15</v>
      </c>
      <c r="H3506" s="23" t="s">
        <v>1455</v>
      </c>
      <c r="I3506" s="115"/>
      <c r="J3506" s="113"/>
      <c r="K3506" s="112">
        <f>VLOOKUP(H3506,行业总结!D:F,2,FALSE)</f>
        <v>5.3</v>
      </c>
      <c r="L3506" s="23" t="s">
        <v>15298</v>
      </c>
      <c r="M3506" s="23" t="s">
        <v>15299</v>
      </c>
    </row>
    <row r="3507" s="98" customFormat="1" spans="1:13">
      <c r="A3507" s="20" t="s">
        <v>15300</v>
      </c>
      <c r="B3507" s="20" t="s">
        <v>15301</v>
      </c>
      <c r="C3507" s="21">
        <f>VLOOKUP(A3507,[1]spot_prices!$A:$F,3,FALSE)</f>
        <v>49.6</v>
      </c>
      <c r="D3507" s="21">
        <f>VLOOKUP(A3507,[1]spot_prices!$A:$F,4,FALSE)</f>
        <v>102.6</v>
      </c>
      <c r="E3507" s="107">
        <f>C3507/D3507</f>
        <v>0.483430799220273</v>
      </c>
      <c r="F3507" s="20">
        <f>VLOOKUP(A3507,[1]spot_prices!$A:$F,5,FALSE)</f>
        <v>30.34</v>
      </c>
      <c r="G3507" s="103">
        <f>VLOOKUP(A3507,[1]spot_prices!$A:$F,6,FALSE)</f>
        <v>2.05</v>
      </c>
      <c r="H3507" s="23" t="s">
        <v>1455</v>
      </c>
      <c r="I3507" s="115"/>
      <c r="J3507" s="20" t="s">
        <v>2113</v>
      </c>
      <c r="K3507" s="112">
        <f>VLOOKUP(H3507,行业总结!D:F,2,FALSE)</f>
        <v>5.3</v>
      </c>
      <c r="L3507" s="23" t="s">
        <v>15302</v>
      </c>
      <c r="M3507" s="23" t="s">
        <v>4025</v>
      </c>
    </row>
    <row r="3508" s="98" customFormat="1" ht="33" spans="1:13">
      <c r="A3508" s="24" t="s">
        <v>15303</v>
      </c>
      <c r="B3508" s="24" t="s">
        <v>15304</v>
      </c>
      <c r="C3508" s="21">
        <f>VLOOKUP(A3508,[1]spot_prices!$A:$F,3,FALSE)</f>
        <v>39.2</v>
      </c>
      <c r="D3508" s="21">
        <f>VLOOKUP(A3508,[1]spot_prices!$A:$F,4,FALSE)</f>
        <v>54</v>
      </c>
      <c r="E3508" s="107">
        <f>C3508/D3508</f>
        <v>0.725925925925926</v>
      </c>
      <c r="F3508" s="20">
        <f>VLOOKUP(A3508,[1]spot_prices!$A:$F,5,FALSE)</f>
        <v>6.07</v>
      </c>
      <c r="G3508" s="103">
        <f>VLOOKUP(A3508,[1]spot_prices!$A:$F,6,FALSE)</f>
        <v>-1.14</v>
      </c>
      <c r="H3508" s="27" t="s">
        <v>1455</v>
      </c>
      <c r="I3508" s="35"/>
      <c r="J3508" s="114"/>
      <c r="K3508" s="112">
        <f>VLOOKUP(H3508,行业总结!D:F,2,FALSE)</f>
        <v>5.3</v>
      </c>
      <c r="L3508" s="27" t="s">
        <v>15305</v>
      </c>
      <c r="M3508" s="27" t="s">
        <v>15306</v>
      </c>
    </row>
    <row r="3509" s="98" customFormat="1" ht="33" spans="1:13">
      <c r="A3509" s="24" t="s">
        <v>15307</v>
      </c>
      <c r="B3509" s="24" t="s">
        <v>15308</v>
      </c>
      <c r="C3509" s="21">
        <f>VLOOKUP(A3509,[1]spot_prices!$A:$F,3,FALSE)</f>
        <v>35.9</v>
      </c>
      <c r="D3509" s="21">
        <f>VLOOKUP(A3509,[1]spot_prices!$A:$F,4,FALSE)</f>
        <v>36</v>
      </c>
      <c r="E3509" s="107">
        <f>C3509/D3509</f>
        <v>0.997222222222222</v>
      </c>
      <c r="F3509" s="20">
        <f>VLOOKUP(A3509,[1]spot_prices!$A:$F,5,FALSE)</f>
        <v>6.91</v>
      </c>
      <c r="G3509" s="103">
        <f>VLOOKUP(A3509,[1]spot_prices!$A:$F,6,FALSE)</f>
        <v>0.88</v>
      </c>
      <c r="H3509" s="27" t="s">
        <v>1455</v>
      </c>
      <c r="I3509" s="35"/>
      <c r="J3509" s="114"/>
      <c r="K3509" s="112">
        <f>VLOOKUP(H3509,行业总结!D:F,2,FALSE)</f>
        <v>5.3</v>
      </c>
      <c r="L3509" s="27" t="s">
        <v>15309</v>
      </c>
      <c r="M3509" s="27" t="s">
        <v>15310</v>
      </c>
    </row>
    <row r="3510" s="98" customFormat="1" spans="1:13">
      <c r="A3510" s="24" t="s">
        <v>15311</v>
      </c>
      <c r="B3510" s="24" t="s">
        <v>15312</v>
      </c>
      <c r="C3510" s="21">
        <f>VLOOKUP(A3510,[1]spot_prices!$A:$F,3,FALSE)</f>
        <v>31.5</v>
      </c>
      <c r="D3510" s="21">
        <f>VLOOKUP(A3510,[1]spot_prices!$A:$F,4,FALSE)</f>
        <v>31.5</v>
      </c>
      <c r="E3510" s="107">
        <f>C3510/D3510</f>
        <v>1</v>
      </c>
      <c r="F3510" s="20">
        <f>VLOOKUP(A3510,[1]spot_prices!$A:$F,5,FALSE)</f>
        <v>3.01</v>
      </c>
      <c r="G3510" s="103">
        <f>VLOOKUP(A3510,[1]spot_prices!$A:$F,6,FALSE)</f>
        <v>0.67</v>
      </c>
      <c r="H3510" s="27" t="s">
        <v>1455</v>
      </c>
      <c r="I3510" s="35"/>
      <c r="J3510" s="114"/>
      <c r="K3510" s="112">
        <f>VLOOKUP(H3510,行业总结!D:F,2,FALSE)</f>
        <v>5.3</v>
      </c>
      <c r="L3510" s="27" t="s">
        <v>15313</v>
      </c>
      <c r="M3510" s="27" t="s">
        <v>15314</v>
      </c>
    </row>
    <row r="3511" s="98" customFormat="1" ht="33" spans="1:13">
      <c r="A3511" s="24" t="s">
        <v>15315</v>
      </c>
      <c r="B3511" s="24" t="s">
        <v>15316</v>
      </c>
      <c r="C3511" s="21">
        <f>VLOOKUP(A3511,[1]spot_prices!$A:$F,3,FALSE)</f>
        <v>8.9</v>
      </c>
      <c r="D3511" s="21">
        <f>VLOOKUP(A3511,[1]spot_prices!$A:$F,4,FALSE)</f>
        <v>33.7</v>
      </c>
      <c r="E3511" s="107">
        <f>C3511/D3511</f>
        <v>0.264094955489614</v>
      </c>
      <c r="F3511" s="20">
        <f>VLOOKUP(A3511,[1]spot_prices!$A:$F,5,FALSE)</f>
        <v>33.73</v>
      </c>
      <c r="G3511" s="103">
        <f>VLOOKUP(A3511,[1]spot_prices!$A:$F,6,FALSE)</f>
        <v>1.5</v>
      </c>
      <c r="H3511" s="27" t="s">
        <v>1455</v>
      </c>
      <c r="I3511" s="35"/>
      <c r="J3511" s="114"/>
      <c r="K3511" s="112">
        <f>VLOOKUP(H3511,行业总结!D:F,2,FALSE)</f>
        <v>5.3</v>
      </c>
      <c r="L3511" s="27" t="s">
        <v>15317</v>
      </c>
      <c r="M3511" s="27" t="s">
        <v>15318</v>
      </c>
    </row>
    <row r="3512" s="98" customFormat="1" spans="1:13">
      <c r="A3512" s="24" t="s">
        <v>15319</v>
      </c>
      <c r="B3512" s="24" t="s">
        <v>15320</v>
      </c>
      <c r="C3512" s="21">
        <f>VLOOKUP(A3512,[1]spot_prices!$A:$F,3,FALSE)</f>
        <v>6.7</v>
      </c>
      <c r="D3512" s="21">
        <f>VLOOKUP(A3512,[1]spot_prices!$A:$F,4,FALSE)</f>
        <v>26.7</v>
      </c>
      <c r="E3512" s="107">
        <f>C3512/D3512</f>
        <v>0.250936329588015</v>
      </c>
      <c r="F3512" s="20">
        <f>VLOOKUP(A3512,[1]spot_prices!$A:$F,5,FALSE)</f>
        <v>35.76</v>
      </c>
      <c r="G3512" s="103">
        <f>VLOOKUP(A3512,[1]spot_prices!$A:$F,6,FALSE)</f>
        <v>1.88</v>
      </c>
      <c r="H3512" s="27" t="s">
        <v>1455</v>
      </c>
      <c r="I3512" s="35"/>
      <c r="J3512" s="114"/>
      <c r="K3512" s="112">
        <f>VLOOKUP(H3512,行业总结!D:F,2,FALSE)</f>
        <v>5.3</v>
      </c>
      <c r="L3512" s="27" t="s">
        <v>15321</v>
      </c>
      <c r="M3512" s="27" t="s">
        <v>15322</v>
      </c>
    </row>
    <row r="3513" s="98" customFormat="1" ht="30" spans="1:13">
      <c r="A3513" s="28" t="s">
        <v>1449</v>
      </c>
      <c r="B3513" s="28" t="s">
        <v>1450</v>
      </c>
      <c r="C3513" s="21">
        <f>VLOOKUP(A3513,[1]spot_prices!$A:$F,3,FALSE)</f>
        <v>1392.5</v>
      </c>
      <c r="D3513" s="21">
        <f>VLOOKUP(A3513,[1]spot_prices!$A:$F,4,FALSE)</f>
        <v>1415.9</v>
      </c>
      <c r="E3513" s="107">
        <f>C3513/D3513</f>
        <v>0.983473409139063</v>
      </c>
      <c r="F3513" s="20">
        <f>VLOOKUP(A3513,[1]spot_prices!$A:$F,5,FALSE)</f>
        <v>6.36</v>
      </c>
      <c r="G3513" s="103">
        <f>VLOOKUP(A3513,[1]spot_prices!$A:$F,6,FALSE)</f>
        <v>-2.15</v>
      </c>
      <c r="H3513" s="30" t="s">
        <v>764</v>
      </c>
      <c r="I3513" s="129"/>
      <c r="J3513" s="28" t="s">
        <v>2224</v>
      </c>
      <c r="K3513" s="112">
        <f>VLOOKUP(H3513,行业总结!D:F,2,FALSE)</f>
        <v>5.3</v>
      </c>
      <c r="L3513" s="30" t="s">
        <v>1452</v>
      </c>
      <c r="M3513" s="30" t="s">
        <v>15323</v>
      </c>
    </row>
    <row r="3514" s="98" customFormat="1" ht="33" spans="1:13">
      <c r="A3514" s="110" t="s">
        <v>762</v>
      </c>
      <c r="B3514" s="110" t="s">
        <v>763</v>
      </c>
      <c r="C3514" s="21">
        <f>VLOOKUP(A3514,[1]spot_prices!$A:$F,3,FALSE)</f>
        <v>611.4</v>
      </c>
      <c r="D3514" s="21">
        <f>VLOOKUP(A3514,[1]spot_prices!$A:$F,4,FALSE)</f>
        <v>879.8</v>
      </c>
      <c r="E3514" s="107">
        <f>C3514/D3514</f>
        <v>0.694930666060468</v>
      </c>
      <c r="F3514" s="20">
        <f>VLOOKUP(A3514,[1]spot_prices!$A:$F,5,FALSE)</f>
        <v>1.93</v>
      </c>
      <c r="G3514" s="103">
        <f>VLOOKUP(A3514,[1]spot_prices!$A:$F,6,FALSE)</f>
        <v>0.52</v>
      </c>
      <c r="H3514" s="111" t="s">
        <v>764</v>
      </c>
      <c r="I3514" s="130"/>
      <c r="J3514" s="110" t="s">
        <v>2207</v>
      </c>
      <c r="K3514" s="112">
        <f>VLOOKUP(H3514,行业总结!D:F,2,FALSE)</f>
        <v>5.3</v>
      </c>
      <c r="L3514" s="111" t="s">
        <v>765</v>
      </c>
      <c r="M3514" s="111" t="s">
        <v>766</v>
      </c>
    </row>
    <row r="3515" s="98" customFormat="1" ht="33" spans="1:13">
      <c r="A3515" s="108" t="s">
        <v>15324</v>
      </c>
      <c r="B3515" s="108" t="s">
        <v>15325</v>
      </c>
      <c r="C3515" s="21">
        <f>VLOOKUP(A3515,[1]spot_prices!$A:$F,3,FALSE)</f>
        <v>313.9</v>
      </c>
      <c r="D3515" s="21">
        <f>VLOOKUP(A3515,[1]spot_prices!$A:$F,4,FALSE)</f>
        <v>379.3</v>
      </c>
      <c r="E3515" s="107">
        <f>C3515/D3515</f>
        <v>0.82757711573952</v>
      </c>
      <c r="F3515" s="20">
        <f>VLOOKUP(A3515,[1]spot_prices!$A:$F,5,FALSE)</f>
        <v>5.49</v>
      </c>
      <c r="G3515" s="103">
        <f>VLOOKUP(A3515,[1]spot_prices!$A:$F,6,FALSE)</f>
        <v>-1.61</v>
      </c>
      <c r="H3515" s="109" t="s">
        <v>764</v>
      </c>
      <c r="I3515" s="121"/>
      <c r="J3515" s="108" t="s">
        <v>2211</v>
      </c>
      <c r="K3515" s="112">
        <f>VLOOKUP(H3515,行业总结!D:F,2,FALSE)</f>
        <v>5.3</v>
      </c>
      <c r="L3515" s="109" t="s">
        <v>15326</v>
      </c>
      <c r="M3515" s="109" t="s">
        <v>15327</v>
      </c>
    </row>
    <row r="3516" s="98" customFormat="1" ht="33" spans="1:13">
      <c r="A3516" s="108" t="s">
        <v>15328</v>
      </c>
      <c r="B3516" s="108" t="s">
        <v>15329</v>
      </c>
      <c r="C3516" s="21">
        <f>VLOOKUP(A3516,[1]spot_prices!$A:$F,3,FALSE)</f>
        <v>247</v>
      </c>
      <c r="D3516" s="21">
        <f>VLOOKUP(A3516,[1]spot_prices!$A:$F,4,FALSE)</f>
        <v>247.1</v>
      </c>
      <c r="E3516" s="107">
        <f>C3516/D3516</f>
        <v>0.999595305544314</v>
      </c>
      <c r="F3516" s="20">
        <f>VLOOKUP(A3516,[1]spot_prices!$A:$F,5,FALSE)</f>
        <v>2.39</v>
      </c>
      <c r="G3516" s="103">
        <f>VLOOKUP(A3516,[1]spot_prices!$A:$F,6,FALSE)</f>
        <v>-0.83</v>
      </c>
      <c r="H3516" s="109" t="s">
        <v>764</v>
      </c>
      <c r="I3516" s="121"/>
      <c r="J3516" s="108" t="s">
        <v>2211</v>
      </c>
      <c r="K3516" s="112">
        <f>VLOOKUP(H3516,行业总结!D:F,2,FALSE)</f>
        <v>5.3</v>
      </c>
      <c r="L3516" s="109" t="s">
        <v>15330</v>
      </c>
      <c r="M3516" s="109" t="s">
        <v>15331</v>
      </c>
    </row>
    <row r="3517" s="98" customFormat="1" ht="33" spans="1:13">
      <c r="A3517" s="108" t="s">
        <v>15332</v>
      </c>
      <c r="B3517" s="108" t="s">
        <v>15333</v>
      </c>
      <c r="C3517" s="21">
        <f>VLOOKUP(A3517,[1]spot_prices!$A:$F,3,FALSE)</f>
        <v>238.1</v>
      </c>
      <c r="D3517" s="21">
        <f>VLOOKUP(A3517,[1]spot_prices!$A:$F,4,FALSE)</f>
        <v>309.7</v>
      </c>
      <c r="E3517" s="107">
        <f>C3517/D3517</f>
        <v>0.768808524378431</v>
      </c>
      <c r="F3517" s="20">
        <f>VLOOKUP(A3517,[1]spot_prices!$A:$F,5,FALSE)</f>
        <v>3.96</v>
      </c>
      <c r="G3517" s="103">
        <f>VLOOKUP(A3517,[1]spot_prices!$A:$F,6,FALSE)</f>
        <v>-1</v>
      </c>
      <c r="H3517" s="109" t="s">
        <v>764</v>
      </c>
      <c r="I3517" s="121"/>
      <c r="J3517" s="108" t="s">
        <v>2211</v>
      </c>
      <c r="K3517" s="112">
        <f>VLOOKUP(H3517,行业总结!D:F,2,FALSE)</f>
        <v>5.3</v>
      </c>
      <c r="L3517" s="109" t="s">
        <v>15334</v>
      </c>
      <c r="M3517" s="109" t="s">
        <v>15335</v>
      </c>
    </row>
    <row r="3518" s="98" customFormat="1" spans="1:13">
      <c r="A3518" s="108" t="s">
        <v>15336</v>
      </c>
      <c r="B3518" s="108" t="s">
        <v>15337</v>
      </c>
      <c r="C3518" s="21">
        <f>VLOOKUP(A3518,[1]spot_prices!$A:$F,3,FALSE)</f>
        <v>231.9</v>
      </c>
      <c r="D3518" s="21">
        <f>VLOOKUP(A3518,[1]spot_prices!$A:$F,4,FALSE)</f>
        <v>274.5</v>
      </c>
      <c r="E3518" s="107">
        <f>C3518/D3518</f>
        <v>0.844808743169399</v>
      </c>
      <c r="F3518" s="20">
        <f>VLOOKUP(A3518,[1]spot_prices!$A:$F,5,FALSE)</f>
        <v>2.92</v>
      </c>
      <c r="G3518" s="103">
        <f>VLOOKUP(A3518,[1]spot_prices!$A:$F,6,FALSE)</f>
        <v>-1.35</v>
      </c>
      <c r="H3518" s="109" t="s">
        <v>764</v>
      </c>
      <c r="I3518" s="121"/>
      <c r="J3518" s="108" t="s">
        <v>2211</v>
      </c>
      <c r="K3518" s="112">
        <f>VLOOKUP(H3518,行业总结!D:F,2,FALSE)</f>
        <v>5.3</v>
      </c>
      <c r="L3518" s="109" t="s">
        <v>15338</v>
      </c>
      <c r="M3518" s="109" t="s">
        <v>15339</v>
      </c>
    </row>
    <row r="3519" s="98" customFormat="1" ht="33" spans="1:13">
      <c r="A3519" s="108" t="s">
        <v>15340</v>
      </c>
      <c r="B3519" s="108" t="s">
        <v>15341</v>
      </c>
      <c r="C3519" s="21">
        <f>VLOOKUP(A3519,[1]spot_prices!$A:$F,3,FALSE)</f>
        <v>176</v>
      </c>
      <c r="D3519" s="21">
        <f>VLOOKUP(A3519,[1]spot_prices!$A:$F,4,FALSE)</f>
        <v>229.3</v>
      </c>
      <c r="E3519" s="107">
        <f>C3519/D3519</f>
        <v>0.767553423462713</v>
      </c>
      <c r="F3519" s="20">
        <f>VLOOKUP(A3519,[1]spot_prices!$A:$F,5,FALSE)</f>
        <v>2.95</v>
      </c>
      <c r="G3519" s="103">
        <f>VLOOKUP(A3519,[1]spot_prices!$A:$F,6,FALSE)</f>
        <v>-0.67</v>
      </c>
      <c r="H3519" s="109" t="s">
        <v>764</v>
      </c>
      <c r="I3519" s="121"/>
      <c r="J3519" s="108" t="s">
        <v>2216</v>
      </c>
      <c r="K3519" s="112">
        <f>VLOOKUP(H3519,行业总结!D:F,2,FALSE)</f>
        <v>5.3</v>
      </c>
      <c r="L3519" s="109" t="s">
        <v>15342</v>
      </c>
      <c r="M3519" s="109" t="s">
        <v>15343</v>
      </c>
    </row>
    <row r="3520" s="98" customFormat="1" ht="33" spans="1:13">
      <c r="A3520" s="108" t="s">
        <v>15344</v>
      </c>
      <c r="B3520" s="108" t="s">
        <v>15345</v>
      </c>
      <c r="C3520" s="21">
        <f>VLOOKUP(A3520,[1]spot_prices!$A:$F,3,FALSE)</f>
        <v>169.7</v>
      </c>
      <c r="D3520" s="21">
        <f>VLOOKUP(A3520,[1]spot_prices!$A:$F,4,FALSE)</f>
        <v>234.3</v>
      </c>
      <c r="E3520" s="107">
        <f>C3520/D3520</f>
        <v>0.724285104566795</v>
      </c>
      <c r="F3520" s="20">
        <f>VLOOKUP(A3520,[1]spot_prices!$A:$F,5,FALSE)</f>
        <v>3.8</v>
      </c>
      <c r="G3520" s="103">
        <f>VLOOKUP(A3520,[1]spot_prices!$A:$F,6,FALSE)</f>
        <v>-0.26</v>
      </c>
      <c r="H3520" s="109" t="s">
        <v>764</v>
      </c>
      <c r="I3520" s="121"/>
      <c r="J3520" s="108" t="s">
        <v>2216</v>
      </c>
      <c r="K3520" s="112">
        <f>VLOOKUP(H3520,行业总结!D:F,2,FALSE)</f>
        <v>5.3</v>
      </c>
      <c r="L3520" s="109" t="s">
        <v>15346</v>
      </c>
      <c r="M3520" s="109" t="s">
        <v>15347</v>
      </c>
    </row>
    <row r="3521" s="98" customFormat="1" ht="33" spans="1:13">
      <c r="A3521" s="108" t="s">
        <v>15348</v>
      </c>
      <c r="B3521" s="108" t="s">
        <v>15349</v>
      </c>
      <c r="C3521" s="21">
        <f>VLOOKUP(A3521,[1]spot_prices!$A:$F,3,FALSE)</f>
        <v>165.8</v>
      </c>
      <c r="D3521" s="21">
        <f>VLOOKUP(A3521,[1]spot_prices!$A:$F,4,FALSE)</f>
        <v>165.8</v>
      </c>
      <c r="E3521" s="107">
        <f>C3521/D3521</f>
        <v>1</v>
      </c>
      <c r="F3521" s="20">
        <f>VLOOKUP(A3521,[1]spot_prices!$A:$F,5,FALSE)</f>
        <v>1.55</v>
      </c>
      <c r="G3521" s="103">
        <f>VLOOKUP(A3521,[1]spot_prices!$A:$F,6,FALSE)</f>
        <v>-0.64</v>
      </c>
      <c r="H3521" s="109" t="s">
        <v>764</v>
      </c>
      <c r="I3521" s="121"/>
      <c r="J3521" s="108" t="s">
        <v>2226</v>
      </c>
      <c r="K3521" s="112">
        <f>VLOOKUP(H3521,行业总结!D:F,2,FALSE)</f>
        <v>5.3</v>
      </c>
      <c r="L3521" s="109" t="s">
        <v>15350</v>
      </c>
      <c r="M3521" s="109" t="s">
        <v>15351</v>
      </c>
    </row>
    <row r="3522" s="98" customFormat="1" ht="33" spans="1:13">
      <c r="A3522" s="108" t="s">
        <v>15352</v>
      </c>
      <c r="B3522" s="108" t="s">
        <v>15353</v>
      </c>
      <c r="C3522" s="21">
        <f>VLOOKUP(A3522,[1]spot_prices!$A:$F,3,FALSE)</f>
        <v>163.6</v>
      </c>
      <c r="D3522" s="21">
        <f>VLOOKUP(A3522,[1]spot_prices!$A:$F,4,FALSE)</f>
        <v>167.6</v>
      </c>
      <c r="E3522" s="107">
        <f>C3522/D3522</f>
        <v>0.976133651551313</v>
      </c>
      <c r="F3522" s="20">
        <f>VLOOKUP(A3522,[1]spot_prices!$A:$F,5,FALSE)</f>
        <v>4.2</v>
      </c>
      <c r="G3522" s="103">
        <f>VLOOKUP(A3522,[1]spot_prices!$A:$F,6,FALSE)</f>
        <v>-0.24</v>
      </c>
      <c r="H3522" s="109" t="s">
        <v>764</v>
      </c>
      <c r="I3522" s="121"/>
      <c r="J3522" s="108" t="s">
        <v>2421</v>
      </c>
      <c r="K3522" s="112">
        <f>VLOOKUP(H3522,行业总结!D:F,2,FALSE)</f>
        <v>5.3</v>
      </c>
      <c r="L3522" s="109" t="s">
        <v>15354</v>
      </c>
      <c r="M3522" s="109" t="s">
        <v>15355</v>
      </c>
    </row>
    <row r="3523" s="98" customFormat="1" ht="33" spans="1:13">
      <c r="A3523" s="108" t="s">
        <v>15356</v>
      </c>
      <c r="B3523" s="108" t="s">
        <v>15357</v>
      </c>
      <c r="C3523" s="21">
        <f>VLOOKUP(A3523,[1]spot_prices!$A:$F,3,FALSE)</f>
        <v>159.7</v>
      </c>
      <c r="D3523" s="21">
        <f>VLOOKUP(A3523,[1]spot_prices!$A:$F,4,FALSE)</f>
        <v>159.7</v>
      </c>
      <c r="E3523" s="107">
        <f>C3523/D3523</f>
        <v>1</v>
      </c>
      <c r="F3523" s="20">
        <f>VLOOKUP(A3523,[1]spot_prices!$A:$F,5,FALSE)</f>
        <v>4.73</v>
      </c>
      <c r="G3523" s="103">
        <f>VLOOKUP(A3523,[1]spot_prices!$A:$F,6,FALSE)</f>
        <v>-0.63</v>
      </c>
      <c r="H3523" s="109" t="s">
        <v>764</v>
      </c>
      <c r="I3523" s="121"/>
      <c r="J3523" s="108" t="s">
        <v>2226</v>
      </c>
      <c r="K3523" s="112">
        <f>VLOOKUP(H3523,行业总结!D:F,2,FALSE)</f>
        <v>5.3</v>
      </c>
      <c r="L3523" s="109" t="s">
        <v>15358</v>
      </c>
      <c r="M3523" s="109" t="s">
        <v>15359</v>
      </c>
    </row>
    <row r="3524" s="98" customFormat="1" spans="1:13">
      <c r="A3524" s="108" t="s">
        <v>15360</v>
      </c>
      <c r="B3524" s="108" t="s">
        <v>15361</v>
      </c>
      <c r="C3524" s="21">
        <f>VLOOKUP(A3524,[1]spot_prices!$A:$F,3,FALSE)</f>
        <v>150.9</v>
      </c>
      <c r="D3524" s="21">
        <f>VLOOKUP(A3524,[1]spot_prices!$A:$F,4,FALSE)</f>
        <v>167.2</v>
      </c>
      <c r="E3524" s="107">
        <f>C3524/D3524</f>
        <v>0.902511961722488</v>
      </c>
      <c r="F3524" s="20">
        <f>VLOOKUP(A3524,[1]spot_prices!$A:$F,5,FALSE)</f>
        <v>4.07</v>
      </c>
      <c r="G3524" s="103">
        <f>VLOOKUP(A3524,[1]spot_prices!$A:$F,6,FALSE)</f>
        <v>-2.4</v>
      </c>
      <c r="H3524" s="109" t="s">
        <v>764</v>
      </c>
      <c r="I3524" s="121"/>
      <c r="J3524" s="108" t="s">
        <v>2135</v>
      </c>
      <c r="K3524" s="112">
        <f>VLOOKUP(H3524,行业总结!D:F,2,FALSE)</f>
        <v>5.3</v>
      </c>
      <c r="L3524" s="109" t="s">
        <v>15362</v>
      </c>
      <c r="M3524" s="109" t="s">
        <v>15363</v>
      </c>
    </row>
    <row r="3525" s="98" customFormat="1" ht="33" spans="1:13">
      <c r="A3525" s="108" t="s">
        <v>15364</v>
      </c>
      <c r="B3525" s="108" t="s">
        <v>15365</v>
      </c>
      <c r="C3525" s="21">
        <f>VLOOKUP(A3525,[1]spot_prices!$A:$F,3,FALSE)</f>
        <v>138.7</v>
      </c>
      <c r="D3525" s="21">
        <f>VLOOKUP(A3525,[1]spot_prices!$A:$F,4,FALSE)</f>
        <v>138.7</v>
      </c>
      <c r="E3525" s="107">
        <f>C3525/D3525</f>
        <v>1</v>
      </c>
      <c r="F3525" s="20">
        <f>VLOOKUP(A3525,[1]spot_prices!$A:$F,5,FALSE)</f>
        <v>4.35</v>
      </c>
      <c r="G3525" s="103">
        <f>VLOOKUP(A3525,[1]spot_prices!$A:$F,6,FALSE)</f>
        <v>-0.91</v>
      </c>
      <c r="H3525" s="109" t="s">
        <v>764</v>
      </c>
      <c r="I3525" s="121"/>
      <c r="J3525" s="108" t="s">
        <v>2216</v>
      </c>
      <c r="K3525" s="112">
        <f>VLOOKUP(H3525,行业总结!D:F,2,FALSE)</f>
        <v>5.3</v>
      </c>
      <c r="L3525" s="109" t="s">
        <v>15366</v>
      </c>
      <c r="M3525" s="109" t="s">
        <v>15367</v>
      </c>
    </row>
    <row r="3526" s="98" customFormat="1" ht="33" spans="1:13">
      <c r="A3526" s="108" t="s">
        <v>15368</v>
      </c>
      <c r="B3526" s="108" t="s">
        <v>15369</v>
      </c>
      <c r="C3526" s="21">
        <f>VLOOKUP(A3526,[1]spot_prices!$A:$F,3,FALSE)</f>
        <v>138.3</v>
      </c>
      <c r="D3526" s="21">
        <f>VLOOKUP(A3526,[1]spot_prices!$A:$F,4,FALSE)</f>
        <v>147.2</v>
      </c>
      <c r="E3526" s="107">
        <f>C3526/D3526</f>
        <v>0.939538043478261</v>
      </c>
      <c r="F3526" s="20">
        <f>VLOOKUP(A3526,[1]spot_prices!$A:$F,5,FALSE)</f>
        <v>1.65</v>
      </c>
      <c r="G3526" s="103">
        <f>VLOOKUP(A3526,[1]spot_prices!$A:$F,6,FALSE)</f>
        <v>-1.2</v>
      </c>
      <c r="H3526" s="109" t="s">
        <v>764</v>
      </c>
      <c r="I3526" s="121"/>
      <c r="J3526" s="108" t="s">
        <v>2226</v>
      </c>
      <c r="K3526" s="112">
        <f>VLOOKUP(H3526,行业总结!D:F,2,FALSE)</f>
        <v>5.3</v>
      </c>
      <c r="L3526" s="109" t="s">
        <v>15370</v>
      </c>
      <c r="M3526" s="109" t="s">
        <v>15371</v>
      </c>
    </row>
    <row r="3527" s="98" customFormat="1" spans="1:13">
      <c r="A3527" s="108" t="s">
        <v>15372</v>
      </c>
      <c r="B3527" s="108" t="s">
        <v>15373</v>
      </c>
      <c r="C3527" s="21">
        <f>VLOOKUP(A3527,[1]spot_prices!$A:$F,3,FALSE)</f>
        <v>124.3</v>
      </c>
      <c r="D3527" s="21">
        <f>VLOOKUP(A3527,[1]spot_prices!$A:$F,4,FALSE)</f>
        <v>124.3</v>
      </c>
      <c r="E3527" s="107">
        <f>C3527/D3527</f>
        <v>1</v>
      </c>
      <c r="F3527" s="20">
        <f>VLOOKUP(A3527,[1]spot_prices!$A:$F,5,FALSE)</f>
        <v>5.07</v>
      </c>
      <c r="G3527" s="103">
        <f>VLOOKUP(A3527,[1]spot_prices!$A:$F,6,FALSE)</f>
        <v>-0.2</v>
      </c>
      <c r="H3527" s="109" t="s">
        <v>764</v>
      </c>
      <c r="I3527" s="121"/>
      <c r="J3527" s="108" t="s">
        <v>2421</v>
      </c>
      <c r="K3527" s="112">
        <f>VLOOKUP(H3527,行业总结!D:F,2,FALSE)</f>
        <v>5.3</v>
      </c>
      <c r="L3527" s="109" t="s">
        <v>15374</v>
      </c>
      <c r="M3527" s="109" t="s">
        <v>15375</v>
      </c>
    </row>
    <row r="3528" s="98" customFormat="1" ht="33" spans="1:13">
      <c r="A3528" s="108" t="s">
        <v>15376</v>
      </c>
      <c r="B3528" s="108" t="s">
        <v>15377</v>
      </c>
      <c r="C3528" s="21">
        <f>VLOOKUP(A3528,[1]spot_prices!$A:$F,3,FALSE)</f>
        <v>110.7</v>
      </c>
      <c r="D3528" s="21">
        <f>VLOOKUP(A3528,[1]spot_prices!$A:$F,4,FALSE)</f>
        <v>110.7</v>
      </c>
      <c r="E3528" s="107">
        <f>C3528/D3528</f>
        <v>1</v>
      </c>
      <c r="F3528" s="20">
        <f>VLOOKUP(A3528,[1]spot_prices!$A:$F,5,FALSE)</f>
        <v>4.32</v>
      </c>
      <c r="G3528" s="103">
        <f>VLOOKUP(A3528,[1]spot_prices!$A:$F,6,FALSE)</f>
        <v>-2.04</v>
      </c>
      <c r="H3528" s="109" t="s">
        <v>764</v>
      </c>
      <c r="I3528" s="121"/>
      <c r="J3528" s="116"/>
      <c r="K3528" s="112">
        <f>VLOOKUP(H3528,行业总结!D:F,2,FALSE)</f>
        <v>5.3</v>
      </c>
      <c r="L3528" s="109" t="s">
        <v>15378</v>
      </c>
      <c r="M3528" s="109" t="s">
        <v>15379</v>
      </c>
    </row>
    <row r="3529" s="98" customFormat="1" ht="33" spans="1:13">
      <c r="A3529" s="108" t="s">
        <v>15380</v>
      </c>
      <c r="B3529" s="108" t="s">
        <v>15381</v>
      </c>
      <c r="C3529" s="21">
        <f>VLOOKUP(A3529,[1]spot_prices!$A:$F,3,FALSE)</f>
        <v>105.9</v>
      </c>
      <c r="D3529" s="21">
        <f>VLOOKUP(A3529,[1]spot_prices!$A:$F,4,FALSE)</f>
        <v>105.9</v>
      </c>
      <c r="E3529" s="107">
        <f>C3529/D3529</f>
        <v>1</v>
      </c>
      <c r="F3529" s="20">
        <f>VLOOKUP(A3529,[1]spot_prices!$A:$F,5,FALSE)</f>
        <v>1.69</v>
      </c>
      <c r="G3529" s="103">
        <f>VLOOKUP(A3529,[1]spot_prices!$A:$F,6,FALSE)</f>
        <v>-0.59</v>
      </c>
      <c r="H3529" s="109" t="s">
        <v>764</v>
      </c>
      <c r="I3529" s="121"/>
      <c r="J3529" s="108" t="s">
        <v>2226</v>
      </c>
      <c r="K3529" s="112">
        <f>VLOOKUP(H3529,行业总结!D:F,2,FALSE)</f>
        <v>5.3</v>
      </c>
      <c r="L3529" s="109" t="s">
        <v>15382</v>
      </c>
      <c r="M3529" s="109" t="s">
        <v>15383</v>
      </c>
    </row>
    <row r="3530" s="98" customFormat="1" spans="1:13">
      <c r="A3530" s="20" t="s">
        <v>15384</v>
      </c>
      <c r="B3530" s="20" t="s">
        <v>15385</v>
      </c>
      <c r="C3530" s="21">
        <f>VLOOKUP(A3530,[1]spot_prices!$A:$F,3,FALSE)</f>
        <v>69.8</v>
      </c>
      <c r="D3530" s="21">
        <f>VLOOKUP(A3530,[1]spot_prices!$A:$F,4,FALSE)</f>
        <v>69.8</v>
      </c>
      <c r="E3530" s="107">
        <f>C3530/D3530</f>
        <v>1</v>
      </c>
      <c r="F3530" s="20">
        <f>VLOOKUP(A3530,[1]spot_prices!$A:$F,5,FALSE)</f>
        <v>2.88</v>
      </c>
      <c r="G3530" s="103">
        <f>VLOOKUP(A3530,[1]spot_prices!$A:$F,6,FALSE)</f>
        <v>-0.35</v>
      </c>
      <c r="H3530" s="23" t="s">
        <v>764</v>
      </c>
      <c r="I3530" s="115"/>
      <c r="J3530" s="20" t="s">
        <v>2122</v>
      </c>
      <c r="K3530" s="112">
        <f>VLOOKUP(H3530,行业总结!D:F,2,FALSE)</f>
        <v>5.3</v>
      </c>
      <c r="L3530" s="23" t="s">
        <v>15386</v>
      </c>
      <c r="M3530" s="23" t="s">
        <v>15387</v>
      </c>
    </row>
    <row r="3531" s="98" customFormat="1" spans="1:13">
      <c r="A3531" s="20" t="s">
        <v>15388</v>
      </c>
      <c r="B3531" s="20" t="s">
        <v>15389</v>
      </c>
      <c r="C3531" s="21">
        <f>VLOOKUP(A3531,[1]spot_prices!$A:$F,3,FALSE)</f>
        <v>66.7</v>
      </c>
      <c r="D3531" s="21">
        <f>VLOOKUP(A3531,[1]spot_prices!$A:$F,4,FALSE)</f>
        <v>66.7</v>
      </c>
      <c r="E3531" s="107">
        <f>C3531/D3531</f>
        <v>1</v>
      </c>
      <c r="F3531" s="20">
        <f>VLOOKUP(A3531,[1]spot_prices!$A:$F,5,FALSE)</f>
        <v>2.34</v>
      </c>
      <c r="G3531" s="103">
        <f>VLOOKUP(A3531,[1]spot_prices!$A:$F,6,FALSE)</f>
        <v>-0.85</v>
      </c>
      <c r="H3531" s="23" t="s">
        <v>764</v>
      </c>
      <c r="I3531" s="115"/>
      <c r="J3531" s="113"/>
      <c r="K3531" s="112">
        <f>VLOOKUP(H3531,行业总结!D:F,2,FALSE)</f>
        <v>5.3</v>
      </c>
      <c r="L3531" s="23" t="s">
        <v>15390</v>
      </c>
      <c r="M3531" s="23" t="s">
        <v>15391</v>
      </c>
    </row>
    <row r="3532" s="98" customFormat="1" ht="33" spans="1:13">
      <c r="A3532" s="20" t="s">
        <v>15392</v>
      </c>
      <c r="B3532" s="20" t="s">
        <v>15393</v>
      </c>
      <c r="C3532" s="21">
        <f>VLOOKUP(A3532,[1]spot_prices!$A:$F,3,FALSE)</f>
        <v>66.1</v>
      </c>
      <c r="D3532" s="21">
        <f>VLOOKUP(A3532,[1]spot_prices!$A:$F,4,FALSE)</f>
        <v>67</v>
      </c>
      <c r="E3532" s="107">
        <f>C3532/D3532</f>
        <v>0.986567164179104</v>
      </c>
      <c r="F3532" s="20">
        <f>VLOOKUP(A3532,[1]spot_prices!$A:$F,5,FALSE)</f>
        <v>4.31</v>
      </c>
      <c r="G3532" s="103">
        <f>VLOOKUP(A3532,[1]spot_prices!$A:$F,6,FALSE)</f>
        <v>-0.46</v>
      </c>
      <c r="H3532" s="23" t="s">
        <v>764</v>
      </c>
      <c r="I3532" s="115"/>
      <c r="J3532" s="20" t="s">
        <v>2826</v>
      </c>
      <c r="K3532" s="112">
        <f>VLOOKUP(H3532,行业总结!D:F,2,FALSE)</f>
        <v>5.3</v>
      </c>
      <c r="L3532" s="23" t="s">
        <v>15394</v>
      </c>
      <c r="M3532" s="23" t="s">
        <v>15395</v>
      </c>
    </row>
    <row r="3533" s="98" customFormat="1" ht="33" spans="1:13">
      <c r="A3533" s="20" t="s">
        <v>15396</v>
      </c>
      <c r="B3533" s="20" t="s">
        <v>15397</v>
      </c>
      <c r="C3533" s="21">
        <f>VLOOKUP(A3533,[1]spot_prices!$A:$F,3,FALSE)</f>
        <v>63.2</v>
      </c>
      <c r="D3533" s="21">
        <f>VLOOKUP(A3533,[1]spot_prices!$A:$F,4,FALSE)</f>
        <v>63.2</v>
      </c>
      <c r="E3533" s="107">
        <f>C3533/D3533</f>
        <v>1</v>
      </c>
      <c r="F3533" s="20">
        <f>VLOOKUP(A3533,[1]spot_prices!$A:$F,5,FALSE)</f>
        <v>2.2</v>
      </c>
      <c r="G3533" s="103">
        <f>VLOOKUP(A3533,[1]spot_prices!$A:$F,6,FALSE)</f>
        <v>0</v>
      </c>
      <c r="H3533" s="23" t="s">
        <v>764</v>
      </c>
      <c r="I3533" s="115"/>
      <c r="J3533" s="20" t="s">
        <v>2113</v>
      </c>
      <c r="K3533" s="112">
        <f>VLOOKUP(H3533,行业总结!D:F,2,FALSE)</f>
        <v>5.3</v>
      </c>
      <c r="L3533" s="23" t="s">
        <v>15398</v>
      </c>
      <c r="M3533" s="23" t="s">
        <v>9505</v>
      </c>
    </row>
    <row r="3534" s="98" customFormat="1" spans="1:13">
      <c r="A3534" s="20" t="s">
        <v>15399</v>
      </c>
      <c r="B3534" s="20" t="s">
        <v>15400</v>
      </c>
      <c r="C3534" s="21">
        <f>VLOOKUP(A3534,[1]spot_prices!$A:$F,3,FALSE)</f>
        <v>49.1</v>
      </c>
      <c r="D3534" s="21">
        <f>VLOOKUP(A3534,[1]spot_prices!$A:$F,4,FALSE)</f>
        <v>49.1</v>
      </c>
      <c r="E3534" s="107">
        <f>C3534/D3534</f>
        <v>1</v>
      </c>
      <c r="F3534" s="20">
        <f>VLOOKUP(A3534,[1]spot_prices!$A:$F,5,FALSE)</f>
        <v>12.26</v>
      </c>
      <c r="G3534" s="103">
        <f>VLOOKUP(A3534,[1]spot_prices!$A:$F,6,FALSE)</f>
        <v>1.91</v>
      </c>
      <c r="H3534" s="23" t="s">
        <v>764</v>
      </c>
      <c r="I3534" s="115"/>
      <c r="J3534" s="113"/>
      <c r="K3534" s="112">
        <f>VLOOKUP(H3534,行业总结!D:F,2,FALSE)</f>
        <v>5.3</v>
      </c>
      <c r="L3534" s="23" t="s">
        <v>15401</v>
      </c>
      <c r="M3534" s="23" t="s">
        <v>15402</v>
      </c>
    </row>
    <row r="3535" s="98" customFormat="1" spans="1:13">
      <c r="A3535" s="24" t="s">
        <v>15403</v>
      </c>
      <c r="B3535" s="24" t="s">
        <v>15404</v>
      </c>
      <c r="C3535" s="21">
        <f>VLOOKUP(A3535,[1]spot_prices!$A:$F,3,FALSE)</f>
        <v>36.5</v>
      </c>
      <c r="D3535" s="21">
        <f>VLOOKUP(A3535,[1]spot_prices!$A:$F,4,FALSE)</f>
        <v>92.7</v>
      </c>
      <c r="E3535" s="107">
        <f>C3535/D3535</f>
        <v>0.393743257820928</v>
      </c>
      <c r="F3535" s="20">
        <f>VLOOKUP(A3535,[1]spot_prices!$A:$F,5,FALSE)</f>
        <v>6.48</v>
      </c>
      <c r="G3535" s="103">
        <f>VLOOKUP(A3535,[1]spot_prices!$A:$F,6,FALSE)</f>
        <v>-0.46</v>
      </c>
      <c r="H3535" s="27" t="s">
        <v>764</v>
      </c>
      <c r="I3535" s="35"/>
      <c r="J3535" s="24" t="s">
        <v>2253</v>
      </c>
      <c r="K3535" s="112">
        <f>VLOOKUP(H3535,行业总结!D:F,2,FALSE)</f>
        <v>5.3</v>
      </c>
      <c r="L3535" s="27" t="s">
        <v>15405</v>
      </c>
      <c r="M3535" s="27" t="s">
        <v>15406</v>
      </c>
    </row>
    <row r="3536" s="98" customFormat="1" spans="1:13">
      <c r="A3536" s="24" t="s">
        <v>15407</v>
      </c>
      <c r="B3536" s="24" t="s">
        <v>15408</v>
      </c>
      <c r="C3536" s="21">
        <f>VLOOKUP(A3536,[1]spot_prices!$A:$F,3,FALSE)</f>
        <v>10.1</v>
      </c>
      <c r="D3536" s="21">
        <f>VLOOKUP(A3536,[1]spot_prices!$A:$F,4,FALSE)</f>
        <v>35.8</v>
      </c>
      <c r="E3536" s="107">
        <f>C3536/D3536</f>
        <v>0.282122905027933</v>
      </c>
      <c r="F3536" s="20">
        <f>VLOOKUP(A3536,[1]spot_prices!$A:$F,5,FALSE)</f>
        <v>7</v>
      </c>
      <c r="G3536" s="103">
        <f>VLOOKUP(A3536,[1]spot_prices!$A:$F,6,FALSE)</f>
        <v>0.72</v>
      </c>
      <c r="H3536" s="27" t="s">
        <v>764</v>
      </c>
      <c r="I3536" s="35"/>
      <c r="J3536" s="114"/>
      <c r="K3536" s="112">
        <f>VLOOKUP(H3536,行业总结!D:F,2,FALSE)</f>
        <v>5.3</v>
      </c>
      <c r="L3536" s="27" t="s">
        <v>15409</v>
      </c>
      <c r="M3536" s="27" t="s">
        <v>15410</v>
      </c>
    </row>
    <row r="3537" s="100" customFormat="1" ht="33" spans="1:13">
      <c r="A3537" s="110" t="s">
        <v>1286</v>
      </c>
      <c r="B3537" s="110" t="s">
        <v>1287</v>
      </c>
      <c r="C3537" s="21">
        <f>VLOOKUP(A3537,[1]spot_prices!$A:$F,3,FALSE)</f>
        <v>846.2</v>
      </c>
      <c r="D3537" s="21">
        <f>VLOOKUP(A3537,[1]spot_prices!$A:$F,4,FALSE)</f>
        <v>880.8</v>
      </c>
      <c r="E3537" s="107">
        <f>C3537/D3537</f>
        <v>0.96071752951862</v>
      </c>
      <c r="F3537" s="20">
        <f>VLOOKUP(A3537,[1]spot_prices!$A:$F,5,FALSE)</f>
        <v>54.01</v>
      </c>
      <c r="G3537" s="103">
        <f>VLOOKUP(A3537,[1]spot_prices!$A:$F,6,FALSE)</f>
        <v>3.19</v>
      </c>
      <c r="H3537" s="111" t="s">
        <v>1288</v>
      </c>
      <c r="I3537" s="130"/>
      <c r="J3537" s="110" t="s">
        <v>2309</v>
      </c>
      <c r="K3537" s="112">
        <f>VLOOKUP(H3537,行业总结!D:F,2,FALSE)</f>
        <v>7.1</v>
      </c>
      <c r="L3537" s="111" t="s">
        <v>1289</v>
      </c>
      <c r="M3537" s="111" t="s">
        <v>1290</v>
      </c>
    </row>
    <row r="3538" s="98" customFormat="1" ht="33" spans="1:13">
      <c r="A3538" s="110" t="s">
        <v>1310</v>
      </c>
      <c r="B3538" s="110" t="s">
        <v>1311</v>
      </c>
      <c r="C3538" s="21">
        <f>VLOOKUP(A3538,[1]spot_prices!$A:$F,3,FALSE)</f>
        <v>491.7</v>
      </c>
      <c r="D3538" s="21">
        <f>VLOOKUP(A3538,[1]spot_prices!$A:$F,4,FALSE)</f>
        <v>492</v>
      </c>
      <c r="E3538" s="107">
        <f>C3538/D3538</f>
        <v>0.999390243902439</v>
      </c>
      <c r="F3538" s="20">
        <f>VLOOKUP(A3538,[1]spot_prices!$A:$F,5,FALSE)</f>
        <v>94.54</v>
      </c>
      <c r="G3538" s="103">
        <f>VLOOKUP(A3538,[1]spot_prices!$A:$F,6,FALSE)</f>
        <v>0.9</v>
      </c>
      <c r="H3538" s="111" t="s">
        <v>1288</v>
      </c>
      <c r="I3538" s="130"/>
      <c r="J3538" s="110" t="s">
        <v>2322</v>
      </c>
      <c r="K3538" s="112">
        <f>VLOOKUP(H3538,行业总结!D:F,2,FALSE)</f>
        <v>7.1</v>
      </c>
      <c r="L3538" s="111" t="s">
        <v>1312</v>
      </c>
      <c r="M3538" s="111" t="s">
        <v>1313</v>
      </c>
    </row>
    <row r="3539" s="98" customFormat="1" ht="33" spans="1:13">
      <c r="A3539" s="108" t="s">
        <v>15411</v>
      </c>
      <c r="B3539" s="108" t="s">
        <v>15412</v>
      </c>
      <c r="C3539" s="21">
        <f>VLOOKUP(A3539,[1]spot_prices!$A:$F,3,FALSE)</f>
        <v>319.2</v>
      </c>
      <c r="D3539" s="21">
        <f>VLOOKUP(A3539,[1]spot_prices!$A:$F,4,FALSE)</f>
        <v>401.1</v>
      </c>
      <c r="E3539" s="107">
        <f>C3539/D3539</f>
        <v>0.795811518324607</v>
      </c>
      <c r="F3539" s="20">
        <f>VLOOKUP(A3539,[1]spot_prices!$A:$F,5,FALSE)</f>
        <v>12.21</v>
      </c>
      <c r="G3539" s="103">
        <f>VLOOKUP(A3539,[1]spot_prices!$A:$F,6,FALSE)</f>
        <v>3.13</v>
      </c>
      <c r="H3539" s="109" t="s">
        <v>1288</v>
      </c>
      <c r="I3539" s="121"/>
      <c r="J3539" s="108" t="s">
        <v>2309</v>
      </c>
      <c r="K3539" s="112">
        <f>VLOOKUP(H3539,行业总结!D:F,2,FALSE)</f>
        <v>7.1</v>
      </c>
      <c r="L3539" s="109" t="s">
        <v>15413</v>
      </c>
      <c r="M3539" s="109" t="s">
        <v>15414</v>
      </c>
    </row>
    <row r="3540" s="98" customFormat="1" ht="33" spans="1:13">
      <c r="A3540" s="120" t="s">
        <v>15415</v>
      </c>
      <c r="B3540" s="120" t="s">
        <v>15416</v>
      </c>
      <c r="C3540" s="21">
        <f>VLOOKUP(A3540,[1]spot_prices!$A:$F,3,FALSE)</f>
        <v>297.6</v>
      </c>
      <c r="D3540" s="21">
        <f>VLOOKUP(A3540,[1]spot_prices!$A:$F,4,FALSE)</f>
        <v>297.6</v>
      </c>
      <c r="E3540" s="107">
        <f>C3540/D3540</f>
        <v>1</v>
      </c>
      <c r="F3540" s="20">
        <f>VLOOKUP(A3540,[1]spot_prices!$A:$F,5,FALSE)</f>
        <v>50.38</v>
      </c>
      <c r="G3540" s="103">
        <f>VLOOKUP(A3540,[1]spot_prices!$A:$F,6,FALSE)</f>
        <v>3.03</v>
      </c>
      <c r="H3540" s="135" t="s">
        <v>1288</v>
      </c>
      <c r="I3540" s="138"/>
      <c r="J3540" s="120" t="s">
        <v>2352</v>
      </c>
      <c r="K3540" s="112">
        <f>VLOOKUP(H3540,行业总结!D:F,2,FALSE)</f>
        <v>7.1</v>
      </c>
      <c r="L3540" s="135" t="s">
        <v>15417</v>
      </c>
      <c r="M3540" s="135" t="s">
        <v>15418</v>
      </c>
    </row>
    <row r="3541" s="98" customFormat="1" ht="33" spans="1:13">
      <c r="A3541" s="108" t="s">
        <v>15419</v>
      </c>
      <c r="B3541" s="108" t="s">
        <v>15420</v>
      </c>
      <c r="C3541" s="21">
        <f>VLOOKUP(A3541,[1]spot_prices!$A:$F,3,FALSE)</f>
        <v>262.5</v>
      </c>
      <c r="D3541" s="21">
        <f>VLOOKUP(A3541,[1]spot_prices!$A:$F,4,FALSE)</f>
        <v>262.5</v>
      </c>
      <c r="E3541" s="107">
        <f>C3541/D3541</f>
        <v>1</v>
      </c>
      <c r="F3541" s="20">
        <f>VLOOKUP(A3541,[1]spot_prices!$A:$F,5,FALSE)</f>
        <v>58</v>
      </c>
      <c r="G3541" s="103">
        <f>VLOOKUP(A3541,[1]spot_prices!$A:$F,6,FALSE)</f>
        <v>-0.68</v>
      </c>
      <c r="H3541" s="109" t="s">
        <v>1288</v>
      </c>
      <c r="I3541" s="121"/>
      <c r="J3541" s="108" t="s">
        <v>2211</v>
      </c>
      <c r="K3541" s="112">
        <f>VLOOKUP(H3541,行业总结!D:F,2,FALSE)</f>
        <v>7.1</v>
      </c>
      <c r="L3541" s="109" t="s">
        <v>15421</v>
      </c>
      <c r="M3541" s="109" t="s">
        <v>15422</v>
      </c>
    </row>
    <row r="3542" s="98" customFormat="1" ht="33" spans="1:13">
      <c r="A3542" s="108" t="s">
        <v>15423</v>
      </c>
      <c r="B3542" s="108" t="s">
        <v>15424</v>
      </c>
      <c r="C3542" s="21">
        <f>VLOOKUP(A3542,[1]spot_prices!$A:$F,3,FALSE)</f>
        <v>257.8</v>
      </c>
      <c r="D3542" s="21">
        <f>VLOOKUP(A3542,[1]spot_prices!$A:$F,4,FALSE)</f>
        <v>257.8</v>
      </c>
      <c r="E3542" s="107">
        <f>C3542/D3542</f>
        <v>1</v>
      </c>
      <c r="F3542" s="20">
        <f>VLOOKUP(A3542,[1]spot_prices!$A:$F,5,FALSE)</f>
        <v>33.4</v>
      </c>
      <c r="G3542" s="103">
        <f>VLOOKUP(A3542,[1]spot_prices!$A:$F,6,FALSE)</f>
        <v>2.02</v>
      </c>
      <c r="H3542" s="109" t="s">
        <v>1288</v>
      </c>
      <c r="I3542" s="121"/>
      <c r="J3542" s="108" t="s">
        <v>2216</v>
      </c>
      <c r="K3542" s="112">
        <f>VLOOKUP(H3542,行业总结!D:F,2,FALSE)</f>
        <v>7.1</v>
      </c>
      <c r="L3542" s="109" t="s">
        <v>15425</v>
      </c>
      <c r="M3542" s="109" t="s">
        <v>15426</v>
      </c>
    </row>
    <row r="3543" s="98" customFormat="1" ht="33" spans="1:13">
      <c r="A3543" s="108" t="s">
        <v>15427</v>
      </c>
      <c r="B3543" s="108" t="s">
        <v>15428</v>
      </c>
      <c r="C3543" s="21">
        <f>VLOOKUP(A3543,[1]spot_prices!$A:$F,3,FALSE)</f>
        <v>251.1</v>
      </c>
      <c r="D3543" s="21">
        <f>VLOOKUP(A3543,[1]spot_prices!$A:$F,4,FALSE)</f>
        <v>359.8</v>
      </c>
      <c r="E3543" s="107">
        <f>C3543/D3543</f>
        <v>0.697887715397443</v>
      </c>
      <c r="F3543" s="20">
        <f>VLOOKUP(A3543,[1]spot_prices!$A:$F,5,FALSE)</f>
        <v>79.06</v>
      </c>
      <c r="G3543" s="103">
        <f>VLOOKUP(A3543,[1]spot_prices!$A:$F,6,FALSE)</f>
        <v>0.01</v>
      </c>
      <c r="H3543" s="109" t="s">
        <v>1288</v>
      </c>
      <c r="I3543" s="121"/>
      <c r="J3543" s="108" t="s">
        <v>3509</v>
      </c>
      <c r="K3543" s="112">
        <f>VLOOKUP(H3543,行业总结!D:F,2,FALSE)</f>
        <v>7.1</v>
      </c>
      <c r="L3543" s="109" t="s">
        <v>15429</v>
      </c>
      <c r="M3543" s="109" t="s">
        <v>15430</v>
      </c>
    </row>
    <row r="3544" s="98" customFormat="1" ht="49.5" spans="1:13">
      <c r="A3544" s="108" t="s">
        <v>15431</v>
      </c>
      <c r="B3544" s="108" t="s">
        <v>15432</v>
      </c>
      <c r="C3544" s="21">
        <f>VLOOKUP(A3544,[1]spot_prices!$A:$F,3,FALSE)</f>
        <v>234.2</v>
      </c>
      <c r="D3544" s="21">
        <f>VLOOKUP(A3544,[1]spot_prices!$A:$F,4,FALSE)</f>
        <v>238.3</v>
      </c>
      <c r="E3544" s="107">
        <f>C3544/D3544</f>
        <v>0.982794796475031</v>
      </c>
      <c r="F3544" s="20">
        <f>VLOOKUP(A3544,[1]spot_prices!$A:$F,5,FALSE)</f>
        <v>10.34</v>
      </c>
      <c r="G3544" s="103">
        <f>VLOOKUP(A3544,[1]spot_prices!$A:$F,6,FALSE)</f>
        <v>0.98</v>
      </c>
      <c r="H3544" s="109" t="s">
        <v>1288</v>
      </c>
      <c r="I3544" s="121"/>
      <c r="J3544" s="108" t="s">
        <v>2211</v>
      </c>
      <c r="K3544" s="112">
        <f>VLOOKUP(H3544,行业总结!D:F,2,FALSE)</f>
        <v>7.1</v>
      </c>
      <c r="L3544" s="109" t="s">
        <v>15433</v>
      </c>
      <c r="M3544" s="109" t="s">
        <v>15434</v>
      </c>
    </row>
    <row r="3545" s="98" customFormat="1" ht="33" spans="1:13">
      <c r="A3545" s="108" t="s">
        <v>15435</v>
      </c>
      <c r="B3545" s="108" t="s">
        <v>15436</v>
      </c>
      <c r="C3545" s="21">
        <f>VLOOKUP(A3545,[1]spot_prices!$A:$F,3,FALSE)</f>
        <v>225.8</v>
      </c>
      <c r="D3545" s="21">
        <f>VLOOKUP(A3545,[1]spot_prices!$A:$F,4,FALSE)</f>
        <v>225.8</v>
      </c>
      <c r="E3545" s="107">
        <f>C3545/D3545</f>
        <v>1</v>
      </c>
      <c r="F3545" s="20">
        <f>VLOOKUP(A3545,[1]spot_prices!$A:$F,5,FALSE)</f>
        <v>50.63</v>
      </c>
      <c r="G3545" s="103">
        <f>VLOOKUP(A3545,[1]spot_prices!$A:$F,6,FALSE)</f>
        <v>1.69</v>
      </c>
      <c r="H3545" s="109" t="s">
        <v>1288</v>
      </c>
      <c r="I3545" s="121"/>
      <c r="J3545" s="108" t="s">
        <v>2216</v>
      </c>
      <c r="K3545" s="112">
        <f>VLOOKUP(H3545,行业总结!D:F,2,FALSE)</f>
        <v>7.1</v>
      </c>
      <c r="L3545" s="109" t="s">
        <v>15437</v>
      </c>
      <c r="M3545" s="109" t="s">
        <v>15438</v>
      </c>
    </row>
    <row r="3546" s="98" customFormat="1" ht="33" spans="1:13">
      <c r="A3546" s="108" t="s">
        <v>15439</v>
      </c>
      <c r="B3546" s="108" t="s">
        <v>15440</v>
      </c>
      <c r="C3546" s="21">
        <f>VLOOKUP(A3546,[1]spot_prices!$A:$F,3,FALSE)</f>
        <v>198.5</v>
      </c>
      <c r="D3546" s="21">
        <f>VLOOKUP(A3546,[1]spot_prices!$A:$F,4,FALSE)</f>
        <v>198.6</v>
      </c>
      <c r="E3546" s="107">
        <f>C3546/D3546</f>
        <v>0.999496475327291</v>
      </c>
      <c r="F3546" s="20">
        <f>VLOOKUP(A3546,[1]spot_prices!$A:$F,5,FALSE)</f>
        <v>43.25</v>
      </c>
      <c r="G3546" s="103">
        <f>VLOOKUP(A3546,[1]spot_prices!$A:$F,6,FALSE)</f>
        <v>0.56</v>
      </c>
      <c r="H3546" s="109" t="s">
        <v>1288</v>
      </c>
      <c r="I3546" s="121"/>
      <c r="J3546" s="108" t="s">
        <v>2253</v>
      </c>
      <c r="K3546" s="112">
        <f>VLOOKUP(H3546,行业总结!D:F,2,FALSE)</f>
        <v>7.1</v>
      </c>
      <c r="L3546" s="109" t="s">
        <v>15441</v>
      </c>
      <c r="M3546" s="109" t="s">
        <v>15442</v>
      </c>
    </row>
    <row r="3547" s="98" customFormat="1" ht="33" spans="1:13">
      <c r="A3547" s="108" t="s">
        <v>15443</v>
      </c>
      <c r="B3547" s="108" t="s">
        <v>15444</v>
      </c>
      <c r="C3547" s="21">
        <f>VLOOKUP(A3547,[1]spot_prices!$A:$F,3,FALSE)</f>
        <v>186.3</v>
      </c>
      <c r="D3547" s="21">
        <f>VLOOKUP(A3547,[1]spot_prices!$A:$F,4,FALSE)</f>
        <v>186.7</v>
      </c>
      <c r="E3547" s="107">
        <f>C3547/D3547</f>
        <v>0.997857525441886</v>
      </c>
      <c r="F3547" s="20">
        <f>VLOOKUP(A3547,[1]spot_prices!$A:$F,5,FALSE)</f>
        <v>80.35</v>
      </c>
      <c r="G3547" s="103">
        <f>VLOOKUP(A3547,[1]spot_prices!$A:$F,6,FALSE)</f>
        <v>0</v>
      </c>
      <c r="H3547" s="109" t="s">
        <v>1288</v>
      </c>
      <c r="I3547" s="121"/>
      <c r="J3547" s="108" t="s">
        <v>2216</v>
      </c>
      <c r="K3547" s="112">
        <f>VLOOKUP(H3547,行业总结!D:F,2,FALSE)</f>
        <v>7.1</v>
      </c>
      <c r="L3547" s="109" t="s">
        <v>15445</v>
      </c>
      <c r="M3547" s="109" t="s">
        <v>15446</v>
      </c>
    </row>
    <row r="3548" s="98" customFormat="1" ht="33" spans="1:13">
      <c r="A3548" s="108" t="s">
        <v>15447</v>
      </c>
      <c r="B3548" s="108" t="s">
        <v>15448</v>
      </c>
      <c r="C3548" s="21">
        <f>VLOOKUP(A3548,[1]spot_prices!$A:$F,3,FALSE)</f>
        <v>179.2</v>
      </c>
      <c r="D3548" s="21">
        <f>VLOOKUP(A3548,[1]spot_prices!$A:$F,4,FALSE)</f>
        <v>180.6</v>
      </c>
      <c r="E3548" s="107">
        <f>C3548/D3548</f>
        <v>0.992248062015504</v>
      </c>
      <c r="F3548" s="20">
        <f>VLOOKUP(A3548,[1]spot_prices!$A:$F,5,FALSE)</f>
        <v>11.3</v>
      </c>
      <c r="G3548" s="103">
        <f>VLOOKUP(A3548,[1]spot_prices!$A:$F,6,FALSE)</f>
        <v>2.08</v>
      </c>
      <c r="H3548" s="109" t="s">
        <v>1288</v>
      </c>
      <c r="I3548" s="121"/>
      <c r="J3548" s="108" t="s">
        <v>2211</v>
      </c>
      <c r="K3548" s="112">
        <f>VLOOKUP(H3548,行业总结!D:F,2,FALSE)</f>
        <v>7.1</v>
      </c>
      <c r="L3548" s="109" t="s">
        <v>15449</v>
      </c>
      <c r="M3548" s="109" t="s">
        <v>15450</v>
      </c>
    </row>
    <row r="3549" s="98" customFormat="1" ht="49.5" spans="1:13">
      <c r="A3549" s="108" t="s">
        <v>15451</v>
      </c>
      <c r="B3549" s="108" t="s">
        <v>15452</v>
      </c>
      <c r="C3549" s="21">
        <f>VLOOKUP(A3549,[1]spot_prices!$A:$F,3,FALSE)</f>
        <v>168.2</v>
      </c>
      <c r="D3549" s="21">
        <f>VLOOKUP(A3549,[1]spot_prices!$A:$F,4,FALSE)</f>
        <v>168.9</v>
      </c>
      <c r="E3549" s="107">
        <f>C3549/D3549</f>
        <v>0.995855535820012</v>
      </c>
      <c r="F3549" s="20">
        <f>VLOOKUP(A3549,[1]spot_prices!$A:$F,5,FALSE)</f>
        <v>29.91</v>
      </c>
      <c r="G3549" s="103">
        <f>VLOOKUP(A3549,[1]spot_prices!$A:$F,6,FALSE)</f>
        <v>1.05</v>
      </c>
      <c r="H3549" s="109" t="s">
        <v>1288</v>
      </c>
      <c r="I3549" s="121"/>
      <c r="J3549" s="108" t="s">
        <v>2352</v>
      </c>
      <c r="K3549" s="112">
        <f>VLOOKUP(H3549,行业总结!D:F,2,FALSE)</f>
        <v>7.1</v>
      </c>
      <c r="L3549" s="109" t="s">
        <v>15453</v>
      </c>
      <c r="M3549" s="109" t="s">
        <v>15454</v>
      </c>
    </row>
    <row r="3550" s="98" customFormat="1" ht="49.5" spans="1:13">
      <c r="A3550" s="108" t="s">
        <v>15455</v>
      </c>
      <c r="B3550" s="108" t="s">
        <v>15456</v>
      </c>
      <c r="C3550" s="21">
        <f>VLOOKUP(A3550,[1]spot_prices!$A:$F,3,FALSE)</f>
        <v>128.7</v>
      </c>
      <c r="D3550" s="21">
        <f>VLOOKUP(A3550,[1]spot_prices!$A:$F,4,FALSE)</f>
        <v>169.2</v>
      </c>
      <c r="E3550" s="107">
        <f>C3550/D3550</f>
        <v>0.76063829787234</v>
      </c>
      <c r="F3550" s="20">
        <f>VLOOKUP(A3550,[1]spot_prices!$A:$F,5,FALSE)</f>
        <v>32.99</v>
      </c>
      <c r="G3550" s="103">
        <f>VLOOKUP(A3550,[1]spot_prices!$A:$F,6,FALSE)</f>
        <v>1.95</v>
      </c>
      <c r="H3550" s="109" t="s">
        <v>1288</v>
      </c>
      <c r="I3550" s="121"/>
      <c r="J3550" s="108" t="s">
        <v>2135</v>
      </c>
      <c r="K3550" s="112">
        <f>VLOOKUP(H3550,行业总结!D:F,2,FALSE)</f>
        <v>7.1</v>
      </c>
      <c r="L3550" s="109" t="s">
        <v>15457</v>
      </c>
      <c r="M3550" s="109" t="s">
        <v>15458</v>
      </c>
    </row>
    <row r="3551" s="98" customFormat="1" ht="33" spans="1:13">
      <c r="A3551" s="108" t="s">
        <v>15459</v>
      </c>
      <c r="B3551" s="108" t="s">
        <v>15460</v>
      </c>
      <c r="C3551" s="21">
        <f>VLOOKUP(A3551,[1]spot_prices!$A:$F,3,FALSE)</f>
        <v>112.7</v>
      </c>
      <c r="D3551" s="21">
        <f>VLOOKUP(A3551,[1]spot_prices!$A:$F,4,FALSE)</f>
        <v>211.7</v>
      </c>
      <c r="E3551" s="107">
        <f>C3551/D3551</f>
        <v>0.532357109116675</v>
      </c>
      <c r="F3551" s="20">
        <f>VLOOKUP(A3551,[1]spot_prices!$A:$F,5,FALSE)</f>
        <v>17.05</v>
      </c>
      <c r="G3551" s="103">
        <f>VLOOKUP(A3551,[1]spot_prices!$A:$F,6,FALSE)</f>
        <v>1.79</v>
      </c>
      <c r="H3551" s="109" t="s">
        <v>1288</v>
      </c>
      <c r="I3551" s="121"/>
      <c r="J3551" s="108" t="s">
        <v>2253</v>
      </c>
      <c r="K3551" s="112">
        <f>VLOOKUP(H3551,行业总结!D:F,2,FALSE)</f>
        <v>7.1</v>
      </c>
      <c r="L3551" s="109" t="s">
        <v>15461</v>
      </c>
      <c r="M3551" s="109" t="s">
        <v>15462</v>
      </c>
    </row>
    <row r="3552" s="98" customFormat="1" ht="33" spans="1:13">
      <c r="A3552" s="108" t="s">
        <v>15463</v>
      </c>
      <c r="B3552" s="108" t="s">
        <v>15464</v>
      </c>
      <c r="C3552" s="21">
        <f>VLOOKUP(A3552,[1]spot_prices!$A:$F,3,FALSE)</f>
        <v>105.8</v>
      </c>
      <c r="D3552" s="21">
        <f>VLOOKUP(A3552,[1]spot_prices!$A:$F,4,FALSE)</f>
        <v>137.4</v>
      </c>
      <c r="E3552" s="107">
        <f>C3552/D3552</f>
        <v>0.770014556040757</v>
      </c>
      <c r="F3552" s="20">
        <f>VLOOKUP(A3552,[1]spot_prices!$A:$F,5,FALSE)</f>
        <v>78.88</v>
      </c>
      <c r="G3552" s="103">
        <f>VLOOKUP(A3552,[1]spot_prices!$A:$F,6,FALSE)</f>
        <v>0.96</v>
      </c>
      <c r="H3552" s="109" t="s">
        <v>1288</v>
      </c>
      <c r="I3552" s="121"/>
      <c r="J3552" s="108" t="s">
        <v>2352</v>
      </c>
      <c r="K3552" s="112">
        <f>VLOOKUP(H3552,行业总结!D:F,2,FALSE)</f>
        <v>7.1</v>
      </c>
      <c r="L3552" s="109" t="s">
        <v>15465</v>
      </c>
      <c r="M3552" s="109" t="s">
        <v>15466</v>
      </c>
    </row>
    <row r="3553" s="98" customFormat="1" ht="33" spans="1:13">
      <c r="A3553" s="20" t="s">
        <v>15467</v>
      </c>
      <c r="B3553" s="20" t="s">
        <v>15468</v>
      </c>
      <c r="C3553" s="21">
        <f>VLOOKUP(A3553,[1]spot_prices!$A:$F,3,FALSE)</f>
        <v>96.1</v>
      </c>
      <c r="D3553" s="21">
        <f>VLOOKUP(A3553,[1]spot_prices!$A:$F,4,FALSE)</f>
        <v>185.3</v>
      </c>
      <c r="E3553" s="107">
        <f>C3553/D3553</f>
        <v>0.518618456556935</v>
      </c>
      <c r="F3553" s="20">
        <f>VLOOKUP(A3553,[1]spot_prices!$A:$F,5,FALSE)</f>
        <v>45</v>
      </c>
      <c r="G3553" s="103">
        <f>VLOOKUP(A3553,[1]spot_prices!$A:$F,6,FALSE)</f>
        <v>2.9</v>
      </c>
      <c r="H3553" s="23" t="s">
        <v>1288</v>
      </c>
      <c r="I3553" s="115"/>
      <c r="J3553" s="20" t="s">
        <v>3219</v>
      </c>
      <c r="K3553" s="112">
        <f>VLOOKUP(H3553,行业总结!D:F,2,FALSE)</f>
        <v>7.1</v>
      </c>
      <c r="L3553" s="23" t="s">
        <v>15469</v>
      </c>
      <c r="M3553" s="23" t="s">
        <v>15470</v>
      </c>
    </row>
    <row r="3554" s="98" customFormat="1" ht="33" spans="1:13">
      <c r="A3554" s="20" t="s">
        <v>15471</v>
      </c>
      <c r="B3554" s="20" t="s">
        <v>15472</v>
      </c>
      <c r="C3554" s="21">
        <f>VLOOKUP(A3554,[1]spot_prices!$A:$F,3,FALSE)</f>
        <v>91.6</v>
      </c>
      <c r="D3554" s="21">
        <f>VLOOKUP(A3554,[1]spot_prices!$A:$F,4,FALSE)</f>
        <v>99.2</v>
      </c>
      <c r="E3554" s="107">
        <f>C3554/D3554</f>
        <v>0.923387096774194</v>
      </c>
      <c r="F3554" s="20">
        <f>VLOOKUP(A3554,[1]spot_prices!$A:$F,5,FALSE)</f>
        <v>10.86</v>
      </c>
      <c r="G3554" s="103">
        <f>VLOOKUP(A3554,[1]spot_prices!$A:$F,6,FALSE)</f>
        <v>0.74</v>
      </c>
      <c r="H3554" s="23" t="s">
        <v>1288</v>
      </c>
      <c r="I3554" s="115"/>
      <c r="J3554" s="20" t="s">
        <v>2135</v>
      </c>
      <c r="K3554" s="112">
        <f>VLOOKUP(H3554,行业总结!D:F,2,FALSE)</f>
        <v>7.1</v>
      </c>
      <c r="L3554" s="23" t="s">
        <v>15473</v>
      </c>
      <c r="M3554" s="23" t="s">
        <v>15474</v>
      </c>
    </row>
    <row r="3555" s="98" customFormat="1" spans="1:13">
      <c r="A3555" s="20" t="s">
        <v>15475</v>
      </c>
      <c r="B3555" s="20" t="s">
        <v>15476</v>
      </c>
      <c r="C3555" s="21">
        <f>VLOOKUP(A3555,[1]spot_prices!$A:$F,3,FALSE)</f>
        <v>88.8</v>
      </c>
      <c r="D3555" s="21">
        <f>VLOOKUP(A3555,[1]spot_prices!$A:$F,4,FALSE)</f>
        <v>88.9</v>
      </c>
      <c r="E3555" s="107">
        <f>C3555/D3555</f>
        <v>0.998875140607424</v>
      </c>
      <c r="F3555" s="20">
        <f>VLOOKUP(A3555,[1]spot_prices!$A:$F,5,FALSE)</f>
        <v>14.16</v>
      </c>
      <c r="G3555" s="103">
        <f>VLOOKUP(A3555,[1]spot_prices!$A:$F,6,FALSE)</f>
        <v>2.53</v>
      </c>
      <c r="H3555" s="23" t="s">
        <v>1288</v>
      </c>
      <c r="I3555" s="115"/>
      <c r="J3555" s="20" t="s">
        <v>2352</v>
      </c>
      <c r="K3555" s="112">
        <f>VLOOKUP(H3555,行业总结!D:F,2,FALSE)</f>
        <v>7.1</v>
      </c>
      <c r="L3555" s="23" t="s">
        <v>15477</v>
      </c>
      <c r="M3555" s="23" t="s">
        <v>15478</v>
      </c>
    </row>
    <row r="3556" s="98" customFormat="1" ht="33" spans="1:13">
      <c r="A3556" s="20" t="s">
        <v>15479</v>
      </c>
      <c r="B3556" s="20" t="s">
        <v>15480</v>
      </c>
      <c r="C3556" s="21">
        <f>VLOOKUP(A3556,[1]spot_prices!$A:$F,3,FALSE)</f>
        <v>75.6</v>
      </c>
      <c r="D3556" s="21">
        <f>VLOOKUP(A3556,[1]spot_prices!$A:$F,4,FALSE)</f>
        <v>77.1</v>
      </c>
      <c r="E3556" s="107">
        <f>C3556/D3556</f>
        <v>0.980544747081712</v>
      </c>
      <c r="F3556" s="20">
        <f>VLOOKUP(A3556,[1]spot_prices!$A:$F,5,FALSE)</f>
        <v>7.65</v>
      </c>
      <c r="G3556" s="103">
        <f>VLOOKUP(A3556,[1]spot_prices!$A:$F,6,FALSE)</f>
        <v>2.55</v>
      </c>
      <c r="H3556" s="23" t="s">
        <v>1288</v>
      </c>
      <c r="I3556" s="115"/>
      <c r="J3556" s="20" t="s">
        <v>2352</v>
      </c>
      <c r="K3556" s="112">
        <f>VLOOKUP(H3556,行业总结!D:F,2,FALSE)</f>
        <v>7.1</v>
      </c>
      <c r="L3556" s="23" t="s">
        <v>15481</v>
      </c>
      <c r="M3556" s="23" t="s">
        <v>15482</v>
      </c>
    </row>
    <row r="3557" s="98" customFormat="1" ht="33" spans="1:13">
      <c r="A3557" s="20" t="s">
        <v>15483</v>
      </c>
      <c r="B3557" s="20" t="s">
        <v>15484</v>
      </c>
      <c r="C3557" s="21">
        <f>VLOOKUP(A3557,[1]spot_prices!$A:$F,3,FALSE)</f>
        <v>72.6</v>
      </c>
      <c r="D3557" s="21">
        <f>VLOOKUP(A3557,[1]spot_prices!$A:$F,4,FALSE)</f>
        <v>91</v>
      </c>
      <c r="E3557" s="107">
        <f>C3557/D3557</f>
        <v>0.797802197802198</v>
      </c>
      <c r="F3557" s="20">
        <f>VLOOKUP(A3557,[1]spot_prices!$A:$F,5,FALSE)</f>
        <v>15.19</v>
      </c>
      <c r="G3557" s="103">
        <f>VLOOKUP(A3557,[1]spot_prices!$A:$F,6,FALSE)</f>
        <v>1.95</v>
      </c>
      <c r="H3557" s="23" t="s">
        <v>1288</v>
      </c>
      <c r="I3557" s="115"/>
      <c r="J3557" s="20" t="s">
        <v>2135</v>
      </c>
      <c r="K3557" s="112">
        <f>VLOOKUP(H3557,行业总结!D:F,2,FALSE)</f>
        <v>7.1</v>
      </c>
      <c r="L3557" s="23" t="s">
        <v>15485</v>
      </c>
      <c r="M3557" s="23" t="s">
        <v>15486</v>
      </c>
    </row>
    <row r="3558" s="98" customFormat="1" ht="49.5" spans="1:13">
      <c r="A3558" s="20" t="s">
        <v>15487</v>
      </c>
      <c r="B3558" s="20" t="s">
        <v>15488</v>
      </c>
      <c r="C3558" s="21">
        <f>VLOOKUP(A3558,[1]spot_prices!$A:$F,3,FALSE)</f>
        <v>70.9</v>
      </c>
      <c r="D3558" s="21">
        <f>VLOOKUP(A3558,[1]spot_prices!$A:$F,4,FALSE)</f>
        <v>72.4</v>
      </c>
      <c r="E3558" s="107">
        <f>C3558/D3558</f>
        <v>0.979281767955801</v>
      </c>
      <c r="F3558" s="20">
        <f>VLOOKUP(A3558,[1]spot_prices!$A:$F,5,FALSE)</f>
        <v>34.24</v>
      </c>
      <c r="G3558" s="103">
        <f>VLOOKUP(A3558,[1]spot_prices!$A:$F,6,FALSE)</f>
        <v>3.13</v>
      </c>
      <c r="H3558" s="23" t="s">
        <v>1288</v>
      </c>
      <c r="I3558" s="115"/>
      <c r="J3558" s="20" t="s">
        <v>2113</v>
      </c>
      <c r="K3558" s="112">
        <f>VLOOKUP(H3558,行业总结!D:F,2,FALSE)</f>
        <v>7.1</v>
      </c>
      <c r="L3558" s="23" t="s">
        <v>15489</v>
      </c>
      <c r="M3558" s="23" t="s">
        <v>15490</v>
      </c>
    </row>
    <row r="3559" s="98" customFormat="1" ht="33" spans="1:13">
      <c r="A3559" s="20" t="s">
        <v>15491</v>
      </c>
      <c r="B3559" s="20" t="s">
        <v>15492</v>
      </c>
      <c r="C3559" s="21">
        <f>VLOOKUP(A3559,[1]spot_prices!$A:$F,3,FALSE)</f>
        <v>70</v>
      </c>
      <c r="D3559" s="21">
        <f>VLOOKUP(A3559,[1]spot_prices!$A:$F,4,FALSE)</f>
        <v>70</v>
      </c>
      <c r="E3559" s="107">
        <f>C3559/D3559</f>
        <v>1</v>
      </c>
      <c r="F3559" s="20">
        <f>VLOOKUP(A3559,[1]spot_prices!$A:$F,5,FALSE)</f>
        <v>29.15</v>
      </c>
      <c r="G3559" s="103">
        <f>VLOOKUP(A3559,[1]spot_prices!$A:$F,6,FALSE)</f>
        <v>-1.62</v>
      </c>
      <c r="H3559" s="23" t="s">
        <v>1288</v>
      </c>
      <c r="I3559" s="115"/>
      <c r="J3559" s="113"/>
      <c r="K3559" s="112">
        <f>VLOOKUP(H3559,行业总结!D:F,2,FALSE)</f>
        <v>7.1</v>
      </c>
      <c r="L3559" s="23" t="s">
        <v>15493</v>
      </c>
      <c r="M3559" s="23" t="s">
        <v>15494</v>
      </c>
    </row>
    <row r="3560" s="98" customFormat="1" ht="33" spans="1:13">
      <c r="A3560" s="20" t="s">
        <v>15495</v>
      </c>
      <c r="B3560" s="20" t="s">
        <v>15496</v>
      </c>
      <c r="C3560" s="21">
        <f>VLOOKUP(A3560,[1]spot_prices!$A:$F,3,FALSE)</f>
        <v>68.6</v>
      </c>
      <c r="D3560" s="21">
        <f>VLOOKUP(A3560,[1]spot_prices!$A:$F,4,FALSE)</f>
        <v>72.6</v>
      </c>
      <c r="E3560" s="107">
        <f>C3560/D3560</f>
        <v>0.944903581267218</v>
      </c>
      <c r="F3560" s="20">
        <f>VLOOKUP(A3560,[1]spot_prices!$A:$F,5,FALSE)</f>
        <v>26.42</v>
      </c>
      <c r="G3560" s="103">
        <f>VLOOKUP(A3560,[1]spot_prices!$A:$F,6,FALSE)</f>
        <v>2.52</v>
      </c>
      <c r="H3560" s="23" t="s">
        <v>1288</v>
      </c>
      <c r="I3560" s="115"/>
      <c r="J3560" s="20" t="s">
        <v>2122</v>
      </c>
      <c r="K3560" s="112">
        <f>VLOOKUP(H3560,行业总结!D:F,2,FALSE)</f>
        <v>7.1</v>
      </c>
      <c r="L3560" s="23" t="s">
        <v>15497</v>
      </c>
      <c r="M3560" s="23" t="s">
        <v>15498</v>
      </c>
    </row>
    <row r="3561" s="98" customFormat="1" ht="33" spans="1:13">
      <c r="A3561" s="20" t="s">
        <v>15499</v>
      </c>
      <c r="B3561" s="20" t="s">
        <v>15500</v>
      </c>
      <c r="C3561" s="21">
        <f>VLOOKUP(A3561,[1]spot_prices!$A:$F,3,FALSE)</f>
        <v>65</v>
      </c>
      <c r="D3561" s="21">
        <f>VLOOKUP(A3561,[1]spot_prices!$A:$F,4,FALSE)</f>
        <v>70.5</v>
      </c>
      <c r="E3561" s="107">
        <f>C3561/D3561</f>
        <v>0.921985815602837</v>
      </c>
      <c r="F3561" s="20">
        <f>VLOOKUP(A3561,[1]spot_prices!$A:$F,5,FALSE)</f>
        <v>5.26</v>
      </c>
      <c r="G3561" s="103">
        <f>VLOOKUP(A3561,[1]spot_prices!$A:$F,6,FALSE)</f>
        <v>1.74</v>
      </c>
      <c r="H3561" s="23" t="s">
        <v>1288</v>
      </c>
      <c r="I3561" s="115"/>
      <c r="J3561" s="20" t="s">
        <v>2135</v>
      </c>
      <c r="K3561" s="112">
        <f>VLOOKUP(H3561,行业总结!D:F,2,FALSE)</f>
        <v>7.1</v>
      </c>
      <c r="L3561" s="23" t="s">
        <v>15501</v>
      </c>
      <c r="M3561" s="23" t="s">
        <v>15502</v>
      </c>
    </row>
    <row r="3562" s="98" customFormat="1" ht="49.5" spans="1:13">
      <c r="A3562" s="20" t="s">
        <v>15503</v>
      </c>
      <c r="B3562" s="20" t="s">
        <v>15504</v>
      </c>
      <c r="C3562" s="21">
        <f>VLOOKUP(A3562,[1]spot_prices!$A:$F,3,FALSE)</f>
        <v>58.5</v>
      </c>
      <c r="D3562" s="21">
        <f>VLOOKUP(A3562,[1]spot_prices!$A:$F,4,FALSE)</f>
        <v>59.2</v>
      </c>
      <c r="E3562" s="107">
        <f>C3562/D3562</f>
        <v>0.988175675675676</v>
      </c>
      <c r="F3562" s="20">
        <f>VLOOKUP(A3562,[1]spot_prices!$A:$F,5,FALSE)</f>
        <v>6.94</v>
      </c>
      <c r="G3562" s="103">
        <f>VLOOKUP(A3562,[1]spot_prices!$A:$F,6,FALSE)</f>
        <v>6.93</v>
      </c>
      <c r="H3562" s="23" t="s">
        <v>1288</v>
      </c>
      <c r="I3562" s="115"/>
      <c r="J3562" s="20" t="s">
        <v>2113</v>
      </c>
      <c r="K3562" s="112">
        <f>VLOOKUP(H3562,行业总结!D:F,2,FALSE)</f>
        <v>7.1</v>
      </c>
      <c r="L3562" s="23" t="s">
        <v>15505</v>
      </c>
      <c r="M3562" s="23" t="s">
        <v>15506</v>
      </c>
    </row>
    <row r="3563" s="98" customFormat="1" spans="1:13">
      <c r="A3563" s="24" t="s">
        <v>15507</v>
      </c>
      <c r="B3563" s="24" t="s">
        <v>15508</v>
      </c>
      <c r="C3563" s="21">
        <f>VLOOKUP(A3563,[1]spot_prices!$A:$F,3,FALSE)</f>
        <v>48</v>
      </c>
      <c r="D3563" s="21">
        <f>VLOOKUP(A3563,[1]spot_prices!$A:$F,4,FALSE)</f>
        <v>82.2</v>
      </c>
      <c r="E3563" s="107">
        <f>C3563/D3563</f>
        <v>0.583941605839416</v>
      </c>
      <c r="F3563" s="20">
        <f>VLOOKUP(A3563,[1]spot_prices!$A:$F,5,FALSE)</f>
        <v>71.47</v>
      </c>
      <c r="G3563" s="103">
        <f>VLOOKUP(A3563,[1]spot_prices!$A:$F,6,FALSE)</f>
        <v>1.46</v>
      </c>
      <c r="H3563" s="27" t="s">
        <v>1288</v>
      </c>
      <c r="I3563" s="35"/>
      <c r="J3563" s="114"/>
      <c r="K3563" s="112">
        <f>VLOOKUP(H3563,行业总结!D:F,2,FALSE)</f>
        <v>7.1</v>
      </c>
      <c r="L3563" s="27" t="s">
        <v>15509</v>
      </c>
      <c r="M3563" s="27" t="s">
        <v>15510</v>
      </c>
    </row>
    <row r="3564" s="98" customFormat="1" ht="49.5" spans="1:13">
      <c r="A3564" s="24" t="s">
        <v>15511</v>
      </c>
      <c r="B3564" s="24" t="s">
        <v>15512</v>
      </c>
      <c r="C3564" s="21">
        <f>VLOOKUP(A3564,[1]spot_prices!$A:$F,3,FALSE)</f>
        <v>47.6</v>
      </c>
      <c r="D3564" s="21">
        <f>VLOOKUP(A3564,[1]spot_prices!$A:$F,4,FALSE)</f>
        <v>71.2</v>
      </c>
      <c r="E3564" s="107">
        <f>C3564/D3564</f>
        <v>0.668539325842697</v>
      </c>
      <c r="F3564" s="20">
        <f>VLOOKUP(A3564,[1]spot_prices!$A:$F,5,FALSE)</f>
        <v>10.76</v>
      </c>
      <c r="G3564" s="103">
        <f>VLOOKUP(A3564,[1]spot_prices!$A:$F,6,FALSE)</f>
        <v>-0.92</v>
      </c>
      <c r="H3564" s="27" t="s">
        <v>1288</v>
      </c>
      <c r="I3564" s="35"/>
      <c r="J3564" s="114"/>
      <c r="K3564" s="112">
        <f>VLOOKUP(H3564,行业总结!D:F,2,FALSE)</f>
        <v>7.1</v>
      </c>
      <c r="L3564" s="27" t="s">
        <v>15513</v>
      </c>
      <c r="M3564" s="27" t="s">
        <v>15514</v>
      </c>
    </row>
    <row r="3565" s="98" customFormat="1" ht="49.5" spans="1:13">
      <c r="A3565" s="24" t="s">
        <v>15515</v>
      </c>
      <c r="B3565" s="24" t="s">
        <v>15516</v>
      </c>
      <c r="C3565" s="21">
        <f>VLOOKUP(A3565,[1]spot_prices!$A:$F,3,FALSE)</f>
        <v>47.5</v>
      </c>
      <c r="D3565" s="21">
        <f>VLOOKUP(A3565,[1]spot_prices!$A:$F,4,FALSE)</f>
        <v>63.9</v>
      </c>
      <c r="E3565" s="107">
        <f>C3565/D3565</f>
        <v>0.743348982785603</v>
      </c>
      <c r="F3565" s="20">
        <f>VLOOKUP(A3565,[1]spot_prices!$A:$F,5,FALSE)</f>
        <v>9.64</v>
      </c>
      <c r="G3565" s="103">
        <f>VLOOKUP(A3565,[1]spot_prices!$A:$F,6,FALSE)</f>
        <v>-2.23</v>
      </c>
      <c r="H3565" s="27" t="s">
        <v>1288</v>
      </c>
      <c r="I3565" s="35"/>
      <c r="J3565" s="24" t="s">
        <v>2122</v>
      </c>
      <c r="K3565" s="112">
        <f>VLOOKUP(H3565,行业总结!D:F,2,FALSE)</f>
        <v>7.1</v>
      </c>
      <c r="L3565" s="27" t="s">
        <v>15517</v>
      </c>
      <c r="M3565" s="27" t="s">
        <v>15518</v>
      </c>
    </row>
    <row r="3566" s="98" customFormat="1" ht="49.5" spans="1:13">
      <c r="A3566" s="24" t="s">
        <v>15519</v>
      </c>
      <c r="B3566" s="24" t="s">
        <v>15520</v>
      </c>
      <c r="C3566" s="21">
        <f>VLOOKUP(A3566,[1]spot_prices!$A:$F,3,FALSE)</f>
        <v>47.4</v>
      </c>
      <c r="D3566" s="21">
        <f>VLOOKUP(A3566,[1]spot_prices!$A:$F,4,FALSE)</f>
        <v>61.4</v>
      </c>
      <c r="E3566" s="107">
        <f>C3566/D3566</f>
        <v>0.771986970684039</v>
      </c>
      <c r="F3566" s="20">
        <f>VLOOKUP(A3566,[1]spot_prices!$A:$F,5,FALSE)</f>
        <v>8.3</v>
      </c>
      <c r="G3566" s="103">
        <f>VLOOKUP(A3566,[1]spot_prices!$A:$F,6,FALSE)</f>
        <v>2.47</v>
      </c>
      <c r="H3566" s="27" t="s">
        <v>1288</v>
      </c>
      <c r="I3566" s="35"/>
      <c r="J3566" s="114"/>
      <c r="K3566" s="112">
        <f>VLOOKUP(H3566,行业总结!D:F,2,FALSE)</f>
        <v>7.1</v>
      </c>
      <c r="L3566" s="27" t="s">
        <v>15521</v>
      </c>
      <c r="M3566" s="27" t="s">
        <v>15522</v>
      </c>
    </row>
    <row r="3567" s="98" customFormat="1" ht="33" spans="1:13">
      <c r="A3567" s="24" t="s">
        <v>15523</v>
      </c>
      <c r="B3567" s="24" t="s">
        <v>15524</v>
      </c>
      <c r="C3567" s="21">
        <f>VLOOKUP(A3567,[1]spot_prices!$A:$F,3,FALSE)</f>
        <v>46</v>
      </c>
      <c r="D3567" s="21">
        <f>VLOOKUP(A3567,[1]spot_prices!$A:$F,4,FALSE)</f>
        <v>205.3</v>
      </c>
      <c r="E3567" s="107">
        <f>C3567/D3567</f>
        <v>0.224062347783731</v>
      </c>
      <c r="F3567" s="20">
        <f>VLOOKUP(A3567,[1]spot_prices!$A:$F,5,FALSE)</f>
        <v>102.67</v>
      </c>
      <c r="G3567" s="103">
        <f>VLOOKUP(A3567,[1]spot_prices!$A:$F,6,FALSE)</f>
        <v>1.05</v>
      </c>
      <c r="H3567" s="27" t="s">
        <v>1288</v>
      </c>
      <c r="I3567" s="35"/>
      <c r="J3567" s="114"/>
      <c r="K3567" s="112">
        <f>VLOOKUP(H3567,行业总结!D:F,2,FALSE)</f>
        <v>7.1</v>
      </c>
      <c r="L3567" s="27" t="s">
        <v>15525</v>
      </c>
      <c r="M3567" s="27" t="s">
        <v>15526</v>
      </c>
    </row>
    <row r="3568" s="98" customFormat="1" ht="33" spans="1:13">
      <c r="A3568" s="24" t="s">
        <v>15527</v>
      </c>
      <c r="B3568" s="24" t="s">
        <v>15528</v>
      </c>
      <c r="C3568" s="21">
        <f>VLOOKUP(A3568,[1]spot_prices!$A:$F,3,FALSE)</f>
        <v>45.9</v>
      </c>
      <c r="D3568" s="21">
        <f>VLOOKUP(A3568,[1]spot_prices!$A:$F,4,FALSE)</f>
        <v>46</v>
      </c>
      <c r="E3568" s="107">
        <f>C3568/D3568</f>
        <v>0.997826086956522</v>
      </c>
      <c r="F3568" s="20">
        <f>VLOOKUP(A3568,[1]spot_prices!$A:$F,5,FALSE)</f>
        <v>17.56</v>
      </c>
      <c r="G3568" s="103">
        <f>VLOOKUP(A3568,[1]spot_prices!$A:$F,6,FALSE)</f>
        <v>4.03</v>
      </c>
      <c r="H3568" s="27" t="s">
        <v>1288</v>
      </c>
      <c r="I3568" s="35"/>
      <c r="J3568" s="114"/>
      <c r="K3568" s="112">
        <f>VLOOKUP(H3568,行业总结!D:F,2,FALSE)</f>
        <v>7.1</v>
      </c>
      <c r="L3568" s="27" t="s">
        <v>15529</v>
      </c>
      <c r="M3568" s="27" t="s">
        <v>15530</v>
      </c>
    </row>
    <row r="3569" s="98" customFormat="1" ht="33" spans="1:13">
      <c r="A3569" s="24" t="s">
        <v>15531</v>
      </c>
      <c r="B3569" s="24" t="s">
        <v>15532</v>
      </c>
      <c r="C3569" s="21">
        <f>VLOOKUP(A3569,[1]spot_prices!$A:$F,3,FALSE)</f>
        <v>45.6</v>
      </c>
      <c r="D3569" s="21">
        <f>VLOOKUP(A3569,[1]spot_prices!$A:$F,4,FALSE)</f>
        <v>56</v>
      </c>
      <c r="E3569" s="107">
        <f>C3569/D3569</f>
        <v>0.814285714285714</v>
      </c>
      <c r="F3569" s="20">
        <f>VLOOKUP(A3569,[1]spot_prices!$A:$F,5,FALSE)</f>
        <v>7.52</v>
      </c>
      <c r="G3569" s="103">
        <f>VLOOKUP(A3569,[1]spot_prices!$A:$F,6,FALSE)</f>
        <v>1.08</v>
      </c>
      <c r="H3569" s="27" t="s">
        <v>1288</v>
      </c>
      <c r="I3569" s="35"/>
      <c r="J3569" s="24" t="s">
        <v>2352</v>
      </c>
      <c r="K3569" s="112">
        <f>VLOOKUP(H3569,行业总结!D:F,2,FALSE)</f>
        <v>7.1</v>
      </c>
      <c r="L3569" s="27" t="s">
        <v>15533</v>
      </c>
      <c r="M3569" s="27" t="s">
        <v>15534</v>
      </c>
    </row>
    <row r="3570" s="98" customFormat="1" ht="33" spans="1:13">
      <c r="A3570" s="24" t="s">
        <v>15535</v>
      </c>
      <c r="B3570" s="24" t="s">
        <v>15536</v>
      </c>
      <c r="C3570" s="21">
        <f>VLOOKUP(A3570,[1]spot_prices!$A:$F,3,FALSE)</f>
        <v>45.4</v>
      </c>
      <c r="D3570" s="21">
        <f>VLOOKUP(A3570,[1]spot_prices!$A:$F,4,FALSE)</f>
        <v>58.7</v>
      </c>
      <c r="E3570" s="107">
        <f>C3570/D3570</f>
        <v>0.773424190800681</v>
      </c>
      <c r="F3570" s="20">
        <f>VLOOKUP(A3570,[1]spot_prices!$A:$F,5,FALSE)</f>
        <v>11.34</v>
      </c>
      <c r="G3570" s="103">
        <f>VLOOKUP(A3570,[1]spot_prices!$A:$F,6,FALSE)</f>
        <v>2.9</v>
      </c>
      <c r="H3570" s="27" t="s">
        <v>1288</v>
      </c>
      <c r="I3570" s="35"/>
      <c r="J3570" s="24" t="s">
        <v>2352</v>
      </c>
      <c r="K3570" s="112">
        <f>VLOOKUP(H3570,行业总结!D:F,2,FALSE)</f>
        <v>7.1</v>
      </c>
      <c r="L3570" s="27" t="s">
        <v>15537</v>
      </c>
      <c r="M3570" s="27" t="s">
        <v>15538</v>
      </c>
    </row>
    <row r="3571" s="98" customFormat="1" spans="1:13">
      <c r="A3571" s="24" t="s">
        <v>15539</v>
      </c>
      <c r="B3571" s="24" t="s">
        <v>15540</v>
      </c>
      <c r="C3571" s="21">
        <f>VLOOKUP(A3571,[1]spot_prices!$A:$F,3,FALSE)</f>
        <v>39.3</v>
      </c>
      <c r="D3571" s="21">
        <f>VLOOKUP(A3571,[1]spot_prices!$A:$F,4,FALSE)</f>
        <v>127.6</v>
      </c>
      <c r="E3571" s="107">
        <f>C3571/D3571</f>
        <v>0.307993730407523</v>
      </c>
      <c r="F3571" s="20">
        <f>VLOOKUP(A3571,[1]spot_prices!$A:$F,5,FALSE)</f>
        <v>164.84</v>
      </c>
      <c r="G3571" s="103">
        <f>VLOOKUP(A3571,[1]spot_prices!$A:$F,6,FALSE)</f>
        <v>0.35</v>
      </c>
      <c r="H3571" s="27" t="s">
        <v>1288</v>
      </c>
      <c r="I3571" s="35"/>
      <c r="J3571" s="24" t="s">
        <v>2113</v>
      </c>
      <c r="K3571" s="112">
        <f>VLOOKUP(H3571,行业总结!D:F,2,FALSE)</f>
        <v>7.1</v>
      </c>
      <c r="L3571" s="27" t="s">
        <v>15541</v>
      </c>
      <c r="M3571" s="27" t="s">
        <v>1878</v>
      </c>
    </row>
    <row r="3572" s="98" customFormat="1" spans="1:13">
      <c r="A3572" s="24" t="s">
        <v>15542</v>
      </c>
      <c r="B3572" s="24" t="s">
        <v>15543</v>
      </c>
      <c r="C3572" s="21">
        <f>VLOOKUP(A3572,[1]spot_prices!$A:$F,3,FALSE)</f>
        <v>36.1</v>
      </c>
      <c r="D3572" s="21">
        <f>VLOOKUP(A3572,[1]spot_prices!$A:$F,4,FALSE)</f>
        <v>45.1</v>
      </c>
      <c r="E3572" s="107">
        <f>C3572/D3572</f>
        <v>0.800443458980044</v>
      </c>
      <c r="F3572" s="20">
        <f>VLOOKUP(A3572,[1]spot_prices!$A:$F,5,FALSE)</f>
        <v>24.73</v>
      </c>
      <c r="G3572" s="103">
        <f>VLOOKUP(A3572,[1]spot_prices!$A:$F,6,FALSE)</f>
        <v>1.85</v>
      </c>
      <c r="H3572" s="27" t="s">
        <v>1288</v>
      </c>
      <c r="I3572" s="35"/>
      <c r="J3572" s="114"/>
      <c r="K3572" s="112">
        <f>VLOOKUP(H3572,行业总结!D:F,2,FALSE)</f>
        <v>7.1</v>
      </c>
      <c r="L3572" s="27" t="s">
        <v>15544</v>
      </c>
      <c r="M3572" s="27" t="s">
        <v>15545</v>
      </c>
    </row>
    <row r="3573" s="98" customFormat="1" spans="1:13">
      <c r="A3573" s="24" t="s">
        <v>15546</v>
      </c>
      <c r="B3573" s="24" t="s">
        <v>15547</v>
      </c>
      <c r="C3573" s="21">
        <f>VLOOKUP(A3573,[1]spot_prices!$A:$F,3,FALSE)</f>
        <v>35.4</v>
      </c>
      <c r="D3573" s="21">
        <f>VLOOKUP(A3573,[1]spot_prices!$A:$F,4,FALSE)</f>
        <v>55.4</v>
      </c>
      <c r="E3573" s="107">
        <f>C3573/D3573</f>
        <v>0.63898916967509</v>
      </c>
      <c r="F3573" s="20">
        <f>VLOOKUP(A3573,[1]spot_prices!$A:$F,5,FALSE)</f>
        <v>17.73</v>
      </c>
      <c r="G3573" s="103">
        <f>VLOOKUP(A3573,[1]spot_prices!$A:$F,6,FALSE)</f>
        <v>3.08</v>
      </c>
      <c r="H3573" s="27" t="s">
        <v>1288</v>
      </c>
      <c r="I3573" s="35"/>
      <c r="J3573" s="114"/>
      <c r="K3573" s="112">
        <f>VLOOKUP(H3573,行业总结!D:F,2,FALSE)</f>
        <v>7.1</v>
      </c>
      <c r="L3573" s="27" t="s">
        <v>15548</v>
      </c>
      <c r="M3573" s="27" t="s">
        <v>15549</v>
      </c>
    </row>
    <row r="3574" s="98" customFormat="1" ht="33" spans="1:13">
      <c r="A3574" s="24" t="s">
        <v>15550</v>
      </c>
      <c r="B3574" s="24" t="s">
        <v>15551</v>
      </c>
      <c r="C3574" s="21">
        <f>VLOOKUP(A3574,[1]spot_prices!$A:$F,3,FALSE)</f>
        <v>33.7</v>
      </c>
      <c r="D3574" s="21">
        <f>VLOOKUP(A3574,[1]spot_prices!$A:$F,4,FALSE)</f>
        <v>134.8</v>
      </c>
      <c r="E3574" s="107">
        <f>C3574/D3574</f>
        <v>0.25</v>
      </c>
      <c r="F3574" s="20">
        <f>VLOOKUP(A3574,[1]spot_prices!$A:$F,5,FALSE)</f>
        <v>120.58</v>
      </c>
      <c r="G3574" s="103">
        <f>VLOOKUP(A3574,[1]spot_prices!$A:$F,6,FALSE)</f>
        <v>0.73</v>
      </c>
      <c r="H3574" s="27" t="s">
        <v>1288</v>
      </c>
      <c r="I3574" s="35"/>
      <c r="J3574" s="24" t="s">
        <v>2113</v>
      </c>
      <c r="K3574" s="112">
        <f>VLOOKUP(H3574,行业总结!D:F,2,FALSE)</f>
        <v>7.1</v>
      </c>
      <c r="L3574" s="27" t="s">
        <v>15552</v>
      </c>
      <c r="M3574" s="27" t="s">
        <v>15553</v>
      </c>
    </row>
    <row r="3575" s="98" customFormat="1" ht="33" spans="1:13">
      <c r="A3575" s="24" t="s">
        <v>15554</v>
      </c>
      <c r="B3575" s="24" t="s">
        <v>15555</v>
      </c>
      <c r="C3575" s="21">
        <f>VLOOKUP(A3575,[1]spot_prices!$A:$F,3,FALSE)</f>
        <v>30.1</v>
      </c>
      <c r="D3575" s="21">
        <f>VLOOKUP(A3575,[1]spot_prices!$A:$F,4,FALSE)</f>
        <v>51.6</v>
      </c>
      <c r="E3575" s="107">
        <f>C3575/D3575</f>
        <v>0.583333333333333</v>
      </c>
      <c r="F3575" s="20">
        <f>VLOOKUP(A3575,[1]spot_prices!$A:$F,5,FALSE)</f>
        <v>99.28</v>
      </c>
      <c r="G3575" s="103">
        <f>VLOOKUP(A3575,[1]spot_prices!$A:$F,6,FALSE)</f>
        <v>-2.09</v>
      </c>
      <c r="H3575" s="27" t="s">
        <v>1288</v>
      </c>
      <c r="I3575" s="35"/>
      <c r="J3575" s="24" t="s">
        <v>2286</v>
      </c>
      <c r="K3575" s="112">
        <f>VLOOKUP(H3575,行业总结!D:F,2,FALSE)</f>
        <v>7.1</v>
      </c>
      <c r="L3575" s="27" t="s">
        <v>15556</v>
      </c>
      <c r="M3575" s="27" t="s">
        <v>15557</v>
      </c>
    </row>
    <row r="3576" s="98" customFormat="1" spans="1:13">
      <c r="A3576" s="24" t="s">
        <v>15558</v>
      </c>
      <c r="B3576" s="24" t="s">
        <v>15559</v>
      </c>
      <c r="C3576" s="21">
        <f>VLOOKUP(A3576,[1]spot_prices!$A:$F,3,FALSE)</f>
        <v>30.1</v>
      </c>
      <c r="D3576" s="21">
        <f>VLOOKUP(A3576,[1]spot_prices!$A:$F,4,FALSE)</f>
        <v>48.6</v>
      </c>
      <c r="E3576" s="107">
        <f>C3576/D3576</f>
        <v>0.619341563786008</v>
      </c>
      <c r="F3576" s="20">
        <f>VLOOKUP(A3576,[1]spot_prices!$A:$F,5,FALSE)</f>
        <v>45.92</v>
      </c>
      <c r="G3576" s="103">
        <f>VLOOKUP(A3576,[1]spot_prices!$A:$F,6,FALSE)</f>
        <v>2.36</v>
      </c>
      <c r="H3576" s="27" t="s">
        <v>1288</v>
      </c>
      <c r="I3576" s="35"/>
      <c r="J3576" s="24" t="s">
        <v>2113</v>
      </c>
      <c r="K3576" s="112">
        <f>VLOOKUP(H3576,行业总结!D:F,2,FALSE)</f>
        <v>7.1</v>
      </c>
      <c r="L3576" s="27" t="s">
        <v>15560</v>
      </c>
      <c r="M3576" s="27" t="s">
        <v>15561</v>
      </c>
    </row>
    <row r="3577" s="98" customFormat="1" ht="33" spans="1:13">
      <c r="A3577" s="24" t="s">
        <v>15562</v>
      </c>
      <c r="B3577" s="24" t="s">
        <v>15563</v>
      </c>
      <c r="C3577" s="21">
        <f>VLOOKUP(A3577,[1]spot_prices!$A:$F,3,FALSE)</f>
        <v>30</v>
      </c>
      <c r="D3577" s="21">
        <f>VLOOKUP(A3577,[1]spot_prices!$A:$F,4,FALSE)</f>
        <v>51.4</v>
      </c>
      <c r="E3577" s="107">
        <f>C3577/D3577</f>
        <v>0.583657587548638</v>
      </c>
      <c r="F3577" s="20">
        <f>VLOOKUP(A3577,[1]spot_prices!$A:$F,5,FALSE)</f>
        <v>101.82</v>
      </c>
      <c r="G3577" s="103">
        <f>VLOOKUP(A3577,[1]spot_prices!$A:$F,6,FALSE)</f>
        <v>1.71</v>
      </c>
      <c r="H3577" s="27" t="s">
        <v>1288</v>
      </c>
      <c r="I3577" s="35"/>
      <c r="J3577" s="114"/>
      <c r="K3577" s="112">
        <f>VLOOKUP(H3577,行业总结!D:F,2,FALSE)</f>
        <v>7.1</v>
      </c>
      <c r="L3577" s="27" t="s">
        <v>15564</v>
      </c>
      <c r="M3577" s="27" t="s">
        <v>1755</v>
      </c>
    </row>
    <row r="3578" s="98" customFormat="1" ht="33" spans="1:13">
      <c r="A3578" s="24" t="s">
        <v>15565</v>
      </c>
      <c r="B3578" s="24" t="s">
        <v>15566</v>
      </c>
      <c r="C3578" s="21">
        <f>VLOOKUP(A3578,[1]spot_prices!$A:$F,3,FALSE)</f>
        <v>29.8</v>
      </c>
      <c r="D3578" s="21">
        <f>VLOOKUP(A3578,[1]spot_prices!$A:$F,4,FALSE)</f>
        <v>371.4</v>
      </c>
      <c r="E3578" s="107">
        <f>C3578/D3578</f>
        <v>0.0802369413031772</v>
      </c>
      <c r="F3578" s="20">
        <f>VLOOKUP(A3578,[1]spot_prices!$A:$F,5,FALSE)</f>
        <v>92.84</v>
      </c>
      <c r="G3578" s="103">
        <f>VLOOKUP(A3578,[1]spot_prices!$A:$F,6,FALSE)</f>
        <v>2.4</v>
      </c>
      <c r="H3578" s="27" t="s">
        <v>1288</v>
      </c>
      <c r="I3578" s="35"/>
      <c r="J3578" s="114"/>
      <c r="K3578" s="112">
        <f>VLOOKUP(H3578,行业总结!D:F,2,FALSE)</f>
        <v>7.1</v>
      </c>
      <c r="L3578" s="27" t="s">
        <v>15567</v>
      </c>
      <c r="M3578" s="27" t="s">
        <v>15568</v>
      </c>
    </row>
    <row r="3579" s="98" customFormat="1" ht="33" spans="1:13">
      <c r="A3579" s="24" t="s">
        <v>15569</v>
      </c>
      <c r="B3579" s="24" t="s">
        <v>15570</v>
      </c>
      <c r="C3579" s="21">
        <f>VLOOKUP(A3579,[1]spot_prices!$A:$F,3,FALSE)</f>
        <v>24.5</v>
      </c>
      <c r="D3579" s="21">
        <f>VLOOKUP(A3579,[1]spot_prices!$A:$F,4,FALSE)</f>
        <v>28.8</v>
      </c>
      <c r="E3579" s="107">
        <f>C3579/D3579</f>
        <v>0.850694444444444</v>
      </c>
      <c r="F3579" s="20">
        <f>VLOOKUP(A3579,[1]spot_prices!$A:$F,5,FALSE)</f>
        <v>8.31</v>
      </c>
      <c r="G3579" s="103">
        <f>VLOOKUP(A3579,[1]spot_prices!$A:$F,6,FALSE)</f>
        <v>0.61</v>
      </c>
      <c r="H3579" s="27" t="s">
        <v>1288</v>
      </c>
      <c r="I3579" s="35"/>
      <c r="J3579" s="114"/>
      <c r="K3579" s="112">
        <f>VLOOKUP(H3579,行业总结!D:F,2,FALSE)</f>
        <v>7.1</v>
      </c>
      <c r="L3579" s="27" t="s">
        <v>15571</v>
      </c>
      <c r="M3579" s="27" t="s">
        <v>15572</v>
      </c>
    </row>
    <row r="3580" s="98" customFormat="1" ht="33" spans="1:13">
      <c r="A3580" s="24" t="s">
        <v>15573</v>
      </c>
      <c r="B3580" s="24" t="s">
        <v>15574</v>
      </c>
      <c r="C3580" s="21">
        <f>VLOOKUP(A3580,[1]spot_prices!$A:$F,3,FALSE)</f>
        <v>24.2</v>
      </c>
      <c r="D3580" s="21">
        <f>VLOOKUP(A3580,[1]spot_prices!$A:$F,4,FALSE)</f>
        <v>104.4</v>
      </c>
      <c r="E3580" s="107">
        <f>C3580/D3580</f>
        <v>0.231800766283525</v>
      </c>
      <c r="F3580" s="20">
        <f>VLOOKUP(A3580,[1]spot_prices!$A:$F,5,FALSE)</f>
        <v>67.49</v>
      </c>
      <c r="G3580" s="103">
        <f>VLOOKUP(A3580,[1]spot_prices!$A:$F,6,FALSE)</f>
        <v>0.28</v>
      </c>
      <c r="H3580" s="27" t="s">
        <v>1288</v>
      </c>
      <c r="I3580" s="35"/>
      <c r="J3580" s="114"/>
      <c r="K3580" s="112">
        <f>VLOOKUP(H3580,行业总结!D:F,2,FALSE)</f>
        <v>7.1</v>
      </c>
      <c r="L3580" s="27" t="s">
        <v>15575</v>
      </c>
      <c r="M3580" s="27" t="s">
        <v>15576</v>
      </c>
    </row>
    <row r="3581" s="98" customFormat="1" ht="33" spans="1:13">
      <c r="A3581" s="24" t="s">
        <v>15577</v>
      </c>
      <c r="B3581" s="24" t="s">
        <v>15578</v>
      </c>
      <c r="C3581" s="21">
        <f>VLOOKUP(A3581,[1]spot_prices!$A:$F,3,FALSE)</f>
        <v>21.9</v>
      </c>
      <c r="D3581" s="21">
        <f>VLOOKUP(A3581,[1]spot_prices!$A:$F,4,FALSE)</f>
        <v>40.2</v>
      </c>
      <c r="E3581" s="107">
        <f>C3581/D3581</f>
        <v>0.544776119402985</v>
      </c>
      <c r="F3581" s="20">
        <f>VLOOKUP(A3581,[1]spot_prices!$A:$F,5,FALSE)</f>
        <v>40.2</v>
      </c>
      <c r="G3581" s="103">
        <f>VLOOKUP(A3581,[1]spot_prices!$A:$F,6,FALSE)</f>
        <v>3.66</v>
      </c>
      <c r="H3581" s="27" t="s">
        <v>1288</v>
      </c>
      <c r="I3581" s="35"/>
      <c r="J3581" s="114"/>
      <c r="K3581" s="112">
        <f>VLOOKUP(H3581,行业总结!D:F,2,FALSE)</f>
        <v>7.1</v>
      </c>
      <c r="L3581" s="27" t="s">
        <v>15579</v>
      </c>
      <c r="M3581" s="27" t="s">
        <v>15580</v>
      </c>
    </row>
    <row r="3582" s="98" customFormat="1" ht="33" spans="1:13">
      <c r="A3582" s="24" t="s">
        <v>15581</v>
      </c>
      <c r="B3582" s="24" t="s">
        <v>15582</v>
      </c>
      <c r="C3582" s="21">
        <f>VLOOKUP(A3582,[1]spot_prices!$A:$F,3,FALSE)</f>
        <v>18</v>
      </c>
      <c r="D3582" s="21">
        <f>VLOOKUP(A3582,[1]spot_prices!$A:$F,4,FALSE)</f>
        <v>44.5</v>
      </c>
      <c r="E3582" s="107">
        <f>C3582/D3582</f>
        <v>0.404494382022472</v>
      </c>
      <c r="F3582" s="20">
        <f>VLOOKUP(A3582,[1]spot_prices!$A:$F,5,FALSE)</f>
        <v>50.53</v>
      </c>
      <c r="G3582" s="103">
        <f>VLOOKUP(A3582,[1]spot_prices!$A:$F,6,FALSE)</f>
        <v>-2.17</v>
      </c>
      <c r="H3582" s="27" t="s">
        <v>1288</v>
      </c>
      <c r="I3582" s="35"/>
      <c r="J3582" s="114"/>
      <c r="K3582" s="112">
        <f>VLOOKUP(H3582,行业总结!D:F,2,FALSE)</f>
        <v>7.1</v>
      </c>
      <c r="L3582" s="27" t="s">
        <v>15583</v>
      </c>
      <c r="M3582" s="27" t="s">
        <v>15584</v>
      </c>
    </row>
    <row r="3583" s="98" customFormat="1" ht="33" spans="1:13">
      <c r="A3583" s="24" t="s">
        <v>15585</v>
      </c>
      <c r="B3583" s="24" t="s">
        <v>15586</v>
      </c>
      <c r="C3583" s="21">
        <f>VLOOKUP(A3583,[1]spot_prices!$A:$F,3,FALSE)</f>
        <v>17.4</v>
      </c>
      <c r="D3583" s="21">
        <f>VLOOKUP(A3583,[1]spot_prices!$A:$F,4,FALSE)</f>
        <v>69.7</v>
      </c>
      <c r="E3583" s="107">
        <f>C3583/D3583</f>
        <v>0.249641319942611</v>
      </c>
      <c r="F3583" s="20">
        <f>VLOOKUP(A3583,[1]spot_prices!$A:$F,5,FALSE)</f>
        <v>66.11</v>
      </c>
      <c r="G3583" s="103">
        <f>VLOOKUP(A3583,[1]spot_prices!$A:$F,6,FALSE)</f>
        <v>2.21</v>
      </c>
      <c r="H3583" s="27" t="s">
        <v>1288</v>
      </c>
      <c r="I3583" s="35"/>
      <c r="J3583" s="114"/>
      <c r="K3583" s="112">
        <f>VLOOKUP(H3583,行业总结!D:F,2,FALSE)</f>
        <v>7.1</v>
      </c>
      <c r="L3583" s="27" t="s">
        <v>15587</v>
      </c>
      <c r="M3583" s="27" t="s">
        <v>15588</v>
      </c>
    </row>
    <row r="3584" s="98" customFormat="1" ht="33" spans="1:13">
      <c r="A3584" s="24" t="s">
        <v>15589</v>
      </c>
      <c r="B3584" s="24" t="s">
        <v>15590</v>
      </c>
      <c r="C3584" s="21">
        <f>VLOOKUP(A3584,[1]spot_prices!$A:$F,3,FALSE)</f>
        <v>16.3</v>
      </c>
      <c r="D3584" s="21">
        <f>VLOOKUP(A3584,[1]spot_prices!$A:$F,4,FALSE)</f>
        <v>16.3</v>
      </c>
      <c r="E3584" s="107">
        <f>C3584/D3584</f>
        <v>1</v>
      </c>
      <c r="F3584" s="20">
        <f>VLOOKUP(A3584,[1]spot_prices!$A:$F,5,FALSE)</f>
        <v>22.15</v>
      </c>
      <c r="G3584" s="103">
        <f>VLOOKUP(A3584,[1]spot_prices!$A:$F,6,FALSE)</f>
        <v>1.98</v>
      </c>
      <c r="H3584" s="27" t="s">
        <v>1288</v>
      </c>
      <c r="I3584" s="35"/>
      <c r="J3584" s="114"/>
      <c r="K3584" s="112">
        <f>VLOOKUP(H3584,行业总结!D:F,2,FALSE)</f>
        <v>7.1</v>
      </c>
      <c r="L3584" s="27" t="s">
        <v>15591</v>
      </c>
      <c r="M3584" s="27" t="s">
        <v>1755</v>
      </c>
    </row>
    <row r="3585" s="98" customFormat="1" ht="33" spans="1:13">
      <c r="A3585" s="24" t="s">
        <v>15592</v>
      </c>
      <c r="B3585" s="24" t="s">
        <v>15593</v>
      </c>
      <c r="C3585" s="21">
        <f>VLOOKUP(A3585,[1]spot_prices!$A:$F,3,FALSE)</f>
        <v>15.3</v>
      </c>
      <c r="D3585" s="21">
        <f>VLOOKUP(A3585,[1]spot_prices!$A:$F,4,FALSE)</f>
        <v>27.7</v>
      </c>
      <c r="E3585" s="107">
        <f>C3585/D3585</f>
        <v>0.552346570397112</v>
      </c>
      <c r="F3585" s="20">
        <f>VLOOKUP(A3585,[1]spot_prices!$A:$F,5,FALSE)</f>
        <v>27.7</v>
      </c>
      <c r="G3585" s="103">
        <f>VLOOKUP(A3585,[1]spot_prices!$A:$F,6,FALSE)</f>
        <v>3.63</v>
      </c>
      <c r="H3585" s="27" t="s">
        <v>1288</v>
      </c>
      <c r="I3585" s="35"/>
      <c r="J3585" s="114"/>
      <c r="K3585" s="112">
        <f>VLOOKUP(H3585,行业总结!D:F,2,FALSE)</f>
        <v>7.1</v>
      </c>
      <c r="L3585" s="27" t="s">
        <v>15594</v>
      </c>
      <c r="M3585" s="27" t="s">
        <v>15595</v>
      </c>
    </row>
    <row r="3586" s="98" customFormat="1" ht="33" spans="1:13">
      <c r="A3586" s="24" t="s">
        <v>15596</v>
      </c>
      <c r="B3586" s="24" t="s">
        <v>15597</v>
      </c>
      <c r="C3586" s="21">
        <f>VLOOKUP(A3586,[1]spot_prices!$A:$F,3,FALSE)</f>
        <v>14.8</v>
      </c>
      <c r="D3586" s="21">
        <f>VLOOKUP(A3586,[1]spot_prices!$A:$F,4,FALSE)</f>
        <v>64.2</v>
      </c>
      <c r="E3586" s="107">
        <f>C3586/D3586</f>
        <v>0.230529595015576</v>
      </c>
      <c r="F3586" s="20">
        <f>VLOOKUP(A3586,[1]spot_prices!$A:$F,5,FALSE)</f>
        <v>84.88</v>
      </c>
      <c r="G3586" s="103">
        <f>VLOOKUP(A3586,[1]spot_prices!$A:$F,6,FALSE)</f>
        <v>0.99</v>
      </c>
      <c r="H3586" s="27" t="s">
        <v>1288</v>
      </c>
      <c r="I3586" s="35"/>
      <c r="J3586" s="114"/>
      <c r="K3586" s="112">
        <f>VLOOKUP(H3586,行业总结!D:F,2,FALSE)</f>
        <v>7.1</v>
      </c>
      <c r="L3586" s="27" t="s">
        <v>15598</v>
      </c>
      <c r="M3586" s="114"/>
    </row>
    <row r="3587" s="98" customFormat="1" ht="33" spans="1:13">
      <c r="A3587" s="24" t="s">
        <v>15599</v>
      </c>
      <c r="B3587" s="24" t="s">
        <v>15600</v>
      </c>
      <c r="C3587" s="21">
        <f>VLOOKUP(A3587,[1]spot_prices!$A:$F,3,FALSE)</f>
        <v>14.2</v>
      </c>
      <c r="D3587" s="21">
        <f>VLOOKUP(A3587,[1]spot_prices!$A:$F,4,FALSE)</f>
        <v>27.8</v>
      </c>
      <c r="E3587" s="107">
        <f>C3587/D3587</f>
        <v>0.510791366906475</v>
      </c>
      <c r="F3587" s="20">
        <f>VLOOKUP(A3587,[1]spot_prices!$A:$F,5,FALSE)</f>
        <v>34.77</v>
      </c>
      <c r="G3587" s="103">
        <f>VLOOKUP(A3587,[1]spot_prices!$A:$F,6,FALSE)</f>
        <v>5.68</v>
      </c>
      <c r="H3587" s="27" t="s">
        <v>1288</v>
      </c>
      <c r="I3587" s="35"/>
      <c r="J3587" s="114"/>
      <c r="K3587" s="112">
        <f>VLOOKUP(H3587,行业总结!D:F,2,FALSE)</f>
        <v>7.1</v>
      </c>
      <c r="L3587" s="27" t="s">
        <v>15601</v>
      </c>
      <c r="M3587" s="27" t="s">
        <v>1755</v>
      </c>
    </row>
    <row r="3588" s="98" customFormat="1" ht="33" spans="1:13">
      <c r="A3588" s="24" t="s">
        <v>15602</v>
      </c>
      <c r="B3588" s="24" t="s">
        <v>15603</v>
      </c>
      <c r="C3588" s="21">
        <f>VLOOKUP(A3588,[1]spot_prices!$A:$F,3,FALSE)</f>
        <v>14.1</v>
      </c>
      <c r="D3588" s="21">
        <f>VLOOKUP(A3588,[1]spot_prices!$A:$F,4,FALSE)</f>
        <v>61.8</v>
      </c>
      <c r="E3588" s="107">
        <f>C3588/D3588</f>
        <v>0.228155339805825</v>
      </c>
      <c r="F3588" s="20">
        <f>VLOOKUP(A3588,[1]spot_prices!$A:$F,5,FALSE)</f>
        <v>61.75</v>
      </c>
      <c r="G3588" s="103">
        <f>VLOOKUP(A3588,[1]spot_prices!$A:$F,6,FALSE)</f>
        <v>6.93</v>
      </c>
      <c r="H3588" s="27" t="s">
        <v>1288</v>
      </c>
      <c r="I3588" s="35"/>
      <c r="J3588" s="114"/>
      <c r="K3588" s="112">
        <f>VLOOKUP(H3588,行业总结!D:F,2,FALSE)</f>
        <v>7.1</v>
      </c>
      <c r="L3588" s="27" t="s">
        <v>15604</v>
      </c>
      <c r="M3588" s="114"/>
    </row>
    <row r="3589" s="98" customFormat="1" ht="33" spans="1:13">
      <c r="A3589" s="24" t="s">
        <v>15605</v>
      </c>
      <c r="B3589" s="24" t="s">
        <v>15606</v>
      </c>
      <c r="C3589" s="21">
        <f>VLOOKUP(A3589,[1]spot_prices!$A:$F,3,FALSE)</f>
        <v>13.3</v>
      </c>
      <c r="D3589" s="21">
        <f>VLOOKUP(A3589,[1]spot_prices!$A:$F,4,FALSE)</f>
        <v>37.1</v>
      </c>
      <c r="E3589" s="107">
        <f>C3589/D3589</f>
        <v>0.358490566037736</v>
      </c>
      <c r="F3589" s="20">
        <f>VLOOKUP(A3589,[1]spot_prices!$A:$F,5,FALSE)</f>
        <v>46.36</v>
      </c>
      <c r="G3589" s="103">
        <f>VLOOKUP(A3589,[1]spot_prices!$A:$F,6,FALSE)</f>
        <v>13.02</v>
      </c>
      <c r="H3589" s="27" t="s">
        <v>1288</v>
      </c>
      <c r="I3589" s="35"/>
      <c r="J3589" s="114"/>
      <c r="K3589" s="112">
        <f>VLOOKUP(H3589,行业总结!D:F,2,FALSE)</f>
        <v>7.1</v>
      </c>
      <c r="L3589" s="27" t="s">
        <v>15607</v>
      </c>
      <c r="M3589" s="27" t="s">
        <v>15608</v>
      </c>
    </row>
    <row r="3590" s="98" customFormat="1" ht="33" spans="1:13">
      <c r="A3590" s="24" t="s">
        <v>15609</v>
      </c>
      <c r="B3590" s="24" t="s">
        <v>15610</v>
      </c>
      <c r="C3590" s="21">
        <f>VLOOKUP(A3590,[1]spot_prices!$A:$F,3,FALSE)</f>
        <v>12.9</v>
      </c>
      <c r="D3590" s="21">
        <f>VLOOKUP(A3590,[1]spot_prices!$A:$F,4,FALSE)</f>
        <v>38.1</v>
      </c>
      <c r="E3590" s="107">
        <f>C3590/D3590</f>
        <v>0.338582677165354</v>
      </c>
      <c r="F3590" s="20">
        <f>VLOOKUP(A3590,[1]spot_prices!$A:$F,5,FALSE)</f>
        <v>40.97</v>
      </c>
      <c r="G3590" s="103">
        <f>VLOOKUP(A3590,[1]spot_prices!$A:$F,6,FALSE)</f>
        <v>1.46</v>
      </c>
      <c r="H3590" s="27" t="s">
        <v>1288</v>
      </c>
      <c r="I3590" s="35"/>
      <c r="J3590" s="114"/>
      <c r="K3590" s="112">
        <f>VLOOKUP(H3590,行业总结!D:F,2,FALSE)</f>
        <v>7.1</v>
      </c>
      <c r="L3590" s="27" t="s">
        <v>15611</v>
      </c>
      <c r="M3590" s="27" t="s">
        <v>15612</v>
      </c>
    </row>
    <row r="3591" s="98" customFormat="1" spans="1:13">
      <c r="A3591" s="24" t="s">
        <v>15613</v>
      </c>
      <c r="B3591" s="24" t="s">
        <v>15614</v>
      </c>
      <c r="C3591" s="21">
        <f>VLOOKUP(A3591,[1]spot_prices!$A:$F,3,FALSE)</f>
        <v>9</v>
      </c>
      <c r="D3591" s="21">
        <f>VLOOKUP(A3591,[1]spot_prices!$A:$F,4,FALSE)</f>
        <v>41.1</v>
      </c>
      <c r="E3591" s="107">
        <f>C3591/D3591</f>
        <v>0.218978102189781</v>
      </c>
      <c r="F3591" s="20">
        <f>VLOOKUP(A3591,[1]spot_prices!$A:$F,5,FALSE)</f>
        <v>27.01</v>
      </c>
      <c r="G3591" s="103">
        <f>VLOOKUP(A3591,[1]spot_prices!$A:$F,6,FALSE)</f>
        <v>5.8</v>
      </c>
      <c r="H3591" s="27" t="s">
        <v>1288</v>
      </c>
      <c r="I3591" s="35"/>
      <c r="J3591" s="114"/>
      <c r="K3591" s="112">
        <f>VLOOKUP(H3591,行业总结!D:F,2,FALSE)</f>
        <v>7.1</v>
      </c>
      <c r="L3591" s="27" t="s">
        <v>15615</v>
      </c>
      <c r="M3591" s="27" t="s">
        <v>15616</v>
      </c>
    </row>
    <row r="3592" s="98" customFormat="1" spans="1:13">
      <c r="A3592" s="24" t="s">
        <v>15617</v>
      </c>
      <c r="B3592" s="24" t="s">
        <v>15618</v>
      </c>
      <c r="C3592" s="21">
        <f>VLOOKUP(A3592,[1]spot_prices!$A:$F,3,FALSE)</f>
        <v>5.9</v>
      </c>
      <c r="D3592" s="21">
        <f>VLOOKUP(A3592,[1]spot_prices!$A:$F,4,FALSE)</f>
        <v>18.5</v>
      </c>
      <c r="E3592" s="107">
        <f>C3592/D3592</f>
        <v>0.318918918918919</v>
      </c>
      <c r="F3592" s="20">
        <f>VLOOKUP(A3592,[1]spot_prices!$A:$F,5,FALSE)</f>
        <v>24.36</v>
      </c>
      <c r="G3592" s="103">
        <f>VLOOKUP(A3592,[1]spot_prices!$A:$F,6,FALSE)</f>
        <v>0.91</v>
      </c>
      <c r="H3592" s="27" t="s">
        <v>1288</v>
      </c>
      <c r="I3592" s="35"/>
      <c r="J3592" s="114"/>
      <c r="K3592" s="112">
        <f>VLOOKUP(H3592,行业总结!D:F,2,FALSE)</f>
        <v>7.1</v>
      </c>
      <c r="L3592" s="27" t="s">
        <v>15619</v>
      </c>
      <c r="M3592" s="114"/>
    </row>
    <row r="3593" s="98" customFormat="1" spans="1:13">
      <c r="A3593" s="110" t="s">
        <v>1301</v>
      </c>
      <c r="B3593" s="110" t="s">
        <v>1302</v>
      </c>
      <c r="C3593" s="21">
        <f>VLOOKUP(A3593,[1]spot_prices!$A:$F,3,FALSE)</f>
        <v>888</v>
      </c>
      <c r="D3593" s="21">
        <f>VLOOKUP(A3593,[1]spot_prices!$A:$F,4,FALSE)</f>
        <v>937.8</v>
      </c>
      <c r="E3593" s="107">
        <f>C3593/D3593</f>
        <v>0.946896992962252</v>
      </c>
      <c r="F3593" s="20">
        <f>VLOOKUP(A3593,[1]spot_prices!$A:$F,5,FALSE)</f>
        <v>22.2</v>
      </c>
      <c r="G3593" s="103">
        <f>VLOOKUP(A3593,[1]spot_prices!$A:$F,6,FALSE)</f>
        <v>-3.9</v>
      </c>
      <c r="H3593" s="111" t="s">
        <v>1303</v>
      </c>
      <c r="I3593" s="130"/>
      <c r="J3593" s="110" t="s">
        <v>2494</v>
      </c>
      <c r="K3593" s="112">
        <f>VLOOKUP(H3593,行业总结!D:F,2,FALSE)</f>
        <v>7.2</v>
      </c>
      <c r="L3593" s="111" t="s">
        <v>1304</v>
      </c>
      <c r="M3593" s="111" t="s">
        <v>1305</v>
      </c>
    </row>
    <row r="3594" s="98" customFormat="1" ht="49.5" spans="1:13">
      <c r="A3594" s="108" t="s">
        <v>15620</v>
      </c>
      <c r="B3594" s="108" t="s">
        <v>15621</v>
      </c>
      <c r="C3594" s="21">
        <f>VLOOKUP(A3594,[1]spot_prices!$A:$F,3,FALSE)</f>
        <v>358.6</v>
      </c>
      <c r="D3594" s="21">
        <f>VLOOKUP(A3594,[1]spot_prices!$A:$F,4,FALSE)</f>
        <v>358.6</v>
      </c>
      <c r="E3594" s="107">
        <f>C3594/D3594</f>
        <v>1</v>
      </c>
      <c r="F3594" s="20">
        <f>VLOOKUP(A3594,[1]spot_prices!$A:$F,5,FALSE)</f>
        <v>30.33</v>
      </c>
      <c r="G3594" s="103">
        <f>VLOOKUP(A3594,[1]spot_prices!$A:$F,6,FALSE)</f>
        <v>0.23</v>
      </c>
      <c r="H3594" s="109" t="s">
        <v>1303</v>
      </c>
      <c r="I3594" s="121"/>
      <c r="J3594" s="108" t="s">
        <v>2226</v>
      </c>
      <c r="K3594" s="112">
        <f>VLOOKUP(H3594,行业总结!D:F,2,FALSE)</f>
        <v>7.2</v>
      </c>
      <c r="L3594" s="109" t="s">
        <v>15622</v>
      </c>
      <c r="M3594" s="109" t="s">
        <v>15623</v>
      </c>
    </row>
    <row r="3595" s="98" customFormat="1" ht="33" spans="1:13">
      <c r="A3595" s="108" t="s">
        <v>15624</v>
      </c>
      <c r="B3595" s="108" t="s">
        <v>15625</v>
      </c>
      <c r="C3595" s="21">
        <f>VLOOKUP(A3595,[1]spot_prices!$A:$F,3,FALSE)</f>
        <v>218.9</v>
      </c>
      <c r="D3595" s="21">
        <f>VLOOKUP(A3595,[1]spot_prices!$A:$F,4,FALSE)</f>
        <v>218.9</v>
      </c>
      <c r="E3595" s="107">
        <f>C3595/D3595</f>
        <v>1</v>
      </c>
      <c r="F3595" s="20">
        <f>VLOOKUP(A3595,[1]spot_prices!$A:$F,5,FALSE)</f>
        <v>8.05</v>
      </c>
      <c r="G3595" s="103">
        <f>VLOOKUP(A3595,[1]spot_prices!$A:$F,6,FALSE)</f>
        <v>2.29</v>
      </c>
      <c r="H3595" s="109" t="s">
        <v>1303</v>
      </c>
      <c r="I3595" s="121"/>
      <c r="J3595" s="108" t="s">
        <v>2216</v>
      </c>
      <c r="K3595" s="112">
        <f>VLOOKUP(H3595,行业总结!D:F,2,FALSE)</f>
        <v>7.2</v>
      </c>
      <c r="L3595" s="109" t="s">
        <v>15626</v>
      </c>
      <c r="M3595" s="109" t="s">
        <v>15627</v>
      </c>
    </row>
    <row r="3596" s="98" customFormat="1" spans="1:13">
      <c r="A3596" s="108" t="s">
        <v>15628</v>
      </c>
      <c r="B3596" s="108" t="s">
        <v>15629</v>
      </c>
      <c r="C3596" s="21">
        <f>VLOOKUP(A3596,[1]spot_prices!$A:$F,3,FALSE)</f>
        <v>178.2</v>
      </c>
      <c r="D3596" s="21">
        <f>VLOOKUP(A3596,[1]spot_prices!$A:$F,4,FALSE)</f>
        <v>178.2</v>
      </c>
      <c r="E3596" s="107">
        <f>C3596/D3596</f>
        <v>1</v>
      </c>
      <c r="F3596" s="20">
        <f>VLOOKUP(A3596,[1]spot_prices!$A:$F,5,FALSE)</f>
        <v>96</v>
      </c>
      <c r="G3596" s="103">
        <f>VLOOKUP(A3596,[1]spot_prices!$A:$F,6,FALSE)</f>
        <v>3.16</v>
      </c>
      <c r="H3596" s="109" t="s">
        <v>1303</v>
      </c>
      <c r="I3596" s="121"/>
      <c r="J3596" s="108" t="s">
        <v>2253</v>
      </c>
      <c r="K3596" s="112">
        <f>VLOOKUP(H3596,行业总结!D:F,2,FALSE)</f>
        <v>7.2</v>
      </c>
      <c r="L3596" s="109" t="s">
        <v>15630</v>
      </c>
      <c r="M3596" s="109" t="s">
        <v>15631</v>
      </c>
    </row>
    <row r="3597" s="98" customFormat="1" ht="33" spans="1:13">
      <c r="A3597" s="20" t="s">
        <v>15632</v>
      </c>
      <c r="B3597" s="20" t="s">
        <v>15633</v>
      </c>
      <c r="C3597" s="21">
        <f>VLOOKUP(A3597,[1]spot_prices!$A:$F,3,FALSE)</f>
        <v>59.2</v>
      </c>
      <c r="D3597" s="21">
        <f>VLOOKUP(A3597,[1]spot_prices!$A:$F,4,FALSE)</f>
        <v>59.2</v>
      </c>
      <c r="E3597" s="107">
        <f>C3597/D3597</f>
        <v>1</v>
      </c>
      <c r="F3597" s="20">
        <f>VLOOKUP(A3597,[1]spot_prices!$A:$F,5,FALSE)</f>
        <v>30.82</v>
      </c>
      <c r="G3597" s="103">
        <f>VLOOKUP(A3597,[1]spot_prices!$A:$F,6,FALSE)</f>
        <v>4.02</v>
      </c>
      <c r="H3597" s="23" t="s">
        <v>1303</v>
      </c>
      <c r="I3597" s="115"/>
      <c r="J3597" s="20" t="s">
        <v>2442</v>
      </c>
      <c r="K3597" s="112">
        <f>VLOOKUP(H3597,行业总结!D:F,2,FALSE)</f>
        <v>7.2</v>
      </c>
      <c r="L3597" s="23" t="s">
        <v>15634</v>
      </c>
      <c r="M3597" s="23" t="s">
        <v>15635</v>
      </c>
    </row>
    <row r="3598" s="98" customFormat="1" spans="1:13">
      <c r="A3598" s="24" t="s">
        <v>15636</v>
      </c>
      <c r="B3598" s="24" t="s">
        <v>15637</v>
      </c>
      <c r="C3598" s="21">
        <f>VLOOKUP(A3598,[1]spot_prices!$A:$F,3,FALSE)</f>
        <v>40.1</v>
      </c>
      <c r="D3598" s="21">
        <f>VLOOKUP(A3598,[1]spot_prices!$A:$F,4,FALSE)</f>
        <v>61</v>
      </c>
      <c r="E3598" s="107">
        <f>C3598/D3598</f>
        <v>0.657377049180328</v>
      </c>
      <c r="F3598" s="20">
        <f>VLOOKUP(A3598,[1]spot_prices!$A:$F,5,FALSE)</f>
        <v>39.04</v>
      </c>
      <c r="G3598" s="103">
        <f>VLOOKUP(A3598,[1]spot_prices!$A:$F,6,FALSE)</f>
        <v>0.83</v>
      </c>
      <c r="H3598" s="27" t="s">
        <v>1303</v>
      </c>
      <c r="I3598" s="35"/>
      <c r="J3598" s="114"/>
      <c r="K3598" s="112">
        <f>VLOOKUP(H3598,行业总结!D:F,2,FALSE)</f>
        <v>7.2</v>
      </c>
      <c r="L3598" s="27" t="s">
        <v>15638</v>
      </c>
      <c r="M3598" s="27" t="s">
        <v>15639</v>
      </c>
    </row>
    <row r="3599" s="98" customFormat="1" ht="49.5" spans="1:13">
      <c r="A3599" s="24" t="s">
        <v>15640</v>
      </c>
      <c r="B3599" s="24" t="s">
        <v>15641</v>
      </c>
      <c r="C3599" s="21">
        <f>VLOOKUP(A3599,[1]spot_prices!$A:$F,3,FALSE)</f>
        <v>23</v>
      </c>
      <c r="D3599" s="21">
        <f>VLOOKUP(A3599,[1]spot_prices!$A:$F,4,FALSE)</f>
        <v>81.1</v>
      </c>
      <c r="E3599" s="107">
        <f>C3599/D3599</f>
        <v>0.283600493218249</v>
      </c>
      <c r="F3599" s="20">
        <f>VLOOKUP(A3599,[1]spot_prices!$A:$F,5,FALSE)</f>
        <v>52.18</v>
      </c>
      <c r="G3599" s="103">
        <f>VLOOKUP(A3599,[1]spot_prices!$A:$F,6,FALSE)</f>
        <v>1.76</v>
      </c>
      <c r="H3599" s="27" t="s">
        <v>1303</v>
      </c>
      <c r="I3599" s="35"/>
      <c r="J3599" s="24" t="s">
        <v>2135</v>
      </c>
      <c r="K3599" s="112">
        <f>VLOOKUP(H3599,行业总结!D:F,2,FALSE)</f>
        <v>7.2</v>
      </c>
      <c r="L3599" s="27" t="s">
        <v>15642</v>
      </c>
      <c r="M3599" s="27" t="s">
        <v>15643</v>
      </c>
    </row>
    <row r="3600" s="98" customFormat="1" ht="30" spans="1:13">
      <c r="A3600" s="28" t="s">
        <v>1684</v>
      </c>
      <c r="B3600" s="28" t="s">
        <v>1685</v>
      </c>
      <c r="C3600" s="21">
        <f>VLOOKUP(A3600,[1]spot_prices!$A:$F,3,FALSE)</f>
        <v>1147.6</v>
      </c>
      <c r="D3600" s="21">
        <f>VLOOKUP(A3600,[1]spot_prices!$A:$F,4,FALSE)</f>
        <v>1238.4</v>
      </c>
      <c r="E3600" s="107">
        <f>C3600/D3600</f>
        <v>0.926679586563307</v>
      </c>
      <c r="F3600" s="20">
        <f>VLOOKUP(A3600,[1]spot_prices!$A:$F,5,FALSE)</f>
        <v>46.46</v>
      </c>
      <c r="G3600" s="103">
        <f>VLOOKUP(A3600,[1]spot_prices!$A:$F,6,FALSE)</f>
        <v>4.22</v>
      </c>
      <c r="H3600" s="30" t="s">
        <v>1298</v>
      </c>
      <c r="I3600" s="129"/>
      <c r="J3600" s="28" t="s">
        <v>2207</v>
      </c>
      <c r="K3600" s="112">
        <f>VLOOKUP(H3600,行业总结!D:F,2,FALSE)</f>
        <v>7.2</v>
      </c>
      <c r="L3600" s="30" t="s">
        <v>1686</v>
      </c>
      <c r="M3600" s="30" t="s">
        <v>15644</v>
      </c>
    </row>
    <row r="3601" s="98" customFormat="1" ht="30" spans="1:13">
      <c r="A3601" s="28" t="s">
        <v>1680</v>
      </c>
      <c r="B3601" s="28" t="s">
        <v>1681</v>
      </c>
      <c r="C3601" s="21">
        <f>VLOOKUP(A3601,[1]spot_prices!$A:$F,3,FALSE)</f>
        <v>1089.3</v>
      </c>
      <c r="D3601" s="21">
        <f>VLOOKUP(A3601,[1]spot_prices!$A:$F,4,FALSE)</f>
        <v>1089.3</v>
      </c>
      <c r="E3601" s="107">
        <f>C3601/D3601</f>
        <v>1</v>
      </c>
      <c r="F3601" s="20">
        <f>VLOOKUP(A3601,[1]spot_prices!$A:$F,5,FALSE)</f>
        <v>55.56</v>
      </c>
      <c r="G3601" s="103">
        <f>VLOOKUP(A3601,[1]spot_prices!$A:$F,6,FALSE)</f>
        <v>3.02</v>
      </c>
      <c r="H3601" s="30" t="s">
        <v>1298</v>
      </c>
      <c r="I3601" s="129"/>
      <c r="J3601" s="28" t="s">
        <v>2224</v>
      </c>
      <c r="K3601" s="112">
        <f>VLOOKUP(H3601,行业总结!D:F,2,FALSE)</f>
        <v>7.2</v>
      </c>
      <c r="L3601" s="30" t="s">
        <v>1683</v>
      </c>
      <c r="M3601" s="30" t="s">
        <v>15645</v>
      </c>
    </row>
    <row r="3602" s="98" customFormat="1" ht="33" spans="1:13">
      <c r="A3602" s="110" t="s">
        <v>1296</v>
      </c>
      <c r="B3602" s="110" t="s">
        <v>1297</v>
      </c>
      <c r="C3602" s="21">
        <f>VLOOKUP(A3602,[1]spot_prices!$A:$F,3,FALSE)</f>
        <v>741.4</v>
      </c>
      <c r="D3602" s="21">
        <f>VLOOKUP(A3602,[1]spot_prices!$A:$F,4,FALSE)</f>
        <v>744.9</v>
      </c>
      <c r="E3602" s="107">
        <f>C3602/D3602</f>
        <v>0.995301382735938</v>
      </c>
      <c r="F3602" s="20">
        <f>VLOOKUP(A3602,[1]spot_prices!$A:$F,5,FALSE)</f>
        <v>26.78</v>
      </c>
      <c r="G3602" s="103">
        <f>VLOOKUP(A3602,[1]spot_prices!$A:$F,6,FALSE)</f>
        <v>4.94</v>
      </c>
      <c r="H3602" s="111" t="s">
        <v>1298</v>
      </c>
      <c r="I3602" s="130"/>
      <c r="J3602" s="110" t="s">
        <v>2309</v>
      </c>
      <c r="K3602" s="112">
        <f>VLOOKUP(H3602,行业总结!D:F,2,FALSE)</f>
        <v>7.2</v>
      </c>
      <c r="L3602" s="111" t="s">
        <v>1299</v>
      </c>
      <c r="M3602" s="111" t="s">
        <v>1300</v>
      </c>
    </row>
    <row r="3603" s="98" customFormat="1" ht="33" spans="1:13">
      <c r="A3603" s="110" t="s">
        <v>1318</v>
      </c>
      <c r="B3603" s="110" t="s">
        <v>1319</v>
      </c>
      <c r="C3603" s="21">
        <f>VLOOKUP(A3603,[1]spot_prices!$A:$F,3,FALSE)</f>
        <v>379.6</v>
      </c>
      <c r="D3603" s="21">
        <f>VLOOKUP(A3603,[1]spot_prices!$A:$F,4,FALSE)</f>
        <v>379.6</v>
      </c>
      <c r="E3603" s="107">
        <f>C3603/D3603</f>
        <v>1</v>
      </c>
      <c r="F3603" s="20">
        <f>VLOOKUP(A3603,[1]spot_prices!$A:$F,5,FALSE)</f>
        <v>81.8</v>
      </c>
      <c r="G3603" s="103">
        <f>VLOOKUP(A3603,[1]spot_prices!$A:$F,6,FALSE)</f>
        <v>1.77</v>
      </c>
      <c r="H3603" s="111" t="s">
        <v>1298</v>
      </c>
      <c r="I3603" s="130"/>
      <c r="J3603" s="110" t="s">
        <v>3206</v>
      </c>
      <c r="K3603" s="112">
        <f>VLOOKUP(H3603,行业总结!D:F,2,FALSE)</f>
        <v>7.2</v>
      </c>
      <c r="L3603" s="111" t="s">
        <v>1320</v>
      </c>
      <c r="M3603" s="111" t="s">
        <v>1321</v>
      </c>
    </row>
    <row r="3604" s="98" customFormat="1" ht="33" spans="1:13">
      <c r="A3604" s="110" t="s">
        <v>1314</v>
      </c>
      <c r="B3604" s="110" t="s">
        <v>1315</v>
      </c>
      <c r="C3604" s="21">
        <f>VLOOKUP(A3604,[1]spot_prices!$A:$F,3,FALSE)</f>
        <v>366.3</v>
      </c>
      <c r="D3604" s="21">
        <f>VLOOKUP(A3604,[1]spot_prices!$A:$F,4,FALSE)</f>
        <v>367.7</v>
      </c>
      <c r="E3604" s="107">
        <f>C3604/D3604</f>
        <v>0.996192548273049</v>
      </c>
      <c r="F3604" s="20">
        <f>VLOOKUP(A3604,[1]spot_prices!$A:$F,5,FALSE)</f>
        <v>24.98</v>
      </c>
      <c r="G3604" s="103">
        <f>VLOOKUP(A3604,[1]spot_prices!$A:$F,6,FALSE)</f>
        <v>0.32</v>
      </c>
      <c r="H3604" s="111" t="s">
        <v>1298</v>
      </c>
      <c r="I3604" s="130"/>
      <c r="J3604" s="110" t="s">
        <v>3067</v>
      </c>
      <c r="K3604" s="112">
        <f>VLOOKUP(H3604,行业总结!D:F,2,FALSE)</f>
        <v>7.2</v>
      </c>
      <c r="L3604" s="111" t="s">
        <v>1316</v>
      </c>
      <c r="M3604" s="111" t="s">
        <v>1317</v>
      </c>
    </row>
    <row r="3605" s="98" customFormat="1" ht="33" spans="1:13">
      <c r="A3605" s="108" t="s">
        <v>15646</v>
      </c>
      <c r="B3605" s="108" t="s">
        <v>15647</v>
      </c>
      <c r="C3605" s="21">
        <f>VLOOKUP(A3605,[1]spot_prices!$A:$F,3,FALSE)</f>
        <v>344.2</v>
      </c>
      <c r="D3605" s="21">
        <f>VLOOKUP(A3605,[1]spot_prices!$A:$F,4,FALSE)</f>
        <v>344.2</v>
      </c>
      <c r="E3605" s="107">
        <f>C3605/D3605</f>
        <v>1</v>
      </c>
      <c r="F3605" s="20">
        <f>VLOOKUP(A3605,[1]spot_prices!$A:$F,5,FALSE)</f>
        <v>17.95</v>
      </c>
      <c r="G3605" s="103">
        <f>VLOOKUP(A3605,[1]spot_prices!$A:$F,6,FALSE)</f>
        <v>2.1</v>
      </c>
      <c r="H3605" s="109" t="s">
        <v>1298</v>
      </c>
      <c r="I3605" s="121"/>
      <c r="J3605" s="108" t="s">
        <v>2216</v>
      </c>
      <c r="K3605" s="112">
        <f>VLOOKUP(H3605,行业总结!D:F,2,FALSE)</f>
        <v>7.2</v>
      </c>
      <c r="L3605" s="109" t="s">
        <v>15648</v>
      </c>
      <c r="M3605" s="109" t="s">
        <v>15649</v>
      </c>
    </row>
    <row r="3606" s="98" customFormat="1" ht="33" spans="1:13">
      <c r="A3606" s="108" t="s">
        <v>15650</v>
      </c>
      <c r="B3606" s="108" t="s">
        <v>15651</v>
      </c>
      <c r="C3606" s="21">
        <f>VLOOKUP(A3606,[1]spot_prices!$A:$F,3,FALSE)</f>
        <v>322.1</v>
      </c>
      <c r="D3606" s="21">
        <f>VLOOKUP(A3606,[1]spot_prices!$A:$F,4,FALSE)</f>
        <v>322.1</v>
      </c>
      <c r="E3606" s="107">
        <f>C3606/D3606</f>
        <v>1</v>
      </c>
      <c r="F3606" s="20">
        <f>VLOOKUP(A3606,[1]spot_prices!$A:$F,5,FALSE)</f>
        <v>23.12</v>
      </c>
      <c r="G3606" s="103">
        <f>VLOOKUP(A3606,[1]spot_prices!$A:$F,6,FALSE)</f>
        <v>2.3</v>
      </c>
      <c r="H3606" s="109" t="s">
        <v>1298</v>
      </c>
      <c r="I3606" s="121"/>
      <c r="J3606" s="108" t="s">
        <v>2216</v>
      </c>
      <c r="K3606" s="112">
        <f>VLOOKUP(H3606,行业总结!D:F,2,FALSE)</f>
        <v>7.2</v>
      </c>
      <c r="L3606" s="109" t="s">
        <v>15652</v>
      </c>
      <c r="M3606" s="109" t="s">
        <v>15653</v>
      </c>
    </row>
    <row r="3607" s="98" customFormat="1" ht="33" spans="1:13">
      <c r="A3607" s="108" t="s">
        <v>15654</v>
      </c>
      <c r="B3607" s="108" t="s">
        <v>15655</v>
      </c>
      <c r="C3607" s="21">
        <f>VLOOKUP(A3607,[1]spot_prices!$A:$F,3,FALSE)</f>
        <v>312.5</v>
      </c>
      <c r="D3607" s="21">
        <f>VLOOKUP(A3607,[1]spot_prices!$A:$F,4,FALSE)</f>
        <v>330.6</v>
      </c>
      <c r="E3607" s="107">
        <f>C3607/D3607</f>
        <v>0.945251058681186</v>
      </c>
      <c r="F3607" s="20">
        <f>VLOOKUP(A3607,[1]spot_prices!$A:$F,5,FALSE)</f>
        <v>25.14</v>
      </c>
      <c r="G3607" s="103">
        <f>VLOOKUP(A3607,[1]spot_prices!$A:$F,6,FALSE)</f>
        <v>4.06</v>
      </c>
      <c r="H3607" s="109" t="s">
        <v>1298</v>
      </c>
      <c r="I3607" s="121"/>
      <c r="J3607" s="108" t="s">
        <v>2211</v>
      </c>
      <c r="K3607" s="112">
        <f>VLOOKUP(H3607,行业总结!D:F,2,FALSE)</f>
        <v>7.2</v>
      </c>
      <c r="L3607" s="109" t="s">
        <v>15656</v>
      </c>
      <c r="M3607" s="109" t="s">
        <v>15657</v>
      </c>
    </row>
    <row r="3608" s="98" customFormat="1" spans="1:13">
      <c r="A3608" s="108" t="s">
        <v>15658</v>
      </c>
      <c r="B3608" s="108" t="s">
        <v>15659</v>
      </c>
      <c r="C3608" s="21">
        <f>VLOOKUP(A3608,[1]spot_prices!$A:$F,3,FALSE)</f>
        <v>309.8</v>
      </c>
      <c r="D3608" s="21">
        <f>VLOOKUP(A3608,[1]spot_prices!$A:$F,4,FALSE)</f>
        <v>315.1</v>
      </c>
      <c r="E3608" s="107">
        <f>C3608/D3608</f>
        <v>0.983179942875278</v>
      </c>
      <c r="F3608" s="20">
        <f>VLOOKUP(A3608,[1]spot_prices!$A:$F,5,FALSE)</f>
        <v>60.78</v>
      </c>
      <c r="G3608" s="103">
        <f>VLOOKUP(A3608,[1]spot_prices!$A:$F,6,FALSE)</f>
        <v>1.4</v>
      </c>
      <c r="H3608" s="109" t="s">
        <v>1298</v>
      </c>
      <c r="I3608" s="121"/>
      <c r="J3608" s="108" t="s">
        <v>3509</v>
      </c>
      <c r="K3608" s="112">
        <f>VLOOKUP(H3608,行业总结!D:F,2,FALSE)</f>
        <v>7.2</v>
      </c>
      <c r="L3608" s="109" t="s">
        <v>15660</v>
      </c>
      <c r="M3608" s="109" t="s">
        <v>15661</v>
      </c>
    </row>
    <row r="3609" s="98" customFormat="1" ht="49.5" spans="1:13">
      <c r="A3609" s="108" t="s">
        <v>15662</v>
      </c>
      <c r="B3609" s="108" t="s">
        <v>15663</v>
      </c>
      <c r="C3609" s="21">
        <f>VLOOKUP(A3609,[1]spot_prices!$A:$F,3,FALSE)</f>
        <v>300.7</v>
      </c>
      <c r="D3609" s="21">
        <f>VLOOKUP(A3609,[1]spot_prices!$A:$F,4,FALSE)</f>
        <v>364.6</v>
      </c>
      <c r="E3609" s="107">
        <f>C3609/D3609</f>
        <v>0.824739440482721</v>
      </c>
      <c r="F3609" s="20">
        <f>VLOOKUP(A3609,[1]spot_prices!$A:$F,5,FALSE)</f>
        <v>16.92</v>
      </c>
      <c r="G3609" s="103">
        <f>VLOOKUP(A3609,[1]spot_prices!$A:$F,6,FALSE)</f>
        <v>2.17</v>
      </c>
      <c r="H3609" s="109" t="s">
        <v>1298</v>
      </c>
      <c r="I3609" s="121"/>
      <c r="J3609" s="108" t="s">
        <v>2211</v>
      </c>
      <c r="K3609" s="112">
        <f>VLOOKUP(H3609,行业总结!D:F,2,FALSE)</f>
        <v>7.2</v>
      </c>
      <c r="L3609" s="109" t="s">
        <v>15664</v>
      </c>
      <c r="M3609" s="109" t="s">
        <v>15665</v>
      </c>
    </row>
    <row r="3610" s="98" customFormat="1" ht="33" spans="1:13">
      <c r="A3610" s="108" t="s">
        <v>15666</v>
      </c>
      <c r="B3610" s="108" t="s">
        <v>15667</v>
      </c>
      <c r="C3610" s="21">
        <f>VLOOKUP(A3610,[1]spot_prices!$A:$F,3,FALSE)</f>
        <v>272.2</v>
      </c>
      <c r="D3610" s="21">
        <f>VLOOKUP(A3610,[1]spot_prices!$A:$F,4,FALSE)</f>
        <v>272.2</v>
      </c>
      <c r="E3610" s="107">
        <f>C3610/D3610</f>
        <v>1</v>
      </c>
      <c r="F3610" s="20">
        <f>VLOOKUP(A3610,[1]spot_prices!$A:$F,5,FALSE)</f>
        <v>46.17</v>
      </c>
      <c r="G3610" s="103">
        <f>VLOOKUP(A3610,[1]spot_prices!$A:$F,6,FALSE)</f>
        <v>3.85</v>
      </c>
      <c r="H3610" s="109" t="s">
        <v>1298</v>
      </c>
      <c r="I3610" s="121"/>
      <c r="J3610" s="108" t="s">
        <v>3067</v>
      </c>
      <c r="K3610" s="112">
        <f>VLOOKUP(H3610,行业总结!D:F,2,FALSE)</f>
        <v>7.2</v>
      </c>
      <c r="L3610" s="109" t="s">
        <v>15668</v>
      </c>
      <c r="M3610" s="109" t="s">
        <v>15669</v>
      </c>
    </row>
    <row r="3611" s="98" customFormat="1" ht="49.5" spans="1:13">
      <c r="A3611" s="108" t="s">
        <v>15670</v>
      </c>
      <c r="B3611" s="108" t="s">
        <v>15671</v>
      </c>
      <c r="C3611" s="21">
        <f>VLOOKUP(A3611,[1]spot_prices!$A:$F,3,FALSE)</f>
        <v>222.1</v>
      </c>
      <c r="D3611" s="21">
        <f>VLOOKUP(A3611,[1]spot_prices!$A:$F,4,FALSE)</f>
        <v>238.9</v>
      </c>
      <c r="E3611" s="107">
        <f>C3611/D3611</f>
        <v>0.929677689409795</v>
      </c>
      <c r="F3611" s="20">
        <f>VLOOKUP(A3611,[1]spot_prices!$A:$F,5,FALSE)</f>
        <v>23.96</v>
      </c>
      <c r="G3611" s="103">
        <f>VLOOKUP(A3611,[1]spot_prices!$A:$F,6,FALSE)</f>
        <v>1.7</v>
      </c>
      <c r="H3611" s="109" t="s">
        <v>1298</v>
      </c>
      <c r="I3611" s="121"/>
      <c r="J3611" s="108" t="s">
        <v>2135</v>
      </c>
      <c r="K3611" s="112">
        <f>VLOOKUP(H3611,行业总结!D:F,2,FALSE)</f>
        <v>7.2</v>
      </c>
      <c r="L3611" s="109" t="s">
        <v>15672</v>
      </c>
      <c r="M3611" s="109" t="s">
        <v>15673</v>
      </c>
    </row>
    <row r="3612" s="98" customFormat="1" ht="33" spans="1:13">
      <c r="A3612" s="108" t="s">
        <v>15674</v>
      </c>
      <c r="B3612" s="108" t="s">
        <v>15675</v>
      </c>
      <c r="C3612" s="21">
        <f>VLOOKUP(A3612,[1]spot_prices!$A:$F,3,FALSE)</f>
        <v>213.6</v>
      </c>
      <c r="D3612" s="21">
        <f>VLOOKUP(A3612,[1]spot_prices!$A:$F,4,FALSE)</f>
        <v>231</v>
      </c>
      <c r="E3612" s="107">
        <f>C3612/D3612</f>
        <v>0.924675324675325</v>
      </c>
      <c r="F3612" s="20">
        <f>VLOOKUP(A3612,[1]spot_prices!$A:$F,5,FALSE)</f>
        <v>44.76</v>
      </c>
      <c r="G3612" s="103">
        <f>VLOOKUP(A3612,[1]spot_prices!$A:$F,6,FALSE)</f>
        <v>3.25</v>
      </c>
      <c r="H3612" s="109" t="s">
        <v>1298</v>
      </c>
      <c r="I3612" s="121"/>
      <c r="J3612" s="108" t="s">
        <v>3219</v>
      </c>
      <c r="K3612" s="112">
        <f>VLOOKUP(H3612,行业总结!D:F,2,FALSE)</f>
        <v>7.2</v>
      </c>
      <c r="L3612" s="109" t="s">
        <v>15676</v>
      </c>
      <c r="M3612" s="109" t="s">
        <v>15677</v>
      </c>
    </row>
    <row r="3613" s="98" customFormat="1" ht="33" spans="1:13">
      <c r="A3613" s="108" t="s">
        <v>15678</v>
      </c>
      <c r="B3613" s="108" t="s">
        <v>15679</v>
      </c>
      <c r="C3613" s="21">
        <f>VLOOKUP(A3613,[1]spot_prices!$A:$F,3,FALSE)</f>
        <v>205.9</v>
      </c>
      <c r="D3613" s="21">
        <f>VLOOKUP(A3613,[1]spot_prices!$A:$F,4,FALSE)</f>
        <v>222.3</v>
      </c>
      <c r="E3613" s="107">
        <f>C3613/D3613</f>
        <v>0.926225820962663</v>
      </c>
      <c r="F3613" s="20">
        <f>VLOOKUP(A3613,[1]spot_prices!$A:$F,5,FALSE)</f>
        <v>50.57</v>
      </c>
      <c r="G3613" s="103">
        <f>VLOOKUP(A3613,[1]spot_prices!$A:$F,6,FALSE)</f>
        <v>0.54</v>
      </c>
      <c r="H3613" s="109" t="s">
        <v>1298</v>
      </c>
      <c r="I3613" s="121"/>
      <c r="J3613" s="108" t="s">
        <v>2352</v>
      </c>
      <c r="K3613" s="112">
        <f>VLOOKUP(H3613,行业总结!D:F,2,FALSE)</f>
        <v>7.2</v>
      </c>
      <c r="L3613" s="109" t="s">
        <v>15680</v>
      </c>
      <c r="M3613" s="109" t="s">
        <v>15681</v>
      </c>
    </row>
    <row r="3614" s="98" customFormat="1" ht="33" spans="1:13">
      <c r="A3614" s="108" t="s">
        <v>15682</v>
      </c>
      <c r="B3614" s="108" t="s">
        <v>15683</v>
      </c>
      <c r="C3614" s="21">
        <f>VLOOKUP(A3614,[1]spot_prices!$A:$F,3,FALSE)</f>
        <v>192.9</v>
      </c>
      <c r="D3614" s="21">
        <f>VLOOKUP(A3614,[1]spot_prices!$A:$F,4,FALSE)</f>
        <v>206.7</v>
      </c>
      <c r="E3614" s="107">
        <f>C3614/D3614</f>
        <v>0.933236574746009</v>
      </c>
      <c r="F3614" s="20">
        <f>VLOOKUP(A3614,[1]spot_prices!$A:$F,5,FALSE)</f>
        <v>42.57</v>
      </c>
      <c r="G3614" s="103">
        <f>VLOOKUP(A3614,[1]spot_prices!$A:$F,6,FALSE)</f>
        <v>2.14</v>
      </c>
      <c r="H3614" s="109" t="s">
        <v>1298</v>
      </c>
      <c r="I3614" s="121"/>
      <c r="J3614" s="108" t="s">
        <v>2352</v>
      </c>
      <c r="K3614" s="112">
        <f>VLOOKUP(H3614,行业总结!D:F,2,FALSE)</f>
        <v>7.2</v>
      </c>
      <c r="L3614" s="109" t="s">
        <v>15684</v>
      </c>
      <c r="M3614" s="109" t="s">
        <v>15685</v>
      </c>
    </row>
    <row r="3615" s="98" customFormat="1" ht="33" spans="1:13">
      <c r="A3615" s="108" t="s">
        <v>15686</v>
      </c>
      <c r="B3615" s="108" t="s">
        <v>15687</v>
      </c>
      <c r="C3615" s="21">
        <f>VLOOKUP(A3615,[1]spot_prices!$A:$F,3,FALSE)</f>
        <v>189.7</v>
      </c>
      <c r="D3615" s="21">
        <f>VLOOKUP(A3615,[1]spot_prices!$A:$F,4,FALSE)</f>
        <v>189.7</v>
      </c>
      <c r="E3615" s="107">
        <f>C3615/D3615</f>
        <v>1</v>
      </c>
      <c r="F3615" s="20">
        <f>VLOOKUP(A3615,[1]spot_prices!$A:$F,5,FALSE)</f>
        <v>26.46</v>
      </c>
      <c r="G3615" s="103">
        <f>VLOOKUP(A3615,[1]spot_prices!$A:$F,6,FALSE)</f>
        <v>2.76</v>
      </c>
      <c r="H3615" s="109" t="s">
        <v>1298</v>
      </c>
      <c r="I3615" s="121"/>
      <c r="J3615" s="108" t="s">
        <v>2216</v>
      </c>
      <c r="K3615" s="112">
        <f>VLOOKUP(H3615,行业总结!D:F,2,FALSE)</f>
        <v>7.2</v>
      </c>
      <c r="L3615" s="109" t="s">
        <v>15688</v>
      </c>
      <c r="M3615" s="109" t="s">
        <v>15689</v>
      </c>
    </row>
    <row r="3616" s="98" customFormat="1" ht="33" spans="1:13">
      <c r="A3616" s="108" t="s">
        <v>15690</v>
      </c>
      <c r="B3616" s="108" t="s">
        <v>15691</v>
      </c>
      <c r="C3616" s="21">
        <f>VLOOKUP(A3616,[1]spot_prices!$A:$F,3,FALSE)</f>
        <v>169.4</v>
      </c>
      <c r="D3616" s="21">
        <f>VLOOKUP(A3616,[1]spot_prices!$A:$F,4,FALSE)</f>
        <v>193.6</v>
      </c>
      <c r="E3616" s="107">
        <f>C3616/D3616</f>
        <v>0.875</v>
      </c>
      <c r="F3616" s="20">
        <f>VLOOKUP(A3616,[1]spot_prices!$A:$F,5,FALSE)</f>
        <v>35.25</v>
      </c>
      <c r="G3616" s="103">
        <f>VLOOKUP(A3616,[1]spot_prices!$A:$F,6,FALSE)</f>
        <v>3.28</v>
      </c>
      <c r="H3616" s="109" t="s">
        <v>1298</v>
      </c>
      <c r="I3616" s="121"/>
      <c r="J3616" s="108" t="s">
        <v>2352</v>
      </c>
      <c r="K3616" s="112">
        <f>VLOOKUP(H3616,行业总结!D:F,2,FALSE)</f>
        <v>7.2</v>
      </c>
      <c r="L3616" s="109" t="s">
        <v>15692</v>
      </c>
      <c r="M3616" s="109" t="s">
        <v>15693</v>
      </c>
    </row>
    <row r="3617" s="98" customFormat="1" spans="1:13">
      <c r="A3617" s="20" t="s">
        <v>15694</v>
      </c>
      <c r="B3617" s="20" t="s">
        <v>15695</v>
      </c>
      <c r="C3617" s="21">
        <f>VLOOKUP(A3617,[1]spot_prices!$A:$F,3,FALSE)</f>
        <v>85.3</v>
      </c>
      <c r="D3617" s="21">
        <f>VLOOKUP(A3617,[1]spot_prices!$A:$F,4,FALSE)</f>
        <v>158</v>
      </c>
      <c r="E3617" s="107">
        <f>C3617/D3617</f>
        <v>0.539873417721519</v>
      </c>
      <c r="F3617" s="20">
        <f>VLOOKUP(A3617,[1]spot_prices!$A:$F,5,FALSE)</f>
        <v>47.6</v>
      </c>
      <c r="G3617" s="103">
        <f>VLOOKUP(A3617,[1]spot_prices!$A:$F,6,FALSE)</f>
        <v>2.76</v>
      </c>
      <c r="H3617" s="23" t="s">
        <v>1298</v>
      </c>
      <c r="I3617" s="115"/>
      <c r="J3617" s="20" t="s">
        <v>2421</v>
      </c>
      <c r="K3617" s="112">
        <f>VLOOKUP(H3617,行业总结!D:F,2,FALSE)</f>
        <v>7.2</v>
      </c>
      <c r="L3617" s="23" t="s">
        <v>15696</v>
      </c>
      <c r="M3617" s="23" t="s">
        <v>15697</v>
      </c>
    </row>
    <row r="3618" s="98" customFormat="1" ht="33" spans="1:13">
      <c r="A3618" s="20" t="s">
        <v>15698</v>
      </c>
      <c r="B3618" s="20" t="s">
        <v>15699</v>
      </c>
      <c r="C3618" s="21">
        <f>VLOOKUP(A3618,[1]spot_prices!$A:$F,3,FALSE)</f>
        <v>73.7</v>
      </c>
      <c r="D3618" s="21">
        <f>VLOOKUP(A3618,[1]spot_prices!$A:$F,4,FALSE)</f>
        <v>73.7</v>
      </c>
      <c r="E3618" s="107">
        <f>C3618/D3618</f>
        <v>1</v>
      </c>
      <c r="F3618" s="20">
        <f>VLOOKUP(A3618,[1]spot_prices!$A:$F,5,FALSE)</f>
        <v>22.32</v>
      </c>
      <c r="G3618" s="103">
        <f>VLOOKUP(A3618,[1]spot_prices!$A:$F,6,FALSE)</f>
        <v>10</v>
      </c>
      <c r="H3618" s="23" t="s">
        <v>1298</v>
      </c>
      <c r="I3618" s="115"/>
      <c r="J3618" s="20" t="s">
        <v>2113</v>
      </c>
      <c r="K3618" s="112">
        <f>VLOOKUP(H3618,行业总结!D:F,2,FALSE)</f>
        <v>7.2</v>
      </c>
      <c r="L3618" s="23" t="s">
        <v>15700</v>
      </c>
      <c r="M3618" s="23" t="s">
        <v>15701</v>
      </c>
    </row>
    <row r="3619" s="98" customFormat="1" ht="33" spans="1:13">
      <c r="A3619" s="20" t="s">
        <v>15702</v>
      </c>
      <c r="B3619" s="20" t="s">
        <v>15703</v>
      </c>
      <c r="C3619" s="21">
        <f>VLOOKUP(A3619,[1]spot_prices!$A:$F,3,FALSE)</f>
        <v>72.8</v>
      </c>
      <c r="D3619" s="21">
        <f>VLOOKUP(A3619,[1]spot_prices!$A:$F,4,FALSE)</f>
        <v>372.5</v>
      </c>
      <c r="E3619" s="107">
        <f>C3619/D3619</f>
        <v>0.195436241610738</v>
      </c>
      <c r="F3619" s="20">
        <f>VLOOKUP(A3619,[1]spot_prices!$A:$F,5,FALSE)</f>
        <v>55.19</v>
      </c>
      <c r="G3619" s="103">
        <f>VLOOKUP(A3619,[1]spot_prices!$A:$F,6,FALSE)</f>
        <v>0.9</v>
      </c>
      <c r="H3619" s="23" t="s">
        <v>1298</v>
      </c>
      <c r="I3619" s="115"/>
      <c r="J3619" s="113"/>
      <c r="K3619" s="112">
        <f>VLOOKUP(H3619,行业总结!D:F,2,FALSE)</f>
        <v>7.2</v>
      </c>
      <c r="L3619" s="23" t="s">
        <v>15704</v>
      </c>
      <c r="M3619" s="23" t="s">
        <v>15705</v>
      </c>
    </row>
    <row r="3620" s="98" customFormat="1" spans="1:13">
      <c r="A3620" s="20" t="s">
        <v>15706</v>
      </c>
      <c r="B3620" s="20" t="s">
        <v>15707</v>
      </c>
      <c r="C3620" s="21">
        <f>VLOOKUP(A3620,[1]spot_prices!$A:$F,3,FALSE)</f>
        <v>71.9</v>
      </c>
      <c r="D3620" s="21">
        <f>VLOOKUP(A3620,[1]spot_prices!$A:$F,4,FALSE)</f>
        <v>101.5</v>
      </c>
      <c r="E3620" s="107">
        <f>C3620/D3620</f>
        <v>0.708374384236453</v>
      </c>
      <c r="F3620" s="20">
        <f>VLOOKUP(A3620,[1]spot_prices!$A:$F,5,FALSE)</f>
        <v>71.14</v>
      </c>
      <c r="G3620" s="103">
        <f>VLOOKUP(A3620,[1]spot_prices!$A:$F,6,FALSE)</f>
        <v>2.51</v>
      </c>
      <c r="H3620" s="23" t="s">
        <v>1298</v>
      </c>
      <c r="I3620" s="115"/>
      <c r="J3620" s="113"/>
      <c r="K3620" s="112">
        <f>VLOOKUP(H3620,行业总结!D:F,2,FALSE)</f>
        <v>7.2</v>
      </c>
      <c r="L3620" s="23" t="s">
        <v>15708</v>
      </c>
      <c r="M3620" s="23" t="s">
        <v>15709</v>
      </c>
    </row>
    <row r="3621" s="98" customFormat="1" ht="49.5" spans="1:13">
      <c r="A3621" s="20" t="s">
        <v>15710</v>
      </c>
      <c r="B3621" s="20" t="s">
        <v>15711</v>
      </c>
      <c r="C3621" s="21">
        <f>VLOOKUP(A3621,[1]spot_prices!$A:$F,3,FALSE)</f>
        <v>63.9</v>
      </c>
      <c r="D3621" s="21">
        <f>VLOOKUP(A3621,[1]spot_prices!$A:$F,4,FALSE)</f>
        <v>70.7</v>
      </c>
      <c r="E3621" s="107">
        <f>C3621/D3621</f>
        <v>0.903818953323904</v>
      </c>
      <c r="F3621" s="20">
        <f>VLOOKUP(A3621,[1]spot_prices!$A:$F,5,FALSE)</f>
        <v>9.34</v>
      </c>
      <c r="G3621" s="103">
        <f>VLOOKUP(A3621,[1]spot_prices!$A:$F,6,FALSE)</f>
        <v>2.19</v>
      </c>
      <c r="H3621" s="23" t="s">
        <v>1298</v>
      </c>
      <c r="I3621" s="115"/>
      <c r="J3621" s="20" t="s">
        <v>2135</v>
      </c>
      <c r="K3621" s="112">
        <f>VLOOKUP(H3621,行业总结!D:F,2,FALSE)</f>
        <v>7.2</v>
      </c>
      <c r="L3621" s="23" t="s">
        <v>15712</v>
      </c>
      <c r="M3621" s="23" t="s">
        <v>15713</v>
      </c>
    </row>
    <row r="3622" s="98" customFormat="1" spans="1:13">
      <c r="A3622" s="20" t="s">
        <v>15714</v>
      </c>
      <c r="B3622" s="20" t="s">
        <v>15715</v>
      </c>
      <c r="C3622" s="21">
        <f>VLOOKUP(A3622,[1]spot_prices!$A:$F,3,FALSE)</f>
        <v>62.1</v>
      </c>
      <c r="D3622" s="21">
        <f>VLOOKUP(A3622,[1]spot_prices!$A:$F,4,FALSE)</f>
        <v>62.1</v>
      </c>
      <c r="E3622" s="107">
        <f>C3622/D3622</f>
        <v>1</v>
      </c>
      <c r="F3622" s="20">
        <f>VLOOKUP(A3622,[1]spot_prices!$A:$F,5,FALSE)</f>
        <v>19.2</v>
      </c>
      <c r="G3622" s="103">
        <f>VLOOKUP(A3622,[1]spot_prices!$A:$F,6,FALSE)</f>
        <v>6.02</v>
      </c>
      <c r="H3622" s="23" t="s">
        <v>1298</v>
      </c>
      <c r="I3622" s="115"/>
      <c r="J3622" s="20" t="s">
        <v>2442</v>
      </c>
      <c r="K3622" s="112">
        <f>VLOOKUP(H3622,行业总结!D:F,2,FALSE)</f>
        <v>7.2</v>
      </c>
      <c r="L3622" s="23" t="s">
        <v>15716</v>
      </c>
      <c r="M3622" s="23" t="s">
        <v>15717</v>
      </c>
    </row>
    <row r="3623" s="98" customFormat="1" ht="33" spans="1:13">
      <c r="A3623" s="20" t="s">
        <v>15718</v>
      </c>
      <c r="B3623" s="20" t="s">
        <v>15719</v>
      </c>
      <c r="C3623" s="21">
        <f>VLOOKUP(A3623,[1]spot_prices!$A:$F,3,FALSE)</f>
        <v>60.8</v>
      </c>
      <c r="D3623" s="21">
        <f>VLOOKUP(A3623,[1]spot_prices!$A:$F,4,FALSE)</f>
        <v>61</v>
      </c>
      <c r="E3623" s="107">
        <f>C3623/D3623</f>
        <v>0.99672131147541</v>
      </c>
      <c r="F3623" s="20">
        <f>VLOOKUP(A3623,[1]spot_prices!$A:$F,5,FALSE)</f>
        <v>10.09</v>
      </c>
      <c r="G3623" s="103">
        <f>VLOOKUP(A3623,[1]spot_prices!$A:$F,6,FALSE)</f>
        <v>0.2</v>
      </c>
      <c r="H3623" s="23" t="s">
        <v>1298</v>
      </c>
      <c r="I3623" s="115"/>
      <c r="J3623" s="113"/>
      <c r="K3623" s="112">
        <f>VLOOKUP(H3623,行业总结!D:F,2,FALSE)</f>
        <v>7.2</v>
      </c>
      <c r="L3623" s="23" t="s">
        <v>15720</v>
      </c>
      <c r="M3623" s="23" t="s">
        <v>15721</v>
      </c>
    </row>
    <row r="3624" s="98" customFormat="1" ht="33" spans="1:13">
      <c r="A3624" s="20" t="s">
        <v>15722</v>
      </c>
      <c r="B3624" s="20" t="s">
        <v>15723</v>
      </c>
      <c r="C3624" s="21">
        <f>VLOOKUP(A3624,[1]spot_prices!$A:$F,3,FALSE)</f>
        <v>56.2</v>
      </c>
      <c r="D3624" s="21">
        <f>VLOOKUP(A3624,[1]spot_prices!$A:$F,4,FALSE)</f>
        <v>231.3</v>
      </c>
      <c r="E3624" s="107">
        <f>C3624/D3624</f>
        <v>0.242974492001729</v>
      </c>
      <c r="F3624" s="20">
        <f>VLOOKUP(A3624,[1]spot_prices!$A:$F,5,FALSE)</f>
        <v>247.79</v>
      </c>
      <c r="G3624" s="103">
        <f>VLOOKUP(A3624,[1]spot_prices!$A:$F,6,FALSE)</f>
        <v>-0.49</v>
      </c>
      <c r="H3624" s="23" t="s">
        <v>1298</v>
      </c>
      <c r="I3624" s="115"/>
      <c r="J3624" s="113"/>
      <c r="K3624" s="112">
        <f>VLOOKUP(H3624,行业总结!D:F,2,FALSE)</f>
        <v>7.2</v>
      </c>
      <c r="L3624" s="23" t="s">
        <v>15724</v>
      </c>
      <c r="M3624" s="23" t="s">
        <v>15725</v>
      </c>
    </row>
    <row r="3625" s="98" customFormat="1" ht="33" spans="1:13">
      <c r="A3625" s="20" t="s">
        <v>15726</v>
      </c>
      <c r="B3625" s="20" t="s">
        <v>15727</v>
      </c>
      <c r="C3625" s="21">
        <f>VLOOKUP(A3625,[1]spot_prices!$A:$F,3,FALSE)</f>
        <v>52</v>
      </c>
      <c r="D3625" s="21">
        <f>VLOOKUP(A3625,[1]spot_prices!$A:$F,4,FALSE)</f>
        <v>152</v>
      </c>
      <c r="E3625" s="107">
        <f>C3625/D3625</f>
        <v>0.342105263157895</v>
      </c>
      <c r="F3625" s="20">
        <f>VLOOKUP(A3625,[1]spot_prices!$A:$F,5,FALSE)</f>
        <v>125.42</v>
      </c>
      <c r="G3625" s="103">
        <f>VLOOKUP(A3625,[1]spot_prices!$A:$F,6,FALSE)</f>
        <v>1.46</v>
      </c>
      <c r="H3625" s="23" t="s">
        <v>1298</v>
      </c>
      <c r="I3625" s="115"/>
      <c r="J3625" s="20" t="s">
        <v>2253</v>
      </c>
      <c r="K3625" s="112">
        <f>VLOOKUP(H3625,行业总结!D:F,2,FALSE)</f>
        <v>7.2</v>
      </c>
      <c r="L3625" s="23" t="s">
        <v>15728</v>
      </c>
      <c r="M3625" s="23" t="s">
        <v>15729</v>
      </c>
    </row>
    <row r="3626" s="98" customFormat="1" ht="33" spans="1:13">
      <c r="A3626" s="20" t="s">
        <v>15730</v>
      </c>
      <c r="B3626" s="20" t="s">
        <v>15731</v>
      </c>
      <c r="C3626" s="21">
        <f>VLOOKUP(A3626,[1]spot_prices!$A:$F,3,FALSE)</f>
        <v>50.9</v>
      </c>
      <c r="D3626" s="21">
        <f>VLOOKUP(A3626,[1]spot_prices!$A:$F,4,FALSE)</f>
        <v>80.4</v>
      </c>
      <c r="E3626" s="107">
        <f>C3626/D3626</f>
        <v>0.633084577114428</v>
      </c>
      <c r="F3626" s="20">
        <f>VLOOKUP(A3626,[1]spot_prices!$A:$F,5,FALSE)</f>
        <v>27.41</v>
      </c>
      <c r="G3626" s="103">
        <f>VLOOKUP(A3626,[1]spot_prices!$A:$F,6,FALSE)</f>
        <v>3.51</v>
      </c>
      <c r="H3626" s="23" t="s">
        <v>1298</v>
      </c>
      <c r="I3626" s="115"/>
      <c r="J3626" s="20" t="s">
        <v>2352</v>
      </c>
      <c r="K3626" s="112">
        <f>VLOOKUP(H3626,行业总结!D:F,2,FALSE)</f>
        <v>7.2</v>
      </c>
      <c r="L3626" s="23" t="s">
        <v>15732</v>
      </c>
      <c r="M3626" s="23" t="s">
        <v>15733</v>
      </c>
    </row>
    <row r="3627" s="98" customFormat="1" ht="33" spans="1:13">
      <c r="A3627" s="24" t="s">
        <v>15734</v>
      </c>
      <c r="B3627" s="24" t="s">
        <v>15735</v>
      </c>
      <c r="C3627" s="21">
        <f>VLOOKUP(A3627,[1]spot_prices!$A:$F,3,FALSE)</f>
        <v>49.3</v>
      </c>
      <c r="D3627" s="21">
        <f>VLOOKUP(A3627,[1]spot_prices!$A:$F,4,FALSE)</f>
        <v>110</v>
      </c>
      <c r="E3627" s="107">
        <f>C3627/D3627</f>
        <v>0.448181818181818</v>
      </c>
      <c r="F3627" s="20">
        <f>VLOOKUP(A3627,[1]spot_prices!$A:$F,5,FALSE)</f>
        <v>19.46</v>
      </c>
      <c r="G3627" s="103">
        <f>VLOOKUP(A3627,[1]spot_prices!$A:$F,6,FALSE)</f>
        <v>6.75</v>
      </c>
      <c r="H3627" s="27" t="s">
        <v>1298</v>
      </c>
      <c r="I3627" s="35"/>
      <c r="J3627" s="24" t="s">
        <v>2113</v>
      </c>
      <c r="K3627" s="112">
        <f>VLOOKUP(H3627,行业总结!D:F,2,FALSE)</f>
        <v>7.2</v>
      </c>
      <c r="L3627" s="27" t="s">
        <v>15736</v>
      </c>
      <c r="M3627" s="27" t="s">
        <v>15737</v>
      </c>
    </row>
    <row r="3628" s="98" customFormat="1" ht="33" spans="1:13">
      <c r="A3628" s="24" t="s">
        <v>15738</v>
      </c>
      <c r="B3628" s="24" t="s">
        <v>15739</v>
      </c>
      <c r="C3628" s="21">
        <f>VLOOKUP(A3628,[1]spot_prices!$A:$F,3,FALSE)</f>
        <v>46.5</v>
      </c>
      <c r="D3628" s="21">
        <f>VLOOKUP(A3628,[1]spot_prices!$A:$F,4,FALSE)</f>
        <v>46.5</v>
      </c>
      <c r="E3628" s="107">
        <f>C3628/D3628</f>
        <v>1</v>
      </c>
      <c r="F3628" s="20">
        <f>VLOOKUP(A3628,[1]spot_prices!$A:$F,5,FALSE)</f>
        <v>8.12</v>
      </c>
      <c r="G3628" s="103">
        <f>VLOOKUP(A3628,[1]spot_prices!$A:$F,6,FALSE)</f>
        <v>3.97</v>
      </c>
      <c r="H3628" s="27" t="s">
        <v>1298</v>
      </c>
      <c r="I3628" s="35"/>
      <c r="J3628" s="114"/>
      <c r="K3628" s="112">
        <f>VLOOKUP(H3628,行业总结!D:F,2,FALSE)</f>
        <v>7.2</v>
      </c>
      <c r="L3628" s="27" t="s">
        <v>15740</v>
      </c>
      <c r="M3628" s="27" t="s">
        <v>15741</v>
      </c>
    </row>
    <row r="3629" s="98" customFormat="1" spans="1:13">
      <c r="A3629" s="24" t="s">
        <v>15742</v>
      </c>
      <c r="B3629" s="24" t="s">
        <v>15743</v>
      </c>
      <c r="C3629" s="21">
        <f>VLOOKUP(A3629,[1]spot_prices!$A:$F,3,FALSE)</f>
        <v>43.6</v>
      </c>
      <c r="D3629" s="21">
        <f>VLOOKUP(A3629,[1]spot_prices!$A:$F,4,FALSE)</f>
        <v>80.2</v>
      </c>
      <c r="E3629" s="107">
        <f>C3629/D3629</f>
        <v>0.543640897755611</v>
      </c>
      <c r="F3629" s="20">
        <f>VLOOKUP(A3629,[1]spot_prices!$A:$F,5,FALSE)</f>
        <v>7.76</v>
      </c>
      <c r="G3629" s="103">
        <f>VLOOKUP(A3629,[1]spot_prices!$A:$F,6,FALSE)</f>
        <v>3.88</v>
      </c>
      <c r="H3629" s="27" t="s">
        <v>1298</v>
      </c>
      <c r="I3629" s="35"/>
      <c r="J3629" s="24" t="s">
        <v>2135</v>
      </c>
      <c r="K3629" s="112">
        <f>VLOOKUP(H3629,行业总结!D:F,2,FALSE)</f>
        <v>7.2</v>
      </c>
      <c r="L3629" s="27" t="s">
        <v>15744</v>
      </c>
      <c r="M3629" s="27" t="s">
        <v>15745</v>
      </c>
    </row>
    <row r="3630" s="98" customFormat="1" ht="33" spans="1:13">
      <c r="A3630" s="24" t="s">
        <v>15746</v>
      </c>
      <c r="B3630" s="24" t="s">
        <v>15747</v>
      </c>
      <c r="C3630" s="21">
        <f>VLOOKUP(A3630,[1]spot_prices!$A:$F,3,FALSE)</f>
        <v>43.1</v>
      </c>
      <c r="D3630" s="21">
        <f>VLOOKUP(A3630,[1]spot_prices!$A:$F,4,FALSE)</f>
        <v>68.7</v>
      </c>
      <c r="E3630" s="107">
        <f>C3630/D3630</f>
        <v>0.627365356622999</v>
      </c>
      <c r="F3630" s="20">
        <f>VLOOKUP(A3630,[1]spot_prices!$A:$F,5,FALSE)</f>
        <v>32.47</v>
      </c>
      <c r="G3630" s="103">
        <f>VLOOKUP(A3630,[1]spot_prices!$A:$F,6,FALSE)</f>
        <v>2.88</v>
      </c>
      <c r="H3630" s="27" t="s">
        <v>1298</v>
      </c>
      <c r="I3630" s="35"/>
      <c r="J3630" s="24" t="s">
        <v>2352</v>
      </c>
      <c r="K3630" s="112">
        <f>VLOOKUP(H3630,行业总结!D:F,2,FALSE)</f>
        <v>7.2</v>
      </c>
      <c r="L3630" s="27" t="s">
        <v>15748</v>
      </c>
      <c r="M3630" s="27" t="s">
        <v>15749</v>
      </c>
    </row>
    <row r="3631" s="98" customFormat="1" spans="1:13">
      <c r="A3631" s="24" t="s">
        <v>15750</v>
      </c>
      <c r="B3631" s="24" t="s">
        <v>15751</v>
      </c>
      <c r="C3631" s="21">
        <f>VLOOKUP(A3631,[1]spot_prices!$A:$F,3,FALSE)</f>
        <v>34.7</v>
      </c>
      <c r="D3631" s="21">
        <f>VLOOKUP(A3631,[1]spot_prices!$A:$F,4,FALSE)</f>
        <v>40.4</v>
      </c>
      <c r="E3631" s="107">
        <f>C3631/D3631</f>
        <v>0.858910891089109</v>
      </c>
      <c r="F3631" s="20">
        <f>VLOOKUP(A3631,[1]spot_prices!$A:$F,5,FALSE)</f>
        <v>6.02</v>
      </c>
      <c r="G3631" s="103">
        <f>VLOOKUP(A3631,[1]spot_prices!$A:$F,6,FALSE)</f>
        <v>10.05</v>
      </c>
      <c r="H3631" s="27" t="s">
        <v>1298</v>
      </c>
      <c r="I3631" s="35"/>
      <c r="J3631" s="114"/>
      <c r="K3631" s="112">
        <f>VLOOKUP(H3631,行业总结!D:F,2,FALSE)</f>
        <v>7.2</v>
      </c>
      <c r="L3631" s="27" t="s">
        <v>15752</v>
      </c>
      <c r="M3631" s="27" t="s">
        <v>15753</v>
      </c>
    </row>
    <row r="3632" s="98" customFormat="1" spans="1:13">
      <c r="A3632" s="24" t="s">
        <v>15754</v>
      </c>
      <c r="B3632" s="24" t="s">
        <v>15755</v>
      </c>
      <c r="C3632" s="21">
        <f>VLOOKUP(A3632,[1]spot_prices!$A:$F,3,FALSE)</f>
        <v>32.6</v>
      </c>
      <c r="D3632" s="21">
        <f>VLOOKUP(A3632,[1]spot_prices!$A:$F,4,FALSE)</f>
        <v>32.7</v>
      </c>
      <c r="E3632" s="107">
        <f>C3632/D3632</f>
        <v>0.996941896024465</v>
      </c>
      <c r="F3632" s="20">
        <f>VLOOKUP(A3632,[1]spot_prices!$A:$F,5,FALSE)</f>
        <v>13.64</v>
      </c>
      <c r="G3632" s="103">
        <f>VLOOKUP(A3632,[1]spot_prices!$A:$F,6,FALSE)</f>
        <v>5.17</v>
      </c>
      <c r="H3632" s="27" t="s">
        <v>1298</v>
      </c>
      <c r="I3632" s="35"/>
      <c r="J3632" s="114"/>
      <c r="K3632" s="112">
        <f>VLOOKUP(H3632,行业总结!D:F,2,FALSE)</f>
        <v>7.2</v>
      </c>
      <c r="L3632" s="27" t="s">
        <v>15756</v>
      </c>
      <c r="M3632" s="27" t="s">
        <v>15757</v>
      </c>
    </row>
    <row r="3633" s="98" customFormat="1" ht="33" spans="1:13">
      <c r="A3633" s="24" t="s">
        <v>15758</v>
      </c>
      <c r="B3633" s="24" t="s">
        <v>15759</v>
      </c>
      <c r="C3633" s="21">
        <f>VLOOKUP(A3633,[1]spot_prices!$A:$F,3,FALSE)</f>
        <v>28.6</v>
      </c>
      <c r="D3633" s="21">
        <f>VLOOKUP(A3633,[1]spot_prices!$A:$F,4,FALSE)</f>
        <v>44.6</v>
      </c>
      <c r="E3633" s="107">
        <f>C3633/D3633</f>
        <v>0.641255605381166</v>
      </c>
      <c r="F3633" s="20">
        <f>VLOOKUP(A3633,[1]spot_prices!$A:$F,5,FALSE)</f>
        <v>17.25</v>
      </c>
      <c r="G3633" s="103">
        <f>VLOOKUP(A3633,[1]spot_prices!$A:$F,6,FALSE)</f>
        <v>3.54</v>
      </c>
      <c r="H3633" s="27" t="s">
        <v>1298</v>
      </c>
      <c r="I3633" s="35"/>
      <c r="J3633" s="114"/>
      <c r="K3633" s="112">
        <f>VLOOKUP(H3633,行业总结!D:F,2,FALSE)</f>
        <v>7.2</v>
      </c>
      <c r="L3633" s="27" t="s">
        <v>15760</v>
      </c>
      <c r="M3633" s="27" t="s">
        <v>15761</v>
      </c>
    </row>
    <row r="3634" s="98" customFormat="1" spans="1:13">
      <c r="A3634" s="24" t="s">
        <v>15762</v>
      </c>
      <c r="B3634" s="24" t="s">
        <v>15763</v>
      </c>
      <c r="C3634" s="21">
        <f>VLOOKUP(A3634,[1]spot_prices!$A:$F,3,FALSE)</f>
        <v>21.9</v>
      </c>
      <c r="D3634" s="21">
        <f>VLOOKUP(A3634,[1]spot_prices!$A:$F,4,FALSE)</f>
        <v>30.9</v>
      </c>
      <c r="E3634" s="107">
        <f>C3634/D3634</f>
        <v>0.70873786407767</v>
      </c>
      <c r="F3634" s="20">
        <f>VLOOKUP(A3634,[1]spot_prices!$A:$F,5,FALSE)</f>
        <v>12.11</v>
      </c>
      <c r="G3634" s="103">
        <f>VLOOKUP(A3634,[1]spot_prices!$A:$F,6,FALSE)</f>
        <v>3.06</v>
      </c>
      <c r="H3634" s="27" t="s">
        <v>1298</v>
      </c>
      <c r="I3634" s="35"/>
      <c r="J3634" s="114"/>
      <c r="K3634" s="112">
        <f>VLOOKUP(H3634,行业总结!D:F,2,FALSE)</f>
        <v>7.2</v>
      </c>
      <c r="L3634" s="27" t="s">
        <v>15764</v>
      </c>
      <c r="M3634" s="27" t="s">
        <v>15765</v>
      </c>
    </row>
    <row r="3635" s="98" customFormat="1" ht="33" spans="1:13">
      <c r="A3635" s="24" t="s">
        <v>15766</v>
      </c>
      <c r="B3635" s="24" t="s">
        <v>15767</v>
      </c>
      <c r="C3635" s="21">
        <f>VLOOKUP(A3635,[1]spot_prices!$A:$F,3,FALSE)</f>
        <v>21.7</v>
      </c>
      <c r="D3635" s="21">
        <f>VLOOKUP(A3635,[1]spot_prices!$A:$F,4,FALSE)</f>
        <v>21.8</v>
      </c>
      <c r="E3635" s="107">
        <f>C3635/D3635</f>
        <v>0.995412844036697</v>
      </c>
      <c r="F3635" s="20">
        <f>VLOOKUP(A3635,[1]spot_prices!$A:$F,5,FALSE)</f>
        <v>7.03</v>
      </c>
      <c r="G3635" s="103">
        <f>VLOOKUP(A3635,[1]spot_prices!$A:$F,6,FALSE)</f>
        <v>3.38</v>
      </c>
      <c r="H3635" s="27" t="s">
        <v>1298</v>
      </c>
      <c r="I3635" s="35"/>
      <c r="J3635" s="114"/>
      <c r="K3635" s="112">
        <f>VLOOKUP(H3635,行业总结!D:F,2,FALSE)</f>
        <v>7.2</v>
      </c>
      <c r="L3635" s="27" t="s">
        <v>15768</v>
      </c>
      <c r="M3635" s="27" t="s">
        <v>15769</v>
      </c>
    </row>
    <row r="3636" s="98" customFormat="1" spans="1:13">
      <c r="A3636" s="24" t="s">
        <v>15770</v>
      </c>
      <c r="B3636" s="24" t="s">
        <v>15771</v>
      </c>
      <c r="C3636" s="21">
        <f>VLOOKUP(A3636,[1]spot_prices!$A:$F,3,FALSE)</f>
        <v>19.7</v>
      </c>
      <c r="D3636" s="21">
        <f>VLOOKUP(A3636,[1]spot_prices!$A:$F,4,FALSE)</f>
        <v>41.7</v>
      </c>
      <c r="E3636" s="107">
        <f>C3636/D3636</f>
        <v>0.47242206235012</v>
      </c>
      <c r="F3636" s="20">
        <f>VLOOKUP(A3636,[1]spot_prices!$A:$F,5,FALSE)</f>
        <v>13.5</v>
      </c>
      <c r="G3636" s="103">
        <f>VLOOKUP(A3636,[1]spot_prices!$A:$F,6,FALSE)</f>
        <v>5.14</v>
      </c>
      <c r="H3636" s="27" t="s">
        <v>1298</v>
      </c>
      <c r="I3636" s="35"/>
      <c r="J3636" s="114"/>
      <c r="K3636" s="112">
        <f>VLOOKUP(H3636,行业总结!D:F,2,FALSE)</f>
        <v>7.2</v>
      </c>
      <c r="L3636" s="27" t="s">
        <v>15772</v>
      </c>
      <c r="M3636" s="27" t="s">
        <v>15773</v>
      </c>
    </row>
    <row r="3637" s="98" customFormat="1" spans="1:13">
      <c r="A3637" s="24" t="s">
        <v>15774</v>
      </c>
      <c r="B3637" s="24" t="s">
        <v>15775</v>
      </c>
      <c r="C3637" s="21">
        <f>VLOOKUP(A3637,[1]spot_prices!$A:$F,3,FALSE)</f>
        <v>19.4</v>
      </c>
      <c r="D3637" s="21">
        <f>VLOOKUP(A3637,[1]spot_prices!$A:$F,4,FALSE)</f>
        <v>33.8</v>
      </c>
      <c r="E3637" s="107">
        <f>C3637/D3637</f>
        <v>0.57396449704142</v>
      </c>
      <c r="F3637" s="20">
        <f>VLOOKUP(A3637,[1]spot_prices!$A:$F,5,FALSE)</f>
        <v>28.81</v>
      </c>
      <c r="G3637" s="103">
        <f>VLOOKUP(A3637,[1]spot_prices!$A:$F,6,FALSE)</f>
        <v>2.09</v>
      </c>
      <c r="H3637" s="27" t="s">
        <v>1298</v>
      </c>
      <c r="I3637" s="35"/>
      <c r="J3637" s="114"/>
      <c r="K3637" s="112">
        <f>VLOOKUP(H3637,行业总结!D:F,2,FALSE)</f>
        <v>7.2</v>
      </c>
      <c r="L3637" s="27" t="s">
        <v>15776</v>
      </c>
      <c r="M3637" s="27" t="s">
        <v>15777</v>
      </c>
    </row>
    <row r="3638" s="98" customFormat="1" ht="33" spans="1:13">
      <c r="A3638" s="24" t="s">
        <v>15778</v>
      </c>
      <c r="B3638" s="24" t="s">
        <v>15779</v>
      </c>
      <c r="C3638" s="21">
        <f>VLOOKUP(A3638,[1]spot_prices!$A:$F,3,FALSE)</f>
        <v>17</v>
      </c>
      <c r="D3638" s="21">
        <f>VLOOKUP(A3638,[1]spot_prices!$A:$F,4,FALSE)</f>
        <v>38.8</v>
      </c>
      <c r="E3638" s="107">
        <f>C3638/D3638</f>
        <v>0.438144329896907</v>
      </c>
      <c r="F3638" s="20">
        <f>VLOOKUP(A3638,[1]spot_prices!$A:$F,5,FALSE)</f>
        <v>44.26</v>
      </c>
      <c r="G3638" s="103">
        <f>VLOOKUP(A3638,[1]spot_prices!$A:$F,6,FALSE)</f>
        <v>5.73</v>
      </c>
      <c r="H3638" s="27" t="s">
        <v>1298</v>
      </c>
      <c r="I3638" s="35"/>
      <c r="J3638" s="114"/>
      <c r="K3638" s="112">
        <f>VLOOKUP(H3638,行业总结!D:F,2,FALSE)</f>
        <v>7.2</v>
      </c>
      <c r="L3638" s="27" t="s">
        <v>15780</v>
      </c>
      <c r="M3638" s="27" t="s">
        <v>15781</v>
      </c>
    </row>
    <row r="3639" s="98" customFormat="1" ht="33" spans="1:13">
      <c r="A3639" s="24" t="s">
        <v>15782</v>
      </c>
      <c r="B3639" s="24" t="s">
        <v>15783</v>
      </c>
      <c r="C3639" s="21">
        <f>VLOOKUP(A3639,[1]spot_prices!$A:$F,3,FALSE)</f>
        <v>16.9</v>
      </c>
      <c r="D3639" s="21">
        <f>VLOOKUP(A3639,[1]spot_prices!$A:$F,4,FALSE)</f>
        <v>78.8</v>
      </c>
      <c r="E3639" s="107">
        <f>C3639/D3639</f>
        <v>0.214467005076142</v>
      </c>
      <c r="F3639" s="20">
        <f>VLOOKUP(A3639,[1]spot_prices!$A:$F,5,FALSE)</f>
        <v>31.92</v>
      </c>
      <c r="G3639" s="103">
        <f>VLOOKUP(A3639,[1]spot_prices!$A:$F,6,FALSE)</f>
        <v>0.82</v>
      </c>
      <c r="H3639" s="27" t="s">
        <v>1298</v>
      </c>
      <c r="I3639" s="35"/>
      <c r="J3639" s="114"/>
      <c r="K3639" s="112">
        <f>VLOOKUP(H3639,行业总结!D:F,2,FALSE)</f>
        <v>7.2</v>
      </c>
      <c r="L3639" s="27" t="s">
        <v>15784</v>
      </c>
      <c r="M3639" s="27" t="s">
        <v>1755</v>
      </c>
    </row>
    <row r="3640" s="98" customFormat="1" ht="49.5" spans="1:13">
      <c r="A3640" s="24" t="s">
        <v>15785</v>
      </c>
      <c r="B3640" s="24" t="s">
        <v>15786</v>
      </c>
      <c r="C3640" s="21">
        <f>VLOOKUP(A3640,[1]spot_prices!$A:$F,3,FALSE)</f>
        <v>11.5</v>
      </c>
      <c r="D3640" s="21">
        <f>VLOOKUP(A3640,[1]spot_prices!$A:$F,4,FALSE)</f>
        <v>23.2</v>
      </c>
      <c r="E3640" s="107">
        <f>C3640/D3640</f>
        <v>0.495689655172414</v>
      </c>
      <c r="F3640" s="20">
        <f>VLOOKUP(A3640,[1]spot_prices!$A:$F,5,FALSE)</f>
        <v>20.77</v>
      </c>
      <c r="G3640" s="103">
        <f>VLOOKUP(A3640,[1]spot_prices!$A:$F,6,FALSE)</f>
        <v>2.21</v>
      </c>
      <c r="H3640" s="27" t="s">
        <v>1298</v>
      </c>
      <c r="I3640" s="35"/>
      <c r="J3640" s="114"/>
      <c r="K3640" s="112">
        <f>VLOOKUP(H3640,行业总结!D:F,2,FALSE)</f>
        <v>7.2</v>
      </c>
      <c r="L3640" s="27" t="s">
        <v>15787</v>
      </c>
      <c r="M3640" s="27" t="s">
        <v>15788</v>
      </c>
    </row>
    <row r="3641" s="98" customFormat="1" ht="33" spans="1:13">
      <c r="A3641" s="24" t="s">
        <v>15789</v>
      </c>
      <c r="B3641" s="24" t="s">
        <v>15790</v>
      </c>
      <c r="C3641" s="21">
        <f>VLOOKUP(A3641,[1]spot_prices!$A:$F,3,FALSE)</f>
        <v>9.8</v>
      </c>
      <c r="D3641" s="21">
        <f>VLOOKUP(A3641,[1]spot_prices!$A:$F,4,FALSE)</f>
        <v>29.8</v>
      </c>
      <c r="E3641" s="107">
        <f>C3641/D3641</f>
        <v>0.328859060402685</v>
      </c>
      <c r="F3641" s="20">
        <f>VLOOKUP(A3641,[1]spot_prices!$A:$F,5,FALSE)</f>
        <v>37.94</v>
      </c>
      <c r="G3641" s="103">
        <f>VLOOKUP(A3641,[1]spot_prices!$A:$F,6,FALSE)</f>
        <v>4.86</v>
      </c>
      <c r="H3641" s="27" t="s">
        <v>1298</v>
      </c>
      <c r="I3641" s="35"/>
      <c r="J3641" s="114"/>
      <c r="K3641" s="112">
        <f>VLOOKUP(H3641,行业总结!D:F,2,FALSE)</f>
        <v>7.2</v>
      </c>
      <c r="L3641" s="27" t="s">
        <v>15791</v>
      </c>
      <c r="M3641" s="27" t="s">
        <v>15792</v>
      </c>
    </row>
    <row r="3642" s="98" customFormat="1" spans="1:13">
      <c r="A3642" s="24" t="s">
        <v>15793</v>
      </c>
      <c r="B3642" s="24" t="s">
        <v>15794</v>
      </c>
      <c r="C3642" s="21">
        <f>VLOOKUP(A3642,[1]spot_prices!$A:$F,3,FALSE)</f>
        <v>9.7</v>
      </c>
      <c r="D3642" s="21">
        <f>VLOOKUP(A3642,[1]spot_prices!$A:$F,4,FALSE)</f>
        <v>35.3</v>
      </c>
      <c r="E3642" s="107">
        <f>C3642/D3642</f>
        <v>0.274787535410765</v>
      </c>
      <c r="F3642" s="20">
        <f>VLOOKUP(A3642,[1]spot_prices!$A:$F,5,FALSE)</f>
        <v>58.83</v>
      </c>
      <c r="G3642" s="103">
        <f>VLOOKUP(A3642,[1]spot_prices!$A:$F,6,FALSE)</f>
        <v>13.95</v>
      </c>
      <c r="H3642" s="27" t="s">
        <v>1298</v>
      </c>
      <c r="I3642" s="35"/>
      <c r="J3642" s="114"/>
      <c r="K3642" s="112">
        <f>VLOOKUP(H3642,行业总结!D:F,2,FALSE)</f>
        <v>7.2</v>
      </c>
      <c r="L3642" s="27" t="s">
        <v>15795</v>
      </c>
      <c r="M3642" s="27" t="s">
        <v>15796</v>
      </c>
    </row>
    <row r="3643" s="98" customFormat="1" ht="33" spans="1:13">
      <c r="A3643" s="24" t="s">
        <v>15797</v>
      </c>
      <c r="B3643" s="24" t="s">
        <v>15798</v>
      </c>
      <c r="C3643" s="21">
        <f>VLOOKUP(A3643,[1]spot_prices!$A:$F,3,FALSE)</f>
        <v>9.4</v>
      </c>
      <c r="D3643" s="21">
        <f>VLOOKUP(A3643,[1]spot_prices!$A:$F,4,FALSE)</f>
        <v>44.8</v>
      </c>
      <c r="E3643" s="107">
        <f>C3643/D3643</f>
        <v>0.209821428571429</v>
      </c>
      <c r="F3643" s="20">
        <f>VLOOKUP(A3643,[1]spot_prices!$A:$F,5,FALSE)</f>
        <v>49.98</v>
      </c>
      <c r="G3643" s="103">
        <f>VLOOKUP(A3643,[1]spot_prices!$A:$F,6,FALSE)</f>
        <v>2.36</v>
      </c>
      <c r="H3643" s="27" t="s">
        <v>1298</v>
      </c>
      <c r="I3643" s="35"/>
      <c r="J3643" s="114"/>
      <c r="K3643" s="112">
        <f>VLOOKUP(H3643,行业总结!D:F,2,FALSE)</f>
        <v>7.2</v>
      </c>
      <c r="L3643" s="27" t="s">
        <v>15799</v>
      </c>
      <c r="M3643" s="27" t="s">
        <v>15800</v>
      </c>
    </row>
    <row r="3644" s="98" customFormat="1" ht="33" spans="1:13">
      <c r="A3644" s="24" t="s">
        <v>15801</v>
      </c>
      <c r="B3644" s="24" t="s">
        <v>15802</v>
      </c>
      <c r="C3644" s="21">
        <f>VLOOKUP(A3644,[1]spot_prices!$A:$F,3,FALSE)</f>
        <v>4.4</v>
      </c>
      <c r="D3644" s="21">
        <f>VLOOKUP(A3644,[1]spot_prices!$A:$F,4,FALSE)</f>
        <v>8.3</v>
      </c>
      <c r="E3644" s="107">
        <f>C3644/D3644</f>
        <v>0.530120481927711</v>
      </c>
      <c r="F3644" s="20">
        <f>VLOOKUP(A3644,[1]spot_prices!$A:$F,5,FALSE)</f>
        <v>7.96</v>
      </c>
      <c r="G3644" s="103">
        <f>VLOOKUP(A3644,[1]spot_prices!$A:$F,6,FALSE)</f>
        <v>2.18</v>
      </c>
      <c r="H3644" s="27" t="s">
        <v>1298</v>
      </c>
      <c r="I3644" s="35"/>
      <c r="J3644" s="114"/>
      <c r="K3644" s="112">
        <f>VLOOKUP(H3644,行业总结!D:F,2,FALSE)</f>
        <v>7.2</v>
      </c>
      <c r="L3644" s="27" t="s">
        <v>15803</v>
      </c>
      <c r="M3644" s="27" t="s">
        <v>15804</v>
      </c>
    </row>
    <row r="3645" s="98" customFormat="1" ht="33" spans="1:13">
      <c r="A3645" s="110" t="s">
        <v>1291</v>
      </c>
      <c r="B3645" s="110" t="s">
        <v>1292</v>
      </c>
      <c r="C3645" s="21">
        <f>VLOOKUP(A3645,[1]spot_prices!$A:$F,3,FALSE)</f>
        <v>865.7</v>
      </c>
      <c r="D3645" s="21">
        <f>VLOOKUP(A3645,[1]spot_prices!$A:$F,4,FALSE)</f>
        <v>893.8</v>
      </c>
      <c r="E3645" s="107">
        <f>C3645/D3645</f>
        <v>0.968561199373462</v>
      </c>
      <c r="F3645" s="20">
        <f>VLOOKUP(A3645,[1]spot_prices!$A:$F,5,FALSE)</f>
        <v>3.92</v>
      </c>
      <c r="G3645" s="103">
        <f>VLOOKUP(A3645,[1]spot_prices!$A:$F,6,FALSE)</f>
        <v>2.08</v>
      </c>
      <c r="H3645" s="111" t="s">
        <v>1293</v>
      </c>
      <c r="I3645" s="130"/>
      <c r="J3645" s="110" t="s">
        <v>2224</v>
      </c>
      <c r="K3645" s="112">
        <f>VLOOKUP(H3645,行业总结!D:F,2,FALSE)</f>
        <v>7.2</v>
      </c>
      <c r="L3645" s="111" t="s">
        <v>1294</v>
      </c>
      <c r="M3645" s="111" t="s">
        <v>1295</v>
      </c>
    </row>
    <row r="3646" s="98" customFormat="1" ht="33" spans="1:13">
      <c r="A3646" s="110" t="s">
        <v>1306</v>
      </c>
      <c r="B3646" s="110" t="s">
        <v>1307</v>
      </c>
      <c r="C3646" s="21">
        <f>VLOOKUP(A3646,[1]spot_prices!$A:$F,3,FALSE)</f>
        <v>613.8</v>
      </c>
      <c r="D3646" s="21">
        <f>VLOOKUP(A3646,[1]spot_prices!$A:$F,4,FALSE)</f>
        <v>1123.5</v>
      </c>
      <c r="E3646" s="107">
        <f>C3646/D3646</f>
        <v>0.546328437917223</v>
      </c>
      <c r="F3646" s="20">
        <f>VLOOKUP(A3646,[1]spot_prices!$A:$F,5,FALSE)</f>
        <v>25.12</v>
      </c>
      <c r="G3646" s="103">
        <f>VLOOKUP(A3646,[1]spot_prices!$A:$F,6,FALSE)</f>
        <v>1.78</v>
      </c>
      <c r="H3646" s="111" t="s">
        <v>1293</v>
      </c>
      <c r="I3646" s="130"/>
      <c r="J3646" s="110" t="s">
        <v>2224</v>
      </c>
      <c r="K3646" s="112">
        <f>VLOOKUP(H3646,行业总结!D:F,2,FALSE)</f>
        <v>7.2</v>
      </c>
      <c r="L3646" s="111" t="s">
        <v>1308</v>
      </c>
      <c r="M3646" s="111" t="s">
        <v>1309</v>
      </c>
    </row>
    <row r="3647" s="98" customFormat="1" ht="33" spans="1:13">
      <c r="A3647" s="108" t="s">
        <v>15805</v>
      </c>
      <c r="B3647" s="108" t="s">
        <v>15806</v>
      </c>
      <c r="C3647" s="21">
        <f>VLOOKUP(A3647,[1]spot_prices!$A:$F,3,FALSE)</f>
        <v>221.2</v>
      </c>
      <c r="D3647" s="21">
        <f>VLOOKUP(A3647,[1]spot_prices!$A:$F,4,FALSE)</f>
        <v>380.7</v>
      </c>
      <c r="E3647" s="107">
        <f>C3647/D3647</f>
        <v>0.581034935644865</v>
      </c>
      <c r="F3647" s="20">
        <f>VLOOKUP(A3647,[1]spot_prices!$A:$F,5,FALSE)</f>
        <v>26.93</v>
      </c>
      <c r="G3647" s="103">
        <f>VLOOKUP(A3647,[1]spot_prices!$A:$F,6,FALSE)</f>
        <v>3.58</v>
      </c>
      <c r="H3647" s="109" t="s">
        <v>1293</v>
      </c>
      <c r="I3647" s="121"/>
      <c r="J3647" s="108" t="s">
        <v>2113</v>
      </c>
      <c r="K3647" s="112">
        <f>VLOOKUP(H3647,行业总结!D:F,2,FALSE)</f>
        <v>7.2</v>
      </c>
      <c r="L3647" s="109" t="s">
        <v>15807</v>
      </c>
      <c r="M3647" s="109" t="s">
        <v>15808</v>
      </c>
    </row>
    <row r="3648" s="98" customFormat="1" ht="49.5" spans="1:13">
      <c r="A3648" s="108" t="s">
        <v>15809</v>
      </c>
      <c r="B3648" s="108" t="s">
        <v>15810</v>
      </c>
      <c r="C3648" s="21">
        <f>VLOOKUP(A3648,[1]spot_prices!$A:$F,3,FALSE)</f>
        <v>193.2</v>
      </c>
      <c r="D3648" s="21">
        <f>VLOOKUP(A3648,[1]spot_prices!$A:$F,4,FALSE)</f>
        <v>193.2</v>
      </c>
      <c r="E3648" s="107">
        <f>C3648/D3648</f>
        <v>1</v>
      </c>
      <c r="F3648" s="20">
        <f>VLOOKUP(A3648,[1]spot_prices!$A:$F,5,FALSE)</f>
        <v>27.19</v>
      </c>
      <c r="G3648" s="103">
        <f>VLOOKUP(A3648,[1]spot_prices!$A:$F,6,FALSE)</f>
        <v>2.18</v>
      </c>
      <c r="H3648" s="109" t="s">
        <v>1293</v>
      </c>
      <c r="I3648" s="121"/>
      <c r="J3648" s="108" t="s">
        <v>2216</v>
      </c>
      <c r="K3648" s="112">
        <f>VLOOKUP(H3648,行业总结!D:F,2,FALSE)</f>
        <v>7.2</v>
      </c>
      <c r="L3648" s="109" t="s">
        <v>15811</v>
      </c>
      <c r="M3648" s="109" t="s">
        <v>15812</v>
      </c>
    </row>
    <row r="3649" s="98" customFormat="1" ht="33" spans="1:13">
      <c r="A3649" s="108" t="s">
        <v>15813</v>
      </c>
      <c r="B3649" s="108" t="s">
        <v>15814</v>
      </c>
      <c r="C3649" s="21">
        <f>VLOOKUP(A3649,[1]spot_prices!$A:$F,3,FALSE)</f>
        <v>114.9</v>
      </c>
      <c r="D3649" s="21">
        <f>VLOOKUP(A3649,[1]spot_prices!$A:$F,4,FALSE)</f>
        <v>114.9</v>
      </c>
      <c r="E3649" s="107">
        <f>C3649/D3649</f>
        <v>1</v>
      </c>
      <c r="F3649" s="20">
        <f>VLOOKUP(A3649,[1]spot_prices!$A:$F,5,FALSE)</f>
        <v>15.61</v>
      </c>
      <c r="G3649" s="103">
        <f>VLOOKUP(A3649,[1]spot_prices!$A:$F,6,FALSE)</f>
        <v>2.83</v>
      </c>
      <c r="H3649" s="109" t="s">
        <v>1293</v>
      </c>
      <c r="I3649" s="121"/>
      <c r="J3649" s="108" t="s">
        <v>2113</v>
      </c>
      <c r="K3649" s="112">
        <f>VLOOKUP(H3649,行业总结!D:F,2,FALSE)</f>
        <v>7.2</v>
      </c>
      <c r="L3649" s="109" t="s">
        <v>15815</v>
      </c>
      <c r="M3649" s="109" t="s">
        <v>15816</v>
      </c>
    </row>
    <row r="3650" s="98" customFormat="1" ht="33" spans="1:13">
      <c r="A3650" s="20" t="s">
        <v>15817</v>
      </c>
      <c r="B3650" s="20" t="s">
        <v>15818</v>
      </c>
      <c r="C3650" s="21">
        <f>VLOOKUP(A3650,[1]spot_prices!$A:$F,3,FALSE)</f>
        <v>95.8</v>
      </c>
      <c r="D3650" s="21">
        <f>VLOOKUP(A3650,[1]spot_prices!$A:$F,4,FALSE)</f>
        <v>112.6</v>
      </c>
      <c r="E3650" s="107">
        <f>C3650/D3650</f>
        <v>0.850799289520426</v>
      </c>
      <c r="F3650" s="20">
        <f>VLOOKUP(A3650,[1]spot_prices!$A:$F,5,FALSE)</f>
        <v>15.54</v>
      </c>
      <c r="G3650" s="103">
        <f>VLOOKUP(A3650,[1]spot_prices!$A:$F,6,FALSE)</f>
        <v>-0.96</v>
      </c>
      <c r="H3650" s="23" t="s">
        <v>1293</v>
      </c>
      <c r="I3650" s="115"/>
      <c r="J3650" s="20" t="s">
        <v>2352</v>
      </c>
      <c r="K3650" s="112">
        <f>VLOOKUP(H3650,行业总结!D:F,2,FALSE)</f>
        <v>7.2</v>
      </c>
      <c r="L3650" s="23" t="s">
        <v>15819</v>
      </c>
      <c r="M3650" s="23" t="s">
        <v>15820</v>
      </c>
    </row>
    <row r="3651" s="98" customFormat="1" ht="33" spans="1:13">
      <c r="A3651" s="108" t="s">
        <v>15821</v>
      </c>
      <c r="B3651" s="108" t="s">
        <v>15822</v>
      </c>
      <c r="C3651" s="21">
        <f>VLOOKUP(A3651,[1]spot_prices!$A:$F,3,FALSE)</f>
        <v>93.9</v>
      </c>
      <c r="D3651" s="21">
        <f>VLOOKUP(A3651,[1]spot_prices!$A:$F,4,FALSE)</f>
        <v>93.9</v>
      </c>
      <c r="E3651" s="107">
        <f>C3651/D3651</f>
        <v>1</v>
      </c>
      <c r="F3651" s="20">
        <f>VLOOKUP(A3651,[1]spot_prices!$A:$F,5,FALSE)</f>
        <v>9.79</v>
      </c>
      <c r="G3651" s="103">
        <f>VLOOKUP(A3651,[1]spot_prices!$A:$F,6,FALSE)</f>
        <v>3.71</v>
      </c>
      <c r="H3651" s="109" t="s">
        <v>1293</v>
      </c>
      <c r="I3651" s="121"/>
      <c r="J3651" s="108" t="s">
        <v>2113</v>
      </c>
      <c r="K3651" s="112">
        <f>VLOOKUP(H3651,行业总结!D:F,2,FALSE)</f>
        <v>7.2</v>
      </c>
      <c r="L3651" s="109" t="s">
        <v>15823</v>
      </c>
      <c r="M3651" s="109" t="s">
        <v>15824</v>
      </c>
    </row>
    <row r="3652" s="98" customFormat="1" ht="33" spans="1:13">
      <c r="A3652" s="20" t="s">
        <v>15825</v>
      </c>
      <c r="B3652" s="20" t="s">
        <v>15826</v>
      </c>
      <c r="C3652" s="21">
        <f>VLOOKUP(A3652,[1]spot_prices!$A:$F,3,FALSE)</f>
        <v>69.6</v>
      </c>
      <c r="D3652" s="21">
        <f>VLOOKUP(A3652,[1]spot_prices!$A:$F,4,FALSE)</f>
        <v>84</v>
      </c>
      <c r="E3652" s="107">
        <f>C3652/D3652</f>
        <v>0.828571428571429</v>
      </c>
      <c r="F3652" s="20">
        <f>VLOOKUP(A3652,[1]spot_prices!$A:$F,5,FALSE)</f>
        <v>4.86</v>
      </c>
      <c r="G3652" s="103">
        <f>VLOOKUP(A3652,[1]spot_prices!$A:$F,6,FALSE)</f>
        <v>5.88</v>
      </c>
      <c r="H3652" s="23" t="s">
        <v>1293</v>
      </c>
      <c r="I3652" s="115"/>
      <c r="J3652" s="20" t="s">
        <v>2442</v>
      </c>
      <c r="K3652" s="112">
        <f>VLOOKUP(H3652,行业总结!D:F,2,FALSE)</f>
        <v>7.2</v>
      </c>
      <c r="L3652" s="23" t="s">
        <v>15827</v>
      </c>
      <c r="M3652" s="23" t="s">
        <v>15828</v>
      </c>
    </row>
    <row r="3653" s="98" customFormat="1" ht="33" spans="1:13">
      <c r="A3653" s="24" t="s">
        <v>15829</v>
      </c>
      <c r="B3653" s="24" t="s">
        <v>15830</v>
      </c>
      <c r="C3653" s="21">
        <f>VLOOKUP(A3653,[1]spot_prices!$A:$F,3,FALSE)</f>
        <v>30.3</v>
      </c>
      <c r="D3653" s="21">
        <f>VLOOKUP(A3653,[1]spot_prices!$A:$F,4,FALSE)</f>
        <v>52</v>
      </c>
      <c r="E3653" s="107">
        <f>C3653/D3653</f>
        <v>0.582692307692308</v>
      </c>
      <c r="F3653" s="20">
        <f>VLOOKUP(A3653,[1]spot_prices!$A:$F,5,FALSE)</f>
        <v>13.77</v>
      </c>
      <c r="G3653" s="103">
        <f>VLOOKUP(A3653,[1]spot_prices!$A:$F,6,FALSE)</f>
        <v>3.92</v>
      </c>
      <c r="H3653" s="27" t="s">
        <v>1293</v>
      </c>
      <c r="I3653" s="35"/>
      <c r="J3653" s="114"/>
      <c r="K3653" s="112">
        <f>VLOOKUP(H3653,行业总结!D:F,2,FALSE)</f>
        <v>7.2</v>
      </c>
      <c r="L3653" s="27" t="s">
        <v>15831</v>
      </c>
      <c r="M3653" s="27" t="s">
        <v>15832</v>
      </c>
    </row>
    <row r="3654" s="98" customFormat="1" ht="33" spans="1:13">
      <c r="A3654" s="24" t="s">
        <v>15833</v>
      </c>
      <c r="B3654" s="24" t="s">
        <v>15834</v>
      </c>
      <c r="C3654" s="21">
        <f>VLOOKUP(A3654,[1]spot_prices!$A:$F,3,FALSE)</f>
        <v>25.5</v>
      </c>
      <c r="D3654" s="21">
        <f>VLOOKUP(A3654,[1]spot_prices!$A:$F,4,FALSE)</f>
        <v>25.5</v>
      </c>
      <c r="E3654" s="107">
        <f>C3654/D3654</f>
        <v>1</v>
      </c>
      <c r="F3654" s="20">
        <f>VLOOKUP(A3654,[1]spot_prices!$A:$F,5,FALSE)</f>
        <v>21.61</v>
      </c>
      <c r="G3654" s="103">
        <f>VLOOKUP(A3654,[1]spot_prices!$A:$F,6,FALSE)</f>
        <v>4.4</v>
      </c>
      <c r="H3654" s="27" t="s">
        <v>1293</v>
      </c>
      <c r="I3654" s="35"/>
      <c r="J3654" s="114"/>
      <c r="K3654" s="112">
        <f>VLOOKUP(H3654,行业总结!D:F,2,FALSE)</f>
        <v>7.2</v>
      </c>
      <c r="L3654" s="27" t="s">
        <v>15835</v>
      </c>
      <c r="M3654" s="27" t="s">
        <v>15836</v>
      </c>
    </row>
    <row r="3655" s="98" customFormat="1" ht="33" spans="1:13">
      <c r="A3655" s="24" t="s">
        <v>15837</v>
      </c>
      <c r="B3655" s="24" t="s">
        <v>15838</v>
      </c>
      <c r="C3655" s="21">
        <f>VLOOKUP(A3655,[1]spot_prices!$A:$F,3,FALSE)</f>
        <v>24.7</v>
      </c>
      <c r="D3655" s="21">
        <f>VLOOKUP(A3655,[1]spot_prices!$A:$F,4,FALSE)</f>
        <v>29.7</v>
      </c>
      <c r="E3655" s="107">
        <f>C3655/D3655</f>
        <v>0.831649831649832</v>
      </c>
      <c r="F3655" s="20">
        <f>VLOOKUP(A3655,[1]spot_prices!$A:$F,5,FALSE)</f>
        <v>10.1</v>
      </c>
      <c r="G3655" s="103">
        <f>VLOOKUP(A3655,[1]spot_prices!$A:$F,6,FALSE)</f>
        <v>19.95</v>
      </c>
      <c r="H3655" s="27" t="s">
        <v>1293</v>
      </c>
      <c r="I3655" s="35"/>
      <c r="J3655" s="114"/>
      <c r="K3655" s="112">
        <f>VLOOKUP(H3655,行业总结!D:F,2,FALSE)</f>
        <v>7.2</v>
      </c>
      <c r="L3655" s="27" t="s">
        <v>15839</v>
      </c>
      <c r="M3655" s="27" t="s">
        <v>15840</v>
      </c>
    </row>
    <row r="3656" s="98" customFormat="1" ht="33" spans="1:13">
      <c r="A3656" s="108" t="s">
        <v>15841</v>
      </c>
      <c r="B3656" s="108" t="s">
        <v>15842</v>
      </c>
      <c r="C3656" s="21">
        <f>VLOOKUP(A3656,[1]spot_prices!$A:$F,3,FALSE)</f>
        <v>325.3</v>
      </c>
      <c r="D3656" s="21">
        <f>VLOOKUP(A3656,[1]spot_prices!$A:$F,4,FALSE)</f>
        <v>325.6</v>
      </c>
      <c r="E3656" s="107">
        <f>C3656/D3656</f>
        <v>0.999078624078624</v>
      </c>
      <c r="F3656" s="20">
        <f>VLOOKUP(A3656,[1]spot_prices!$A:$F,5,FALSE)</f>
        <v>23.38</v>
      </c>
      <c r="G3656" s="103">
        <f>VLOOKUP(A3656,[1]spot_prices!$A:$F,6,FALSE)</f>
        <v>4.66</v>
      </c>
      <c r="H3656" s="109" t="s">
        <v>2107</v>
      </c>
      <c r="I3656" s="121"/>
      <c r="J3656" s="108" t="s">
        <v>2211</v>
      </c>
      <c r="K3656" s="112">
        <f>VLOOKUP(H3656,行业总结!D:F,2,FALSE)</f>
        <v>7.2</v>
      </c>
      <c r="L3656" s="109" t="s">
        <v>15843</v>
      </c>
      <c r="M3656" s="109" t="s">
        <v>15844</v>
      </c>
    </row>
    <row r="3657" s="98" customFormat="1" ht="33" spans="1:13">
      <c r="A3657" s="108" t="s">
        <v>15845</v>
      </c>
      <c r="B3657" s="108" t="s">
        <v>15846</v>
      </c>
      <c r="C3657" s="21">
        <f>VLOOKUP(A3657,[1]spot_prices!$A:$F,3,FALSE)</f>
        <v>173.5</v>
      </c>
      <c r="D3657" s="21">
        <f>VLOOKUP(A3657,[1]spot_prices!$A:$F,4,FALSE)</f>
        <v>173.5</v>
      </c>
      <c r="E3657" s="107">
        <f>C3657/D3657</f>
        <v>1</v>
      </c>
      <c r="F3657" s="20">
        <f>VLOOKUP(A3657,[1]spot_prices!$A:$F,5,FALSE)</f>
        <v>11.65</v>
      </c>
      <c r="G3657" s="103">
        <f>VLOOKUP(A3657,[1]spot_prices!$A:$F,6,FALSE)</f>
        <v>2.19</v>
      </c>
      <c r="H3657" s="109" t="s">
        <v>2107</v>
      </c>
      <c r="I3657" s="121"/>
      <c r="J3657" s="108" t="s">
        <v>2216</v>
      </c>
      <c r="K3657" s="112">
        <f>VLOOKUP(H3657,行业总结!D:F,2,FALSE)</f>
        <v>7.2</v>
      </c>
      <c r="L3657" s="109" t="s">
        <v>15847</v>
      </c>
      <c r="M3657" s="109" t="s">
        <v>15848</v>
      </c>
    </row>
    <row r="3658" s="98" customFormat="1" ht="33" spans="1:13">
      <c r="A3658" s="108" t="s">
        <v>15849</v>
      </c>
      <c r="B3658" s="108" t="s">
        <v>15850</v>
      </c>
      <c r="C3658" s="21">
        <f>VLOOKUP(A3658,[1]spot_prices!$A:$F,3,FALSE)</f>
        <v>164.6</v>
      </c>
      <c r="D3658" s="21">
        <f>VLOOKUP(A3658,[1]spot_prices!$A:$F,4,FALSE)</f>
        <v>166</v>
      </c>
      <c r="E3658" s="107">
        <f>C3658/D3658</f>
        <v>0.991566265060241</v>
      </c>
      <c r="F3658" s="20">
        <f>VLOOKUP(A3658,[1]spot_prices!$A:$F,5,FALSE)</f>
        <v>9.74</v>
      </c>
      <c r="G3658" s="103">
        <f>VLOOKUP(A3658,[1]spot_prices!$A:$F,6,FALSE)</f>
        <v>3.62</v>
      </c>
      <c r="H3658" s="109" t="s">
        <v>2107</v>
      </c>
      <c r="I3658" s="121"/>
      <c r="J3658" s="108" t="s">
        <v>2216</v>
      </c>
      <c r="K3658" s="112">
        <f>VLOOKUP(H3658,行业总结!D:F,2,FALSE)</f>
        <v>7.2</v>
      </c>
      <c r="L3658" s="109" t="s">
        <v>15851</v>
      </c>
      <c r="M3658" s="109" t="s">
        <v>15852</v>
      </c>
    </row>
    <row r="3659" s="98" customFormat="1" ht="33" spans="1:13">
      <c r="A3659" s="108" t="s">
        <v>15853</v>
      </c>
      <c r="B3659" s="108" t="s">
        <v>15854</v>
      </c>
      <c r="C3659" s="21">
        <f>VLOOKUP(A3659,[1]spot_prices!$A:$F,3,FALSE)</f>
        <v>98.6</v>
      </c>
      <c r="D3659" s="21">
        <f>VLOOKUP(A3659,[1]spot_prices!$A:$F,4,FALSE)</f>
        <v>98.6</v>
      </c>
      <c r="E3659" s="107">
        <f>C3659/D3659</f>
        <v>1</v>
      </c>
      <c r="F3659" s="20">
        <f>VLOOKUP(A3659,[1]spot_prices!$A:$F,5,FALSE)</f>
        <v>13.62</v>
      </c>
      <c r="G3659" s="103">
        <f>VLOOKUP(A3659,[1]spot_prices!$A:$F,6,FALSE)</f>
        <v>2.33</v>
      </c>
      <c r="H3659" s="109" t="s">
        <v>2107</v>
      </c>
      <c r="I3659" s="121"/>
      <c r="J3659" s="108" t="s">
        <v>2113</v>
      </c>
      <c r="K3659" s="112">
        <f>VLOOKUP(H3659,行业总结!D:F,2,FALSE)</f>
        <v>7.2</v>
      </c>
      <c r="L3659" s="109" t="s">
        <v>15855</v>
      </c>
      <c r="M3659" s="109" t="s">
        <v>15856</v>
      </c>
    </row>
    <row r="3660" s="98" customFormat="1" ht="33" spans="1:13">
      <c r="A3660" s="20" t="s">
        <v>15857</v>
      </c>
      <c r="B3660" s="20" t="s">
        <v>15858</v>
      </c>
      <c r="C3660" s="21">
        <f>VLOOKUP(A3660,[1]spot_prices!$A:$F,3,FALSE)</f>
        <v>82</v>
      </c>
      <c r="D3660" s="21">
        <f>VLOOKUP(A3660,[1]spot_prices!$A:$F,4,FALSE)</f>
        <v>82</v>
      </c>
      <c r="E3660" s="107">
        <f>C3660/D3660</f>
        <v>1</v>
      </c>
      <c r="F3660" s="20">
        <f>VLOOKUP(A3660,[1]spot_prices!$A:$F,5,FALSE)</f>
        <v>8.51</v>
      </c>
      <c r="G3660" s="103">
        <f>VLOOKUP(A3660,[1]spot_prices!$A:$F,6,FALSE)</f>
        <v>9.95</v>
      </c>
      <c r="H3660" s="23" t="s">
        <v>2107</v>
      </c>
      <c r="I3660" s="115"/>
      <c r="J3660" s="20" t="s">
        <v>2352</v>
      </c>
      <c r="K3660" s="112">
        <f>VLOOKUP(H3660,行业总结!D:F,2,FALSE)</f>
        <v>7.2</v>
      </c>
      <c r="L3660" s="23" t="s">
        <v>15859</v>
      </c>
      <c r="M3660" s="23" t="s">
        <v>15860</v>
      </c>
    </row>
    <row r="3661" s="98" customFormat="1" ht="33" spans="1:13">
      <c r="A3661" s="20" t="s">
        <v>15861</v>
      </c>
      <c r="B3661" s="20" t="s">
        <v>15862</v>
      </c>
      <c r="C3661" s="21">
        <f>VLOOKUP(A3661,[1]spot_prices!$A:$F,3,FALSE)</f>
        <v>68.2</v>
      </c>
      <c r="D3661" s="21">
        <f>VLOOKUP(A3661,[1]spot_prices!$A:$F,4,FALSE)</f>
        <v>68.2</v>
      </c>
      <c r="E3661" s="107">
        <f>C3661/D3661</f>
        <v>1</v>
      </c>
      <c r="F3661" s="20">
        <f>VLOOKUP(A3661,[1]spot_prices!$A:$F,5,FALSE)</f>
        <v>13.4</v>
      </c>
      <c r="G3661" s="103">
        <f>VLOOKUP(A3661,[1]spot_prices!$A:$F,6,FALSE)</f>
        <v>4.2</v>
      </c>
      <c r="H3661" s="23" t="s">
        <v>2107</v>
      </c>
      <c r="I3661" s="115"/>
      <c r="J3661" s="20" t="s">
        <v>2113</v>
      </c>
      <c r="K3661" s="112">
        <f>VLOOKUP(H3661,行业总结!D:F,2,FALSE)</f>
        <v>7.2</v>
      </c>
      <c r="L3661" s="23" t="s">
        <v>15863</v>
      </c>
      <c r="M3661" s="23" t="s">
        <v>15864</v>
      </c>
    </row>
    <row r="3662" s="98" customFormat="1" spans="1:13">
      <c r="A3662" s="20" t="s">
        <v>15865</v>
      </c>
      <c r="B3662" s="20" t="s">
        <v>15866</v>
      </c>
      <c r="C3662" s="21">
        <f>VLOOKUP(A3662,[1]spot_prices!$A:$F,3,FALSE)</f>
        <v>49.1</v>
      </c>
      <c r="D3662" s="21">
        <f>VLOOKUP(A3662,[1]spot_prices!$A:$F,4,FALSE)</f>
        <v>50.6</v>
      </c>
      <c r="E3662" s="107">
        <f>C3662/D3662</f>
        <v>0.970355731225296</v>
      </c>
      <c r="F3662" s="20">
        <f>VLOOKUP(A3662,[1]spot_prices!$A:$F,5,FALSE)</f>
        <v>11.43</v>
      </c>
      <c r="G3662" s="103">
        <f>VLOOKUP(A3662,[1]spot_prices!$A:$F,6,FALSE)</f>
        <v>3.91</v>
      </c>
      <c r="H3662" s="23" t="s">
        <v>2107</v>
      </c>
      <c r="I3662" s="115"/>
      <c r="J3662" s="113"/>
      <c r="K3662" s="112">
        <f>VLOOKUP(H3662,行业总结!D:F,2,FALSE)</f>
        <v>7.2</v>
      </c>
      <c r="L3662" s="23" t="s">
        <v>15867</v>
      </c>
      <c r="M3662" s="23" t="s">
        <v>15868</v>
      </c>
    </row>
    <row r="3663" s="98" customFormat="1" ht="33" spans="1:13">
      <c r="A3663" s="24" t="s">
        <v>15869</v>
      </c>
      <c r="B3663" s="24" t="s">
        <v>15870</v>
      </c>
      <c r="C3663" s="21">
        <f>VLOOKUP(A3663,[1]spot_prices!$A:$F,3,FALSE)</f>
        <v>44.5</v>
      </c>
      <c r="D3663" s="21">
        <f>VLOOKUP(A3663,[1]spot_prices!$A:$F,4,FALSE)</f>
        <v>132.5</v>
      </c>
      <c r="E3663" s="107">
        <f>C3663/D3663</f>
        <v>0.335849056603774</v>
      </c>
      <c r="F3663" s="20">
        <f>VLOOKUP(A3663,[1]spot_prices!$A:$F,5,FALSE)</f>
        <v>13.97</v>
      </c>
      <c r="G3663" s="103">
        <f>VLOOKUP(A3663,[1]spot_prices!$A:$F,6,FALSE)</f>
        <v>3.25</v>
      </c>
      <c r="H3663" s="27" t="s">
        <v>2107</v>
      </c>
      <c r="I3663" s="35"/>
      <c r="J3663" s="114"/>
      <c r="K3663" s="112">
        <f>VLOOKUP(H3663,行业总结!D:F,2,FALSE)</f>
        <v>7.2</v>
      </c>
      <c r="L3663" s="27" t="s">
        <v>15871</v>
      </c>
      <c r="M3663" s="27" t="s">
        <v>15872</v>
      </c>
    </row>
    <row r="3664" s="98" customFormat="1" ht="33" spans="1:13">
      <c r="A3664" s="24" t="s">
        <v>15873</v>
      </c>
      <c r="B3664" s="24" t="s">
        <v>15874</v>
      </c>
      <c r="C3664" s="21">
        <f>VLOOKUP(A3664,[1]spot_prices!$A:$F,3,FALSE)</f>
        <v>17.5</v>
      </c>
      <c r="D3664" s="21">
        <f>VLOOKUP(A3664,[1]spot_prices!$A:$F,4,FALSE)</f>
        <v>37.8</v>
      </c>
      <c r="E3664" s="107">
        <f>C3664/D3664</f>
        <v>0.462962962962963</v>
      </c>
      <c r="F3664" s="20">
        <f>VLOOKUP(A3664,[1]spot_prices!$A:$F,5,FALSE)</f>
        <v>37.91</v>
      </c>
      <c r="G3664" s="103">
        <f>VLOOKUP(A3664,[1]spot_prices!$A:$F,6,FALSE)</f>
        <v>5.57</v>
      </c>
      <c r="H3664" s="27" t="s">
        <v>2107</v>
      </c>
      <c r="I3664" s="35"/>
      <c r="J3664" s="114"/>
      <c r="K3664" s="112">
        <f>VLOOKUP(H3664,行业总结!D:F,2,FALSE)</f>
        <v>7.2</v>
      </c>
      <c r="L3664" s="27" t="s">
        <v>15875</v>
      </c>
      <c r="M3664" s="27" t="s">
        <v>15876</v>
      </c>
    </row>
    <row r="3665" s="98" customFormat="1" spans="1:13">
      <c r="A3665" s="24" t="s">
        <v>15877</v>
      </c>
      <c r="B3665" s="24" t="s">
        <v>15878</v>
      </c>
      <c r="C3665" s="21">
        <f>VLOOKUP(A3665,[1]spot_prices!$A:$F,3,FALSE)</f>
        <v>16.3</v>
      </c>
      <c r="D3665" s="21">
        <f>VLOOKUP(A3665,[1]spot_prices!$A:$F,4,FALSE)</f>
        <v>29.8</v>
      </c>
      <c r="E3665" s="107">
        <f>C3665/D3665</f>
        <v>0.546979865771812</v>
      </c>
      <c r="F3665" s="20">
        <f>VLOOKUP(A3665,[1]spot_prices!$A:$F,5,FALSE)</f>
        <v>19.01</v>
      </c>
      <c r="G3665" s="103">
        <f>VLOOKUP(A3665,[1]spot_prices!$A:$F,6,FALSE)</f>
        <v>13.15</v>
      </c>
      <c r="H3665" s="27" t="s">
        <v>2107</v>
      </c>
      <c r="I3665" s="35"/>
      <c r="J3665" s="114"/>
      <c r="K3665" s="112">
        <f>VLOOKUP(H3665,行业总结!D:F,2,FALSE)</f>
        <v>7.2</v>
      </c>
      <c r="L3665" s="27" t="s">
        <v>15879</v>
      </c>
      <c r="M3665" s="27" t="s">
        <v>15880</v>
      </c>
    </row>
    <row r="3666" s="98" customFormat="1" ht="33" spans="1:13">
      <c r="A3666" s="108" t="s">
        <v>15881</v>
      </c>
      <c r="B3666" s="108" t="s">
        <v>15882</v>
      </c>
      <c r="C3666" s="21">
        <f>VLOOKUP(A3666,[1]spot_prices!$A:$F,3,FALSE)</f>
        <v>270</v>
      </c>
      <c r="D3666" s="21">
        <f>VLOOKUP(A3666,[1]spot_prices!$A:$F,4,FALSE)</f>
        <v>572.6</v>
      </c>
      <c r="E3666" s="107">
        <f>C3666/D3666</f>
        <v>0.471533356618931</v>
      </c>
      <c r="F3666" s="20">
        <f>VLOOKUP(A3666,[1]spot_prices!$A:$F,5,FALSE)</f>
        <v>18.48</v>
      </c>
      <c r="G3666" s="103">
        <f>VLOOKUP(A3666,[1]spot_prices!$A:$F,6,FALSE)</f>
        <v>-0.05</v>
      </c>
      <c r="H3666" s="109" t="s">
        <v>225</v>
      </c>
      <c r="I3666" s="121"/>
      <c r="J3666" s="108" t="s">
        <v>2765</v>
      </c>
      <c r="K3666" s="112">
        <f>VLOOKUP(H3666,行业总结!D:F,2,FALSE)</f>
        <v>5.5</v>
      </c>
      <c r="L3666" s="109" t="s">
        <v>15883</v>
      </c>
      <c r="M3666" s="109" t="s">
        <v>15884</v>
      </c>
    </row>
    <row r="3667" s="98" customFormat="1" ht="33" spans="1:13">
      <c r="A3667" s="108" t="s">
        <v>15885</v>
      </c>
      <c r="B3667" s="108" t="s">
        <v>15886</v>
      </c>
      <c r="C3667" s="21">
        <f>VLOOKUP(A3667,[1]spot_prices!$A:$F,3,FALSE)</f>
        <v>202.8</v>
      </c>
      <c r="D3667" s="21">
        <f>VLOOKUP(A3667,[1]spot_prices!$A:$F,4,FALSE)</f>
        <v>202.8</v>
      </c>
      <c r="E3667" s="107">
        <f>C3667/D3667</f>
        <v>1</v>
      </c>
      <c r="F3667" s="20">
        <f>VLOOKUP(A3667,[1]spot_prices!$A:$F,5,FALSE)</f>
        <v>7.05</v>
      </c>
      <c r="G3667" s="103">
        <f>VLOOKUP(A3667,[1]spot_prices!$A:$F,6,FALSE)</f>
        <v>0.14</v>
      </c>
      <c r="H3667" s="109" t="s">
        <v>225</v>
      </c>
      <c r="I3667" s="121"/>
      <c r="J3667" s="108" t="s">
        <v>2216</v>
      </c>
      <c r="K3667" s="112">
        <f>VLOOKUP(H3667,行业总结!D:F,2,FALSE)</f>
        <v>5.5</v>
      </c>
      <c r="L3667" s="109" t="s">
        <v>15887</v>
      </c>
      <c r="M3667" s="109" t="s">
        <v>15888</v>
      </c>
    </row>
    <row r="3668" s="98" customFormat="1" ht="33" spans="1:13">
      <c r="A3668" s="108" t="s">
        <v>15889</v>
      </c>
      <c r="B3668" s="108" t="s">
        <v>15890</v>
      </c>
      <c r="C3668" s="21">
        <f>VLOOKUP(A3668,[1]spot_prices!$A:$F,3,FALSE)</f>
        <v>121.6</v>
      </c>
      <c r="D3668" s="21">
        <f>VLOOKUP(A3668,[1]spot_prices!$A:$F,4,FALSE)</f>
        <v>122.4</v>
      </c>
      <c r="E3668" s="107">
        <f>C3668/D3668</f>
        <v>0.993464052287582</v>
      </c>
      <c r="F3668" s="20">
        <f>VLOOKUP(A3668,[1]spot_prices!$A:$F,5,FALSE)</f>
        <v>7.79</v>
      </c>
      <c r="G3668" s="103">
        <f>VLOOKUP(A3668,[1]spot_prices!$A:$F,6,FALSE)</f>
        <v>0.13</v>
      </c>
      <c r="H3668" s="109" t="s">
        <v>225</v>
      </c>
      <c r="I3668" s="121"/>
      <c r="J3668" s="108" t="s">
        <v>2216</v>
      </c>
      <c r="K3668" s="112">
        <f>VLOOKUP(H3668,行业总结!D:F,2,FALSE)</f>
        <v>5.5</v>
      </c>
      <c r="L3668" s="109" t="s">
        <v>15891</v>
      </c>
      <c r="M3668" s="109" t="s">
        <v>15892</v>
      </c>
    </row>
    <row r="3669" s="98" customFormat="1" ht="33" spans="1:13">
      <c r="A3669" s="108" t="s">
        <v>15893</v>
      </c>
      <c r="B3669" s="108" t="s">
        <v>15894</v>
      </c>
      <c r="C3669" s="21">
        <f>VLOOKUP(A3669,[1]spot_prices!$A:$F,3,FALSE)</f>
        <v>120.2</v>
      </c>
      <c r="D3669" s="21">
        <f>VLOOKUP(A3669,[1]spot_prices!$A:$F,4,FALSE)</f>
        <v>120.2</v>
      </c>
      <c r="E3669" s="107">
        <f>C3669/D3669</f>
        <v>1</v>
      </c>
      <c r="F3669" s="20">
        <f>VLOOKUP(A3669,[1]spot_prices!$A:$F,5,FALSE)</f>
        <v>12.72</v>
      </c>
      <c r="G3669" s="103">
        <f>VLOOKUP(A3669,[1]spot_prices!$A:$F,6,FALSE)</f>
        <v>0.32</v>
      </c>
      <c r="H3669" s="109" t="s">
        <v>225</v>
      </c>
      <c r="I3669" s="121"/>
      <c r="J3669" s="108" t="s">
        <v>2135</v>
      </c>
      <c r="K3669" s="112">
        <f>VLOOKUP(H3669,行业总结!D:F,2,FALSE)</f>
        <v>5.5</v>
      </c>
      <c r="L3669" s="109" t="s">
        <v>15895</v>
      </c>
      <c r="M3669" s="109" t="s">
        <v>15896</v>
      </c>
    </row>
    <row r="3670" s="98" customFormat="1" ht="33" spans="1:13">
      <c r="A3670" s="108" t="s">
        <v>15897</v>
      </c>
      <c r="B3670" s="108" t="s">
        <v>15898</v>
      </c>
      <c r="C3670" s="21">
        <f>VLOOKUP(A3670,[1]spot_prices!$A:$F,3,FALSE)</f>
        <v>96.2</v>
      </c>
      <c r="D3670" s="21">
        <f>VLOOKUP(A3670,[1]spot_prices!$A:$F,4,FALSE)</f>
        <v>100.6</v>
      </c>
      <c r="E3670" s="107">
        <f>C3670/D3670</f>
        <v>0.956262425447316</v>
      </c>
      <c r="F3670" s="20">
        <f>VLOOKUP(A3670,[1]spot_prices!$A:$F,5,FALSE)</f>
        <v>11.41</v>
      </c>
      <c r="G3670" s="103">
        <f>VLOOKUP(A3670,[1]spot_prices!$A:$F,6,FALSE)</f>
        <v>2.24</v>
      </c>
      <c r="H3670" s="109" t="s">
        <v>225</v>
      </c>
      <c r="I3670" s="121"/>
      <c r="J3670" s="108" t="s">
        <v>2352</v>
      </c>
      <c r="K3670" s="112">
        <f>VLOOKUP(H3670,行业总结!D:F,2,FALSE)</f>
        <v>5.5</v>
      </c>
      <c r="L3670" s="109" t="s">
        <v>15899</v>
      </c>
      <c r="M3670" s="109" t="s">
        <v>15900</v>
      </c>
    </row>
    <row r="3671" s="98" customFormat="1" ht="33" spans="1:13">
      <c r="A3671" s="20" t="s">
        <v>15901</v>
      </c>
      <c r="B3671" s="20" t="s">
        <v>15902</v>
      </c>
      <c r="C3671" s="21">
        <f>VLOOKUP(A3671,[1]spot_prices!$A:$F,3,FALSE)</f>
        <v>93</v>
      </c>
      <c r="D3671" s="21">
        <f>VLOOKUP(A3671,[1]spot_prices!$A:$F,4,FALSE)</f>
        <v>93</v>
      </c>
      <c r="E3671" s="107">
        <f>C3671/D3671</f>
        <v>1</v>
      </c>
      <c r="F3671" s="20">
        <f>VLOOKUP(A3671,[1]spot_prices!$A:$F,5,FALSE)</f>
        <v>8.17</v>
      </c>
      <c r="G3671" s="103">
        <f>VLOOKUP(A3671,[1]spot_prices!$A:$F,6,FALSE)</f>
        <v>-0.73</v>
      </c>
      <c r="H3671" s="23" t="s">
        <v>225</v>
      </c>
      <c r="I3671" s="115"/>
      <c r="J3671" s="20" t="s">
        <v>2113</v>
      </c>
      <c r="K3671" s="112">
        <f>VLOOKUP(H3671,行业总结!D:F,2,FALSE)</f>
        <v>5.5</v>
      </c>
      <c r="L3671" s="23" t="s">
        <v>15903</v>
      </c>
      <c r="M3671" s="23" t="s">
        <v>15904</v>
      </c>
    </row>
    <row r="3672" s="98" customFormat="1" spans="1:13">
      <c r="A3672" s="20" t="s">
        <v>15905</v>
      </c>
      <c r="B3672" s="20" t="s">
        <v>15906</v>
      </c>
      <c r="C3672" s="21">
        <f>VLOOKUP(A3672,[1]spot_prices!$A:$F,3,FALSE)</f>
        <v>84.9</v>
      </c>
      <c r="D3672" s="21">
        <f>VLOOKUP(A3672,[1]spot_prices!$A:$F,4,FALSE)</f>
        <v>84.9</v>
      </c>
      <c r="E3672" s="107">
        <f>C3672/D3672</f>
        <v>1</v>
      </c>
      <c r="F3672" s="20">
        <f>VLOOKUP(A3672,[1]spot_prices!$A:$F,5,FALSE)</f>
        <v>9.55</v>
      </c>
      <c r="G3672" s="103">
        <f>VLOOKUP(A3672,[1]spot_prices!$A:$F,6,FALSE)</f>
        <v>0.74</v>
      </c>
      <c r="H3672" s="23" t="s">
        <v>225</v>
      </c>
      <c r="I3672" s="115"/>
      <c r="J3672" s="20" t="s">
        <v>2113</v>
      </c>
      <c r="K3672" s="112">
        <f>VLOOKUP(H3672,行业总结!D:F,2,FALSE)</f>
        <v>5.5</v>
      </c>
      <c r="L3672" s="23" t="s">
        <v>15907</v>
      </c>
      <c r="M3672" s="23" t="s">
        <v>15908</v>
      </c>
    </row>
    <row r="3673" s="98" customFormat="1" spans="1:13">
      <c r="A3673" s="20" t="s">
        <v>15909</v>
      </c>
      <c r="B3673" s="20" t="s">
        <v>15910</v>
      </c>
      <c r="C3673" s="21">
        <f>VLOOKUP(A3673,[1]spot_prices!$A:$F,3,FALSE)</f>
        <v>79.8</v>
      </c>
      <c r="D3673" s="21">
        <f>VLOOKUP(A3673,[1]spot_prices!$A:$F,4,FALSE)</f>
        <v>79.8</v>
      </c>
      <c r="E3673" s="107">
        <f>C3673/D3673</f>
        <v>1</v>
      </c>
      <c r="F3673" s="20">
        <f>VLOOKUP(A3673,[1]spot_prices!$A:$F,5,FALSE)</f>
        <v>7.18</v>
      </c>
      <c r="G3673" s="103">
        <f>VLOOKUP(A3673,[1]spot_prices!$A:$F,6,FALSE)</f>
        <v>0.42</v>
      </c>
      <c r="H3673" s="23" t="s">
        <v>225</v>
      </c>
      <c r="I3673" s="115"/>
      <c r="J3673" s="20" t="s">
        <v>2135</v>
      </c>
      <c r="K3673" s="112">
        <f>VLOOKUP(H3673,行业总结!D:F,2,FALSE)</f>
        <v>5.5</v>
      </c>
      <c r="L3673" s="23" t="s">
        <v>15911</v>
      </c>
      <c r="M3673" s="23" t="s">
        <v>15912</v>
      </c>
    </row>
    <row r="3674" s="98" customFormat="1" spans="1:13">
      <c r="A3674" s="20" t="s">
        <v>15913</v>
      </c>
      <c r="B3674" s="20" t="s">
        <v>15914</v>
      </c>
      <c r="C3674" s="21">
        <f>VLOOKUP(A3674,[1]spot_prices!$A:$F,3,FALSE)</f>
        <v>76</v>
      </c>
      <c r="D3674" s="21">
        <f>VLOOKUP(A3674,[1]spot_prices!$A:$F,4,FALSE)</f>
        <v>92.7</v>
      </c>
      <c r="E3674" s="107">
        <f>C3674/D3674</f>
        <v>0.819848975188781</v>
      </c>
      <c r="F3674" s="20">
        <f>VLOOKUP(A3674,[1]spot_prices!$A:$F,5,FALSE)</f>
        <v>3.14</v>
      </c>
      <c r="G3674" s="103">
        <f>VLOOKUP(A3674,[1]spot_prices!$A:$F,6,FALSE)</f>
        <v>0.64</v>
      </c>
      <c r="H3674" s="23" t="s">
        <v>225</v>
      </c>
      <c r="I3674" s="115"/>
      <c r="J3674" s="20" t="s">
        <v>2113</v>
      </c>
      <c r="K3674" s="112">
        <f>VLOOKUP(H3674,行业总结!D:F,2,FALSE)</f>
        <v>5.5</v>
      </c>
      <c r="L3674" s="23" t="s">
        <v>15915</v>
      </c>
      <c r="M3674" s="23" t="s">
        <v>15916</v>
      </c>
    </row>
    <row r="3675" s="98" customFormat="1" spans="1:13">
      <c r="A3675" s="20" t="s">
        <v>15917</v>
      </c>
      <c r="B3675" s="20" t="s">
        <v>15918</v>
      </c>
      <c r="C3675" s="21">
        <f>VLOOKUP(A3675,[1]spot_prices!$A:$F,3,FALSE)</f>
        <v>60.2</v>
      </c>
      <c r="D3675" s="21">
        <f>VLOOKUP(A3675,[1]spot_prices!$A:$F,4,FALSE)</f>
        <v>60.2</v>
      </c>
      <c r="E3675" s="107">
        <f>C3675/D3675</f>
        <v>1</v>
      </c>
      <c r="F3675" s="20">
        <f>VLOOKUP(A3675,[1]spot_prices!$A:$F,5,FALSE)</f>
        <v>4.42</v>
      </c>
      <c r="G3675" s="103">
        <f>VLOOKUP(A3675,[1]spot_prices!$A:$F,6,FALSE)</f>
        <v>-1.12</v>
      </c>
      <c r="H3675" s="23" t="s">
        <v>225</v>
      </c>
      <c r="I3675" s="115"/>
      <c r="J3675" s="113"/>
      <c r="K3675" s="112">
        <f>VLOOKUP(H3675,行业总结!D:F,2,FALSE)</f>
        <v>5.5</v>
      </c>
      <c r="L3675" s="23" t="s">
        <v>15919</v>
      </c>
      <c r="M3675" s="23" t="s">
        <v>15920</v>
      </c>
    </row>
    <row r="3676" s="98" customFormat="1" ht="33" spans="1:13">
      <c r="A3676" s="20" t="s">
        <v>15921</v>
      </c>
      <c r="B3676" s="20" t="s">
        <v>15922</v>
      </c>
      <c r="C3676" s="21">
        <f>VLOOKUP(A3676,[1]spot_prices!$A:$F,3,FALSE)</f>
        <v>59.1</v>
      </c>
      <c r="D3676" s="21">
        <f>VLOOKUP(A3676,[1]spot_prices!$A:$F,4,FALSE)</f>
        <v>142.3</v>
      </c>
      <c r="E3676" s="107">
        <f>C3676/D3676</f>
        <v>0.415319747013352</v>
      </c>
      <c r="F3676" s="20">
        <f>VLOOKUP(A3676,[1]spot_prices!$A:$F,5,FALSE)</f>
        <v>22.76</v>
      </c>
      <c r="G3676" s="103">
        <f>VLOOKUP(A3676,[1]spot_prices!$A:$F,6,FALSE)</f>
        <v>1.47</v>
      </c>
      <c r="H3676" s="23" t="s">
        <v>225</v>
      </c>
      <c r="I3676" s="115"/>
      <c r="J3676" s="20" t="s">
        <v>2253</v>
      </c>
      <c r="K3676" s="112">
        <f>VLOOKUP(H3676,行业总结!D:F,2,FALSE)</f>
        <v>5.5</v>
      </c>
      <c r="L3676" s="23" t="s">
        <v>15923</v>
      </c>
      <c r="M3676" s="23" t="s">
        <v>15924</v>
      </c>
    </row>
    <row r="3677" s="98" customFormat="1" ht="33" spans="1:13">
      <c r="A3677" s="20" t="s">
        <v>15925</v>
      </c>
      <c r="B3677" s="20" t="s">
        <v>15926</v>
      </c>
      <c r="C3677" s="21">
        <f>VLOOKUP(A3677,[1]spot_prices!$A:$F,3,FALSE)</f>
        <v>53.6</v>
      </c>
      <c r="D3677" s="21">
        <f>VLOOKUP(A3677,[1]spot_prices!$A:$F,4,FALSE)</f>
        <v>60.7</v>
      </c>
      <c r="E3677" s="107">
        <f>C3677/D3677</f>
        <v>0.883031301482702</v>
      </c>
      <c r="F3677" s="20">
        <f>VLOOKUP(A3677,[1]spot_prices!$A:$F,5,FALSE)</f>
        <v>15.94</v>
      </c>
      <c r="G3677" s="103">
        <f>VLOOKUP(A3677,[1]spot_prices!$A:$F,6,FALSE)</f>
        <v>3.57</v>
      </c>
      <c r="H3677" s="23" t="s">
        <v>225</v>
      </c>
      <c r="I3677" s="115"/>
      <c r="J3677" s="113"/>
      <c r="K3677" s="112">
        <f>VLOOKUP(H3677,行业总结!D:F,2,FALSE)</f>
        <v>5.5</v>
      </c>
      <c r="L3677" s="23" t="s">
        <v>15927</v>
      </c>
      <c r="M3677" s="23" t="s">
        <v>15928</v>
      </c>
    </row>
    <row r="3678" s="98" customFormat="1" spans="1:13">
      <c r="A3678" s="24" t="s">
        <v>15929</v>
      </c>
      <c r="B3678" s="24" t="s">
        <v>15930</v>
      </c>
      <c r="C3678" s="21">
        <f>VLOOKUP(A3678,[1]spot_prices!$A:$F,3,FALSE)</f>
        <v>40.5</v>
      </c>
      <c r="D3678" s="21">
        <f>VLOOKUP(A3678,[1]spot_prices!$A:$F,4,FALSE)</f>
        <v>57.2</v>
      </c>
      <c r="E3678" s="107">
        <f>C3678/D3678</f>
        <v>0.708041958041958</v>
      </c>
      <c r="F3678" s="20">
        <f>VLOOKUP(A3678,[1]spot_prices!$A:$F,5,FALSE)</f>
        <v>4.15</v>
      </c>
      <c r="G3678" s="103">
        <f>VLOOKUP(A3678,[1]spot_prices!$A:$F,6,FALSE)</f>
        <v>0.97</v>
      </c>
      <c r="H3678" s="27" t="s">
        <v>225</v>
      </c>
      <c r="I3678" s="35"/>
      <c r="J3678" s="114"/>
      <c r="K3678" s="112">
        <f>VLOOKUP(H3678,行业总结!D:F,2,FALSE)</f>
        <v>5.5</v>
      </c>
      <c r="L3678" s="27" t="s">
        <v>15931</v>
      </c>
      <c r="M3678" s="27" t="s">
        <v>15932</v>
      </c>
    </row>
    <row r="3679" s="98" customFormat="1" spans="1:13">
      <c r="A3679" s="24" t="s">
        <v>15933</v>
      </c>
      <c r="B3679" s="24" t="s">
        <v>15934</v>
      </c>
      <c r="C3679" s="21">
        <f>VLOOKUP(A3679,[1]spot_prices!$A:$F,3,FALSE)</f>
        <v>37.4</v>
      </c>
      <c r="D3679" s="21">
        <f>VLOOKUP(A3679,[1]spot_prices!$A:$F,4,FALSE)</f>
        <v>38.1</v>
      </c>
      <c r="E3679" s="107">
        <f>C3679/D3679</f>
        <v>0.981627296587926</v>
      </c>
      <c r="F3679" s="20">
        <f>VLOOKUP(A3679,[1]spot_prices!$A:$F,5,FALSE)</f>
        <v>7.96</v>
      </c>
      <c r="G3679" s="103">
        <f>VLOOKUP(A3679,[1]spot_prices!$A:$F,6,FALSE)</f>
        <v>0.89</v>
      </c>
      <c r="H3679" s="27" t="s">
        <v>225</v>
      </c>
      <c r="I3679" s="35"/>
      <c r="J3679" s="114"/>
      <c r="K3679" s="112">
        <f>VLOOKUP(H3679,行业总结!D:F,2,FALSE)</f>
        <v>5.5</v>
      </c>
      <c r="L3679" s="27" t="s">
        <v>15935</v>
      </c>
      <c r="M3679" s="27" t="s">
        <v>15936</v>
      </c>
    </row>
    <row r="3680" s="98" customFormat="1" spans="1:13">
      <c r="A3680" s="24" t="s">
        <v>15937</v>
      </c>
      <c r="B3680" s="24" t="s">
        <v>15938</v>
      </c>
      <c r="C3680" s="21">
        <f>VLOOKUP(A3680,[1]spot_prices!$A:$F,3,FALSE)</f>
        <v>35.1</v>
      </c>
      <c r="D3680" s="21">
        <f>VLOOKUP(A3680,[1]spot_prices!$A:$F,4,FALSE)</f>
        <v>35.3</v>
      </c>
      <c r="E3680" s="107">
        <f>C3680/D3680</f>
        <v>0.994334277620397</v>
      </c>
      <c r="F3680" s="20">
        <f>VLOOKUP(A3680,[1]spot_prices!$A:$F,5,FALSE)</f>
        <v>4.01</v>
      </c>
      <c r="G3680" s="103">
        <f>VLOOKUP(A3680,[1]spot_prices!$A:$F,6,FALSE)</f>
        <v>0.25</v>
      </c>
      <c r="H3680" s="27" t="s">
        <v>225</v>
      </c>
      <c r="I3680" s="35"/>
      <c r="J3680" s="114"/>
      <c r="K3680" s="112">
        <f>VLOOKUP(H3680,行业总结!D:F,2,FALSE)</f>
        <v>5.5</v>
      </c>
      <c r="L3680" s="27" t="s">
        <v>15939</v>
      </c>
      <c r="M3680" s="27" t="s">
        <v>15940</v>
      </c>
    </row>
    <row r="3681" s="98" customFormat="1" ht="33" spans="1:13">
      <c r="A3681" s="24" t="s">
        <v>15941</v>
      </c>
      <c r="B3681" s="24" t="s">
        <v>15942</v>
      </c>
      <c r="C3681" s="21">
        <f>VLOOKUP(A3681,[1]spot_prices!$A:$F,3,FALSE)</f>
        <v>31.1</v>
      </c>
      <c r="D3681" s="21">
        <f>VLOOKUP(A3681,[1]spot_prices!$A:$F,4,FALSE)</f>
        <v>38.2</v>
      </c>
      <c r="E3681" s="107">
        <f>C3681/D3681</f>
        <v>0.81413612565445</v>
      </c>
      <c r="F3681" s="20">
        <f>VLOOKUP(A3681,[1]spot_prices!$A:$F,5,FALSE)</f>
        <v>8.23</v>
      </c>
      <c r="G3681" s="103">
        <f>VLOOKUP(A3681,[1]spot_prices!$A:$F,6,FALSE)</f>
        <v>1.35</v>
      </c>
      <c r="H3681" s="27" t="s">
        <v>225</v>
      </c>
      <c r="I3681" s="35"/>
      <c r="J3681" s="114"/>
      <c r="K3681" s="112">
        <f>VLOOKUP(H3681,行业总结!D:F,2,FALSE)</f>
        <v>5.5</v>
      </c>
      <c r="L3681" s="27" t="s">
        <v>15943</v>
      </c>
      <c r="M3681" s="27" t="s">
        <v>15944</v>
      </c>
    </row>
    <row r="3682" s="98" customFormat="1" ht="33" spans="1:13">
      <c r="A3682" s="24" t="s">
        <v>15945</v>
      </c>
      <c r="B3682" s="24" t="s">
        <v>15946</v>
      </c>
      <c r="C3682" s="21">
        <f>VLOOKUP(A3682,[1]spot_prices!$A:$F,3,FALSE)</f>
        <v>30</v>
      </c>
      <c r="D3682" s="21">
        <f>VLOOKUP(A3682,[1]spot_prices!$A:$F,4,FALSE)</f>
        <v>30</v>
      </c>
      <c r="E3682" s="107">
        <f>C3682/D3682</f>
        <v>1</v>
      </c>
      <c r="F3682" s="20">
        <f>VLOOKUP(A3682,[1]spot_prices!$A:$F,5,FALSE)</f>
        <v>4.93</v>
      </c>
      <c r="G3682" s="103">
        <f>VLOOKUP(A3682,[1]spot_prices!$A:$F,6,FALSE)</f>
        <v>0.82</v>
      </c>
      <c r="H3682" s="27" t="s">
        <v>225</v>
      </c>
      <c r="I3682" s="35"/>
      <c r="J3682" s="114"/>
      <c r="K3682" s="112">
        <f>VLOOKUP(H3682,行业总结!D:F,2,FALSE)</f>
        <v>5.5</v>
      </c>
      <c r="L3682" s="27" t="s">
        <v>15947</v>
      </c>
      <c r="M3682" s="27" t="s">
        <v>15948</v>
      </c>
    </row>
    <row r="3683" s="98" customFormat="1" ht="33" spans="1:13">
      <c r="A3683" s="24" t="s">
        <v>15949</v>
      </c>
      <c r="B3683" s="24" t="s">
        <v>15950</v>
      </c>
      <c r="C3683" s="21">
        <f>VLOOKUP(A3683,[1]spot_prices!$A:$F,3,FALSE)</f>
        <v>28.9</v>
      </c>
      <c r="D3683" s="21">
        <f>VLOOKUP(A3683,[1]spot_prices!$A:$F,4,FALSE)</f>
        <v>29.2</v>
      </c>
      <c r="E3683" s="107">
        <f>C3683/D3683</f>
        <v>0.98972602739726</v>
      </c>
      <c r="F3683" s="20">
        <f>VLOOKUP(A3683,[1]spot_prices!$A:$F,5,FALSE)</f>
        <v>5.05</v>
      </c>
      <c r="G3683" s="103">
        <f>VLOOKUP(A3683,[1]spot_prices!$A:$F,6,FALSE)</f>
        <v>1.2</v>
      </c>
      <c r="H3683" s="27" t="s">
        <v>225</v>
      </c>
      <c r="I3683" s="35"/>
      <c r="J3683" s="114"/>
      <c r="K3683" s="112">
        <f>VLOOKUP(H3683,行业总结!D:F,2,FALSE)</f>
        <v>5.5</v>
      </c>
      <c r="L3683" s="27" t="s">
        <v>15951</v>
      </c>
      <c r="M3683" s="27" t="s">
        <v>15952</v>
      </c>
    </row>
    <row r="3684" s="98" customFormat="1" ht="33" spans="1:13">
      <c r="A3684" s="24" t="s">
        <v>15953</v>
      </c>
      <c r="B3684" s="24" t="s">
        <v>15954</v>
      </c>
      <c r="C3684" s="21">
        <f>VLOOKUP(A3684,[1]spot_prices!$A:$F,3,FALSE)</f>
        <v>28.2</v>
      </c>
      <c r="D3684" s="21">
        <f>VLOOKUP(A3684,[1]spot_prices!$A:$F,4,FALSE)</f>
        <v>28.2</v>
      </c>
      <c r="E3684" s="107">
        <f>C3684/D3684</f>
        <v>1</v>
      </c>
      <c r="F3684" s="20">
        <f>VLOOKUP(A3684,[1]spot_prices!$A:$F,5,FALSE)</f>
        <v>14.88</v>
      </c>
      <c r="G3684" s="103">
        <f>VLOOKUP(A3684,[1]spot_prices!$A:$F,6,FALSE)</f>
        <v>1.64</v>
      </c>
      <c r="H3684" s="27" t="s">
        <v>225</v>
      </c>
      <c r="I3684" s="35"/>
      <c r="J3684" s="114"/>
      <c r="K3684" s="112">
        <f>VLOOKUP(H3684,行业总结!D:F,2,FALSE)</f>
        <v>5.5</v>
      </c>
      <c r="L3684" s="27" t="s">
        <v>15955</v>
      </c>
      <c r="M3684" s="27" t="s">
        <v>15956</v>
      </c>
    </row>
    <row r="3685" s="98" customFormat="1" spans="1:13">
      <c r="A3685" s="24" t="s">
        <v>15957</v>
      </c>
      <c r="B3685" s="24" t="s">
        <v>15958</v>
      </c>
      <c r="C3685" s="21">
        <f>VLOOKUP(A3685,[1]spot_prices!$A:$F,3,FALSE)</f>
        <v>26.3</v>
      </c>
      <c r="D3685" s="21">
        <f>VLOOKUP(A3685,[1]spot_prices!$A:$F,4,FALSE)</f>
        <v>26.3</v>
      </c>
      <c r="E3685" s="107">
        <f>C3685/D3685</f>
        <v>1</v>
      </c>
      <c r="F3685" s="20">
        <f>VLOOKUP(A3685,[1]spot_prices!$A:$F,5,FALSE)</f>
        <v>7.33</v>
      </c>
      <c r="G3685" s="103">
        <f>VLOOKUP(A3685,[1]spot_prices!$A:$F,6,FALSE)</f>
        <v>1.66</v>
      </c>
      <c r="H3685" s="27" t="s">
        <v>225</v>
      </c>
      <c r="I3685" s="35"/>
      <c r="J3685" s="114"/>
      <c r="K3685" s="112">
        <f>VLOOKUP(H3685,行业总结!D:F,2,FALSE)</f>
        <v>5.5</v>
      </c>
      <c r="L3685" s="27" t="s">
        <v>15959</v>
      </c>
      <c r="M3685" s="27" t="s">
        <v>15960</v>
      </c>
    </row>
    <row r="3686" s="98" customFormat="1" ht="49.5" spans="1:13">
      <c r="A3686" s="24" t="s">
        <v>15961</v>
      </c>
      <c r="B3686" s="24" t="s">
        <v>15962</v>
      </c>
      <c r="C3686" s="21">
        <f>VLOOKUP(A3686,[1]spot_prices!$A:$F,3,FALSE)</f>
        <v>22.6</v>
      </c>
      <c r="D3686" s="21">
        <f>VLOOKUP(A3686,[1]spot_prices!$A:$F,4,FALSE)</f>
        <v>63.1</v>
      </c>
      <c r="E3686" s="107">
        <f>C3686/D3686</f>
        <v>0.358161648177496</v>
      </c>
      <c r="F3686" s="20">
        <f>VLOOKUP(A3686,[1]spot_prices!$A:$F,5,FALSE)</f>
        <v>12.75</v>
      </c>
      <c r="G3686" s="103">
        <f>VLOOKUP(A3686,[1]spot_prices!$A:$F,6,FALSE)</f>
        <v>0.79</v>
      </c>
      <c r="H3686" s="27" t="s">
        <v>225</v>
      </c>
      <c r="I3686" s="35"/>
      <c r="J3686" s="114"/>
      <c r="K3686" s="112">
        <f>VLOOKUP(H3686,行业总结!D:F,2,FALSE)</f>
        <v>5.5</v>
      </c>
      <c r="L3686" s="27" t="s">
        <v>15963</v>
      </c>
      <c r="M3686" s="27" t="s">
        <v>15964</v>
      </c>
    </row>
    <row r="3687" s="98" customFormat="1" spans="1:13">
      <c r="A3687" s="24" t="s">
        <v>15965</v>
      </c>
      <c r="B3687" s="24" t="s">
        <v>15966</v>
      </c>
      <c r="C3687" s="21">
        <f>VLOOKUP(A3687,[1]spot_prices!$A:$F,3,FALSE)</f>
        <v>20.6</v>
      </c>
      <c r="D3687" s="21">
        <f>VLOOKUP(A3687,[1]spot_prices!$A:$F,4,FALSE)</f>
        <v>20.6</v>
      </c>
      <c r="E3687" s="107">
        <f>C3687/D3687</f>
        <v>1</v>
      </c>
      <c r="F3687" s="20">
        <f>VLOOKUP(A3687,[1]spot_prices!$A:$F,5,FALSE)</f>
        <v>14.59</v>
      </c>
      <c r="G3687" s="103">
        <f>VLOOKUP(A3687,[1]spot_prices!$A:$F,6,FALSE)</f>
        <v>2.31</v>
      </c>
      <c r="H3687" s="27" t="s">
        <v>225</v>
      </c>
      <c r="I3687" s="35"/>
      <c r="J3687" s="24" t="s">
        <v>2286</v>
      </c>
      <c r="K3687" s="112">
        <f>VLOOKUP(H3687,行业总结!D:F,2,FALSE)</f>
        <v>5.5</v>
      </c>
      <c r="L3687" s="27" t="s">
        <v>15967</v>
      </c>
      <c r="M3687" s="27" t="s">
        <v>15968</v>
      </c>
    </row>
    <row r="3688" s="98" customFormat="1" ht="33" spans="1:13">
      <c r="A3688" s="24" t="s">
        <v>15969</v>
      </c>
      <c r="B3688" s="24" t="s">
        <v>15970</v>
      </c>
      <c r="C3688" s="21">
        <f>VLOOKUP(A3688,[1]spot_prices!$A:$F,3,FALSE)</f>
        <v>8.8</v>
      </c>
      <c r="D3688" s="21">
        <f>VLOOKUP(A3688,[1]spot_prices!$A:$F,4,FALSE)</f>
        <v>35.2</v>
      </c>
      <c r="E3688" s="107">
        <f>C3688/D3688</f>
        <v>0.25</v>
      </c>
      <c r="F3688" s="20">
        <f>VLOOKUP(A3688,[1]spot_prices!$A:$F,5,FALSE)</f>
        <v>29.32</v>
      </c>
      <c r="G3688" s="103">
        <f>VLOOKUP(A3688,[1]spot_prices!$A:$F,6,FALSE)</f>
        <v>1.52</v>
      </c>
      <c r="H3688" s="27" t="s">
        <v>225</v>
      </c>
      <c r="I3688" s="35"/>
      <c r="J3688" s="114"/>
      <c r="K3688" s="112">
        <f>VLOOKUP(H3688,行业总结!D:F,2,FALSE)</f>
        <v>5.5</v>
      </c>
      <c r="L3688" s="27" t="s">
        <v>15971</v>
      </c>
      <c r="M3688" s="27" t="s">
        <v>15972</v>
      </c>
    </row>
    <row r="3689" s="98" customFormat="1" spans="1:13">
      <c r="A3689" s="24" t="s">
        <v>15973</v>
      </c>
      <c r="B3689" s="24" t="s">
        <v>15974</v>
      </c>
      <c r="C3689" s="21">
        <f>VLOOKUP(A3689,[1]spot_prices!$A:$F,3,FALSE)</f>
        <v>8.1</v>
      </c>
      <c r="D3689" s="21">
        <f>VLOOKUP(A3689,[1]spot_prices!$A:$F,4,FALSE)</f>
        <v>32.5</v>
      </c>
      <c r="E3689" s="107">
        <f>C3689/D3689</f>
        <v>0.249230769230769</v>
      </c>
      <c r="F3689" s="20">
        <f>VLOOKUP(A3689,[1]spot_prices!$A:$F,5,FALSE)</f>
        <v>17.34</v>
      </c>
      <c r="G3689" s="103">
        <f>VLOOKUP(A3689,[1]spot_prices!$A:$F,6,FALSE)</f>
        <v>1.4</v>
      </c>
      <c r="H3689" s="27" t="s">
        <v>225</v>
      </c>
      <c r="I3689" s="35"/>
      <c r="J3689" s="114"/>
      <c r="K3689" s="112">
        <f>VLOOKUP(H3689,行业总结!D:F,2,FALSE)</f>
        <v>5.5</v>
      </c>
      <c r="L3689" s="27" t="s">
        <v>15975</v>
      </c>
      <c r="M3689" s="27" t="s">
        <v>15976</v>
      </c>
    </row>
    <row r="3690" s="98" customFormat="1" spans="1:13">
      <c r="A3690" s="24" t="s">
        <v>15977</v>
      </c>
      <c r="B3690" s="24" t="s">
        <v>15978</v>
      </c>
      <c r="C3690" s="21">
        <f>VLOOKUP(A3690,[1]spot_prices!$A:$F,3,FALSE)</f>
        <v>8</v>
      </c>
      <c r="D3690" s="21">
        <f>VLOOKUP(A3690,[1]spot_prices!$A:$F,4,FALSE)</f>
        <v>31.9</v>
      </c>
      <c r="E3690" s="107">
        <f>C3690/D3690</f>
        <v>0.250783699059561</v>
      </c>
      <c r="F3690" s="20">
        <f>VLOOKUP(A3690,[1]spot_prices!$A:$F,5,FALSE)</f>
        <v>11.27</v>
      </c>
      <c r="G3690" s="103">
        <f>VLOOKUP(A3690,[1]spot_prices!$A:$F,6,FALSE)</f>
        <v>1.08</v>
      </c>
      <c r="H3690" s="27" t="s">
        <v>225</v>
      </c>
      <c r="I3690" s="35"/>
      <c r="J3690" s="24" t="s">
        <v>2286</v>
      </c>
      <c r="K3690" s="112">
        <f>VLOOKUP(H3690,行业总结!D:F,2,FALSE)</f>
        <v>5.5</v>
      </c>
      <c r="L3690" s="27" t="s">
        <v>15979</v>
      </c>
      <c r="M3690" s="27" t="s">
        <v>15980</v>
      </c>
    </row>
    <row r="3691" s="98" customFormat="1" spans="1:13">
      <c r="A3691" s="24" t="s">
        <v>15981</v>
      </c>
      <c r="B3691" s="24" t="s">
        <v>15982</v>
      </c>
      <c r="C3691" s="21">
        <f>VLOOKUP(A3691,[1]spot_prices!$A:$F,3,FALSE)</f>
        <v>6.1</v>
      </c>
      <c r="D3691" s="21">
        <f>VLOOKUP(A3691,[1]spot_prices!$A:$F,4,FALSE)</f>
        <v>8.9</v>
      </c>
      <c r="E3691" s="107">
        <f>C3691/D3691</f>
        <v>0.685393258426966</v>
      </c>
      <c r="F3691" s="20">
        <f>VLOOKUP(A3691,[1]spot_prices!$A:$F,5,FALSE)</f>
        <v>3.8</v>
      </c>
      <c r="G3691" s="103">
        <f>VLOOKUP(A3691,[1]spot_prices!$A:$F,6,FALSE)</f>
        <v>0</v>
      </c>
      <c r="H3691" s="27" t="s">
        <v>225</v>
      </c>
      <c r="I3691" s="35"/>
      <c r="J3691" s="114"/>
      <c r="K3691" s="112">
        <f>VLOOKUP(H3691,行业总结!D:F,2,FALSE)</f>
        <v>5.5</v>
      </c>
      <c r="L3691" s="27" t="s">
        <v>15983</v>
      </c>
      <c r="M3691" s="27" t="s">
        <v>448</v>
      </c>
    </row>
    <row r="3692" s="98" customFormat="1" ht="30" spans="1:13">
      <c r="A3692" s="28" t="s">
        <v>1464</v>
      </c>
      <c r="B3692" s="28" t="s">
        <v>1465</v>
      </c>
      <c r="C3692" s="21">
        <f>VLOOKUP(A3692,[1]spot_prices!$A:$F,3,FALSE)</f>
        <v>1253.6</v>
      </c>
      <c r="D3692" s="21">
        <f>VLOOKUP(A3692,[1]spot_prices!$A:$F,4,FALSE)</f>
        <v>1253.6</v>
      </c>
      <c r="E3692" s="107">
        <f>C3692/D3692</f>
        <v>1</v>
      </c>
      <c r="F3692" s="20">
        <f>VLOOKUP(A3692,[1]spot_prices!$A:$F,5,FALSE)</f>
        <v>6.65</v>
      </c>
      <c r="G3692" s="103">
        <f>VLOOKUP(A3692,[1]spot_prices!$A:$F,6,FALSE)</f>
        <v>-1.04</v>
      </c>
      <c r="H3692" s="30" t="s">
        <v>799</v>
      </c>
      <c r="I3692" s="129"/>
      <c r="J3692" s="28" t="s">
        <v>2224</v>
      </c>
      <c r="K3692" s="112">
        <f>VLOOKUP(H3692,行业总结!D:F,2,FALSE)</f>
        <v>5.5</v>
      </c>
      <c r="L3692" s="30" t="s">
        <v>1466</v>
      </c>
      <c r="M3692" s="30" t="s">
        <v>15984</v>
      </c>
    </row>
    <row r="3693" s="98" customFormat="1" ht="30" spans="1:13">
      <c r="A3693" s="28" t="s">
        <v>1467</v>
      </c>
      <c r="B3693" s="28" t="s">
        <v>1468</v>
      </c>
      <c r="C3693" s="21">
        <f>VLOOKUP(A3693,[1]spot_prices!$A:$F,3,FALSE)</f>
        <v>1144.6</v>
      </c>
      <c r="D3693" s="21">
        <f>VLOOKUP(A3693,[1]spot_prices!$A:$F,4,FALSE)</f>
        <v>1469.5</v>
      </c>
      <c r="E3693" s="107">
        <f>C3693/D3693</f>
        <v>0.778904389248044</v>
      </c>
      <c r="F3693" s="20">
        <f>VLOOKUP(A3693,[1]spot_prices!$A:$F,5,FALSE)</f>
        <v>2.91</v>
      </c>
      <c r="G3693" s="103">
        <f>VLOOKUP(A3693,[1]spot_prices!$A:$F,6,FALSE)</f>
        <v>-0.68</v>
      </c>
      <c r="H3693" s="30" t="s">
        <v>799</v>
      </c>
      <c r="I3693" s="129"/>
      <c r="J3693" s="28" t="s">
        <v>2309</v>
      </c>
      <c r="K3693" s="112">
        <f>VLOOKUP(H3693,行业总结!D:F,2,FALSE)</f>
        <v>5.5</v>
      </c>
      <c r="L3693" s="30" t="s">
        <v>1469</v>
      </c>
      <c r="M3693" s="30" t="s">
        <v>15985</v>
      </c>
    </row>
    <row r="3694" s="98" customFormat="1" ht="49.5" spans="1:13">
      <c r="A3694" s="110" t="s">
        <v>797</v>
      </c>
      <c r="B3694" s="110" t="s">
        <v>798</v>
      </c>
      <c r="C3694" s="21">
        <f>VLOOKUP(A3694,[1]spot_prices!$A:$F,3,FALSE)</f>
        <v>469.7</v>
      </c>
      <c r="D3694" s="21">
        <f>VLOOKUP(A3694,[1]spot_prices!$A:$F,4,FALSE)</f>
        <v>1568.7</v>
      </c>
      <c r="E3694" s="107">
        <f>C3694/D3694</f>
        <v>0.29941990182954</v>
      </c>
      <c r="F3694" s="20">
        <f>VLOOKUP(A3694,[1]spot_prices!$A:$F,5,FALSE)</f>
        <v>5.48</v>
      </c>
      <c r="G3694" s="103">
        <f>VLOOKUP(A3694,[1]spot_prices!$A:$F,6,FALSE)</f>
        <v>0.37</v>
      </c>
      <c r="H3694" s="111" t="s">
        <v>799</v>
      </c>
      <c r="I3694" s="130"/>
      <c r="J3694" s="110" t="s">
        <v>2207</v>
      </c>
      <c r="K3694" s="112">
        <f>VLOOKUP(H3694,行业总结!D:F,2,FALSE)</f>
        <v>5.5</v>
      </c>
      <c r="L3694" s="111" t="s">
        <v>800</v>
      </c>
      <c r="M3694" s="111" t="s">
        <v>801</v>
      </c>
    </row>
    <row r="3695" s="98" customFormat="1" ht="33" spans="1:13">
      <c r="A3695" s="108" t="s">
        <v>15986</v>
      </c>
      <c r="B3695" s="108" t="s">
        <v>15987</v>
      </c>
      <c r="C3695" s="21">
        <f>VLOOKUP(A3695,[1]spot_prices!$A:$F,3,FALSE)</f>
        <v>247.7</v>
      </c>
      <c r="D3695" s="21">
        <f>VLOOKUP(A3695,[1]spot_prices!$A:$F,4,FALSE)</f>
        <v>269.3</v>
      </c>
      <c r="E3695" s="107">
        <f>C3695/D3695</f>
        <v>0.919792053471964</v>
      </c>
      <c r="F3695" s="20">
        <f>VLOOKUP(A3695,[1]spot_prices!$A:$F,5,FALSE)</f>
        <v>6.89</v>
      </c>
      <c r="G3695" s="103">
        <f>VLOOKUP(A3695,[1]spot_prices!$A:$F,6,FALSE)</f>
        <v>0.44</v>
      </c>
      <c r="H3695" s="109" t="s">
        <v>799</v>
      </c>
      <c r="I3695" s="121"/>
      <c r="J3695" s="108" t="s">
        <v>2211</v>
      </c>
      <c r="K3695" s="112">
        <f>VLOOKUP(H3695,行业总结!D:F,2,FALSE)</f>
        <v>5.5</v>
      </c>
      <c r="L3695" s="109" t="s">
        <v>15988</v>
      </c>
      <c r="M3695" s="109" t="s">
        <v>15989</v>
      </c>
    </row>
    <row r="3696" s="98" customFormat="1" spans="1:13">
      <c r="A3696" s="108" t="s">
        <v>15990</v>
      </c>
      <c r="B3696" s="108" t="s">
        <v>15991</v>
      </c>
      <c r="C3696" s="21">
        <f>VLOOKUP(A3696,[1]spot_prices!$A:$F,3,FALSE)</f>
        <v>232.1</v>
      </c>
      <c r="D3696" s="21">
        <f>VLOOKUP(A3696,[1]spot_prices!$A:$F,4,FALSE)</f>
        <v>252.5</v>
      </c>
      <c r="E3696" s="107">
        <f>C3696/D3696</f>
        <v>0.919207920792079</v>
      </c>
      <c r="F3696" s="20">
        <f>VLOOKUP(A3696,[1]spot_prices!$A:$F,5,FALSE)</f>
        <v>3.9</v>
      </c>
      <c r="G3696" s="103">
        <f>VLOOKUP(A3696,[1]spot_prices!$A:$F,6,FALSE)</f>
        <v>0</v>
      </c>
      <c r="H3696" s="109" t="s">
        <v>799</v>
      </c>
      <c r="I3696" s="121"/>
      <c r="J3696" s="108" t="s">
        <v>3067</v>
      </c>
      <c r="K3696" s="112">
        <f>VLOOKUP(H3696,行业总结!D:F,2,FALSE)</f>
        <v>5.5</v>
      </c>
      <c r="L3696" s="109" t="s">
        <v>15992</v>
      </c>
      <c r="M3696" s="109" t="s">
        <v>15993</v>
      </c>
    </row>
    <row r="3697" s="98" customFormat="1" ht="33" spans="1:13">
      <c r="A3697" s="108" t="s">
        <v>15994</v>
      </c>
      <c r="B3697" s="108" t="s">
        <v>15995</v>
      </c>
      <c r="C3697" s="21">
        <f>VLOOKUP(A3697,[1]spot_prices!$A:$F,3,FALSE)</f>
        <v>224.2</v>
      </c>
      <c r="D3697" s="21">
        <f>VLOOKUP(A3697,[1]spot_prices!$A:$F,4,FALSE)</f>
        <v>224.2</v>
      </c>
      <c r="E3697" s="107">
        <f>C3697/D3697</f>
        <v>1</v>
      </c>
      <c r="F3697" s="20">
        <f>VLOOKUP(A3697,[1]spot_prices!$A:$F,5,FALSE)</f>
        <v>12.04</v>
      </c>
      <c r="G3697" s="103">
        <f>VLOOKUP(A3697,[1]spot_prices!$A:$F,6,FALSE)</f>
        <v>0.08</v>
      </c>
      <c r="H3697" s="109" t="s">
        <v>799</v>
      </c>
      <c r="I3697" s="121"/>
      <c r="J3697" s="108" t="s">
        <v>2211</v>
      </c>
      <c r="K3697" s="112">
        <f>VLOOKUP(H3697,行业总结!D:F,2,FALSE)</f>
        <v>5.5</v>
      </c>
      <c r="L3697" s="109" t="s">
        <v>15996</v>
      </c>
      <c r="M3697" s="109" t="s">
        <v>15997</v>
      </c>
    </row>
    <row r="3698" s="98" customFormat="1" ht="49.5" spans="1:13">
      <c r="A3698" s="108" t="s">
        <v>15998</v>
      </c>
      <c r="B3698" s="108" t="s">
        <v>15999</v>
      </c>
      <c r="C3698" s="21">
        <f>VLOOKUP(A3698,[1]spot_prices!$A:$F,3,FALSE)</f>
        <v>207.4</v>
      </c>
      <c r="D3698" s="21">
        <f>VLOOKUP(A3698,[1]spot_prices!$A:$F,4,FALSE)</f>
        <v>236</v>
      </c>
      <c r="E3698" s="107">
        <f>C3698/D3698</f>
        <v>0.878813559322034</v>
      </c>
      <c r="F3698" s="20">
        <f>VLOOKUP(A3698,[1]spot_prices!$A:$F,5,FALSE)</f>
        <v>15.99</v>
      </c>
      <c r="G3698" s="103">
        <f>VLOOKUP(A3698,[1]spot_prices!$A:$F,6,FALSE)</f>
        <v>3.36</v>
      </c>
      <c r="H3698" s="109" t="s">
        <v>799</v>
      </c>
      <c r="I3698" s="121"/>
      <c r="J3698" s="108" t="s">
        <v>2211</v>
      </c>
      <c r="K3698" s="112">
        <f>VLOOKUP(H3698,行业总结!D:F,2,FALSE)</f>
        <v>5.5</v>
      </c>
      <c r="L3698" s="109" t="s">
        <v>16000</v>
      </c>
      <c r="M3698" s="109" t="s">
        <v>16001</v>
      </c>
    </row>
    <row r="3699" s="98" customFormat="1" ht="49.5" spans="1:13">
      <c r="A3699" s="108" t="s">
        <v>16002</v>
      </c>
      <c r="B3699" s="108" t="s">
        <v>16003</v>
      </c>
      <c r="C3699" s="21">
        <f>VLOOKUP(A3699,[1]spot_prices!$A:$F,3,FALSE)</f>
        <v>163.4</v>
      </c>
      <c r="D3699" s="21">
        <f>VLOOKUP(A3699,[1]spot_prices!$A:$F,4,FALSE)</f>
        <v>163.4</v>
      </c>
      <c r="E3699" s="107">
        <f>C3699/D3699</f>
        <v>1</v>
      </c>
      <c r="F3699" s="20">
        <f>VLOOKUP(A3699,[1]spot_prices!$A:$F,5,FALSE)</f>
        <v>7.93</v>
      </c>
      <c r="G3699" s="103">
        <f>VLOOKUP(A3699,[1]spot_prices!$A:$F,6,FALSE)</f>
        <v>0.89</v>
      </c>
      <c r="H3699" s="109" t="s">
        <v>799</v>
      </c>
      <c r="I3699" s="121"/>
      <c r="J3699" s="108" t="s">
        <v>2253</v>
      </c>
      <c r="K3699" s="112">
        <f>VLOOKUP(H3699,行业总结!D:F,2,FALSE)</f>
        <v>5.5</v>
      </c>
      <c r="L3699" s="109" t="s">
        <v>16004</v>
      </c>
      <c r="M3699" s="109" t="s">
        <v>16005</v>
      </c>
    </row>
    <row r="3700" s="98" customFormat="1" ht="33" spans="1:13">
      <c r="A3700" s="108" t="s">
        <v>16006</v>
      </c>
      <c r="B3700" s="108" t="s">
        <v>16007</v>
      </c>
      <c r="C3700" s="21">
        <f>VLOOKUP(A3700,[1]spot_prices!$A:$F,3,FALSE)</f>
        <v>157.4</v>
      </c>
      <c r="D3700" s="21">
        <f>VLOOKUP(A3700,[1]spot_prices!$A:$F,4,FALSE)</f>
        <v>157.4</v>
      </c>
      <c r="E3700" s="107">
        <f>C3700/D3700</f>
        <v>1</v>
      </c>
      <c r="F3700" s="20">
        <f>VLOOKUP(A3700,[1]spot_prices!$A:$F,5,FALSE)</f>
        <v>6.52</v>
      </c>
      <c r="G3700" s="103">
        <f>VLOOKUP(A3700,[1]spot_prices!$A:$F,6,FALSE)</f>
        <v>1.09</v>
      </c>
      <c r="H3700" s="109" t="s">
        <v>799</v>
      </c>
      <c r="I3700" s="121"/>
      <c r="J3700" s="108" t="s">
        <v>2253</v>
      </c>
      <c r="K3700" s="112">
        <f>VLOOKUP(H3700,行业总结!D:F,2,FALSE)</f>
        <v>5.5</v>
      </c>
      <c r="L3700" s="109" t="s">
        <v>16008</v>
      </c>
      <c r="M3700" s="109" t="s">
        <v>16009</v>
      </c>
    </row>
    <row r="3701" s="98" customFormat="1" ht="33" spans="1:13">
      <c r="A3701" s="108" t="s">
        <v>16010</v>
      </c>
      <c r="B3701" s="108" t="s">
        <v>16011</v>
      </c>
      <c r="C3701" s="21">
        <f>VLOOKUP(A3701,[1]spot_prices!$A:$F,3,FALSE)</f>
        <v>102</v>
      </c>
      <c r="D3701" s="21">
        <f>VLOOKUP(A3701,[1]spot_prices!$A:$F,4,FALSE)</f>
        <v>178.5</v>
      </c>
      <c r="E3701" s="107">
        <f>C3701/D3701</f>
        <v>0.571428571428571</v>
      </c>
      <c r="F3701" s="20">
        <f>VLOOKUP(A3701,[1]spot_prices!$A:$F,5,FALSE)</f>
        <v>5</v>
      </c>
      <c r="G3701" s="103">
        <f>VLOOKUP(A3701,[1]spot_prices!$A:$F,6,FALSE)</f>
        <v>0</v>
      </c>
      <c r="H3701" s="109" t="s">
        <v>799</v>
      </c>
      <c r="I3701" s="121"/>
      <c r="J3701" s="108" t="s">
        <v>2226</v>
      </c>
      <c r="K3701" s="112">
        <f>VLOOKUP(H3701,行业总结!D:F,2,FALSE)</f>
        <v>5.5</v>
      </c>
      <c r="L3701" s="109" t="s">
        <v>16012</v>
      </c>
      <c r="M3701" s="109" t="s">
        <v>16013</v>
      </c>
    </row>
    <row r="3702" s="98" customFormat="1" ht="33" spans="1:13">
      <c r="A3702" s="108" t="s">
        <v>16014</v>
      </c>
      <c r="B3702" s="108" t="s">
        <v>16015</v>
      </c>
      <c r="C3702" s="21">
        <f>VLOOKUP(A3702,[1]spot_prices!$A:$F,3,FALSE)</f>
        <v>101.9</v>
      </c>
      <c r="D3702" s="21">
        <f>VLOOKUP(A3702,[1]spot_prices!$A:$F,4,FALSE)</f>
        <v>103.7</v>
      </c>
      <c r="E3702" s="107">
        <f>C3702/D3702</f>
        <v>0.982642237222758</v>
      </c>
      <c r="F3702" s="20">
        <f>VLOOKUP(A3702,[1]spot_prices!$A:$F,5,FALSE)</f>
        <v>4.26</v>
      </c>
      <c r="G3702" s="103">
        <f>VLOOKUP(A3702,[1]spot_prices!$A:$F,6,FALSE)</f>
        <v>-0.7</v>
      </c>
      <c r="H3702" s="109" t="s">
        <v>799</v>
      </c>
      <c r="I3702" s="121"/>
      <c r="J3702" s="108" t="s">
        <v>2113</v>
      </c>
      <c r="K3702" s="112">
        <f>VLOOKUP(H3702,行业总结!D:F,2,FALSE)</f>
        <v>5.5</v>
      </c>
      <c r="L3702" s="109" t="s">
        <v>16016</v>
      </c>
      <c r="M3702" s="109" t="s">
        <v>16017</v>
      </c>
    </row>
    <row r="3703" s="98" customFormat="1" ht="33" spans="1:13">
      <c r="A3703" s="108" t="s">
        <v>16018</v>
      </c>
      <c r="B3703" s="108" t="s">
        <v>16019</v>
      </c>
      <c r="C3703" s="21">
        <f>VLOOKUP(A3703,[1]spot_prices!$A:$F,3,FALSE)</f>
        <v>101.1</v>
      </c>
      <c r="D3703" s="21">
        <f>VLOOKUP(A3703,[1]spot_prices!$A:$F,4,FALSE)</f>
        <v>112.1</v>
      </c>
      <c r="E3703" s="107">
        <f>C3703/D3703</f>
        <v>0.901873327386262</v>
      </c>
      <c r="F3703" s="20">
        <f>VLOOKUP(A3703,[1]spot_prices!$A:$F,5,FALSE)</f>
        <v>12.58</v>
      </c>
      <c r="G3703" s="103">
        <f>VLOOKUP(A3703,[1]spot_prices!$A:$F,6,FALSE)</f>
        <v>0.96</v>
      </c>
      <c r="H3703" s="109" t="s">
        <v>799</v>
      </c>
      <c r="I3703" s="121"/>
      <c r="J3703" s="108" t="s">
        <v>2113</v>
      </c>
      <c r="K3703" s="112">
        <f>VLOOKUP(H3703,行业总结!D:F,2,FALSE)</f>
        <v>5.5</v>
      </c>
      <c r="L3703" s="109" t="s">
        <v>16020</v>
      </c>
      <c r="M3703" s="109" t="s">
        <v>16021</v>
      </c>
    </row>
    <row r="3704" s="98" customFormat="1" ht="33" spans="1:13">
      <c r="A3704" s="20" t="s">
        <v>16022</v>
      </c>
      <c r="B3704" s="20" t="s">
        <v>16023</v>
      </c>
      <c r="C3704" s="21">
        <f>VLOOKUP(A3704,[1]spot_prices!$A:$F,3,FALSE)</f>
        <v>88.1</v>
      </c>
      <c r="D3704" s="21">
        <f>VLOOKUP(A3704,[1]spot_prices!$A:$F,4,FALSE)</f>
        <v>137.4</v>
      </c>
      <c r="E3704" s="107">
        <f>C3704/D3704</f>
        <v>0.641193595342067</v>
      </c>
      <c r="F3704" s="20">
        <f>VLOOKUP(A3704,[1]spot_prices!$A:$F,5,FALSE)</f>
        <v>6.88</v>
      </c>
      <c r="G3704" s="103">
        <f>VLOOKUP(A3704,[1]spot_prices!$A:$F,6,FALSE)</f>
        <v>0.88</v>
      </c>
      <c r="H3704" s="23" t="s">
        <v>799</v>
      </c>
      <c r="I3704" s="115"/>
      <c r="J3704" s="20" t="s">
        <v>2826</v>
      </c>
      <c r="K3704" s="112">
        <f>VLOOKUP(H3704,行业总结!D:F,2,FALSE)</f>
        <v>5.5</v>
      </c>
      <c r="L3704" s="23" t="s">
        <v>16024</v>
      </c>
      <c r="M3704" s="23" t="s">
        <v>16025</v>
      </c>
    </row>
    <row r="3705" s="98" customFormat="1" ht="33" spans="1:13">
      <c r="A3705" s="20" t="s">
        <v>16026</v>
      </c>
      <c r="B3705" s="20" t="s">
        <v>16027</v>
      </c>
      <c r="C3705" s="21">
        <f>VLOOKUP(A3705,[1]spot_prices!$A:$F,3,FALSE)</f>
        <v>79.3</v>
      </c>
      <c r="D3705" s="21">
        <f>VLOOKUP(A3705,[1]spot_prices!$A:$F,4,FALSE)</f>
        <v>79.3</v>
      </c>
      <c r="E3705" s="107">
        <f>C3705/D3705</f>
        <v>1</v>
      </c>
      <c r="F3705" s="20">
        <f>VLOOKUP(A3705,[1]spot_prices!$A:$F,5,FALSE)</f>
        <v>15.86</v>
      </c>
      <c r="G3705" s="103">
        <f>VLOOKUP(A3705,[1]spot_prices!$A:$F,6,FALSE)</f>
        <v>-0.31</v>
      </c>
      <c r="H3705" s="23" t="s">
        <v>799</v>
      </c>
      <c r="I3705" s="115"/>
      <c r="J3705" s="20" t="s">
        <v>2113</v>
      </c>
      <c r="K3705" s="112">
        <f>VLOOKUP(H3705,行业总结!D:F,2,FALSE)</f>
        <v>5.5</v>
      </c>
      <c r="L3705" s="23" t="s">
        <v>16028</v>
      </c>
      <c r="M3705" s="23" t="s">
        <v>16029</v>
      </c>
    </row>
    <row r="3706" s="98" customFormat="1" ht="33" spans="1:13">
      <c r="A3706" s="20" t="s">
        <v>16030</v>
      </c>
      <c r="B3706" s="20" t="s">
        <v>16031</v>
      </c>
      <c r="C3706" s="21">
        <f>VLOOKUP(A3706,[1]spot_prices!$A:$F,3,FALSE)</f>
        <v>61.5</v>
      </c>
      <c r="D3706" s="21">
        <f>VLOOKUP(A3706,[1]spot_prices!$A:$F,4,FALSE)</f>
        <v>101.4</v>
      </c>
      <c r="E3706" s="107">
        <f>C3706/D3706</f>
        <v>0.606508875739645</v>
      </c>
      <c r="F3706" s="20">
        <f>VLOOKUP(A3706,[1]spot_prices!$A:$F,5,FALSE)</f>
        <v>5.33</v>
      </c>
      <c r="G3706" s="103">
        <f>VLOOKUP(A3706,[1]spot_prices!$A:$F,6,FALSE)</f>
        <v>0.57</v>
      </c>
      <c r="H3706" s="23" t="s">
        <v>799</v>
      </c>
      <c r="I3706" s="115"/>
      <c r="J3706" s="20" t="s">
        <v>2113</v>
      </c>
      <c r="K3706" s="112">
        <f>VLOOKUP(H3706,行业总结!D:F,2,FALSE)</f>
        <v>5.5</v>
      </c>
      <c r="L3706" s="23" t="s">
        <v>16032</v>
      </c>
      <c r="M3706" s="23" t="s">
        <v>16033</v>
      </c>
    </row>
    <row r="3707" s="98" customFormat="1" ht="49.5" spans="1:13">
      <c r="A3707" s="20" t="s">
        <v>16034</v>
      </c>
      <c r="B3707" s="20" t="s">
        <v>16035</v>
      </c>
      <c r="C3707" s="21">
        <f>VLOOKUP(A3707,[1]spot_prices!$A:$F,3,FALSE)</f>
        <v>60.6</v>
      </c>
      <c r="D3707" s="21">
        <f>VLOOKUP(A3707,[1]spot_prices!$A:$F,4,FALSE)</f>
        <v>60.6</v>
      </c>
      <c r="E3707" s="107">
        <f>C3707/D3707</f>
        <v>1</v>
      </c>
      <c r="F3707" s="20">
        <f>VLOOKUP(A3707,[1]spot_prices!$A:$F,5,FALSE)</f>
        <v>7.35</v>
      </c>
      <c r="G3707" s="103">
        <f>VLOOKUP(A3707,[1]spot_prices!$A:$F,6,FALSE)</f>
        <v>-1.61</v>
      </c>
      <c r="H3707" s="23" t="s">
        <v>799</v>
      </c>
      <c r="I3707" s="115"/>
      <c r="J3707" s="113"/>
      <c r="K3707" s="112">
        <f>VLOOKUP(H3707,行业总结!D:F,2,FALSE)</f>
        <v>5.5</v>
      </c>
      <c r="L3707" s="23" t="s">
        <v>16036</v>
      </c>
      <c r="M3707" s="23" t="s">
        <v>16037</v>
      </c>
    </row>
    <row r="3708" s="98" customFormat="1" ht="49.5" spans="1:13">
      <c r="A3708" s="24" t="s">
        <v>16038</v>
      </c>
      <c r="B3708" s="24" t="s">
        <v>16039</v>
      </c>
      <c r="C3708" s="21">
        <f>VLOOKUP(A3708,[1]spot_prices!$A:$F,3,FALSE)</f>
        <v>42.5</v>
      </c>
      <c r="D3708" s="21">
        <f>VLOOKUP(A3708,[1]spot_prices!$A:$F,4,FALSE)</f>
        <v>59.6</v>
      </c>
      <c r="E3708" s="107">
        <f>C3708/D3708</f>
        <v>0.713087248322148</v>
      </c>
      <c r="F3708" s="20">
        <f>VLOOKUP(A3708,[1]spot_prices!$A:$F,5,FALSE)</f>
        <v>4.01</v>
      </c>
      <c r="G3708" s="103">
        <f>VLOOKUP(A3708,[1]spot_prices!$A:$F,6,FALSE)</f>
        <v>1.26</v>
      </c>
      <c r="H3708" s="27" t="s">
        <v>799</v>
      </c>
      <c r="I3708" s="35"/>
      <c r="J3708" s="114"/>
      <c r="K3708" s="112">
        <f>VLOOKUP(H3708,行业总结!D:F,2,FALSE)</f>
        <v>5.5</v>
      </c>
      <c r="L3708" s="27" t="s">
        <v>16040</v>
      </c>
      <c r="M3708" s="27" t="s">
        <v>16041</v>
      </c>
    </row>
    <row r="3709" s="98" customFormat="1" ht="33" spans="1:13">
      <c r="A3709" s="24" t="s">
        <v>16042</v>
      </c>
      <c r="B3709" s="24" t="s">
        <v>16043</v>
      </c>
      <c r="C3709" s="21">
        <f>VLOOKUP(A3709,[1]spot_prices!$A:$F,3,FALSE)</f>
        <v>38.3</v>
      </c>
      <c r="D3709" s="21">
        <f>VLOOKUP(A3709,[1]spot_prices!$A:$F,4,FALSE)</f>
        <v>51.6</v>
      </c>
      <c r="E3709" s="107">
        <f>C3709/D3709</f>
        <v>0.742248062015504</v>
      </c>
      <c r="F3709" s="20">
        <f>VLOOKUP(A3709,[1]spot_prices!$A:$F,5,FALSE)</f>
        <v>2.74</v>
      </c>
      <c r="G3709" s="103">
        <f>VLOOKUP(A3709,[1]spot_prices!$A:$F,6,FALSE)</f>
        <v>0.74</v>
      </c>
      <c r="H3709" s="27" t="s">
        <v>799</v>
      </c>
      <c r="I3709" s="35"/>
      <c r="J3709" s="114"/>
      <c r="K3709" s="112">
        <f>VLOOKUP(H3709,行业总结!D:F,2,FALSE)</f>
        <v>5.5</v>
      </c>
      <c r="L3709" s="27" t="s">
        <v>16044</v>
      </c>
      <c r="M3709" s="27" t="s">
        <v>16045</v>
      </c>
    </row>
    <row r="3710" s="98" customFormat="1" ht="33" spans="1:13">
      <c r="A3710" s="24" t="s">
        <v>16046</v>
      </c>
      <c r="B3710" s="24" t="s">
        <v>16047</v>
      </c>
      <c r="C3710" s="21">
        <f>VLOOKUP(A3710,[1]spot_prices!$A:$F,3,FALSE)</f>
        <v>33.4</v>
      </c>
      <c r="D3710" s="21">
        <f>VLOOKUP(A3710,[1]spot_prices!$A:$F,4,FALSE)</f>
        <v>39.8</v>
      </c>
      <c r="E3710" s="107">
        <f>C3710/D3710</f>
        <v>0.839195979899497</v>
      </c>
      <c r="F3710" s="20">
        <f>VLOOKUP(A3710,[1]spot_prices!$A:$F,5,FALSE)</f>
        <v>5.18</v>
      </c>
      <c r="G3710" s="103">
        <f>VLOOKUP(A3710,[1]spot_prices!$A:$F,6,FALSE)</f>
        <v>1.37</v>
      </c>
      <c r="H3710" s="27" t="s">
        <v>799</v>
      </c>
      <c r="I3710" s="35"/>
      <c r="J3710" s="114"/>
      <c r="K3710" s="112">
        <f>VLOOKUP(H3710,行业总结!D:F,2,FALSE)</f>
        <v>5.5</v>
      </c>
      <c r="L3710" s="27" t="s">
        <v>16048</v>
      </c>
      <c r="M3710" s="27" t="s">
        <v>16049</v>
      </c>
    </row>
    <row r="3711" s="98" customFormat="1" ht="33" spans="1:13">
      <c r="A3711" s="24" t="s">
        <v>16050</v>
      </c>
      <c r="B3711" s="24" t="s">
        <v>16051</v>
      </c>
      <c r="C3711" s="21">
        <f>VLOOKUP(A3711,[1]spot_prices!$A:$F,3,FALSE)</f>
        <v>32.3</v>
      </c>
      <c r="D3711" s="21">
        <f>VLOOKUP(A3711,[1]spot_prices!$A:$F,4,FALSE)</f>
        <v>45.5</v>
      </c>
      <c r="E3711" s="107">
        <f>C3711/D3711</f>
        <v>0.70989010989011</v>
      </c>
      <c r="F3711" s="20">
        <f>VLOOKUP(A3711,[1]spot_prices!$A:$F,5,FALSE)</f>
        <v>6.44</v>
      </c>
      <c r="G3711" s="103">
        <f>VLOOKUP(A3711,[1]spot_prices!$A:$F,6,FALSE)</f>
        <v>-5.43</v>
      </c>
      <c r="H3711" s="27" t="s">
        <v>799</v>
      </c>
      <c r="I3711" s="35"/>
      <c r="J3711" s="114"/>
      <c r="K3711" s="112">
        <f>VLOOKUP(H3711,行业总结!D:F,2,FALSE)</f>
        <v>5.5</v>
      </c>
      <c r="L3711" s="27" t="s">
        <v>16052</v>
      </c>
      <c r="M3711" s="27" t="s">
        <v>16053</v>
      </c>
    </row>
    <row r="3712" s="98" customFormat="1" ht="33" spans="1:13">
      <c r="A3712" s="24" t="s">
        <v>16054</v>
      </c>
      <c r="B3712" s="24" t="s">
        <v>16055</v>
      </c>
      <c r="C3712" s="21">
        <f>VLOOKUP(A3712,[1]spot_prices!$A:$F,3,FALSE)</f>
        <v>27.4</v>
      </c>
      <c r="D3712" s="21">
        <f>VLOOKUP(A3712,[1]spot_prices!$A:$F,4,FALSE)</f>
        <v>396.1</v>
      </c>
      <c r="E3712" s="107">
        <f>C3712/D3712</f>
        <v>0.0691744508962383</v>
      </c>
      <c r="F3712" s="20">
        <f>VLOOKUP(A3712,[1]spot_prices!$A:$F,5,FALSE)</f>
        <v>9.46</v>
      </c>
      <c r="G3712" s="103">
        <f>VLOOKUP(A3712,[1]spot_prices!$A:$F,6,FALSE)</f>
        <v>1.07</v>
      </c>
      <c r="H3712" s="27" t="s">
        <v>799</v>
      </c>
      <c r="I3712" s="35"/>
      <c r="J3712" s="24" t="s">
        <v>2216</v>
      </c>
      <c r="K3712" s="112">
        <f>VLOOKUP(H3712,行业总结!D:F,2,FALSE)</f>
        <v>5.5</v>
      </c>
      <c r="L3712" s="27" t="s">
        <v>16056</v>
      </c>
      <c r="M3712" s="27" t="s">
        <v>16057</v>
      </c>
    </row>
    <row r="3713" s="98" customFormat="1" ht="33" spans="1:13">
      <c r="A3713" s="24" t="s">
        <v>16058</v>
      </c>
      <c r="B3713" s="24" t="s">
        <v>16059</v>
      </c>
      <c r="C3713" s="21">
        <f>VLOOKUP(A3713,[1]spot_prices!$A:$F,3,FALSE)</f>
        <v>25.7</v>
      </c>
      <c r="D3713" s="21">
        <f>VLOOKUP(A3713,[1]spot_prices!$A:$F,4,FALSE)</f>
        <v>40.5</v>
      </c>
      <c r="E3713" s="107">
        <f>C3713/D3713</f>
        <v>0.634567901234568</v>
      </c>
      <c r="F3713" s="20">
        <f>VLOOKUP(A3713,[1]spot_prices!$A:$F,5,FALSE)</f>
        <v>5.46</v>
      </c>
      <c r="G3713" s="103">
        <f>VLOOKUP(A3713,[1]spot_prices!$A:$F,6,FALSE)</f>
        <v>0.74</v>
      </c>
      <c r="H3713" s="27" t="s">
        <v>799</v>
      </c>
      <c r="I3713" s="35"/>
      <c r="J3713" s="114"/>
      <c r="K3713" s="112">
        <f>VLOOKUP(H3713,行业总结!D:F,2,FALSE)</f>
        <v>5.5</v>
      </c>
      <c r="L3713" s="27" t="s">
        <v>16060</v>
      </c>
      <c r="M3713" s="27" t="s">
        <v>16061</v>
      </c>
    </row>
    <row r="3714" s="98" customFormat="1" spans="1:13">
      <c r="A3714" s="24" t="s">
        <v>16062</v>
      </c>
      <c r="B3714" s="24" t="s">
        <v>16063</v>
      </c>
      <c r="C3714" s="21">
        <f>VLOOKUP(A3714,[1]spot_prices!$A:$F,3,FALSE)</f>
        <v>24.8</v>
      </c>
      <c r="D3714" s="21">
        <f>VLOOKUP(A3714,[1]spot_prices!$A:$F,4,FALSE)</f>
        <v>99</v>
      </c>
      <c r="E3714" s="107">
        <f>C3714/D3714</f>
        <v>0.250505050505051</v>
      </c>
      <c r="F3714" s="20">
        <f>VLOOKUP(A3714,[1]spot_prices!$A:$F,5,FALSE)</f>
        <v>10.61</v>
      </c>
      <c r="G3714" s="103">
        <f>VLOOKUP(A3714,[1]spot_prices!$A:$F,6,FALSE)</f>
        <v>0.86</v>
      </c>
      <c r="H3714" s="27" t="s">
        <v>799</v>
      </c>
      <c r="I3714" s="35"/>
      <c r="J3714" s="24" t="s">
        <v>2113</v>
      </c>
      <c r="K3714" s="112">
        <f>VLOOKUP(H3714,行业总结!D:F,2,FALSE)</f>
        <v>5.5</v>
      </c>
      <c r="L3714" s="27" t="s">
        <v>16064</v>
      </c>
      <c r="M3714" s="27" t="s">
        <v>16065</v>
      </c>
    </row>
    <row r="3715" s="98" customFormat="1" ht="49.5" spans="1:13">
      <c r="A3715" s="20" t="s">
        <v>16066</v>
      </c>
      <c r="B3715" s="20" t="s">
        <v>16067</v>
      </c>
      <c r="C3715" s="21">
        <f>VLOOKUP(A3715,[1]spot_prices!$A:$F,3,FALSE)</f>
        <v>24.1</v>
      </c>
      <c r="D3715" s="21">
        <f>VLOOKUP(A3715,[1]spot_prices!$A:$F,4,FALSE)</f>
        <v>1513.8</v>
      </c>
      <c r="E3715" s="107">
        <f>C3715/D3715</f>
        <v>0.0159202008191307</v>
      </c>
      <c r="F3715" s="20">
        <f>VLOOKUP(A3715,[1]spot_prices!$A:$F,5,FALSE)</f>
        <v>18.06</v>
      </c>
      <c r="G3715" s="103">
        <f>VLOOKUP(A3715,[1]spot_prices!$A:$F,6,FALSE)</f>
        <v>-0.44</v>
      </c>
      <c r="H3715" s="23" t="s">
        <v>799</v>
      </c>
      <c r="I3715" s="115"/>
      <c r="J3715" s="20" t="s">
        <v>2309</v>
      </c>
      <c r="K3715" s="112">
        <f>VLOOKUP(H3715,行业总结!D:F,2,FALSE)</f>
        <v>5.5</v>
      </c>
      <c r="L3715" s="23" t="s">
        <v>16068</v>
      </c>
      <c r="M3715" s="23" t="s">
        <v>16069</v>
      </c>
    </row>
    <row r="3716" s="98" customFormat="1" ht="33" spans="1:13">
      <c r="A3716" s="24" t="s">
        <v>16070</v>
      </c>
      <c r="B3716" s="24" t="s">
        <v>16071</v>
      </c>
      <c r="C3716" s="21">
        <f>VLOOKUP(A3716,[1]spot_prices!$A:$F,3,FALSE)</f>
        <v>23.8</v>
      </c>
      <c r="D3716" s="21">
        <f>VLOOKUP(A3716,[1]spot_prices!$A:$F,4,FALSE)</f>
        <v>237.7</v>
      </c>
      <c r="E3716" s="107">
        <f>C3716/D3716</f>
        <v>0.100126209507783</v>
      </c>
      <c r="F3716" s="20">
        <f>VLOOKUP(A3716,[1]spot_prices!$A:$F,5,FALSE)</f>
        <v>11.43</v>
      </c>
      <c r="G3716" s="103">
        <f>VLOOKUP(A3716,[1]spot_prices!$A:$F,6,FALSE)</f>
        <v>0.18</v>
      </c>
      <c r="H3716" s="27" t="s">
        <v>799</v>
      </c>
      <c r="I3716" s="35"/>
      <c r="J3716" s="24" t="s">
        <v>2216</v>
      </c>
      <c r="K3716" s="112">
        <f>VLOOKUP(H3716,行业总结!D:F,2,FALSE)</f>
        <v>5.5</v>
      </c>
      <c r="L3716" s="27" t="s">
        <v>16072</v>
      </c>
      <c r="M3716" s="27" t="s">
        <v>16073</v>
      </c>
    </row>
    <row r="3717" s="98" customFormat="1" ht="30" spans="1:13">
      <c r="A3717" s="28" t="s">
        <v>1457</v>
      </c>
      <c r="B3717" s="28" t="s">
        <v>1458</v>
      </c>
      <c r="C3717" s="21">
        <f>VLOOKUP(A3717,[1]spot_prices!$A:$F,3,FALSE)</f>
        <v>4762.1</v>
      </c>
      <c r="D3717" s="21">
        <f>VLOOKUP(A3717,[1]spot_prices!$A:$F,4,FALSE)</f>
        <v>4955.2</v>
      </c>
      <c r="E3717" s="107">
        <f>C3717/D3717</f>
        <v>0.961030836293187</v>
      </c>
      <c r="F3717" s="20">
        <f>VLOOKUP(A3717,[1]spot_prices!$A:$F,5,FALSE)</f>
        <v>20.94</v>
      </c>
      <c r="G3717" s="103">
        <f>VLOOKUP(A3717,[1]spot_prices!$A:$F,6,FALSE)</f>
        <v>-0.05</v>
      </c>
      <c r="H3717" s="30" t="s">
        <v>778</v>
      </c>
      <c r="I3717" s="129"/>
      <c r="J3717" s="28" t="s">
        <v>2207</v>
      </c>
      <c r="K3717" s="112">
        <f>VLOOKUP(H3717,行业总结!D:F,2,FALSE)</f>
        <v>5.5</v>
      </c>
      <c r="L3717" s="30" t="s">
        <v>1460</v>
      </c>
      <c r="M3717" s="30" t="s">
        <v>16074</v>
      </c>
    </row>
    <row r="3718" s="98" customFormat="1" spans="1:13">
      <c r="A3718" s="28" t="s">
        <v>1461</v>
      </c>
      <c r="B3718" s="28" t="s">
        <v>1462</v>
      </c>
      <c r="C3718" s="21">
        <f>VLOOKUP(A3718,[1]spot_prices!$A:$F,3,FALSE)</f>
        <v>1274.4</v>
      </c>
      <c r="D3718" s="21">
        <f>VLOOKUP(A3718,[1]spot_prices!$A:$F,4,FALSE)</f>
        <v>1274.4</v>
      </c>
      <c r="E3718" s="107">
        <f>C3718/D3718</f>
        <v>1</v>
      </c>
      <c r="F3718" s="20">
        <f>VLOOKUP(A3718,[1]spot_prices!$A:$F,5,FALSE)</f>
        <v>7.08</v>
      </c>
      <c r="G3718" s="103">
        <f>VLOOKUP(A3718,[1]spot_prices!$A:$F,6,FALSE)</f>
        <v>-1.67</v>
      </c>
      <c r="H3718" s="30" t="s">
        <v>778</v>
      </c>
      <c r="I3718" s="129"/>
      <c r="J3718" s="28" t="s">
        <v>2224</v>
      </c>
      <c r="K3718" s="112">
        <f>VLOOKUP(H3718,行业总结!D:F,2,FALSE)</f>
        <v>5.5</v>
      </c>
      <c r="L3718" s="30" t="s">
        <v>1463</v>
      </c>
      <c r="M3718" s="30" t="s">
        <v>16075</v>
      </c>
    </row>
    <row r="3719" s="98" customFormat="1" ht="33" spans="1:13">
      <c r="A3719" s="110" t="s">
        <v>776</v>
      </c>
      <c r="B3719" s="110" t="s">
        <v>777</v>
      </c>
      <c r="C3719" s="21">
        <f>VLOOKUP(A3719,[1]spot_prices!$A:$F,3,FALSE)</f>
        <v>764.9</v>
      </c>
      <c r="D3719" s="21">
        <f>VLOOKUP(A3719,[1]spot_prices!$A:$F,4,FALSE)</f>
        <v>818.5</v>
      </c>
      <c r="E3719" s="107">
        <f>C3719/D3719</f>
        <v>0.934514355528406</v>
      </c>
      <c r="F3719" s="20">
        <f>VLOOKUP(A3719,[1]spot_prices!$A:$F,5,FALSE)</f>
        <v>10.98</v>
      </c>
      <c r="G3719" s="103">
        <f>VLOOKUP(A3719,[1]spot_prices!$A:$F,6,FALSE)</f>
        <v>-0.54</v>
      </c>
      <c r="H3719" s="111" t="s">
        <v>778</v>
      </c>
      <c r="I3719" s="130"/>
      <c r="J3719" s="110" t="s">
        <v>2494</v>
      </c>
      <c r="K3719" s="112">
        <f>VLOOKUP(H3719,行业总结!D:F,2,FALSE)</f>
        <v>5.5</v>
      </c>
      <c r="L3719" s="111" t="s">
        <v>779</v>
      </c>
      <c r="M3719" s="111" t="s">
        <v>780</v>
      </c>
    </row>
    <row r="3720" s="98" customFormat="1" ht="33" spans="1:13">
      <c r="A3720" s="110" t="s">
        <v>785</v>
      </c>
      <c r="B3720" s="110" t="s">
        <v>786</v>
      </c>
      <c r="C3720" s="21">
        <f>VLOOKUP(A3720,[1]spot_prices!$A:$F,3,FALSE)</f>
        <v>587</v>
      </c>
      <c r="D3720" s="21">
        <f>VLOOKUP(A3720,[1]spot_prices!$A:$F,4,FALSE)</f>
        <v>587</v>
      </c>
      <c r="E3720" s="107">
        <f>C3720/D3720</f>
        <v>1</v>
      </c>
      <c r="F3720" s="20">
        <f>VLOOKUP(A3720,[1]spot_prices!$A:$F,5,FALSE)</f>
        <v>13.16</v>
      </c>
      <c r="G3720" s="103">
        <f>VLOOKUP(A3720,[1]spot_prices!$A:$F,6,FALSE)</f>
        <v>-1.05</v>
      </c>
      <c r="H3720" s="111" t="s">
        <v>778</v>
      </c>
      <c r="I3720" s="130"/>
      <c r="J3720" s="110" t="s">
        <v>2765</v>
      </c>
      <c r="K3720" s="112">
        <f>VLOOKUP(H3720,行业总结!D:F,2,FALSE)</f>
        <v>5.5</v>
      </c>
      <c r="L3720" s="111" t="s">
        <v>787</v>
      </c>
      <c r="M3720" s="111" t="s">
        <v>788</v>
      </c>
    </row>
    <row r="3721" s="98" customFormat="1" ht="33" spans="1:13">
      <c r="A3721" s="110" t="s">
        <v>802</v>
      </c>
      <c r="B3721" s="110" t="s">
        <v>803</v>
      </c>
      <c r="C3721" s="21">
        <f>VLOOKUP(A3721,[1]spot_prices!$A:$F,3,FALSE)</f>
        <v>449.3</v>
      </c>
      <c r="D3721" s="21">
        <f>VLOOKUP(A3721,[1]spot_prices!$A:$F,4,FALSE)</f>
        <v>449.3</v>
      </c>
      <c r="E3721" s="107">
        <f>C3721/D3721</f>
        <v>1</v>
      </c>
      <c r="F3721" s="20">
        <f>VLOOKUP(A3721,[1]spot_prices!$A:$F,5,FALSE)</f>
        <v>5.7</v>
      </c>
      <c r="G3721" s="103">
        <f>VLOOKUP(A3721,[1]spot_prices!$A:$F,6,FALSE)</f>
        <v>-0.52</v>
      </c>
      <c r="H3721" s="111" t="s">
        <v>778</v>
      </c>
      <c r="I3721" s="130"/>
      <c r="J3721" s="110" t="s">
        <v>2723</v>
      </c>
      <c r="K3721" s="112">
        <f>VLOOKUP(H3721,行业总结!D:F,2,FALSE)</f>
        <v>5.5</v>
      </c>
      <c r="L3721" s="111" t="s">
        <v>804</v>
      </c>
      <c r="M3721" s="111" t="s">
        <v>805</v>
      </c>
    </row>
    <row r="3722" s="98" customFormat="1" ht="33" spans="1:13">
      <c r="A3722" s="20" t="s">
        <v>16076</v>
      </c>
      <c r="B3722" s="20" t="s">
        <v>16077</v>
      </c>
      <c r="C3722" s="21">
        <f>VLOOKUP(A3722,[1]spot_prices!$A:$F,3,FALSE)</f>
        <v>70.6</v>
      </c>
      <c r="D3722" s="21">
        <f>VLOOKUP(A3722,[1]spot_prices!$A:$F,4,FALSE)</f>
        <v>83.1</v>
      </c>
      <c r="E3722" s="107">
        <f>C3722/D3722</f>
        <v>0.849578820697954</v>
      </c>
      <c r="F3722" s="20">
        <f>VLOOKUP(A3722,[1]spot_prices!$A:$F,5,FALSE)</f>
        <v>5.19</v>
      </c>
      <c r="G3722" s="103">
        <f>VLOOKUP(A3722,[1]spot_prices!$A:$F,6,FALSE)</f>
        <v>0.19</v>
      </c>
      <c r="H3722" s="23" t="s">
        <v>778</v>
      </c>
      <c r="I3722" s="115"/>
      <c r="J3722" s="20" t="s">
        <v>2135</v>
      </c>
      <c r="K3722" s="112">
        <f>VLOOKUP(H3722,行业总结!D:F,2,FALSE)</f>
        <v>5.5</v>
      </c>
      <c r="L3722" s="23" t="s">
        <v>16078</v>
      </c>
      <c r="M3722" s="23" t="s">
        <v>16079</v>
      </c>
    </row>
    <row r="3723" s="98" customFormat="1" ht="33" spans="1:13">
      <c r="A3723" s="20" t="s">
        <v>16080</v>
      </c>
      <c r="B3723" s="20" t="s">
        <v>16081</v>
      </c>
      <c r="C3723" s="21">
        <f>VLOOKUP(A3723,[1]spot_prices!$A:$F,3,FALSE)</f>
        <v>64.2</v>
      </c>
      <c r="D3723" s="21">
        <f>VLOOKUP(A3723,[1]spot_prices!$A:$F,4,FALSE)</f>
        <v>64.2</v>
      </c>
      <c r="E3723" s="107">
        <f>C3723/D3723</f>
        <v>1</v>
      </c>
      <c r="F3723" s="20">
        <f>VLOOKUP(A3723,[1]spot_prices!$A:$F,5,FALSE)</f>
        <v>15.01</v>
      </c>
      <c r="G3723" s="103">
        <f>VLOOKUP(A3723,[1]spot_prices!$A:$F,6,FALSE)</f>
        <v>0.27</v>
      </c>
      <c r="H3723" s="23" t="s">
        <v>778</v>
      </c>
      <c r="I3723" s="115"/>
      <c r="J3723" s="113"/>
      <c r="K3723" s="112">
        <f>VLOOKUP(H3723,行业总结!D:F,2,FALSE)</f>
        <v>5.5</v>
      </c>
      <c r="L3723" s="23" t="s">
        <v>16082</v>
      </c>
      <c r="M3723" s="23" t="s">
        <v>16083</v>
      </c>
    </row>
    <row r="3724" s="98" customFormat="1" ht="33" spans="1:13">
      <c r="A3724" s="20" t="s">
        <v>16084</v>
      </c>
      <c r="B3724" s="20" t="s">
        <v>16085</v>
      </c>
      <c r="C3724" s="21">
        <f>VLOOKUP(A3724,[1]spot_prices!$A:$F,3,FALSE)</f>
        <v>59.5</v>
      </c>
      <c r="D3724" s="21">
        <f>VLOOKUP(A3724,[1]spot_prices!$A:$F,4,FALSE)</f>
        <v>59.5</v>
      </c>
      <c r="E3724" s="107">
        <f>C3724/D3724</f>
        <v>1</v>
      </c>
      <c r="F3724" s="20">
        <f>VLOOKUP(A3724,[1]spot_prices!$A:$F,5,FALSE)</f>
        <v>12.81</v>
      </c>
      <c r="G3724" s="103">
        <f>VLOOKUP(A3724,[1]spot_prices!$A:$F,6,FALSE)</f>
        <v>0.71</v>
      </c>
      <c r="H3724" s="23" t="s">
        <v>778</v>
      </c>
      <c r="I3724" s="115"/>
      <c r="J3724" s="113"/>
      <c r="K3724" s="112">
        <f>VLOOKUP(H3724,行业总结!D:F,2,FALSE)</f>
        <v>5.5</v>
      </c>
      <c r="L3724" s="23" t="s">
        <v>16086</v>
      </c>
      <c r="M3724" s="23" t="s">
        <v>16087</v>
      </c>
    </row>
    <row r="3725" s="98" customFormat="1" ht="33" spans="1:13">
      <c r="A3725" s="20" t="s">
        <v>16088</v>
      </c>
      <c r="B3725" s="20" t="s">
        <v>16089</v>
      </c>
      <c r="C3725" s="21">
        <f>VLOOKUP(A3725,[1]spot_prices!$A:$F,3,FALSE)</f>
        <v>51.4</v>
      </c>
      <c r="D3725" s="21">
        <f>VLOOKUP(A3725,[1]spot_prices!$A:$F,4,FALSE)</f>
        <v>51.4</v>
      </c>
      <c r="E3725" s="107">
        <f>C3725/D3725</f>
        <v>1</v>
      </c>
      <c r="F3725" s="20">
        <f>VLOOKUP(A3725,[1]spot_prices!$A:$F,5,FALSE)</f>
        <v>4.76</v>
      </c>
      <c r="G3725" s="103">
        <f>VLOOKUP(A3725,[1]spot_prices!$A:$F,6,FALSE)</f>
        <v>0.63</v>
      </c>
      <c r="H3725" s="23" t="s">
        <v>778</v>
      </c>
      <c r="I3725" s="115"/>
      <c r="J3725" s="20" t="s">
        <v>2135</v>
      </c>
      <c r="K3725" s="112">
        <f>VLOOKUP(H3725,行业总结!D:F,2,FALSE)</f>
        <v>5.5</v>
      </c>
      <c r="L3725" s="23" t="s">
        <v>16090</v>
      </c>
      <c r="M3725" s="23" t="s">
        <v>16091</v>
      </c>
    </row>
    <row r="3726" s="98" customFormat="1" ht="33" spans="1:13">
      <c r="A3726" s="24" t="s">
        <v>16092</v>
      </c>
      <c r="B3726" s="24" t="s">
        <v>16093</v>
      </c>
      <c r="C3726" s="21">
        <f>VLOOKUP(A3726,[1]spot_prices!$A:$F,3,FALSE)</f>
        <v>44.8</v>
      </c>
      <c r="D3726" s="21">
        <f>VLOOKUP(A3726,[1]spot_prices!$A:$F,4,FALSE)</f>
        <v>46.6</v>
      </c>
      <c r="E3726" s="107">
        <f>C3726/D3726</f>
        <v>0.96137339055794</v>
      </c>
      <c r="F3726" s="20">
        <f>VLOOKUP(A3726,[1]spot_prices!$A:$F,5,FALSE)</f>
        <v>10.18</v>
      </c>
      <c r="G3726" s="103">
        <f>VLOOKUP(A3726,[1]spot_prices!$A:$F,6,FALSE)</f>
        <v>0.59</v>
      </c>
      <c r="H3726" s="27" t="s">
        <v>778</v>
      </c>
      <c r="I3726" s="35"/>
      <c r="J3726" s="114"/>
      <c r="K3726" s="112">
        <f>VLOOKUP(H3726,行业总结!D:F,2,FALSE)</f>
        <v>5.5</v>
      </c>
      <c r="L3726" s="27" t="s">
        <v>16094</v>
      </c>
      <c r="M3726" s="27" t="s">
        <v>16095</v>
      </c>
    </row>
    <row r="3727" s="98" customFormat="1" ht="33" spans="1:13">
      <c r="A3727" s="108" t="s">
        <v>16096</v>
      </c>
      <c r="B3727" s="108" t="s">
        <v>16097</v>
      </c>
      <c r="C3727" s="21">
        <f>VLOOKUP(A3727,[1]spot_prices!$A:$F,3,FALSE)</f>
        <v>164.6</v>
      </c>
      <c r="D3727" s="21">
        <f>VLOOKUP(A3727,[1]spot_prices!$A:$F,4,FALSE)</f>
        <v>164.6</v>
      </c>
      <c r="E3727" s="107">
        <f>C3727/D3727</f>
        <v>1</v>
      </c>
      <c r="F3727" s="20">
        <f>VLOOKUP(A3727,[1]spot_prices!$A:$F,5,FALSE)</f>
        <v>10.14</v>
      </c>
      <c r="G3727" s="103">
        <f>VLOOKUP(A3727,[1]spot_prices!$A:$F,6,FALSE)</f>
        <v>1.1</v>
      </c>
      <c r="H3727" s="109" t="s">
        <v>64</v>
      </c>
      <c r="I3727" s="121"/>
      <c r="J3727" s="108" t="s">
        <v>2135</v>
      </c>
      <c r="K3727" s="112">
        <f>VLOOKUP(H3727,行业总结!D:F,2,FALSE)</f>
        <v>5.5</v>
      </c>
      <c r="L3727" s="109" t="s">
        <v>16098</v>
      </c>
      <c r="M3727" s="109" t="s">
        <v>16099</v>
      </c>
    </row>
    <row r="3728" s="98" customFormat="1" ht="33" spans="1:13">
      <c r="A3728" s="108" t="s">
        <v>16100</v>
      </c>
      <c r="B3728" s="108" t="s">
        <v>16101</v>
      </c>
      <c r="C3728" s="21">
        <f>VLOOKUP(A3728,[1]spot_prices!$A:$F,3,FALSE)</f>
        <v>144.8</v>
      </c>
      <c r="D3728" s="21">
        <f>VLOOKUP(A3728,[1]spot_prices!$A:$F,4,FALSE)</f>
        <v>144.8</v>
      </c>
      <c r="E3728" s="107">
        <f>C3728/D3728</f>
        <v>1</v>
      </c>
      <c r="F3728" s="20">
        <f>VLOOKUP(A3728,[1]spot_prices!$A:$F,5,FALSE)</f>
        <v>6.33</v>
      </c>
      <c r="G3728" s="103">
        <f>VLOOKUP(A3728,[1]spot_prices!$A:$F,6,FALSE)</f>
        <v>0.64</v>
      </c>
      <c r="H3728" s="109" t="s">
        <v>64</v>
      </c>
      <c r="I3728" s="121"/>
      <c r="J3728" s="108" t="s">
        <v>2216</v>
      </c>
      <c r="K3728" s="112">
        <f>VLOOKUP(H3728,行业总结!D:F,2,FALSE)</f>
        <v>5.5</v>
      </c>
      <c r="L3728" s="109" t="s">
        <v>16102</v>
      </c>
      <c r="M3728" s="109" t="s">
        <v>16103</v>
      </c>
    </row>
    <row r="3729" s="98" customFormat="1" ht="49.5" spans="1:13">
      <c r="A3729" s="24" t="s">
        <v>16104</v>
      </c>
      <c r="B3729" s="24" t="s">
        <v>16105</v>
      </c>
      <c r="C3729" s="21">
        <f>VLOOKUP(A3729,[1]spot_prices!$A:$F,3,FALSE)</f>
        <v>47.3</v>
      </c>
      <c r="D3729" s="21">
        <f>VLOOKUP(A3729,[1]spot_prices!$A:$F,4,FALSE)</f>
        <v>48.2</v>
      </c>
      <c r="E3729" s="107">
        <f>C3729/D3729</f>
        <v>0.981327800829875</v>
      </c>
      <c r="F3729" s="20">
        <f>VLOOKUP(A3729,[1]spot_prices!$A:$F,5,FALSE)</f>
        <v>4.31</v>
      </c>
      <c r="G3729" s="103">
        <f>VLOOKUP(A3729,[1]spot_prices!$A:$F,6,FALSE)</f>
        <v>0.47</v>
      </c>
      <c r="H3729" s="27" t="s">
        <v>64</v>
      </c>
      <c r="I3729" s="35"/>
      <c r="J3729" s="24" t="s">
        <v>2286</v>
      </c>
      <c r="K3729" s="112">
        <f>VLOOKUP(H3729,行业总结!D:F,2,FALSE)</f>
        <v>5.5</v>
      </c>
      <c r="L3729" s="27" t="s">
        <v>16106</v>
      </c>
      <c r="M3729" s="27" t="s">
        <v>16107</v>
      </c>
    </row>
    <row r="3730" s="98" customFormat="1" ht="33" spans="1:13">
      <c r="A3730" s="24" t="s">
        <v>16108</v>
      </c>
      <c r="B3730" s="24" t="s">
        <v>16109</v>
      </c>
      <c r="C3730" s="21">
        <f>VLOOKUP(A3730,[1]spot_prices!$A:$F,3,FALSE)</f>
        <v>40.7</v>
      </c>
      <c r="D3730" s="21">
        <f>VLOOKUP(A3730,[1]spot_prices!$A:$F,4,FALSE)</f>
        <v>40.9</v>
      </c>
      <c r="E3730" s="107">
        <f>C3730/D3730</f>
        <v>0.995110024449878</v>
      </c>
      <c r="F3730" s="20">
        <f>VLOOKUP(A3730,[1]spot_prices!$A:$F,5,FALSE)</f>
        <v>4.73</v>
      </c>
      <c r="G3730" s="103">
        <f>VLOOKUP(A3730,[1]spot_prices!$A:$F,6,FALSE)</f>
        <v>1.07</v>
      </c>
      <c r="H3730" s="27" t="s">
        <v>64</v>
      </c>
      <c r="I3730" s="35"/>
      <c r="J3730" s="114"/>
      <c r="K3730" s="112">
        <f>VLOOKUP(H3730,行业总结!D:F,2,FALSE)</f>
        <v>5.5</v>
      </c>
      <c r="L3730" s="27" t="s">
        <v>16110</v>
      </c>
      <c r="M3730" s="27" t="s">
        <v>16111</v>
      </c>
    </row>
    <row r="3731" s="98" customFormat="1" ht="33" spans="1:13">
      <c r="A3731" s="24" t="s">
        <v>16112</v>
      </c>
      <c r="B3731" s="24" t="s">
        <v>16113</v>
      </c>
      <c r="C3731" s="21">
        <f>VLOOKUP(A3731,[1]spot_prices!$A:$F,3,FALSE)</f>
        <v>23.7</v>
      </c>
      <c r="D3731" s="21">
        <f>VLOOKUP(A3731,[1]spot_prices!$A:$F,4,FALSE)</f>
        <v>23.7</v>
      </c>
      <c r="E3731" s="107">
        <f>C3731/D3731</f>
        <v>1</v>
      </c>
      <c r="F3731" s="20">
        <f>VLOOKUP(A3731,[1]spot_prices!$A:$F,5,FALSE)</f>
        <v>6.24</v>
      </c>
      <c r="G3731" s="103">
        <f>VLOOKUP(A3731,[1]spot_prices!$A:$F,6,FALSE)</f>
        <v>2.3</v>
      </c>
      <c r="H3731" s="27" t="s">
        <v>64</v>
      </c>
      <c r="I3731" s="35"/>
      <c r="J3731" s="114"/>
      <c r="K3731" s="112">
        <f>VLOOKUP(H3731,行业总结!D:F,2,FALSE)</f>
        <v>5.5</v>
      </c>
      <c r="L3731" s="27" t="s">
        <v>16114</v>
      </c>
      <c r="M3731" s="27" t="s">
        <v>16115</v>
      </c>
    </row>
    <row r="3732" s="98" customFormat="1" ht="33" spans="1:13">
      <c r="A3732" s="24" t="s">
        <v>16116</v>
      </c>
      <c r="B3732" s="24" t="s">
        <v>16117</v>
      </c>
      <c r="C3732" s="21">
        <f>VLOOKUP(A3732,[1]spot_prices!$A:$F,3,FALSE)</f>
        <v>19.7</v>
      </c>
      <c r="D3732" s="21">
        <f>VLOOKUP(A3732,[1]spot_prices!$A:$F,4,FALSE)</f>
        <v>24.3</v>
      </c>
      <c r="E3732" s="107">
        <f>C3732/D3732</f>
        <v>0.810699588477366</v>
      </c>
      <c r="F3732" s="20">
        <f>VLOOKUP(A3732,[1]spot_prices!$A:$F,5,FALSE)</f>
        <v>4.98</v>
      </c>
      <c r="G3732" s="103">
        <f>VLOOKUP(A3732,[1]spot_prices!$A:$F,6,FALSE)</f>
        <v>1.63</v>
      </c>
      <c r="H3732" s="27" t="s">
        <v>64</v>
      </c>
      <c r="I3732" s="35"/>
      <c r="J3732" s="114"/>
      <c r="K3732" s="112">
        <f>VLOOKUP(H3732,行业总结!D:F,2,FALSE)</f>
        <v>5.5</v>
      </c>
      <c r="L3732" s="27" t="s">
        <v>16118</v>
      </c>
      <c r="M3732" s="27" t="s">
        <v>16119</v>
      </c>
    </row>
    <row r="3733" s="98" customFormat="1" ht="33" spans="1:13">
      <c r="A3733" s="24" t="s">
        <v>16120</v>
      </c>
      <c r="B3733" s="24" t="s">
        <v>16121</v>
      </c>
      <c r="C3733" s="21">
        <f>VLOOKUP(A3733,[1]spot_prices!$A:$F,3,FALSE)</f>
        <v>18.3</v>
      </c>
      <c r="D3733" s="21">
        <f>VLOOKUP(A3733,[1]spot_prices!$A:$F,4,FALSE)</f>
        <v>60.6</v>
      </c>
      <c r="E3733" s="107">
        <f>C3733/D3733</f>
        <v>0.301980198019802</v>
      </c>
      <c r="F3733" s="20">
        <f>VLOOKUP(A3733,[1]spot_prices!$A:$F,5,FALSE)</f>
        <v>15.15</v>
      </c>
      <c r="G3733" s="103">
        <f>VLOOKUP(A3733,[1]spot_prices!$A:$F,6,FALSE)</f>
        <v>0.33</v>
      </c>
      <c r="H3733" s="27" t="s">
        <v>64</v>
      </c>
      <c r="I3733" s="35"/>
      <c r="J3733" s="24" t="s">
        <v>2286</v>
      </c>
      <c r="K3733" s="112">
        <f>VLOOKUP(H3733,行业总结!D:F,2,FALSE)</f>
        <v>5.5</v>
      </c>
      <c r="L3733" s="27" t="s">
        <v>16122</v>
      </c>
      <c r="M3733" s="27" t="s">
        <v>16123</v>
      </c>
    </row>
    <row r="3734" s="98" customFormat="1" spans="1:13">
      <c r="A3734" s="24" t="s">
        <v>16124</v>
      </c>
      <c r="B3734" s="24" t="s">
        <v>16125</v>
      </c>
      <c r="C3734" s="21">
        <f>VLOOKUP(A3734,[1]spot_prices!$A:$F,3,FALSE)</f>
        <v>18.1</v>
      </c>
      <c r="D3734" s="21">
        <f>VLOOKUP(A3734,[1]spot_prices!$A:$F,4,FALSE)</f>
        <v>18.2</v>
      </c>
      <c r="E3734" s="107">
        <f>C3734/D3734</f>
        <v>0.994505494505495</v>
      </c>
      <c r="F3734" s="20">
        <f>VLOOKUP(A3734,[1]spot_prices!$A:$F,5,FALSE)</f>
        <v>8.98</v>
      </c>
      <c r="G3734" s="103">
        <f>VLOOKUP(A3734,[1]spot_prices!$A:$F,6,FALSE)</f>
        <v>-1.86</v>
      </c>
      <c r="H3734" s="27" t="s">
        <v>64</v>
      </c>
      <c r="I3734" s="35"/>
      <c r="J3734" s="114"/>
      <c r="K3734" s="112">
        <f>VLOOKUP(H3734,行业总结!D:F,2,FALSE)</f>
        <v>5.5</v>
      </c>
      <c r="L3734" s="27" t="s">
        <v>16126</v>
      </c>
      <c r="M3734" s="27" t="s">
        <v>16127</v>
      </c>
    </row>
    <row r="3735" s="98" customFormat="1" spans="1:13">
      <c r="A3735" s="24" t="s">
        <v>16128</v>
      </c>
      <c r="B3735" s="24" t="s">
        <v>16129</v>
      </c>
      <c r="C3735" s="21">
        <f>VLOOKUP(A3735,[1]spot_prices!$A:$F,3,FALSE)</f>
        <v>17.3</v>
      </c>
      <c r="D3735" s="21">
        <f>VLOOKUP(A3735,[1]spot_prices!$A:$F,4,FALSE)</f>
        <v>17.3</v>
      </c>
      <c r="E3735" s="107">
        <f>C3735/D3735</f>
        <v>1</v>
      </c>
      <c r="F3735" s="20">
        <f>VLOOKUP(A3735,[1]spot_prices!$A:$F,5,FALSE)</f>
        <v>3.25</v>
      </c>
      <c r="G3735" s="103">
        <f>VLOOKUP(A3735,[1]spot_prices!$A:$F,6,FALSE)</f>
        <v>0.93</v>
      </c>
      <c r="H3735" s="27" t="s">
        <v>64</v>
      </c>
      <c r="I3735" s="35"/>
      <c r="J3735" s="114"/>
      <c r="K3735" s="112">
        <f>VLOOKUP(H3735,行业总结!D:F,2,FALSE)</f>
        <v>5.5</v>
      </c>
      <c r="L3735" s="27" t="s">
        <v>16130</v>
      </c>
      <c r="M3735" s="27" t="s">
        <v>16131</v>
      </c>
    </row>
    <row r="3736" s="98" customFormat="1" spans="1:13">
      <c r="A3736" s="24" t="s">
        <v>16132</v>
      </c>
      <c r="B3736" s="24" t="s">
        <v>16133</v>
      </c>
      <c r="C3736" s="21">
        <f>VLOOKUP(A3736,[1]spot_prices!$A:$F,3,FALSE)</f>
        <v>10.6</v>
      </c>
      <c r="D3736" s="21">
        <f>VLOOKUP(A3736,[1]spot_prices!$A:$F,4,FALSE)</f>
        <v>22.2</v>
      </c>
      <c r="E3736" s="107">
        <f>C3736/D3736</f>
        <v>0.477477477477477</v>
      </c>
      <c r="F3736" s="20">
        <f>VLOOKUP(A3736,[1]spot_prices!$A:$F,5,FALSE)</f>
        <v>24.47</v>
      </c>
      <c r="G3736" s="103">
        <f>VLOOKUP(A3736,[1]spot_prices!$A:$F,6,FALSE)</f>
        <v>1.54</v>
      </c>
      <c r="H3736" s="27" t="s">
        <v>64</v>
      </c>
      <c r="I3736" s="35"/>
      <c r="J3736" s="114"/>
      <c r="K3736" s="112">
        <f>VLOOKUP(H3736,行业总结!D:F,2,FALSE)</f>
        <v>5.5</v>
      </c>
      <c r="L3736" s="27" t="s">
        <v>16134</v>
      </c>
      <c r="M3736" s="27" t="s">
        <v>16135</v>
      </c>
    </row>
    <row r="3737" s="98" customFormat="1" spans="1:13">
      <c r="A3737" s="24" t="s">
        <v>16136</v>
      </c>
      <c r="B3737" s="24" t="s">
        <v>16137</v>
      </c>
      <c r="C3737" s="21">
        <f>VLOOKUP(A3737,[1]spot_prices!$A:$F,3,FALSE)</f>
        <v>8.8</v>
      </c>
      <c r="D3737" s="21">
        <f>VLOOKUP(A3737,[1]spot_prices!$A:$F,4,FALSE)</f>
        <v>34.6</v>
      </c>
      <c r="E3737" s="107">
        <f>C3737/D3737</f>
        <v>0.254335260115607</v>
      </c>
      <c r="F3737" s="20">
        <f>VLOOKUP(A3737,[1]spot_prices!$A:$F,5,FALSE)</f>
        <v>8.63</v>
      </c>
      <c r="G3737" s="103">
        <f>VLOOKUP(A3737,[1]spot_prices!$A:$F,6,FALSE)</f>
        <v>1.29</v>
      </c>
      <c r="H3737" s="27" t="s">
        <v>64</v>
      </c>
      <c r="I3737" s="35"/>
      <c r="J3737" s="114"/>
      <c r="K3737" s="112">
        <f>VLOOKUP(H3737,行业总结!D:F,2,FALSE)</f>
        <v>5.5</v>
      </c>
      <c r="L3737" s="27" t="s">
        <v>16138</v>
      </c>
      <c r="M3737" s="27" t="s">
        <v>16139</v>
      </c>
    </row>
    <row r="3738" s="98" customFormat="1" ht="33" spans="1:13">
      <c r="A3738" s="24" t="s">
        <v>16140</v>
      </c>
      <c r="B3738" s="24" t="s">
        <v>16141</v>
      </c>
      <c r="C3738" s="21">
        <f>VLOOKUP(A3738,[1]spot_prices!$A:$F,3,FALSE)</f>
        <v>7.6</v>
      </c>
      <c r="D3738" s="21">
        <f>VLOOKUP(A3738,[1]spot_prices!$A:$F,4,FALSE)</f>
        <v>30.2</v>
      </c>
      <c r="E3738" s="107">
        <f>C3738/D3738</f>
        <v>0.251655629139073</v>
      </c>
      <c r="F3738" s="20">
        <f>VLOOKUP(A3738,[1]spot_prices!$A:$F,5,FALSE)</f>
        <v>18.88</v>
      </c>
      <c r="G3738" s="103">
        <f>VLOOKUP(A3738,[1]spot_prices!$A:$F,6,FALSE)</f>
        <v>5.3</v>
      </c>
      <c r="H3738" s="27" t="s">
        <v>64</v>
      </c>
      <c r="I3738" s="35"/>
      <c r="J3738" s="114"/>
      <c r="K3738" s="112">
        <f>VLOOKUP(H3738,行业总结!D:F,2,FALSE)</f>
        <v>5.5</v>
      </c>
      <c r="L3738" s="27" t="s">
        <v>16142</v>
      </c>
      <c r="M3738" s="27" t="s">
        <v>16143</v>
      </c>
    </row>
    <row r="3739" s="98" customFormat="1" spans="1:13">
      <c r="A3739" s="24" t="s">
        <v>16144</v>
      </c>
      <c r="B3739" s="24" t="s">
        <v>16145</v>
      </c>
      <c r="C3739" s="21">
        <f>VLOOKUP(A3739,[1]spot_prices!$A:$F,3,FALSE)</f>
        <v>7.3</v>
      </c>
      <c r="D3739" s="21">
        <f>VLOOKUP(A3739,[1]spot_prices!$A:$F,4,FALSE)</f>
        <v>28.7</v>
      </c>
      <c r="E3739" s="107">
        <f>C3739/D3739</f>
        <v>0.254355400696864</v>
      </c>
      <c r="F3739" s="20">
        <f>VLOOKUP(A3739,[1]spot_prices!$A:$F,5,FALSE)</f>
        <v>14.34</v>
      </c>
      <c r="G3739" s="103">
        <f>VLOOKUP(A3739,[1]spot_prices!$A:$F,6,FALSE)</f>
        <v>0.21</v>
      </c>
      <c r="H3739" s="27" t="s">
        <v>64</v>
      </c>
      <c r="I3739" s="35"/>
      <c r="J3739" s="114"/>
      <c r="K3739" s="112">
        <f>VLOOKUP(H3739,行业总结!D:F,2,FALSE)</f>
        <v>5.5</v>
      </c>
      <c r="L3739" s="27" t="s">
        <v>16146</v>
      </c>
      <c r="M3739" s="27" t="s">
        <v>16147</v>
      </c>
    </row>
    <row r="3740" s="98" customFormat="1" ht="33" spans="1:13">
      <c r="A3740" s="110" t="s">
        <v>771</v>
      </c>
      <c r="B3740" s="110" t="s">
        <v>772</v>
      </c>
      <c r="C3740" s="21">
        <f>VLOOKUP(A3740,[1]spot_prices!$A:$F,3,FALSE)</f>
        <v>955.7</v>
      </c>
      <c r="D3740" s="21">
        <f>VLOOKUP(A3740,[1]spot_prices!$A:$F,4,FALSE)</f>
        <v>1364.2</v>
      </c>
      <c r="E3740" s="107">
        <f>C3740/D3740</f>
        <v>0.700557103064067</v>
      </c>
      <c r="F3740" s="20">
        <f>VLOOKUP(A3740,[1]spot_prices!$A:$F,5,FALSE)</f>
        <v>8.69</v>
      </c>
      <c r="G3740" s="103">
        <f>VLOOKUP(A3740,[1]spot_prices!$A:$F,6,FALSE)</f>
        <v>0.35</v>
      </c>
      <c r="H3740" s="111" t="s">
        <v>773</v>
      </c>
      <c r="I3740" s="130"/>
      <c r="J3740" s="110" t="s">
        <v>2224</v>
      </c>
      <c r="K3740" s="112">
        <f>VLOOKUP(H3740,行业总结!D:F,2,FALSE)</f>
        <v>5.5</v>
      </c>
      <c r="L3740" s="111" t="s">
        <v>774</v>
      </c>
      <c r="M3740" s="111" t="s">
        <v>775</v>
      </c>
    </row>
    <row r="3741" s="98" customFormat="1" ht="33" spans="1:13">
      <c r="A3741" s="110" t="s">
        <v>781</v>
      </c>
      <c r="B3741" s="110" t="s">
        <v>782</v>
      </c>
      <c r="C3741" s="21">
        <f>VLOOKUP(A3741,[1]spot_prices!$A:$F,3,FALSE)</f>
        <v>684.9</v>
      </c>
      <c r="D3741" s="21">
        <f>VLOOKUP(A3741,[1]spot_prices!$A:$F,4,FALSE)</f>
        <v>684.9</v>
      </c>
      <c r="E3741" s="107">
        <f>C3741/D3741</f>
        <v>1</v>
      </c>
      <c r="F3741" s="20">
        <f>VLOOKUP(A3741,[1]spot_prices!$A:$F,5,FALSE)</f>
        <v>3.84</v>
      </c>
      <c r="G3741" s="103">
        <f>VLOOKUP(A3741,[1]spot_prices!$A:$F,6,FALSE)</f>
        <v>0</v>
      </c>
      <c r="H3741" s="111" t="s">
        <v>773</v>
      </c>
      <c r="I3741" s="130"/>
      <c r="J3741" s="110" t="s">
        <v>2224</v>
      </c>
      <c r="K3741" s="112">
        <f>VLOOKUP(H3741,行业总结!D:F,2,FALSE)</f>
        <v>5.5</v>
      </c>
      <c r="L3741" s="111" t="s">
        <v>783</v>
      </c>
      <c r="M3741" s="111" t="s">
        <v>784</v>
      </c>
    </row>
    <row r="3742" s="98" customFormat="1" spans="1:13">
      <c r="A3742" s="110" t="s">
        <v>789</v>
      </c>
      <c r="B3742" s="110" t="s">
        <v>790</v>
      </c>
      <c r="C3742" s="21">
        <f>VLOOKUP(A3742,[1]spot_prices!$A:$F,3,FALSE)</f>
        <v>514.9</v>
      </c>
      <c r="D3742" s="21">
        <f>VLOOKUP(A3742,[1]spot_prices!$A:$F,4,FALSE)</f>
        <v>514.9</v>
      </c>
      <c r="E3742" s="107">
        <f>C3742/D3742</f>
        <v>1</v>
      </c>
      <c r="F3742" s="20">
        <f>VLOOKUP(A3742,[1]spot_prices!$A:$F,5,FALSE)</f>
        <v>3.84</v>
      </c>
      <c r="G3742" s="103">
        <f>VLOOKUP(A3742,[1]spot_prices!$A:$F,6,FALSE)</f>
        <v>0</v>
      </c>
      <c r="H3742" s="111" t="s">
        <v>773</v>
      </c>
      <c r="I3742" s="130"/>
      <c r="J3742" s="117"/>
      <c r="K3742" s="112">
        <f>VLOOKUP(H3742,行业总结!D:F,2,FALSE)</f>
        <v>5.5</v>
      </c>
      <c r="L3742" s="111" t="s">
        <v>791</v>
      </c>
      <c r="M3742" s="111" t="s">
        <v>792</v>
      </c>
    </row>
    <row r="3743" s="98" customFormat="1" ht="33" spans="1:13">
      <c r="A3743" s="110" t="s">
        <v>793</v>
      </c>
      <c r="B3743" s="110" t="s">
        <v>794</v>
      </c>
      <c r="C3743" s="21">
        <f>VLOOKUP(A3743,[1]spot_prices!$A:$F,3,FALSE)</f>
        <v>487.5</v>
      </c>
      <c r="D3743" s="21">
        <f>VLOOKUP(A3743,[1]spot_prices!$A:$F,4,FALSE)</f>
        <v>590.2</v>
      </c>
      <c r="E3743" s="107">
        <f>C3743/D3743</f>
        <v>0.825991189427313</v>
      </c>
      <c r="F3743" s="20">
        <f>VLOOKUP(A3743,[1]spot_prices!$A:$F,5,FALSE)</f>
        <v>5.98</v>
      </c>
      <c r="G3743" s="103">
        <f>VLOOKUP(A3743,[1]spot_prices!$A:$F,6,FALSE)</f>
        <v>1.7</v>
      </c>
      <c r="H3743" s="111" t="s">
        <v>773</v>
      </c>
      <c r="I3743" s="130"/>
      <c r="J3743" s="110" t="s">
        <v>2216</v>
      </c>
      <c r="K3743" s="112">
        <f>VLOOKUP(H3743,行业总结!D:F,2,FALSE)</f>
        <v>5.5</v>
      </c>
      <c r="L3743" s="111" t="s">
        <v>795</v>
      </c>
      <c r="M3743" s="111" t="s">
        <v>796</v>
      </c>
    </row>
    <row r="3744" s="98" customFormat="1" ht="33" spans="1:13">
      <c r="A3744" s="108" t="s">
        <v>16148</v>
      </c>
      <c r="B3744" s="108" t="s">
        <v>16149</v>
      </c>
      <c r="C3744" s="21">
        <f>VLOOKUP(A3744,[1]spot_prices!$A:$F,3,FALSE)</f>
        <v>380.6</v>
      </c>
      <c r="D3744" s="21">
        <f>VLOOKUP(A3744,[1]spot_prices!$A:$F,4,FALSE)</f>
        <v>568.2</v>
      </c>
      <c r="E3744" s="107">
        <f>C3744/D3744</f>
        <v>0.669834565293911</v>
      </c>
      <c r="F3744" s="20">
        <f>VLOOKUP(A3744,[1]spot_prices!$A:$F,5,FALSE)</f>
        <v>3.07</v>
      </c>
      <c r="G3744" s="103">
        <f>VLOOKUP(A3744,[1]spot_prices!$A:$F,6,FALSE)</f>
        <v>-0.32</v>
      </c>
      <c r="H3744" s="109" t="s">
        <v>773</v>
      </c>
      <c r="I3744" s="121"/>
      <c r="J3744" s="108" t="s">
        <v>2226</v>
      </c>
      <c r="K3744" s="112">
        <f>VLOOKUP(H3744,行业总结!D:F,2,FALSE)</f>
        <v>5.5</v>
      </c>
      <c r="L3744" s="109" t="s">
        <v>16150</v>
      </c>
      <c r="M3744" s="109" t="s">
        <v>16151</v>
      </c>
    </row>
    <row r="3745" s="98" customFormat="1" ht="33" spans="1:13">
      <c r="A3745" s="108" t="s">
        <v>16152</v>
      </c>
      <c r="B3745" s="108" t="s">
        <v>16153</v>
      </c>
      <c r="C3745" s="21">
        <f>VLOOKUP(A3745,[1]spot_prices!$A:$F,3,FALSE)</f>
        <v>346.6</v>
      </c>
      <c r="D3745" s="21">
        <f>VLOOKUP(A3745,[1]spot_prices!$A:$F,4,FALSE)</f>
        <v>346.6</v>
      </c>
      <c r="E3745" s="107">
        <f>C3745/D3745</f>
        <v>1</v>
      </c>
      <c r="F3745" s="20">
        <f>VLOOKUP(A3745,[1]spot_prices!$A:$F,5,FALSE)</f>
        <v>1.56</v>
      </c>
      <c r="G3745" s="103">
        <f>VLOOKUP(A3745,[1]spot_prices!$A:$F,6,FALSE)</f>
        <v>0</v>
      </c>
      <c r="H3745" s="109" t="s">
        <v>773</v>
      </c>
      <c r="I3745" s="121"/>
      <c r="J3745" s="108" t="s">
        <v>2226</v>
      </c>
      <c r="K3745" s="112">
        <f>VLOOKUP(H3745,行业总结!D:F,2,FALSE)</f>
        <v>5.5</v>
      </c>
      <c r="L3745" s="109" t="s">
        <v>16154</v>
      </c>
      <c r="M3745" s="109" t="s">
        <v>16155</v>
      </c>
    </row>
    <row r="3746" s="98" customFormat="1" ht="49.5" spans="1:13">
      <c r="A3746" s="108" t="s">
        <v>16156</v>
      </c>
      <c r="B3746" s="108" t="s">
        <v>16157</v>
      </c>
      <c r="C3746" s="21">
        <f>VLOOKUP(A3746,[1]spot_prices!$A:$F,3,FALSE)</f>
        <v>300.2</v>
      </c>
      <c r="D3746" s="21">
        <f>VLOOKUP(A3746,[1]spot_prices!$A:$F,4,FALSE)</f>
        <v>300.2</v>
      </c>
      <c r="E3746" s="107">
        <f>C3746/D3746</f>
        <v>1</v>
      </c>
      <c r="F3746" s="20">
        <f>VLOOKUP(A3746,[1]spot_prices!$A:$F,5,FALSE)</f>
        <v>6.31</v>
      </c>
      <c r="G3746" s="103">
        <f>VLOOKUP(A3746,[1]spot_prices!$A:$F,6,FALSE)</f>
        <v>0.96</v>
      </c>
      <c r="H3746" s="109" t="s">
        <v>773</v>
      </c>
      <c r="I3746" s="121"/>
      <c r="J3746" s="108" t="s">
        <v>2211</v>
      </c>
      <c r="K3746" s="112">
        <f>VLOOKUP(H3746,行业总结!D:F,2,FALSE)</f>
        <v>5.5</v>
      </c>
      <c r="L3746" s="109" t="s">
        <v>16158</v>
      </c>
      <c r="M3746" s="109" t="s">
        <v>16159</v>
      </c>
    </row>
    <row r="3747" s="98" customFormat="1" ht="33" spans="1:13">
      <c r="A3747" s="108" t="s">
        <v>16160</v>
      </c>
      <c r="B3747" s="108" t="s">
        <v>16161</v>
      </c>
      <c r="C3747" s="21">
        <f>VLOOKUP(A3747,[1]spot_prices!$A:$F,3,FALSE)</f>
        <v>290.9</v>
      </c>
      <c r="D3747" s="21">
        <f>VLOOKUP(A3747,[1]spot_prices!$A:$F,4,FALSE)</f>
        <v>293.6</v>
      </c>
      <c r="E3747" s="107">
        <f>C3747/D3747</f>
        <v>0.990803814713896</v>
      </c>
      <c r="F3747" s="20">
        <f>VLOOKUP(A3747,[1]spot_prices!$A:$F,5,FALSE)</f>
        <v>5.98</v>
      </c>
      <c r="G3747" s="103">
        <f>VLOOKUP(A3747,[1]spot_prices!$A:$F,6,FALSE)</f>
        <v>-1.81</v>
      </c>
      <c r="H3747" s="109" t="s">
        <v>773</v>
      </c>
      <c r="I3747" s="121"/>
      <c r="J3747" s="108" t="s">
        <v>2226</v>
      </c>
      <c r="K3747" s="112">
        <f>VLOOKUP(H3747,行业总结!D:F,2,FALSE)</f>
        <v>5.5</v>
      </c>
      <c r="L3747" s="109" t="s">
        <v>16162</v>
      </c>
      <c r="M3747" s="109" t="s">
        <v>16163</v>
      </c>
    </row>
    <row r="3748" s="98" customFormat="1" ht="49.5" spans="1:13">
      <c r="A3748" s="108" t="s">
        <v>16164</v>
      </c>
      <c r="B3748" s="108" t="s">
        <v>16165</v>
      </c>
      <c r="C3748" s="21">
        <f>VLOOKUP(A3748,[1]spot_prices!$A:$F,3,FALSE)</f>
        <v>266.7</v>
      </c>
      <c r="D3748" s="21">
        <f>VLOOKUP(A3748,[1]spot_prices!$A:$F,4,FALSE)</f>
        <v>287</v>
      </c>
      <c r="E3748" s="107">
        <f>C3748/D3748</f>
        <v>0.929268292682927</v>
      </c>
      <c r="F3748" s="20">
        <f>VLOOKUP(A3748,[1]spot_prices!$A:$F,5,FALSE)</f>
        <v>10.19</v>
      </c>
      <c r="G3748" s="103">
        <f>VLOOKUP(A3748,[1]spot_prices!$A:$F,6,FALSE)</f>
        <v>0.89</v>
      </c>
      <c r="H3748" s="109" t="s">
        <v>773</v>
      </c>
      <c r="I3748" s="121"/>
      <c r="J3748" s="108" t="s">
        <v>2216</v>
      </c>
      <c r="K3748" s="112">
        <f>VLOOKUP(H3748,行业总结!D:F,2,FALSE)</f>
        <v>5.5</v>
      </c>
      <c r="L3748" s="109" t="s">
        <v>16166</v>
      </c>
      <c r="M3748" s="109" t="s">
        <v>16167</v>
      </c>
    </row>
    <row r="3749" s="98" customFormat="1" ht="33" spans="1:13">
      <c r="A3749" s="108" t="s">
        <v>16168</v>
      </c>
      <c r="B3749" s="108" t="s">
        <v>16169</v>
      </c>
      <c r="C3749" s="21">
        <f>VLOOKUP(A3749,[1]spot_prices!$A:$F,3,FALSE)</f>
        <v>242.6</v>
      </c>
      <c r="D3749" s="21">
        <f>VLOOKUP(A3749,[1]spot_prices!$A:$F,4,FALSE)</f>
        <v>242.6</v>
      </c>
      <c r="E3749" s="107">
        <f>C3749/D3749</f>
        <v>1</v>
      </c>
      <c r="F3749" s="20">
        <f>VLOOKUP(A3749,[1]spot_prices!$A:$F,5,FALSE)</f>
        <v>6.42</v>
      </c>
      <c r="G3749" s="103">
        <f>VLOOKUP(A3749,[1]spot_prices!$A:$F,6,FALSE)</f>
        <v>0.16</v>
      </c>
      <c r="H3749" s="109" t="s">
        <v>773</v>
      </c>
      <c r="I3749" s="121"/>
      <c r="J3749" s="108" t="s">
        <v>5104</v>
      </c>
      <c r="K3749" s="112">
        <f>VLOOKUP(H3749,行业总结!D:F,2,FALSE)</f>
        <v>5.5</v>
      </c>
      <c r="L3749" s="109" t="s">
        <v>16170</v>
      </c>
      <c r="M3749" s="109" t="s">
        <v>16171</v>
      </c>
    </row>
    <row r="3750" s="98" customFormat="1" ht="33" spans="1:13">
      <c r="A3750" s="108" t="s">
        <v>16172</v>
      </c>
      <c r="B3750" s="108" t="s">
        <v>16173</v>
      </c>
      <c r="C3750" s="21">
        <f>VLOOKUP(A3750,[1]spot_prices!$A:$F,3,FALSE)</f>
        <v>223.9</v>
      </c>
      <c r="D3750" s="21">
        <f>VLOOKUP(A3750,[1]spot_prices!$A:$F,4,FALSE)</f>
        <v>223.9</v>
      </c>
      <c r="E3750" s="107">
        <f>C3750/D3750</f>
        <v>1</v>
      </c>
      <c r="F3750" s="20">
        <f>VLOOKUP(A3750,[1]spot_prices!$A:$F,5,FALSE)</f>
        <v>3.43</v>
      </c>
      <c r="G3750" s="103">
        <f>VLOOKUP(A3750,[1]spot_prices!$A:$F,6,FALSE)</f>
        <v>-0.58</v>
      </c>
      <c r="H3750" s="109" t="s">
        <v>773</v>
      </c>
      <c r="I3750" s="121"/>
      <c r="J3750" s="108" t="s">
        <v>2226</v>
      </c>
      <c r="K3750" s="112">
        <f>VLOOKUP(H3750,行业总结!D:F,2,FALSE)</f>
        <v>5.5</v>
      </c>
      <c r="L3750" s="109" t="s">
        <v>16174</v>
      </c>
      <c r="M3750" s="109" t="s">
        <v>16175</v>
      </c>
    </row>
    <row r="3751" s="98" customFormat="1" ht="33" spans="1:13">
      <c r="A3751" s="108" t="s">
        <v>16176</v>
      </c>
      <c r="B3751" s="108" t="s">
        <v>16177</v>
      </c>
      <c r="C3751" s="21">
        <f>VLOOKUP(A3751,[1]spot_prices!$A:$F,3,FALSE)</f>
        <v>212.9</v>
      </c>
      <c r="D3751" s="21">
        <f>VLOOKUP(A3751,[1]spot_prices!$A:$F,4,FALSE)</f>
        <v>212.9</v>
      </c>
      <c r="E3751" s="107">
        <f>C3751/D3751</f>
        <v>1</v>
      </c>
      <c r="F3751" s="20">
        <f>VLOOKUP(A3751,[1]spot_prices!$A:$F,5,FALSE)</f>
        <v>3.18</v>
      </c>
      <c r="G3751" s="103">
        <f>VLOOKUP(A3751,[1]spot_prices!$A:$F,6,FALSE)</f>
        <v>0.32</v>
      </c>
      <c r="H3751" s="109" t="s">
        <v>773</v>
      </c>
      <c r="I3751" s="121"/>
      <c r="J3751" s="108" t="s">
        <v>2113</v>
      </c>
      <c r="K3751" s="112">
        <f>VLOOKUP(H3751,行业总结!D:F,2,FALSE)</f>
        <v>5.5</v>
      </c>
      <c r="L3751" s="109" t="s">
        <v>16178</v>
      </c>
      <c r="M3751" s="109" t="s">
        <v>16179</v>
      </c>
    </row>
    <row r="3752" s="98" customFormat="1" ht="49.5" spans="1:13">
      <c r="A3752" s="108" t="s">
        <v>16180</v>
      </c>
      <c r="B3752" s="108" t="s">
        <v>16181</v>
      </c>
      <c r="C3752" s="21">
        <f>VLOOKUP(A3752,[1]spot_prices!$A:$F,3,FALSE)</f>
        <v>192.4</v>
      </c>
      <c r="D3752" s="21">
        <f>VLOOKUP(A3752,[1]spot_prices!$A:$F,4,FALSE)</f>
        <v>212.6</v>
      </c>
      <c r="E3752" s="107">
        <f>C3752/D3752</f>
        <v>0.904985888993415</v>
      </c>
      <c r="F3752" s="20">
        <f>VLOOKUP(A3752,[1]spot_prices!$A:$F,5,FALSE)</f>
        <v>6</v>
      </c>
      <c r="G3752" s="103">
        <f>VLOOKUP(A3752,[1]spot_prices!$A:$F,6,FALSE)</f>
        <v>0.17</v>
      </c>
      <c r="H3752" s="109" t="s">
        <v>773</v>
      </c>
      <c r="I3752" s="121"/>
      <c r="J3752" s="108" t="s">
        <v>2113</v>
      </c>
      <c r="K3752" s="112">
        <f>VLOOKUP(H3752,行业总结!D:F,2,FALSE)</f>
        <v>5.5</v>
      </c>
      <c r="L3752" s="109" t="s">
        <v>16182</v>
      </c>
      <c r="M3752" s="109" t="s">
        <v>16183</v>
      </c>
    </row>
    <row r="3753" s="98" customFormat="1" ht="49.5" spans="1:13">
      <c r="A3753" s="108" t="s">
        <v>16184</v>
      </c>
      <c r="B3753" s="108" t="s">
        <v>16185</v>
      </c>
      <c r="C3753" s="21">
        <f>VLOOKUP(A3753,[1]spot_prices!$A:$F,3,FALSE)</f>
        <v>168.8</v>
      </c>
      <c r="D3753" s="21">
        <f>VLOOKUP(A3753,[1]spot_prices!$A:$F,4,FALSE)</f>
        <v>347</v>
      </c>
      <c r="E3753" s="107">
        <f>C3753/D3753</f>
        <v>0.486455331412104</v>
      </c>
      <c r="F3753" s="20">
        <f>VLOOKUP(A3753,[1]spot_prices!$A:$F,5,FALSE)</f>
        <v>6.61</v>
      </c>
      <c r="G3753" s="103">
        <f>VLOOKUP(A3753,[1]spot_prices!$A:$F,6,FALSE)</f>
        <v>3.44</v>
      </c>
      <c r="H3753" s="109" t="s">
        <v>773</v>
      </c>
      <c r="I3753" s="121"/>
      <c r="J3753" s="108" t="s">
        <v>2135</v>
      </c>
      <c r="K3753" s="112">
        <f>VLOOKUP(H3753,行业总结!D:F,2,FALSE)</f>
        <v>5.5</v>
      </c>
      <c r="L3753" s="109" t="s">
        <v>16186</v>
      </c>
      <c r="M3753" s="109" t="s">
        <v>16187</v>
      </c>
    </row>
    <row r="3754" s="98" customFormat="1" ht="33" spans="1:13">
      <c r="A3754" s="108" t="s">
        <v>16188</v>
      </c>
      <c r="B3754" s="108" t="s">
        <v>16189</v>
      </c>
      <c r="C3754" s="21">
        <f>VLOOKUP(A3754,[1]spot_prices!$A:$F,3,FALSE)</f>
        <v>140.3</v>
      </c>
      <c r="D3754" s="21">
        <f>VLOOKUP(A3754,[1]spot_prices!$A:$F,4,FALSE)</f>
        <v>140.3</v>
      </c>
      <c r="E3754" s="107">
        <f>C3754/D3754</f>
        <v>1</v>
      </c>
      <c r="F3754" s="20">
        <f>VLOOKUP(A3754,[1]spot_prices!$A:$F,5,FALSE)</f>
        <v>6.45</v>
      </c>
      <c r="G3754" s="103">
        <f>VLOOKUP(A3754,[1]spot_prices!$A:$F,6,FALSE)</f>
        <v>-0.46</v>
      </c>
      <c r="H3754" s="109" t="s">
        <v>773</v>
      </c>
      <c r="I3754" s="121"/>
      <c r="J3754" s="108" t="s">
        <v>2135</v>
      </c>
      <c r="K3754" s="112">
        <f>VLOOKUP(H3754,行业总结!D:F,2,FALSE)</f>
        <v>5.5</v>
      </c>
      <c r="L3754" s="109" t="s">
        <v>16190</v>
      </c>
      <c r="M3754" s="109" t="s">
        <v>16191</v>
      </c>
    </row>
    <row r="3755" s="98" customFormat="1" ht="33" spans="1:13">
      <c r="A3755" s="108" t="s">
        <v>16192</v>
      </c>
      <c r="B3755" s="108" t="s">
        <v>16193</v>
      </c>
      <c r="C3755" s="21">
        <f>VLOOKUP(A3755,[1]spot_prices!$A:$F,3,FALSE)</f>
        <v>111.3</v>
      </c>
      <c r="D3755" s="21">
        <f>VLOOKUP(A3755,[1]spot_prices!$A:$F,4,FALSE)</f>
        <v>111.3</v>
      </c>
      <c r="E3755" s="107">
        <f>C3755/D3755</f>
        <v>1</v>
      </c>
      <c r="F3755" s="20">
        <f>VLOOKUP(A3755,[1]spot_prices!$A:$F,5,FALSE)</f>
        <v>4.91</v>
      </c>
      <c r="G3755" s="103">
        <f>VLOOKUP(A3755,[1]spot_prices!$A:$F,6,FALSE)</f>
        <v>1.45</v>
      </c>
      <c r="H3755" s="109" t="s">
        <v>773</v>
      </c>
      <c r="I3755" s="121"/>
      <c r="J3755" s="108" t="s">
        <v>2135</v>
      </c>
      <c r="K3755" s="112">
        <f>VLOOKUP(H3755,行业总结!D:F,2,FALSE)</f>
        <v>5.5</v>
      </c>
      <c r="L3755" s="109" t="s">
        <v>16194</v>
      </c>
      <c r="M3755" s="109" t="s">
        <v>16195</v>
      </c>
    </row>
    <row r="3756" s="98" customFormat="1" ht="33" spans="1:13">
      <c r="A3756" s="108" t="s">
        <v>16196</v>
      </c>
      <c r="B3756" s="108" t="s">
        <v>16197</v>
      </c>
      <c r="C3756" s="21">
        <f>VLOOKUP(A3756,[1]spot_prices!$A:$F,3,FALSE)</f>
        <v>100.8</v>
      </c>
      <c r="D3756" s="21">
        <f>VLOOKUP(A3756,[1]spot_prices!$A:$F,4,FALSE)</f>
        <v>100.8</v>
      </c>
      <c r="E3756" s="107">
        <f>C3756/D3756</f>
        <v>1</v>
      </c>
      <c r="F3756" s="20">
        <f>VLOOKUP(A3756,[1]spot_prices!$A:$F,5,FALSE)</f>
        <v>8.79</v>
      </c>
      <c r="G3756" s="103">
        <f>VLOOKUP(A3756,[1]spot_prices!$A:$F,6,FALSE)</f>
        <v>0.34</v>
      </c>
      <c r="H3756" s="109" t="s">
        <v>773</v>
      </c>
      <c r="I3756" s="121"/>
      <c r="J3756" s="116"/>
      <c r="K3756" s="112">
        <f>VLOOKUP(H3756,行业总结!D:F,2,FALSE)</f>
        <v>5.5</v>
      </c>
      <c r="L3756" s="109" t="s">
        <v>16198</v>
      </c>
      <c r="M3756" s="109" t="s">
        <v>16199</v>
      </c>
    </row>
    <row r="3757" s="98" customFormat="1" ht="33" spans="1:13">
      <c r="A3757" s="20" t="s">
        <v>16200</v>
      </c>
      <c r="B3757" s="20" t="s">
        <v>16201</v>
      </c>
      <c r="C3757" s="21">
        <f>VLOOKUP(A3757,[1]spot_prices!$A:$F,3,FALSE)</f>
        <v>93.2</v>
      </c>
      <c r="D3757" s="21">
        <f>VLOOKUP(A3757,[1]spot_prices!$A:$F,4,FALSE)</f>
        <v>98.5</v>
      </c>
      <c r="E3757" s="107">
        <f>C3757/D3757</f>
        <v>0.946192893401015</v>
      </c>
      <c r="F3757" s="20">
        <f>VLOOKUP(A3757,[1]spot_prices!$A:$F,5,FALSE)</f>
        <v>3.2</v>
      </c>
      <c r="G3757" s="103">
        <f>VLOOKUP(A3757,[1]spot_prices!$A:$F,6,FALSE)</f>
        <v>0</v>
      </c>
      <c r="H3757" s="23" t="s">
        <v>773</v>
      </c>
      <c r="I3757" s="115"/>
      <c r="J3757" s="20" t="s">
        <v>2135</v>
      </c>
      <c r="K3757" s="112">
        <f>VLOOKUP(H3757,行业总结!D:F,2,FALSE)</f>
        <v>5.5</v>
      </c>
      <c r="L3757" s="23" t="s">
        <v>16202</v>
      </c>
      <c r="M3757" s="23" t="s">
        <v>16203</v>
      </c>
    </row>
    <row r="3758" s="98" customFormat="1" ht="33" spans="1:13">
      <c r="A3758" s="20" t="s">
        <v>16204</v>
      </c>
      <c r="B3758" s="20" t="s">
        <v>16205</v>
      </c>
      <c r="C3758" s="21">
        <f>VLOOKUP(A3758,[1]spot_prices!$A:$F,3,FALSE)</f>
        <v>85.2</v>
      </c>
      <c r="D3758" s="21">
        <f>VLOOKUP(A3758,[1]spot_prices!$A:$F,4,FALSE)</f>
        <v>85.2</v>
      </c>
      <c r="E3758" s="107">
        <f>C3758/D3758</f>
        <v>1</v>
      </c>
      <c r="F3758" s="20">
        <f>VLOOKUP(A3758,[1]spot_prices!$A:$F,5,FALSE)</f>
        <v>8.73</v>
      </c>
      <c r="G3758" s="103">
        <f>VLOOKUP(A3758,[1]spot_prices!$A:$F,6,FALSE)</f>
        <v>1.87</v>
      </c>
      <c r="H3758" s="23" t="s">
        <v>773</v>
      </c>
      <c r="I3758" s="115"/>
      <c r="J3758" s="20" t="s">
        <v>2122</v>
      </c>
      <c r="K3758" s="112">
        <f>VLOOKUP(H3758,行业总结!D:F,2,FALSE)</f>
        <v>5.5</v>
      </c>
      <c r="L3758" s="23" t="s">
        <v>16206</v>
      </c>
      <c r="M3758" s="23" t="s">
        <v>16207</v>
      </c>
    </row>
    <row r="3759" s="98" customFormat="1" ht="49.5" spans="1:13">
      <c r="A3759" s="20" t="s">
        <v>16208</v>
      </c>
      <c r="B3759" s="20" t="s">
        <v>16209</v>
      </c>
      <c r="C3759" s="21">
        <f>VLOOKUP(A3759,[1]spot_prices!$A:$F,3,FALSE)</f>
        <v>73.6</v>
      </c>
      <c r="D3759" s="21">
        <f>VLOOKUP(A3759,[1]spot_prices!$A:$F,4,FALSE)</f>
        <v>73.6</v>
      </c>
      <c r="E3759" s="107">
        <f>C3759/D3759</f>
        <v>1</v>
      </c>
      <c r="F3759" s="20">
        <f>VLOOKUP(A3759,[1]spot_prices!$A:$F,5,FALSE)</f>
        <v>6.39</v>
      </c>
      <c r="G3759" s="103">
        <f>VLOOKUP(A3759,[1]spot_prices!$A:$F,6,FALSE)</f>
        <v>-1.08</v>
      </c>
      <c r="H3759" s="23" t="s">
        <v>773</v>
      </c>
      <c r="I3759" s="115"/>
      <c r="J3759" s="113"/>
      <c r="K3759" s="112">
        <f>VLOOKUP(H3759,行业总结!D:F,2,FALSE)</f>
        <v>5.5</v>
      </c>
      <c r="L3759" s="23" t="s">
        <v>16210</v>
      </c>
      <c r="M3759" s="23" t="s">
        <v>16211</v>
      </c>
    </row>
    <row r="3760" s="98" customFormat="1" ht="33" spans="1:13">
      <c r="A3760" s="20" t="s">
        <v>16212</v>
      </c>
      <c r="B3760" s="20" t="s">
        <v>16213</v>
      </c>
      <c r="C3760" s="21">
        <f>VLOOKUP(A3760,[1]spot_prices!$A:$F,3,FALSE)</f>
        <v>63.7</v>
      </c>
      <c r="D3760" s="21">
        <f>VLOOKUP(A3760,[1]spot_prices!$A:$F,4,FALSE)</f>
        <v>133.9</v>
      </c>
      <c r="E3760" s="107">
        <f>C3760/D3760</f>
        <v>0.475728155339806</v>
      </c>
      <c r="F3760" s="20">
        <f>VLOOKUP(A3760,[1]spot_prices!$A:$F,5,FALSE)</f>
        <v>4.87</v>
      </c>
      <c r="G3760" s="103">
        <f>VLOOKUP(A3760,[1]spot_prices!$A:$F,6,FALSE)</f>
        <v>1.04</v>
      </c>
      <c r="H3760" s="23" t="s">
        <v>773</v>
      </c>
      <c r="I3760" s="115"/>
      <c r="J3760" s="20" t="s">
        <v>2135</v>
      </c>
      <c r="K3760" s="112">
        <f>VLOOKUP(H3760,行业总结!D:F,2,FALSE)</f>
        <v>5.5</v>
      </c>
      <c r="L3760" s="23" t="s">
        <v>16214</v>
      </c>
      <c r="M3760" s="23" t="s">
        <v>16215</v>
      </c>
    </row>
    <row r="3761" s="98" customFormat="1" ht="49.5" spans="1:13">
      <c r="A3761" s="20" t="s">
        <v>16216</v>
      </c>
      <c r="B3761" s="20" t="s">
        <v>16217</v>
      </c>
      <c r="C3761" s="21">
        <f>VLOOKUP(A3761,[1]spot_prices!$A:$F,3,FALSE)</f>
        <v>60.9</v>
      </c>
      <c r="D3761" s="21">
        <f>VLOOKUP(A3761,[1]spot_prices!$A:$F,4,FALSE)</f>
        <v>70.3</v>
      </c>
      <c r="E3761" s="107">
        <f>C3761/D3761</f>
        <v>0.86628733997155</v>
      </c>
      <c r="F3761" s="20">
        <f>VLOOKUP(A3761,[1]spot_prices!$A:$F,5,FALSE)</f>
        <v>4.61</v>
      </c>
      <c r="G3761" s="103">
        <f>VLOOKUP(A3761,[1]spot_prices!$A:$F,6,FALSE)</f>
        <v>1.1</v>
      </c>
      <c r="H3761" s="23" t="s">
        <v>773</v>
      </c>
      <c r="I3761" s="115"/>
      <c r="J3761" s="20" t="s">
        <v>2122</v>
      </c>
      <c r="K3761" s="112">
        <f>VLOOKUP(H3761,行业总结!D:F,2,FALSE)</f>
        <v>5.5</v>
      </c>
      <c r="L3761" s="23" t="s">
        <v>16218</v>
      </c>
      <c r="M3761" s="23" t="s">
        <v>16219</v>
      </c>
    </row>
    <row r="3762" s="98" customFormat="1" ht="33" spans="1:13">
      <c r="A3762" s="20" t="s">
        <v>16220</v>
      </c>
      <c r="B3762" s="20" t="s">
        <v>16221</v>
      </c>
      <c r="C3762" s="21">
        <f>VLOOKUP(A3762,[1]spot_prices!$A:$F,3,FALSE)</f>
        <v>60.3</v>
      </c>
      <c r="D3762" s="21">
        <f>VLOOKUP(A3762,[1]spot_prices!$A:$F,4,FALSE)</f>
        <v>99.1</v>
      </c>
      <c r="E3762" s="107">
        <f>C3762/D3762</f>
        <v>0.608476286579213</v>
      </c>
      <c r="F3762" s="20">
        <f>VLOOKUP(A3762,[1]spot_prices!$A:$F,5,FALSE)</f>
        <v>5.53</v>
      </c>
      <c r="G3762" s="103">
        <f>VLOOKUP(A3762,[1]spot_prices!$A:$F,6,FALSE)</f>
        <v>-0.36</v>
      </c>
      <c r="H3762" s="23" t="s">
        <v>773</v>
      </c>
      <c r="I3762" s="115"/>
      <c r="J3762" s="20" t="s">
        <v>2135</v>
      </c>
      <c r="K3762" s="112">
        <f>VLOOKUP(H3762,行业总结!D:F,2,FALSE)</f>
        <v>5.5</v>
      </c>
      <c r="L3762" s="23" t="s">
        <v>16222</v>
      </c>
      <c r="M3762" s="23" t="s">
        <v>16223</v>
      </c>
    </row>
    <row r="3763" s="98" customFormat="1" ht="33" spans="1:13">
      <c r="A3763" s="20" t="s">
        <v>16224</v>
      </c>
      <c r="B3763" s="20" t="s">
        <v>16225</v>
      </c>
      <c r="C3763" s="21">
        <f>VLOOKUP(A3763,[1]spot_prices!$A:$F,3,FALSE)</f>
        <v>53.7</v>
      </c>
      <c r="D3763" s="21">
        <f>VLOOKUP(A3763,[1]spot_prices!$A:$F,4,FALSE)</f>
        <v>53.7</v>
      </c>
      <c r="E3763" s="107">
        <f>C3763/D3763</f>
        <v>1</v>
      </c>
      <c r="F3763" s="20">
        <f>VLOOKUP(A3763,[1]spot_prices!$A:$F,5,FALSE)</f>
        <v>6.53</v>
      </c>
      <c r="G3763" s="103">
        <f>VLOOKUP(A3763,[1]spot_prices!$A:$F,6,FALSE)</f>
        <v>0</v>
      </c>
      <c r="H3763" s="23" t="s">
        <v>773</v>
      </c>
      <c r="I3763" s="115"/>
      <c r="J3763" s="113"/>
      <c r="K3763" s="112">
        <f>VLOOKUP(H3763,行业总结!D:F,2,FALSE)</f>
        <v>5.5</v>
      </c>
      <c r="L3763" s="23" t="s">
        <v>16226</v>
      </c>
      <c r="M3763" s="23" t="s">
        <v>16227</v>
      </c>
    </row>
    <row r="3764" s="98" customFormat="1" ht="33" spans="1:13">
      <c r="A3764" s="24" t="s">
        <v>16228</v>
      </c>
      <c r="B3764" s="24" t="s">
        <v>16229</v>
      </c>
      <c r="C3764" s="21">
        <f>VLOOKUP(A3764,[1]spot_prices!$A:$F,3,FALSE)</f>
        <v>37.7</v>
      </c>
      <c r="D3764" s="21">
        <f>VLOOKUP(A3764,[1]spot_prices!$A:$F,4,FALSE)</f>
        <v>37.7</v>
      </c>
      <c r="E3764" s="107">
        <f>C3764/D3764</f>
        <v>1</v>
      </c>
      <c r="F3764" s="20">
        <f>VLOOKUP(A3764,[1]spot_prices!$A:$F,5,FALSE)</f>
        <v>2.56</v>
      </c>
      <c r="G3764" s="103">
        <f>VLOOKUP(A3764,[1]spot_prices!$A:$F,6,FALSE)</f>
        <v>-1.16</v>
      </c>
      <c r="H3764" s="27" t="s">
        <v>773</v>
      </c>
      <c r="I3764" s="35"/>
      <c r="J3764" s="114"/>
      <c r="K3764" s="112">
        <f>VLOOKUP(H3764,行业总结!D:F,2,FALSE)</f>
        <v>5.5</v>
      </c>
      <c r="L3764" s="27" t="s">
        <v>16230</v>
      </c>
      <c r="M3764" s="27" t="s">
        <v>16231</v>
      </c>
    </row>
    <row r="3765" s="98" customFormat="1" ht="33" spans="1:13">
      <c r="A3765" s="24" t="s">
        <v>16232</v>
      </c>
      <c r="B3765" s="24" t="s">
        <v>16233</v>
      </c>
      <c r="C3765" s="21">
        <f>VLOOKUP(A3765,[1]spot_prices!$A:$F,3,FALSE)</f>
        <v>34.8</v>
      </c>
      <c r="D3765" s="21">
        <f>VLOOKUP(A3765,[1]spot_prices!$A:$F,4,FALSE)</f>
        <v>85.5</v>
      </c>
      <c r="E3765" s="107">
        <f>C3765/D3765</f>
        <v>0.407017543859649</v>
      </c>
      <c r="F3765" s="20">
        <f>VLOOKUP(A3765,[1]spot_prices!$A:$F,5,FALSE)</f>
        <v>4.21</v>
      </c>
      <c r="G3765" s="103">
        <f>VLOOKUP(A3765,[1]spot_prices!$A:$F,6,FALSE)</f>
        <v>0.48</v>
      </c>
      <c r="H3765" s="27" t="s">
        <v>773</v>
      </c>
      <c r="I3765" s="35"/>
      <c r="J3765" s="24" t="s">
        <v>2286</v>
      </c>
      <c r="K3765" s="112">
        <f>VLOOKUP(H3765,行业总结!D:F,2,FALSE)</f>
        <v>5.5</v>
      </c>
      <c r="L3765" s="27" t="s">
        <v>16234</v>
      </c>
      <c r="M3765" s="27" t="s">
        <v>16235</v>
      </c>
    </row>
    <row r="3766" s="98" customFormat="1" ht="33" spans="1:13">
      <c r="A3766" s="24" t="s">
        <v>16236</v>
      </c>
      <c r="B3766" s="24" t="s">
        <v>16237</v>
      </c>
      <c r="C3766" s="21">
        <f>VLOOKUP(A3766,[1]spot_prices!$A:$F,3,FALSE)</f>
        <v>26.8</v>
      </c>
      <c r="D3766" s="21">
        <f>VLOOKUP(A3766,[1]spot_prices!$A:$F,4,FALSE)</f>
        <v>47.6</v>
      </c>
      <c r="E3766" s="107">
        <f>C3766/D3766</f>
        <v>0.563025210084034</v>
      </c>
      <c r="F3766" s="20">
        <f>VLOOKUP(A3766,[1]spot_prices!$A:$F,5,FALSE)</f>
        <v>7.9</v>
      </c>
      <c r="G3766" s="103">
        <f>VLOOKUP(A3766,[1]spot_prices!$A:$F,6,FALSE)</f>
        <v>0.89</v>
      </c>
      <c r="H3766" s="27" t="s">
        <v>773</v>
      </c>
      <c r="I3766" s="35"/>
      <c r="J3766" s="114"/>
      <c r="K3766" s="112">
        <f>VLOOKUP(H3766,行业总结!D:F,2,FALSE)</f>
        <v>5.5</v>
      </c>
      <c r="L3766" s="27" t="s">
        <v>16238</v>
      </c>
      <c r="M3766" s="27" t="s">
        <v>16239</v>
      </c>
    </row>
    <row r="3767" s="98" customFormat="1" ht="33" spans="1:13">
      <c r="A3767" s="108" t="s">
        <v>16240</v>
      </c>
      <c r="B3767" s="108" t="s">
        <v>16241</v>
      </c>
      <c r="C3767" s="21">
        <f>VLOOKUP(A3767,[1]spot_prices!$A:$F,3,FALSE)</f>
        <v>283</v>
      </c>
      <c r="D3767" s="21">
        <f>VLOOKUP(A3767,[1]spot_prices!$A:$F,4,FALSE)</f>
        <v>285.8</v>
      </c>
      <c r="E3767" s="107">
        <f>C3767/D3767</f>
        <v>0.990202939118265</v>
      </c>
      <c r="F3767" s="20">
        <f>VLOOKUP(A3767,[1]spot_prices!$A:$F,5,FALSE)</f>
        <v>4.35</v>
      </c>
      <c r="G3767" s="103">
        <f>VLOOKUP(A3767,[1]spot_prices!$A:$F,6,FALSE)</f>
        <v>-0.23</v>
      </c>
      <c r="H3767" s="109" t="s">
        <v>2089</v>
      </c>
      <c r="I3767" s="121"/>
      <c r="J3767" s="108" t="s">
        <v>2211</v>
      </c>
      <c r="K3767" s="112">
        <f>VLOOKUP(H3767,行业总结!D:F,2,FALSE)</f>
        <v>5.5</v>
      </c>
      <c r="L3767" s="109" t="s">
        <v>16242</v>
      </c>
      <c r="M3767" s="109" t="s">
        <v>16243</v>
      </c>
    </row>
    <row r="3768" s="98" customFormat="1" ht="33" spans="1:13">
      <c r="A3768" s="108" t="s">
        <v>16244</v>
      </c>
      <c r="B3768" s="108" t="s">
        <v>16245</v>
      </c>
      <c r="C3768" s="21">
        <f>VLOOKUP(A3768,[1]spot_prices!$A:$F,3,FALSE)</f>
        <v>233.3</v>
      </c>
      <c r="D3768" s="21">
        <f>VLOOKUP(A3768,[1]spot_prices!$A:$F,4,FALSE)</f>
        <v>261.1</v>
      </c>
      <c r="E3768" s="107">
        <f>C3768/D3768</f>
        <v>0.893527384144006</v>
      </c>
      <c r="F3768" s="20">
        <f>VLOOKUP(A3768,[1]spot_prices!$A:$F,5,FALSE)</f>
        <v>13.36</v>
      </c>
      <c r="G3768" s="103">
        <f>VLOOKUP(A3768,[1]spot_prices!$A:$F,6,FALSE)</f>
        <v>-0.45</v>
      </c>
      <c r="H3768" s="109" t="s">
        <v>2089</v>
      </c>
      <c r="I3768" s="121"/>
      <c r="J3768" s="108" t="s">
        <v>2253</v>
      </c>
      <c r="K3768" s="112">
        <f>VLOOKUP(H3768,行业总结!D:F,2,FALSE)</f>
        <v>5.5</v>
      </c>
      <c r="L3768" s="109" t="s">
        <v>16246</v>
      </c>
      <c r="M3768" s="109" t="s">
        <v>16247</v>
      </c>
    </row>
    <row r="3769" s="98" customFormat="1" ht="33" spans="1:13">
      <c r="A3769" s="108" t="s">
        <v>16248</v>
      </c>
      <c r="B3769" s="108" t="s">
        <v>16249</v>
      </c>
      <c r="C3769" s="21">
        <f>VLOOKUP(A3769,[1]spot_prices!$A:$F,3,FALSE)</f>
        <v>176.8</v>
      </c>
      <c r="D3769" s="21">
        <f>VLOOKUP(A3769,[1]spot_prices!$A:$F,4,FALSE)</f>
        <v>176.8</v>
      </c>
      <c r="E3769" s="107">
        <f>C3769/D3769</f>
        <v>1</v>
      </c>
      <c r="F3769" s="20">
        <f>VLOOKUP(A3769,[1]spot_prices!$A:$F,5,FALSE)</f>
        <v>19.33</v>
      </c>
      <c r="G3769" s="103">
        <f>VLOOKUP(A3769,[1]spot_prices!$A:$F,6,FALSE)</f>
        <v>-0.62</v>
      </c>
      <c r="H3769" s="109" t="s">
        <v>2089</v>
      </c>
      <c r="I3769" s="121"/>
      <c r="J3769" s="108" t="s">
        <v>2253</v>
      </c>
      <c r="K3769" s="112">
        <f>VLOOKUP(H3769,行业总结!D:F,2,FALSE)</f>
        <v>5.5</v>
      </c>
      <c r="L3769" s="109" t="s">
        <v>16250</v>
      </c>
      <c r="M3769" s="109" t="s">
        <v>16251</v>
      </c>
    </row>
    <row r="3770" s="98" customFormat="1" ht="33" spans="1:13">
      <c r="A3770" s="108" t="s">
        <v>16252</v>
      </c>
      <c r="B3770" s="108" t="s">
        <v>16253</v>
      </c>
      <c r="C3770" s="21">
        <f>VLOOKUP(A3770,[1]spot_prices!$A:$F,3,FALSE)</f>
        <v>155.3</v>
      </c>
      <c r="D3770" s="21">
        <f>VLOOKUP(A3770,[1]spot_prices!$A:$F,4,FALSE)</f>
        <v>188.3</v>
      </c>
      <c r="E3770" s="107">
        <f>C3770/D3770</f>
        <v>0.824747742963356</v>
      </c>
      <c r="F3770" s="20">
        <f>VLOOKUP(A3770,[1]spot_prices!$A:$F,5,FALSE)</f>
        <v>9.85</v>
      </c>
      <c r="G3770" s="103">
        <f>VLOOKUP(A3770,[1]spot_prices!$A:$F,6,FALSE)</f>
        <v>0</v>
      </c>
      <c r="H3770" s="109" t="s">
        <v>2089</v>
      </c>
      <c r="I3770" s="121"/>
      <c r="J3770" s="108" t="s">
        <v>2253</v>
      </c>
      <c r="K3770" s="112">
        <f>VLOOKUP(H3770,行业总结!D:F,2,FALSE)</f>
        <v>5.5</v>
      </c>
      <c r="L3770" s="109" t="s">
        <v>16254</v>
      </c>
      <c r="M3770" s="109" t="s">
        <v>16255</v>
      </c>
    </row>
    <row r="3771" s="98" customFormat="1" ht="49.5" spans="1:13">
      <c r="A3771" s="108" t="s">
        <v>16256</v>
      </c>
      <c r="B3771" s="108" t="s">
        <v>16257</v>
      </c>
      <c r="C3771" s="21">
        <f>VLOOKUP(A3771,[1]spot_prices!$A:$F,3,FALSE)</f>
        <v>140.9</v>
      </c>
      <c r="D3771" s="21">
        <f>VLOOKUP(A3771,[1]spot_prices!$A:$F,4,FALSE)</f>
        <v>160.7</v>
      </c>
      <c r="E3771" s="107">
        <f>C3771/D3771</f>
        <v>0.87678904791537</v>
      </c>
      <c r="F3771" s="20">
        <f>VLOOKUP(A3771,[1]spot_prices!$A:$F,5,FALSE)</f>
        <v>5.76</v>
      </c>
      <c r="G3771" s="103">
        <f>VLOOKUP(A3771,[1]spot_prices!$A:$F,6,FALSE)</f>
        <v>1.95</v>
      </c>
      <c r="H3771" s="109" t="s">
        <v>2089</v>
      </c>
      <c r="I3771" s="121"/>
      <c r="J3771" s="108" t="s">
        <v>2135</v>
      </c>
      <c r="K3771" s="112">
        <f>VLOOKUP(H3771,行业总结!D:F,2,FALSE)</f>
        <v>5.5</v>
      </c>
      <c r="L3771" s="109" t="s">
        <v>16258</v>
      </c>
      <c r="M3771" s="109" t="s">
        <v>16259</v>
      </c>
    </row>
    <row r="3772" s="98" customFormat="1" ht="33" spans="1:13">
      <c r="A3772" s="108" t="s">
        <v>16260</v>
      </c>
      <c r="B3772" s="108" t="s">
        <v>16261</v>
      </c>
      <c r="C3772" s="21">
        <f>VLOOKUP(A3772,[1]spot_prices!$A:$F,3,FALSE)</f>
        <v>130.1</v>
      </c>
      <c r="D3772" s="21">
        <f>VLOOKUP(A3772,[1]spot_prices!$A:$F,4,FALSE)</f>
        <v>301.1</v>
      </c>
      <c r="E3772" s="107">
        <f>C3772/D3772</f>
        <v>0.432082364662903</v>
      </c>
      <c r="F3772" s="20">
        <f>VLOOKUP(A3772,[1]spot_prices!$A:$F,5,FALSE)</f>
        <v>7.95</v>
      </c>
      <c r="G3772" s="103">
        <f>VLOOKUP(A3772,[1]spot_prices!$A:$F,6,FALSE)</f>
        <v>1.66</v>
      </c>
      <c r="H3772" s="109" t="s">
        <v>2089</v>
      </c>
      <c r="I3772" s="121"/>
      <c r="J3772" s="108" t="s">
        <v>2211</v>
      </c>
      <c r="K3772" s="112">
        <f>VLOOKUP(H3772,行业总结!D:F,2,FALSE)</f>
        <v>5.5</v>
      </c>
      <c r="L3772" s="109" t="s">
        <v>16262</v>
      </c>
      <c r="M3772" s="109" t="s">
        <v>16263</v>
      </c>
    </row>
    <row r="3773" s="98" customFormat="1" ht="33" spans="1:13">
      <c r="A3773" s="20" t="s">
        <v>16264</v>
      </c>
      <c r="B3773" s="20" t="s">
        <v>16265</v>
      </c>
      <c r="C3773" s="21">
        <f>VLOOKUP(A3773,[1]spot_prices!$A:$F,3,FALSE)</f>
        <v>83.9</v>
      </c>
      <c r="D3773" s="21">
        <f>VLOOKUP(A3773,[1]spot_prices!$A:$F,4,FALSE)</f>
        <v>236.9</v>
      </c>
      <c r="E3773" s="107">
        <f>C3773/D3773</f>
        <v>0.354157872520051</v>
      </c>
      <c r="F3773" s="20">
        <f>VLOOKUP(A3773,[1]spot_prices!$A:$F,5,FALSE)</f>
        <v>6.98</v>
      </c>
      <c r="G3773" s="103">
        <f>VLOOKUP(A3773,[1]spot_prices!$A:$F,6,FALSE)</f>
        <v>0.43</v>
      </c>
      <c r="H3773" s="23" t="s">
        <v>2089</v>
      </c>
      <c r="I3773" s="115"/>
      <c r="J3773" s="20" t="s">
        <v>2122</v>
      </c>
      <c r="K3773" s="112">
        <f>VLOOKUP(H3773,行业总结!D:F,2,FALSE)</f>
        <v>5.5</v>
      </c>
      <c r="L3773" s="23" t="s">
        <v>16266</v>
      </c>
      <c r="M3773" s="23" t="s">
        <v>16267</v>
      </c>
    </row>
    <row r="3774" s="98" customFormat="1" spans="1:13">
      <c r="A3774" s="20" t="s">
        <v>16268</v>
      </c>
      <c r="B3774" s="20" t="s">
        <v>16269</v>
      </c>
      <c r="C3774" s="21">
        <f>VLOOKUP(A3774,[1]spot_prices!$A:$F,3,FALSE)</f>
        <v>69.4</v>
      </c>
      <c r="D3774" s="21">
        <f>VLOOKUP(A3774,[1]spot_prices!$A:$F,4,FALSE)</f>
        <v>463.7</v>
      </c>
      <c r="E3774" s="107">
        <f>C3774/D3774</f>
        <v>0.14966573215441</v>
      </c>
      <c r="F3774" s="20">
        <f>VLOOKUP(A3774,[1]spot_prices!$A:$F,5,FALSE)</f>
        <v>14.51</v>
      </c>
      <c r="G3774" s="103">
        <f>VLOOKUP(A3774,[1]spot_prices!$A:$F,6,FALSE)</f>
        <v>-0.14</v>
      </c>
      <c r="H3774" s="23" t="s">
        <v>2089</v>
      </c>
      <c r="I3774" s="115"/>
      <c r="J3774" s="20" t="s">
        <v>2113</v>
      </c>
      <c r="K3774" s="112">
        <f>VLOOKUP(H3774,行业总结!D:F,2,FALSE)</f>
        <v>5.5</v>
      </c>
      <c r="L3774" s="23" t="s">
        <v>16270</v>
      </c>
      <c r="M3774" s="23" t="s">
        <v>16271</v>
      </c>
    </row>
    <row r="3775" s="98" customFormat="1" ht="49.5" spans="1:13">
      <c r="A3775" s="24" t="s">
        <v>16272</v>
      </c>
      <c r="B3775" s="24" t="s">
        <v>16273</v>
      </c>
      <c r="C3775" s="21">
        <f>VLOOKUP(A3775,[1]spot_prices!$A:$F,3,FALSE)</f>
        <v>42.1</v>
      </c>
      <c r="D3775" s="21">
        <f>VLOOKUP(A3775,[1]spot_prices!$A:$F,4,FALSE)</f>
        <v>292.5</v>
      </c>
      <c r="E3775" s="107">
        <f>C3775/D3775</f>
        <v>0.143931623931624</v>
      </c>
      <c r="F3775" s="20">
        <f>VLOOKUP(A3775,[1]spot_prices!$A:$F,5,FALSE)</f>
        <v>51.8</v>
      </c>
      <c r="G3775" s="103">
        <f>VLOOKUP(A3775,[1]spot_prices!$A:$F,6,FALSE)</f>
        <v>1.73</v>
      </c>
      <c r="H3775" s="27" t="s">
        <v>2089</v>
      </c>
      <c r="I3775" s="35"/>
      <c r="J3775" s="114"/>
      <c r="K3775" s="112">
        <f>VLOOKUP(H3775,行业总结!D:F,2,FALSE)</f>
        <v>5.5</v>
      </c>
      <c r="L3775" s="27" t="s">
        <v>16274</v>
      </c>
      <c r="M3775" s="27" t="s">
        <v>16275</v>
      </c>
    </row>
    <row r="3776" s="98" customFormat="1" ht="33" spans="1:13">
      <c r="A3776" s="24" t="s">
        <v>16276</v>
      </c>
      <c r="B3776" s="24" t="s">
        <v>16277</v>
      </c>
      <c r="C3776" s="21">
        <f>VLOOKUP(A3776,[1]spot_prices!$A:$F,3,FALSE)</f>
        <v>40.7</v>
      </c>
      <c r="D3776" s="21">
        <f>VLOOKUP(A3776,[1]spot_prices!$A:$F,4,FALSE)</f>
        <v>40.7</v>
      </c>
      <c r="E3776" s="107">
        <f>C3776/D3776</f>
        <v>1</v>
      </c>
      <c r="F3776" s="20">
        <f>VLOOKUP(A3776,[1]spot_prices!$A:$F,5,FALSE)</f>
        <v>3.3</v>
      </c>
      <c r="G3776" s="103">
        <f>VLOOKUP(A3776,[1]spot_prices!$A:$F,6,FALSE)</f>
        <v>0.92</v>
      </c>
      <c r="H3776" s="27" t="s">
        <v>2089</v>
      </c>
      <c r="I3776" s="35"/>
      <c r="J3776" s="114"/>
      <c r="K3776" s="112">
        <f>VLOOKUP(H3776,行业总结!D:F,2,FALSE)</f>
        <v>5.5</v>
      </c>
      <c r="L3776" s="27" t="s">
        <v>16278</v>
      </c>
      <c r="M3776" s="27" t="s">
        <v>16279</v>
      </c>
    </row>
    <row r="3777" s="98" customFormat="1" spans="1:13">
      <c r="A3777" s="24" t="s">
        <v>16280</v>
      </c>
      <c r="B3777" s="24" t="s">
        <v>16281</v>
      </c>
      <c r="C3777" s="21">
        <f>VLOOKUP(A3777,[1]spot_prices!$A:$F,3,FALSE)</f>
        <v>39</v>
      </c>
      <c r="D3777" s="21">
        <f>VLOOKUP(A3777,[1]spot_prices!$A:$F,4,FALSE)</f>
        <v>39</v>
      </c>
      <c r="E3777" s="107">
        <f>C3777/D3777</f>
        <v>1</v>
      </c>
      <c r="F3777" s="20">
        <f>VLOOKUP(A3777,[1]spot_prices!$A:$F,5,FALSE)</f>
        <v>7.25</v>
      </c>
      <c r="G3777" s="103">
        <f>VLOOKUP(A3777,[1]spot_prices!$A:$F,6,FALSE)</f>
        <v>0.97</v>
      </c>
      <c r="H3777" s="27" t="s">
        <v>2089</v>
      </c>
      <c r="I3777" s="35"/>
      <c r="J3777" s="114"/>
      <c r="K3777" s="112">
        <f>VLOOKUP(H3777,行业总结!D:F,2,FALSE)</f>
        <v>5.5</v>
      </c>
      <c r="L3777" s="27" t="s">
        <v>16282</v>
      </c>
      <c r="M3777" s="27" t="s">
        <v>16283</v>
      </c>
    </row>
    <row r="3778" s="98" customFormat="1" ht="33" spans="1:13">
      <c r="A3778" s="24" t="s">
        <v>16284</v>
      </c>
      <c r="B3778" s="24" t="s">
        <v>16285</v>
      </c>
      <c r="C3778" s="21">
        <f>VLOOKUP(A3778,[1]spot_prices!$A:$F,3,FALSE)</f>
        <v>37.7</v>
      </c>
      <c r="D3778" s="21">
        <f>VLOOKUP(A3778,[1]spot_prices!$A:$F,4,FALSE)</f>
        <v>45.4</v>
      </c>
      <c r="E3778" s="107">
        <f>C3778/D3778</f>
        <v>0.830396475770925</v>
      </c>
      <c r="F3778" s="20">
        <f>VLOOKUP(A3778,[1]spot_prices!$A:$F,5,FALSE)</f>
        <v>3.1</v>
      </c>
      <c r="G3778" s="103">
        <f>VLOOKUP(A3778,[1]spot_prices!$A:$F,6,FALSE)</f>
        <v>-0.32</v>
      </c>
      <c r="H3778" s="27" t="s">
        <v>2089</v>
      </c>
      <c r="I3778" s="35"/>
      <c r="J3778" s="114"/>
      <c r="K3778" s="112">
        <f>VLOOKUP(H3778,行业总结!D:F,2,FALSE)</f>
        <v>5.5</v>
      </c>
      <c r="L3778" s="27" t="s">
        <v>16286</v>
      </c>
      <c r="M3778" s="27" t="s">
        <v>16287</v>
      </c>
    </row>
    <row r="3779" s="98" customFormat="1" ht="33" spans="1:13">
      <c r="A3779" s="24" t="s">
        <v>16288</v>
      </c>
      <c r="B3779" s="24" t="s">
        <v>16289</v>
      </c>
      <c r="C3779" s="21">
        <f>VLOOKUP(A3779,[1]spot_prices!$A:$F,3,FALSE)</f>
        <v>36.9</v>
      </c>
      <c r="D3779" s="21">
        <f>VLOOKUP(A3779,[1]spot_prices!$A:$F,4,FALSE)</f>
        <v>36.9</v>
      </c>
      <c r="E3779" s="107">
        <f>C3779/D3779</f>
        <v>1</v>
      </c>
      <c r="F3779" s="20">
        <f>VLOOKUP(A3779,[1]spot_prices!$A:$F,5,FALSE)</f>
        <v>8.75</v>
      </c>
      <c r="G3779" s="103">
        <f>VLOOKUP(A3779,[1]spot_prices!$A:$F,6,FALSE)</f>
        <v>0.23</v>
      </c>
      <c r="H3779" s="27" t="s">
        <v>2089</v>
      </c>
      <c r="I3779" s="35"/>
      <c r="J3779" s="114"/>
      <c r="K3779" s="112">
        <f>VLOOKUP(H3779,行业总结!D:F,2,FALSE)</f>
        <v>5.5</v>
      </c>
      <c r="L3779" s="27" t="s">
        <v>16290</v>
      </c>
      <c r="M3779" s="27" t="s">
        <v>16291</v>
      </c>
    </row>
    <row r="3780" s="98" customFormat="1" spans="1:13">
      <c r="A3780" s="24" t="s">
        <v>16292</v>
      </c>
      <c r="B3780" s="24" t="s">
        <v>16293</v>
      </c>
      <c r="C3780" s="21">
        <f>VLOOKUP(A3780,[1]spot_prices!$A:$F,3,FALSE)</f>
        <v>30.2</v>
      </c>
      <c r="D3780" s="21">
        <f>VLOOKUP(A3780,[1]spot_prices!$A:$F,4,FALSE)</f>
        <v>30.2</v>
      </c>
      <c r="E3780" s="107">
        <f>C3780/D3780</f>
        <v>1</v>
      </c>
      <c r="F3780" s="20">
        <f>VLOOKUP(A3780,[1]spot_prices!$A:$F,5,FALSE)</f>
        <v>8.28</v>
      </c>
      <c r="G3780" s="103">
        <f>VLOOKUP(A3780,[1]spot_prices!$A:$F,6,FALSE)</f>
        <v>0.49</v>
      </c>
      <c r="H3780" s="27" t="s">
        <v>2089</v>
      </c>
      <c r="I3780" s="35"/>
      <c r="J3780" s="114"/>
      <c r="K3780" s="112">
        <f>VLOOKUP(H3780,行业总结!D:F,2,FALSE)</f>
        <v>5.5</v>
      </c>
      <c r="L3780" s="27" t="s">
        <v>16294</v>
      </c>
      <c r="M3780" s="27" t="s">
        <v>16295</v>
      </c>
    </row>
    <row r="3781" s="98" customFormat="1" ht="33" spans="1:13">
      <c r="A3781" s="24" t="s">
        <v>16296</v>
      </c>
      <c r="B3781" s="24" t="s">
        <v>16297</v>
      </c>
      <c r="C3781" s="21">
        <f>VLOOKUP(A3781,[1]spot_prices!$A:$F,3,FALSE)</f>
        <v>27.6</v>
      </c>
      <c r="D3781" s="21">
        <f>VLOOKUP(A3781,[1]spot_prices!$A:$F,4,FALSE)</f>
        <v>27.6</v>
      </c>
      <c r="E3781" s="107">
        <f>C3781/D3781</f>
        <v>1</v>
      </c>
      <c r="F3781" s="20">
        <f>VLOOKUP(A3781,[1]spot_prices!$A:$F,5,FALSE)</f>
        <v>7.45</v>
      </c>
      <c r="G3781" s="103">
        <f>VLOOKUP(A3781,[1]spot_prices!$A:$F,6,FALSE)</f>
        <v>1.09</v>
      </c>
      <c r="H3781" s="27" t="s">
        <v>2089</v>
      </c>
      <c r="I3781" s="35"/>
      <c r="J3781" s="24" t="s">
        <v>2286</v>
      </c>
      <c r="K3781" s="112">
        <f>VLOOKUP(H3781,行业总结!D:F,2,FALSE)</f>
        <v>5.5</v>
      </c>
      <c r="L3781" s="27" t="s">
        <v>16298</v>
      </c>
      <c r="M3781" s="27" t="s">
        <v>16299</v>
      </c>
    </row>
    <row r="3782" s="98" customFormat="1" spans="1:13">
      <c r="A3782" s="28" t="s">
        <v>1386</v>
      </c>
      <c r="B3782" s="28" t="s">
        <v>1387</v>
      </c>
      <c r="C3782" s="21">
        <f>VLOOKUP(A3782,[1]spot_prices!$A:$F,3,FALSE)</f>
        <v>2297.2</v>
      </c>
      <c r="D3782" s="21">
        <f>VLOOKUP(A3782,[1]spot_prices!$A:$F,4,FALSE)</f>
        <v>2995.2</v>
      </c>
      <c r="E3782" s="107">
        <f>C3782/D3782</f>
        <v>0.76696047008547</v>
      </c>
      <c r="F3782" s="20">
        <f>VLOOKUP(A3782,[1]spot_prices!$A:$F,5,FALSE)</f>
        <v>20.21</v>
      </c>
      <c r="G3782" s="103">
        <f>VLOOKUP(A3782,[1]spot_prices!$A:$F,6,FALSE)</f>
        <v>0.8</v>
      </c>
      <c r="H3782" s="30" t="s">
        <v>628</v>
      </c>
      <c r="I3782" s="129"/>
      <c r="J3782" s="28" t="s">
        <v>2207</v>
      </c>
      <c r="K3782" s="112">
        <f>VLOOKUP(H3782,行业总结!D:F,2,FALSE)</f>
        <v>1.3</v>
      </c>
      <c r="L3782" s="30" t="s">
        <v>1388</v>
      </c>
      <c r="M3782" s="30" t="s">
        <v>16300</v>
      </c>
    </row>
    <row r="3783" s="98" customFormat="1" ht="30" spans="1:13">
      <c r="A3783" s="28" t="s">
        <v>1389</v>
      </c>
      <c r="B3783" s="28" t="s">
        <v>1390</v>
      </c>
      <c r="C3783" s="21">
        <f>VLOOKUP(A3783,[1]spot_prices!$A:$F,3,FALSE)</f>
        <v>2237.7</v>
      </c>
      <c r="D3783" s="21">
        <f>VLOOKUP(A3783,[1]spot_prices!$A:$F,4,FALSE)</f>
        <v>2666.6</v>
      </c>
      <c r="E3783" s="107">
        <f>C3783/D3783</f>
        <v>0.839158478961974</v>
      </c>
      <c r="F3783" s="20">
        <f>VLOOKUP(A3783,[1]spot_prices!$A:$F,5,FALSE)</f>
        <v>20.18</v>
      </c>
      <c r="G3783" s="103">
        <f>VLOOKUP(A3783,[1]spot_prices!$A:$F,6,FALSE)</f>
        <v>1</v>
      </c>
      <c r="H3783" s="30" t="s">
        <v>628</v>
      </c>
      <c r="I3783" s="129"/>
      <c r="J3783" s="28" t="s">
        <v>3185</v>
      </c>
      <c r="K3783" s="112">
        <f>VLOOKUP(H3783,行业总结!D:F,2,FALSE)</f>
        <v>1.3</v>
      </c>
      <c r="L3783" s="30" t="s">
        <v>1391</v>
      </c>
      <c r="M3783" s="30" t="s">
        <v>16301</v>
      </c>
    </row>
    <row r="3784" s="98" customFormat="1" ht="30" spans="1:13">
      <c r="A3784" s="28" t="s">
        <v>1392</v>
      </c>
      <c r="B3784" s="28" t="s">
        <v>1393</v>
      </c>
      <c r="C3784" s="21">
        <f>VLOOKUP(A3784,[1]spot_prices!$A:$F,3,FALSE)</f>
        <v>1062</v>
      </c>
      <c r="D3784" s="21">
        <f>VLOOKUP(A3784,[1]spot_prices!$A:$F,4,FALSE)</f>
        <v>1269.2</v>
      </c>
      <c r="E3784" s="107">
        <f>C3784/D3784</f>
        <v>0.836747557516546</v>
      </c>
      <c r="F3784" s="20">
        <f>VLOOKUP(A3784,[1]spot_prices!$A:$F,5,FALSE)</f>
        <v>14.25</v>
      </c>
      <c r="G3784" s="103">
        <f>VLOOKUP(A3784,[1]spot_prices!$A:$F,6,FALSE)</f>
        <v>0</v>
      </c>
      <c r="H3784" s="30" t="s">
        <v>628</v>
      </c>
      <c r="I3784" s="129"/>
      <c r="J3784" s="28" t="s">
        <v>2224</v>
      </c>
      <c r="K3784" s="112">
        <f>VLOOKUP(H3784,行业总结!D:F,2,FALSE)</f>
        <v>1.3</v>
      </c>
      <c r="L3784" s="30" t="s">
        <v>1394</v>
      </c>
      <c r="M3784" s="30" t="s">
        <v>16302</v>
      </c>
    </row>
    <row r="3785" s="98" customFormat="1" ht="30" spans="1:13">
      <c r="A3785" s="28" t="s">
        <v>1395</v>
      </c>
      <c r="B3785" s="28" t="s">
        <v>1396</v>
      </c>
      <c r="C3785" s="21">
        <f>VLOOKUP(A3785,[1]spot_prices!$A:$F,3,FALSE)</f>
        <v>1022.8</v>
      </c>
      <c r="D3785" s="21">
        <f>VLOOKUP(A3785,[1]spot_prices!$A:$F,4,FALSE)</f>
        <v>1198.4</v>
      </c>
      <c r="E3785" s="107">
        <f>C3785/D3785</f>
        <v>0.85347129506008</v>
      </c>
      <c r="F3785" s="20">
        <f>VLOOKUP(A3785,[1]spot_prices!$A:$F,5,FALSE)</f>
        <v>13.78</v>
      </c>
      <c r="G3785" s="103">
        <f>VLOOKUP(A3785,[1]spot_prices!$A:$F,6,FALSE)</f>
        <v>0.29</v>
      </c>
      <c r="H3785" s="30" t="s">
        <v>628</v>
      </c>
      <c r="I3785" s="129"/>
      <c r="J3785" s="28" t="s">
        <v>2224</v>
      </c>
      <c r="K3785" s="112">
        <f>VLOOKUP(H3785,行业总结!D:F,2,FALSE)</f>
        <v>1.3</v>
      </c>
      <c r="L3785" s="30" t="s">
        <v>1397</v>
      </c>
      <c r="M3785" s="30" t="s">
        <v>16303</v>
      </c>
    </row>
    <row r="3786" s="98" customFormat="1" spans="1:13">
      <c r="A3786" s="28" t="s">
        <v>1398</v>
      </c>
      <c r="B3786" s="28" t="s">
        <v>1399</v>
      </c>
      <c r="C3786" s="21">
        <f>VLOOKUP(A3786,[1]spot_prices!$A:$F,3,FALSE)</f>
        <v>985.2</v>
      </c>
      <c r="D3786" s="21">
        <f>VLOOKUP(A3786,[1]spot_prices!$A:$F,4,FALSE)</f>
        <v>2005.1</v>
      </c>
      <c r="E3786" s="107">
        <f>C3786/D3786</f>
        <v>0.49134706498429</v>
      </c>
      <c r="F3786" s="20">
        <f>VLOOKUP(A3786,[1]spot_prices!$A:$F,5,FALSE)</f>
        <v>25.85</v>
      </c>
      <c r="G3786" s="103">
        <f>VLOOKUP(A3786,[1]spot_prices!$A:$F,6,FALSE)</f>
        <v>0.47</v>
      </c>
      <c r="H3786" s="30" t="s">
        <v>628</v>
      </c>
      <c r="I3786" s="129"/>
      <c r="J3786" s="28" t="s">
        <v>2207</v>
      </c>
      <c r="K3786" s="112">
        <f>VLOOKUP(H3786,行业总结!D:F,2,FALSE)</f>
        <v>1.3</v>
      </c>
      <c r="L3786" s="30" t="s">
        <v>1400</v>
      </c>
      <c r="M3786" s="30" t="s">
        <v>16304</v>
      </c>
    </row>
    <row r="3787" s="98" customFormat="1" spans="1:13">
      <c r="A3787" s="110" t="s">
        <v>631</v>
      </c>
      <c r="B3787" s="110" t="s">
        <v>632</v>
      </c>
      <c r="C3787" s="21">
        <f>VLOOKUP(A3787,[1]spot_prices!$A:$F,3,FALSE)</f>
        <v>939.7</v>
      </c>
      <c r="D3787" s="21">
        <f>VLOOKUP(A3787,[1]spot_prices!$A:$F,4,FALSE)</f>
        <v>1044.2</v>
      </c>
      <c r="E3787" s="107">
        <f>C3787/D3787</f>
        <v>0.899923386324459</v>
      </c>
      <c r="F3787" s="20">
        <f>VLOOKUP(A3787,[1]spot_prices!$A:$F,5,FALSE)</f>
        <v>4.17</v>
      </c>
      <c r="G3787" s="103">
        <f>VLOOKUP(A3787,[1]spot_prices!$A:$F,6,FALSE)</f>
        <v>0.97</v>
      </c>
      <c r="H3787" s="111" t="s">
        <v>628</v>
      </c>
      <c r="I3787" s="130"/>
      <c r="J3787" s="110" t="s">
        <v>2309</v>
      </c>
      <c r="K3787" s="112">
        <f>VLOOKUP(H3787,行业总结!D:F,2,FALSE)</f>
        <v>1.3</v>
      </c>
      <c r="L3787" s="111" t="s">
        <v>633</v>
      </c>
      <c r="M3787" s="111" t="s">
        <v>634</v>
      </c>
    </row>
    <row r="3788" s="98" customFormat="1" ht="33" spans="1:13">
      <c r="A3788" s="110" t="s">
        <v>626</v>
      </c>
      <c r="B3788" s="110" t="s">
        <v>627</v>
      </c>
      <c r="C3788" s="21">
        <f>VLOOKUP(A3788,[1]spot_prices!$A:$F,3,FALSE)</f>
        <v>929.9</v>
      </c>
      <c r="D3788" s="21">
        <f>VLOOKUP(A3788,[1]spot_prices!$A:$F,4,FALSE)</f>
        <v>1197.3</v>
      </c>
      <c r="E3788" s="107">
        <f>C3788/D3788</f>
        <v>0.776664161028982</v>
      </c>
      <c r="F3788" s="20">
        <f>VLOOKUP(A3788,[1]spot_prices!$A:$F,5,FALSE)</f>
        <v>15.71</v>
      </c>
      <c r="G3788" s="103">
        <f>VLOOKUP(A3788,[1]spot_prices!$A:$F,6,FALSE)</f>
        <v>0.96</v>
      </c>
      <c r="H3788" s="111" t="s">
        <v>628</v>
      </c>
      <c r="I3788" s="130"/>
      <c r="J3788" s="110" t="s">
        <v>2309</v>
      </c>
      <c r="K3788" s="112">
        <f>VLOOKUP(H3788,行业总结!D:F,2,FALSE)</f>
        <v>1.3</v>
      </c>
      <c r="L3788" s="111" t="s">
        <v>629</v>
      </c>
      <c r="M3788" s="111" t="s">
        <v>630</v>
      </c>
    </row>
    <row r="3789" s="98" customFormat="1" ht="33" spans="1:13">
      <c r="A3789" s="110" t="s">
        <v>635</v>
      </c>
      <c r="B3789" s="110" t="s">
        <v>636</v>
      </c>
      <c r="C3789" s="21">
        <f>VLOOKUP(A3789,[1]spot_prices!$A:$F,3,FALSE)</f>
        <v>905.2</v>
      </c>
      <c r="D3789" s="21">
        <f>VLOOKUP(A3789,[1]spot_prices!$A:$F,4,FALSE)</f>
        <v>1123.6</v>
      </c>
      <c r="E3789" s="107">
        <f>C3789/D3789</f>
        <v>0.80562477750089</v>
      </c>
      <c r="F3789" s="20">
        <f>VLOOKUP(A3789,[1]spot_prices!$A:$F,5,FALSE)</f>
        <v>12.38</v>
      </c>
      <c r="G3789" s="103">
        <f>VLOOKUP(A3789,[1]spot_prices!$A:$F,6,FALSE)</f>
        <v>0.24</v>
      </c>
      <c r="H3789" s="111" t="s">
        <v>628</v>
      </c>
      <c r="I3789" s="130"/>
      <c r="J3789" s="110" t="s">
        <v>2207</v>
      </c>
      <c r="K3789" s="112">
        <f>VLOOKUP(H3789,行业总结!D:F,2,FALSE)</f>
        <v>1.3</v>
      </c>
      <c r="L3789" s="111" t="s">
        <v>637</v>
      </c>
      <c r="M3789" s="111" t="s">
        <v>638</v>
      </c>
    </row>
    <row r="3790" s="98" customFormat="1" ht="33" spans="1:13">
      <c r="A3790" s="110" t="s">
        <v>639</v>
      </c>
      <c r="B3790" s="110" t="s">
        <v>640</v>
      </c>
      <c r="C3790" s="21">
        <f>VLOOKUP(A3790,[1]spot_prices!$A:$F,3,FALSE)</f>
        <v>832.4</v>
      </c>
      <c r="D3790" s="21">
        <f>VLOOKUP(A3790,[1]spot_prices!$A:$F,4,FALSE)</f>
        <v>906.5</v>
      </c>
      <c r="E3790" s="107">
        <f>C3790/D3790</f>
        <v>0.918257032542747</v>
      </c>
      <c r="F3790" s="20">
        <f>VLOOKUP(A3790,[1]spot_prices!$A:$F,5,FALSE)</f>
        <v>9.43</v>
      </c>
      <c r="G3790" s="103">
        <f>VLOOKUP(A3790,[1]spot_prices!$A:$F,6,FALSE)</f>
        <v>0.64</v>
      </c>
      <c r="H3790" s="111" t="s">
        <v>628</v>
      </c>
      <c r="I3790" s="130"/>
      <c r="J3790" s="110" t="s">
        <v>2309</v>
      </c>
      <c r="K3790" s="112">
        <f>VLOOKUP(H3790,行业总结!D:F,2,FALSE)</f>
        <v>1.3</v>
      </c>
      <c r="L3790" s="111" t="s">
        <v>641</v>
      </c>
      <c r="M3790" s="111" t="s">
        <v>642</v>
      </c>
    </row>
    <row r="3791" s="98" customFormat="1" ht="33" spans="1:13">
      <c r="A3791" s="110" t="s">
        <v>643</v>
      </c>
      <c r="B3791" s="110" t="s">
        <v>644</v>
      </c>
      <c r="C3791" s="21">
        <f>VLOOKUP(A3791,[1]spot_prices!$A:$F,3,FALSE)</f>
        <v>771.1</v>
      </c>
      <c r="D3791" s="21">
        <f>VLOOKUP(A3791,[1]spot_prices!$A:$F,4,FALSE)</f>
        <v>1135.3</v>
      </c>
      <c r="E3791" s="107">
        <f>C3791/D3791</f>
        <v>0.679203734695675</v>
      </c>
      <c r="F3791" s="20">
        <f>VLOOKUP(A3791,[1]spot_prices!$A:$F,5,FALSE)</f>
        <v>8.69</v>
      </c>
      <c r="G3791" s="103">
        <f>VLOOKUP(A3791,[1]spot_prices!$A:$F,6,FALSE)</f>
        <v>0.35</v>
      </c>
      <c r="H3791" s="111" t="s">
        <v>628</v>
      </c>
      <c r="I3791" s="130"/>
      <c r="J3791" s="110" t="s">
        <v>2224</v>
      </c>
      <c r="K3791" s="112">
        <f>VLOOKUP(H3791,行业总结!D:F,2,FALSE)</f>
        <v>1.3</v>
      </c>
      <c r="L3791" s="111" t="s">
        <v>645</v>
      </c>
      <c r="M3791" s="111" t="s">
        <v>646</v>
      </c>
    </row>
    <row r="3792" s="98" customFormat="1" ht="33" spans="1:13">
      <c r="A3792" s="110" t="s">
        <v>647</v>
      </c>
      <c r="B3792" s="110" t="s">
        <v>648</v>
      </c>
      <c r="C3792" s="21">
        <f>VLOOKUP(A3792,[1]spot_prices!$A:$F,3,FALSE)</f>
        <v>735.7</v>
      </c>
      <c r="D3792" s="21">
        <f>VLOOKUP(A3792,[1]spot_prices!$A:$F,4,FALSE)</f>
        <v>836.9</v>
      </c>
      <c r="E3792" s="107">
        <f>C3792/D3792</f>
        <v>0.879077548094157</v>
      </c>
      <c r="F3792" s="20">
        <f>VLOOKUP(A3792,[1]spot_prices!$A:$F,5,FALSE)</f>
        <v>9.85</v>
      </c>
      <c r="G3792" s="103">
        <f>VLOOKUP(A3792,[1]spot_prices!$A:$F,6,FALSE)</f>
        <v>0.82</v>
      </c>
      <c r="H3792" s="111" t="s">
        <v>628</v>
      </c>
      <c r="I3792" s="130"/>
      <c r="J3792" s="110" t="s">
        <v>2224</v>
      </c>
      <c r="K3792" s="112">
        <f>VLOOKUP(H3792,行业总结!D:F,2,FALSE)</f>
        <v>1.3</v>
      </c>
      <c r="L3792" s="111" t="s">
        <v>649</v>
      </c>
      <c r="M3792" s="111" t="s">
        <v>650</v>
      </c>
    </row>
    <row r="3793" s="98" customFormat="1" spans="1:13">
      <c r="A3793" s="110" t="s">
        <v>651</v>
      </c>
      <c r="B3793" s="110" t="s">
        <v>652</v>
      </c>
      <c r="C3793" s="21">
        <f>VLOOKUP(A3793,[1]spot_prices!$A:$F,3,FALSE)</f>
        <v>651.1</v>
      </c>
      <c r="D3793" s="21">
        <f>VLOOKUP(A3793,[1]spot_prices!$A:$F,4,FALSE)</f>
        <v>1023.9</v>
      </c>
      <c r="E3793" s="107">
        <f>C3793/D3793</f>
        <v>0.635901943549175</v>
      </c>
      <c r="F3793" s="20">
        <f>VLOOKUP(A3793,[1]spot_prices!$A:$F,5,FALSE)</f>
        <v>10.1</v>
      </c>
      <c r="G3793" s="103">
        <f>VLOOKUP(A3793,[1]spot_prices!$A:$F,6,FALSE)</f>
        <v>0.4</v>
      </c>
      <c r="H3793" s="111" t="s">
        <v>628</v>
      </c>
      <c r="I3793" s="130"/>
      <c r="J3793" s="110" t="s">
        <v>2224</v>
      </c>
      <c r="K3793" s="112">
        <f>VLOOKUP(H3793,行业总结!D:F,2,FALSE)</f>
        <v>1.3</v>
      </c>
      <c r="L3793" s="111" t="s">
        <v>653</v>
      </c>
      <c r="M3793" s="111" t="s">
        <v>654</v>
      </c>
    </row>
    <row r="3794" s="98" customFormat="1" spans="1:13">
      <c r="A3794" s="110" t="s">
        <v>655</v>
      </c>
      <c r="B3794" s="110" t="s">
        <v>656</v>
      </c>
      <c r="C3794" s="21">
        <f>VLOOKUP(A3794,[1]spot_prices!$A:$F,3,FALSE)</f>
        <v>590.3</v>
      </c>
      <c r="D3794" s="21">
        <f>VLOOKUP(A3794,[1]spot_prices!$A:$F,4,FALSE)</f>
        <v>696.7</v>
      </c>
      <c r="E3794" s="107">
        <f>C3794/D3794</f>
        <v>0.847280034448112</v>
      </c>
      <c r="F3794" s="20">
        <f>VLOOKUP(A3794,[1]spot_prices!$A:$F,5,FALSE)</f>
        <v>15.11</v>
      </c>
      <c r="G3794" s="103">
        <f>VLOOKUP(A3794,[1]spot_prices!$A:$F,6,FALSE)</f>
        <v>1</v>
      </c>
      <c r="H3794" s="111" t="s">
        <v>628</v>
      </c>
      <c r="I3794" s="130"/>
      <c r="J3794" s="110" t="s">
        <v>2224</v>
      </c>
      <c r="K3794" s="112">
        <f>VLOOKUP(H3794,行业总结!D:F,2,FALSE)</f>
        <v>1.3</v>
      </c>
      <c r="L3794" s="111" t="s">
        <v>657</v>
      </c>
      <c r="M3794" s="111" t="s">
        <v>658</v>
      </c>
    </row>
    <row r="3795" s="98" customFormat="1" ht="33" spans="1:13">
      <c r="A3795" s="110" t="s">
        <v>659</v>
      </c>
      <c r="B3795" s="110" t="s">
        <v>660</v>
      </c>
      <c r="C3795" s="21">
        <f>VLOOKUP(A3795,[1]spot_prices!$A:$F,3,FALSE)</f>
        <v>575.4</v>
      </c>
      <c r="D3795" s="21">
        <f>VLOOKUP(A3795,[1]spot_prices!$A:$F,4,FALSE)</f>
        <v>575.4</v>
      </c>
      <c r="E3795" s="107">
        <f>C3795/D3795</f>
        <v>1</v>
      </c>
      <c r="F3795" s="20">
        <f>VLOOKUP(A3795,[1]spot_prices!$A:$F,5,FALSE)</f>
        <v>6.99</v>
      </c>
      <c r="G3795" s="103">
        <f>VLOOKUP(A3795,[1]spot_prices!$A:$F,6,FALSE)</f>
        <v>3.1</v>
      </c>
      <c r="H3795" s="111" t="s">
        <v>628</v>
      </c>
      <c r="I3795" s="130"/>
      <c r="J3795" s="110" t="s">
        <v>2494</v>
      </c>
      <c r="K3795" s="112">
        <f>VLOOKUP(H3795,行业总结!D:F,2,FALSE)</f>
        <v>1.3</v>
      </c>
      <c r="L3795" s="111" t="s">
        <v>661</v>
      </c>
      <c r="M3795" s="111" t="s">
        <v>662</v>
      </c>
    </row>
    <row r="3796" s="98" customFormat="1" ht="33" spans="1:13">
      <c r="A3796" s="110" t="s">
        <v>663</v>
      </c>
      <c r="B3796" s="110" t="s">
        <v>664</v>
      </c>
      <c r="C3796" s="21">
        <f>VLOOKUP(A3796,[1]spot_prices!$A:$F,3,FALSE)</f>
        <v>527.7</v>
      </c>
      <c r="D3796" s="21">
        <f>VLOOKUP(A3796,[1]spot_prices!$A:$F,4,FALSE)</f>
        <v>527.7</v>
      </c>
      <c r="E3796" s="107">
        <f>C3796/D3796</f>
        <v>1</v>
      </c>
      <c r="F3796" s="20">
        <f>VLOOKUP(A3796,[1]spot_prices!$A:$F,5,FALSE)</f>
        <v>6.11</v>
      </c>
      <c r="G3796" s="103">
        <f>VLOOKUP(A3796,[1]spot_prices!$A:$F,6,FALSE)</f>
        <v>0.83</v>
      </c>
      <c r="H3796" s="111" t="s">
        <v>628</v>
      </c>
      <c r="I3796" s="130"/>
      <c r="J3796" s="110" t="s">
        <v>2224</v>
      </c>
      <c r="K3796" s="112">
        <f>VLOOKUP(H3796,行业总结!D:F,2,FALSE)</f>
        <v>1.3</v>
      </c>
      <c r="L3796" s="111" t="s">
        <v>665</v>
      </c>
      <c r="M3796" s="111" t="s">
        <v>666</v>
      </c>
    </row>
    <row r="3797" s="98" customFormat="1" ht="33" spans="1:13">
      <c r="A3797" s="110" t="s">
        <v>667</v>
      </c>
      <c r="B3797" s="110" t="s">
        <v>668</v>
      </c>
      <c r="C3797" s="21">
        <f>VLOOKUP(A3797,[1]spot_prices!$A:$F,3,FALSE)</f>
        <v>392.1</v>
      </c>
      <c r="D3797" s="21">
        <f>VLOOKUP(A3797,[1]spot_prices!$A:$F,4,FALSE)</f>
        <v>392.1</v>
      </c>
      <c r="E3797" s="107">
        <f>C3797/D3797</f>
        <v>1</v>
      </c>
      <c r="F3797" s="20">
        <f>VLOOKUP(A3797,[1]spot_prices!$A:$F,5,FALSE)</f>
        <v>10.11</v>
      </c>
      <c r="G3797" s="103">
        <f>VLOOKUP(A3797,[1]spot_prices!$A:$F,6,FALSE)</f>
        <v>0.7</v>
      </c>
      <c r="H3797" s="111" t="s">
        <v>628</v>
      </c>
      <c r="I3797" s="130"/>
      <c r="J3797" s="110" t="s">
        <v>2224</v>
      </c>
      <c r="K3797" s="112">
        <f>VLOOKUP(H3797,行业总结!D:F,2,FALSE)</f>
        <v>1.3</v>
      </c>
      <c r="L3797" s="111" t="s">
        <v>669</v>
      </c>
      <c r="M3797" s="111" t="s">
        <v>670</v>
      </c>
    </row>
    <row r="3798" s="98" customFormat="1" spans="1:13">
      <c r="A3798" s="110" t="s">
        <v>671</v>
      </c>
      <c r="B3798" s="110" t="s">
        <v>672</v>
      </c>
      <c r="C3798" s="21">
        <f>VLOOKUP(A3798,[1]spot_prices!$A:$F,3,FALSE)</f>
        <v>389.6</v>
      </c>
      <c r="D3798" s="21">
        <f>VLOOKUP(A3798,[1]spot_prices!$A:$F,4,FALSE)</f>
        <v>389.6</v>
      </c>
      <c r="E3798" s="107">
        <f>C3798/D3798</f>
        <v>1</v>
      </c>
      <c r="F3798" s="20">
        <f>VLOOKUP(A3798,[1]spot_prices!$A:$F,5,FALSE)</f>
        <v>8.26</v>
      </c>
      <c r="G3798" s="103">
        <f>VLOOKUP(A3798,[1]spot_prices!$A:$F,6,FALSE)</f>
        <v>0.73</v>
      </c>
      <c r="H3798" s="111" t="s">
        <v>628</v>
      </c>
      <c r="I3798" s="130"/>
      <c r="J3798" s="110" t="s">
        <v>2494</v>
      </c>
      <c r="K3798" s="112">
        <f>VLOOKUP(H3798,行业总结!D:F,2,FALSE)</f>
        <v>1.3</v>
      </c>
      <c r="L3798" s="111" t="s">
        <v>673</v>
      </c>
      <c r="M3798" s="111" t="s">
        <v>674</v>
      </c>
    </row>
    <row r="3799" s="98" customFormat="1" spans="1:13">
      <c r="A3799" s="108" t="s">
        <v>16305</v>
      </c>
      <c r="B3799" s="108" t="s">
        <v>16306</v>
      </c>
      <c r="C3799" s="21">
        <f>VLOOKUP(A3799,[1]spot_prices!$A:$F,3,FALSE)</f>
        <v>378</v>
      </c>
      <c r="D3799" s="21">
        <f>VLOOKUP(A3799,[1]spot_prices!$A:$F,4,FALSE)</f>
        <v>378</v>
      </c>
      <c r="E3799" s="107">
        <f>C3799/D3799</f>
        <v>1</v>
      </c>
      <c r="F3799" s="20">
        <f>VLOOKUP(A3799,[1]spot_prices!$A:$F,5,FALSE)</f>
        <v>14</v>
      </c>
      <c r="G3799" s="103">
        <f>VLOOKUP(A3799,[1]spot_prices!$A:$F,6,FALSE)</f>
        <v>0.57</v>
      </c>
      <c r="H3799" s="109" t="s">
        <v>628</v>
      </c>
      <c r="I3799" s="121"/>
      <c r="J3799" s="108" t="s">
        <v>2211</v>
      </c>
      <c r="K3799" s="112">
        <f>VLOOKUP(H3799,行业总结!D:F,2,FALSE)</f>
        <v>1.3</v>
      </c>
      <c r="L3799" s="109" t="s">
        <v>16307</v>
      </c>
      <c r="M3799" s="109" t="s">
        <v>16308</v>
      </c>
    </row>
    <row r="3800" s="98" customFormat="1" spans="1:13">
      <c r="A3800" s="108" t="s">
        <v>16309</v>
      </c>
      <c r="B3800" s="108" t="s">
        <v>16310</v>
      </c>
      <c r="C3800" s="21">
        <f>VLOOKUP(A3800,[1]spot_prices!$A:$F,3,FALSE)</f>
        <v>368</v>
      </c>
      <c r="D3800" s="21">
        <f>VLOOKUP(A3800,[1]spot_prices!$A:$F,4,FALSE)</f>
        <v>1911.1</v>
      </c>
      <c r="E3800" s="107">
        <f>C3800/D3800</f>
        <v>0.19255925906546</v>
      </c>
      <c r="F3800" s="20">
        <f>VLOOKUP(A3800,[1]spot_prices!$A:$F,5,FALSE)</f>
        <v>39.59</v>
      </c>
      <c r="G3800" s="103">
        <f>VLOOKUP(A3800,[1]spot_prices!$A:$F,6,FALSE)</f>
        <v>0.18</v>
      </c>
      <c r="H3800" s="109" t="s">
        <v>628</v>
      </c>
      <c r="I3800" s="121"/>
      <c r="J3800" s="108" t="s">
        <v>2207</v>
      </c>
      <c r="K3800" s="112">
        <f>VLOOKUP(H3800,行业总结!D:F,2,FALSE)</f>
        <v>1.3</v>
      </c>
      <c r="L3800" s="109" t="s">
        <v>16311</v>
      </c>
      <c r="M3800" s="109" t="s">
        <v>16312</v>
      </c>
    </row>
    <row r="3801" s="98" customFormat="1" ht="33" spans="1:13">
      <c r="A3801" s="108" t="s">
        <v>16313</v>
      </c>
      <c r="B3801" s="108" t="s">
        <v>16314</v>
      </c>
      <c r="C3801" s="21">
        <f>VLOOKUP(A3801,[1]spot_prices!$A:$F,3,FALSE)</f>
        <v>346</v>
      </c>
      <c r="D3801" s="21">
        <f>VLOOKUP(A3801,[1]spot_prices!$A:$F,4,FALSE)</f>
        <v>346</v>
      </c>
      <c r="E3801" s="107">
        <f>C3801/D3801</f>
        <v>1</v>
      </c>
      <c r="F3801" s="20">
        <f>VLOOKUP(A3801,[1]spot_prices!$A:$F,5,FALSE)</f>
        <v>7.45</v>
      </c>
      <c r="G3801" s="103">
        <f>VLOOKUP(A3801,[1]spot_prices!$A:$F,6,FALSE)</f>
        <v>0.68</v>
      </c>
      <c r="H3801" s="109" t="s">
        <v>628</v>
      </c>
      <c r="I3801" s="121"/>
      <c r="J3801" s="108" t="s">
        <v>3067</v>
      </c>
      <c r="K3801" s="112">
        <f>VLOOKUP(H3801,行业总结!D:F,2,FALSE)</f>
        <v>1.3</v>
      </c>
      <c r="L3801" s="109" t="s">
        <v>16315</v>
      </c>
      <c r="M3801" s="109" t="s">
        <v>16316</v>
      </c>
    </row>
    <row r="3802" s="98" customFormat="1" ht="33" spans="1:13">
      <c r="A3802" s="108" t="s">
        <v>16317</v>
      </c>
      <c r="B3802" s="108" t="s">
        <v>16318</v>
      </c>
      <c r="C3802" s="21">
        <f>VLOOKUP(A3802,[1]spot_prices!$A:$F,3,FALSE)</f>
        <v>344.5</v>
      </c>
      <c r="D3802" s="21">
        <f>VLOOKUP(A3802,[1]spot_prices!$A:$F,4,FALSE)</f>
        <v>344.5</v>
      </c>
      <c r="E3802" s="107">
        <f>C3802/D3802</f>
        <v>1</v>
      </c>
      <c r="F3802" s="20">
        <f>VLOOKUP(A3802,[1]spot_prices!$A:$F,5,FALSE)</f>
        <v>6.88</v>
      </c>
      <c r="G3802" s="103">
        <f>VLOOKUP(A3802,[1]spot_prices!$A:$F,6,FALSE)</f>
        <v>0.88</v>
      </c>
      <c r="H3802" s="109" t="s">
        <v>628</v>
      </c>
      <c r="I3802" s="121"/>
      <c r="J3802" s="108" t="s">
        <v>2216</v>
      </c>
      <c r="K3802" s="112">
        <f>VLOOKUP(H3802,行业总结!D:F,2,FALSE)</f>
        <v>1.3</v>
      </c>
      <c r="L3802" s="109" t="s">
        <v>16319</v>
      </c>
      <c r="M3802" s="109" t="s">
        <v>16320</v>
      </c>
    </row>
    <row r="3803" s="98" customFormat="1" ht="33" spans="1:13">
      <c r="A3803" s="108" t="s">
        <v>16321</v>
      </c>
      <c r="B3803" s="108" t="s">
        <v>16322</v>
      </c>
      <c r="C3803" s="21">
        <f>VLOOKUP(A3803,[1]spot_prices!$A:$F,3,FALSE)</f>
        <v>317.1</v>
      </c>
      <c r="D3803" s="21">
        <f>VLOOKUP(A3803,[1]spot_prices!$A:$F,4,FALSE)</f>
        <v>322.9</v>
      </c>
      <c r="E3803" s="107">
        <f>C3803/D3803</f>
        <v>0.982037782595231</v>
      </c>
      <c r="F3803" s="20">
        <f>VLOOKUP(A3803,[1]spot_prices!$A:$F,5,FALSE)</f>
        <v>8.76</v>
      </c>
      <c r="G3803" s="103">
        <f>VLOOKUP(A3803,[1]spot_prices!$A:$F,6,FALSE)</f>
        <v>1.62</v>
      </c>
      <c r="H3803" s="109" t="s">
        <v>628</v>
      </c>
      <c r="I3803" s="121"/>
      <c r="J3803" s="108" t="s">
        <v>2226</v>
      </c>
      <c r="K3803" s="112">
        <f>VLOOKUP(H3803,行业总结!D:F,2,FALSE)</f>
        <v>1.3</v>
      </c>
      <c r="L3803" s="109" t="s">
        <v>16323</v>
      </c>
      <c r="M3803" s="109" t="s">
        <v>16324</v>
      </c>
    </row>
    <row r="3804" s="98" customFormat="1" ht="33" spans="1:13">
      <c r="A3804" s="108" t="s">
        <v>16325</v>
      </c>
      <c r="B3804" s="108" t="s">
        <v>16326</v>
      </c>
      <c r="C3804" s="21">
        <f>VLOOKUP(A3804,[1]spot_prices!$A:$F,3,FALSE)</f>
        <v>304.7</v>
      </c>
      <c r="D3804" s="21">
        <f>VLOOKUP(A3804,[1]spot_prices!$A:$F,4,FALSE)</f>
        <v>304.7</v>
      </c>
      <c r="E3804" s="107">
        <f>C3804/D3804</f>
        <v>1</v>
      </c>
      <c r="F3804" s="20">
        <f>VLOOKUP(A3804,[1]spot_prices!$A:$F,5,FALSE)</f>
        <v>5.51</v>
      </c>
      <c r="G3804" s="103">
        <f>VLOOKUP(A3804,[1]spot_prices!$A:$F,6,FALSE)</f>
        <v>0.73</v>
      </c>
      <c r="H3804" s="109" t="s">
        <v>628</v>
      </c>
      <c r="I3804" s="121"/>
      <c r="J3804" s="108" t="s">
        <v>2211</v>
      </c>
      <c r="K3804" s="112">
        <f>VLOOKUP(H3804,行业总结!D:F,2,FALSE)</f>
        <v>1.3</v>
      </c>
      <c r="L3804" s="109" t="s">
        <v>16327</v>
      </c>
      <c r="M3804" s="109" t="s">
        <v>16328</v>
      </c>
    </row>
    <row r="3805" s="98" customFormat="1" spans="1:13">
      <c r="A3805" s="108" t="s">
        <v>16329</v>
      </c>
      <c r="B3805" s="108" t="s">
        <v>16330</v>
      </c>
      <c r="C3805" s="21">
        <f>VLOOKUP(A3805,[1]spot_prices!$A:$F,3,FALSE)</f>
        <v>298.9</v>
      </c>
      <c r="D3805" s="21">
        <f>VLOOKUP(A3805,[1]spot_prices!$A:$F,4,FALSE)</f>
        <v>298.9</v>
      </c>
      <c r="E3805" s="107">
        <f>C3805/D3805</f>
        <v>1</v>
      </c>
      <c r="F3805" s="20">
        <f>VLOOKUP(A3805,[1]spot_prices!$A:$F,5,FALSE)</f>
        <v>10.76</v>
      </c>
      <c r="G3805" s="103">
        <f>VLOOKUP(A3805,[1]spot_prices!$A:$F,6,FALSE)</f>
        <v>0.65</v>
      </c>
      <c r="H3805" s="109" t="s">
        <v>628</v>
      </c>
      <c r="I3805" s="121"/>
      <c r="J3805" s="108" t="s">
        <v>3067</v>
      </c>
      <c r="K3805" s="112">
        <f>VLOOKUP(H3805,行业总结!D:F,2,FALSE)</f>
        <v>1.3</v>
      </c>
      <c r="L3805" s="109" t="s">
        <v>16331</v>
      </c>
      <c r="M3805" s="109" t="s">
        <v>16332</v>
      </c>
    </row>
    <row r="3806" s="98" customFormat="1" ht="33" spans="1:13">
      <c r="A3806" s="108" t="s">
        <v>16333</v>
      </c>
      <c r="B3806" s="108" t="s">
        <v>16334</v>
      </c>
      <c r="C3806" s="21">
        <f>VLOOKUP(A3806,[1]spot_prices!$A:$F,3,FALSE)</f>
        <v>295.1</v>
      </c>
      <c r="D3806" s="21">
        <f>VLOOKUP(A3806,[1]spot_prices!$A:$F,4,FALSE)</f>
        <v>341.3</v>
      </c>
      <c r="E3806" s="107">
        <f>C3806/D3806</f>
        <v>0.864635218283035</v>
      </c>
      <c r="F3806" s="20">
        <f>VLOOKUP(A3806,[1]spot_prices!$A:$F,5,FALSE)</f>
        <v>8.46</v>
      </c>
      <c r="G3806" s="103">
        <f>VLOOKUP(A3806,[1]spot_prices!$A:$F,6,FALSE)</f>
        <v>0.59</v>
      </c>
      <c r="H3806" s="109" t="s">
        <v>628</v>
      </c>
      <c r="I3806" s="121"/>
      <c r="J3806" s="108" t="s">
        <v>2211</v>
      </c>
      <c r="K3806" s="112">
        <f>VLOOKUP(H3806,行业总结!D:F,2,FALSE)</f>
        <v>1.3</v>
      </c>
      <c r="L3806" s="109" t="s">
        <v>16335</v>
      </c>
      <c r="M3806" s="109" t="s">
        <v>16336</v>
      </c>
    </row>
    <row r="3807" s="98" customFormat="1" ht="33" spans="1:13">
      <c r="A3807" s="108" t="s">
        <v>16337</v>
      </c>
      <c r="B3807" s="108" t="s">
        <v>16338</v>
      </c>
      <c r="C3807" s="21">
        <f>VLOOKUP(A3807,[1]spot_prices!$A:$F,3,FALSE)</f>
        <v>293.7</v>
      </c>
      <c r="D3807" s="21">
        <f>VLOOKUP(A3807,[1]spot_prices!$A:$F,4,FALSE)</f>
        <v>293.7</v>
      </c>
      <c r="E3807" s="107">
        <f>C3807/D3807</f>
        <v>1</v>
      </c>
      <c r="F3807" s="20">
        <f>VLOOKUP(A3807,[1]spot_prices!$A:$F,5,FALSE)</f>
        <v>6.73</v>
      </c>
      <c r="G3807" s="103">
        <f>VLOOKUP(A3807,[1]spot_prices!$A:$F,6,FALSE)</f>
        <v>1.05</v>
      </c>
      <c r="H3807" s="109" t="s">
        <v>628</v>
      </c>
      <c r="I3807" s="121"/>
      <c r="J3807" s="108" t="s">
        <v>2211</v>
      </c>
      <c r="K3807" s="112">
        <f>VLOOKUP(H3807,行业总结!D:F,2,FALSE)</f>
        <v>1.3</v>
      </c>
      <c r="L3807" s="109" t="s">
        <v>16339</v>
      </c>
      <c r="M3807" s="109" t="s">
        <v>16340</v>
      </c>
    </row>
    <row r="3808" s="98" customFormat="1" ht="33" spans="1:13">
      <c r="A3808" s="108" t="s">
        <v>16341</v>
      </c>
      <c r="B3808" s="108" t="s">
        <v>16342</v>
      </c>
      <c r="C3808" s="21">
        <f>VLOOKUP(A3808,[1]spot_prices!$A:$F,3,FALSE)</f>
        <v>290</v>
      </c>
      <c r="D3808" s="21">
        <f>VLOOKUP(A3808,[1]spot_prices!$A:$F,4,FALSE)</f>
        <v>336.3</v>
      </c>
      <c r="E3808" s="107">
        <f>C3808/D3808</f>
        <v>0.862325304787392</v>
      </c>
      <c r="F3808" s="20">
        <f>VLOOKUP(A3808,[1]spot_prices!$A:$F,5,FALSE)</f>
        <v>9.03</v>
      </c>
      <c r="G3808" s="103">
        <f>VLOOKUP(A3808,[1]spot_prices!$A:$F,6,FALSE)</f>
        <v>0.67</v>
      </c>
      <c r="H3808" s="109" t="s">
        <v>628</v>
      </c>
      <c r="I3808" s="121"/>
      <c r="J3808" s="108" t="s">
        <v>2226</v>
      </c>
      <c r="K3808" s="112">
        <f>VLOOKUP(H3808,行业总结!D:F,2,FALSE)</f>
        <v>1.3</v>
      </c>
      <c r="L3808" s="109" t="s">
        <v>16343</v>
      </c>
      <c r="M3808" s="109" t="s">
        <v>16344</v>
      </c>
    </row>
    <row r="3809" s="98" customFormat="1" ht="33" spans="1:13">
      <c r="A3809" s="108" t="s">
        <v>16345</v>
      </c>
      <c r="B3809" s="108" t="s">
        <v>16346</v>
      </c>
      <c r="C3809" s="21">
        <f>VLOOKUP(A3809,[1]spot_prices!$A:$F,3,FALSE)</f>
        <v>271.5</v>
      </c>
      <c r="D3809" s="21">
        <f>VLOOKUP(A3809,[1]spot_prices!$A:$F,4,FALSE)</f>
        <v>271.5</v>
      </c>
      <c r="E3809" s="107">
        <f>C3809/D3809</f>
        <v>1</v>
      </c>
      <c r="F3809" s="20">
        <f>VLOOKUP(A3809,[1]spot_prices!$A:$F,5,FALSE)</f>
        <v>8.4</v>
      </c>
      <c r="G3809" s="103">
        <f>VLOOKUP(A3809,[1]spot_prices!$A:$F,6,FALSE)</f>
        <v>0.84</v>
      </c>
      <c r="H3809" s="109" t="s">
        <v>628</v>
      </c>
      <c r="I3809" s="121"/>
      <c r="J3809" s="108" t="s">
        <v>2216</v>
      </c>
      <c r="K3809" s="112">
        <f>VLOOKUP(H3809,行业总结!D:F,2,FALSE)</f>
        <v>1.3</v>
      </c>
      <c r="L3809" s="109" t="s">
        <v>16347</v>
      </c>
      <c r="M3809" s="109" t="s">
        <v>16348</v>
      </c>
    </row>
    <row r="3810" s="98" customFormat="1" spans="1:13">
      <c r="A3810" s="108" t="s">
        <v>16349</v>
      </c>
      <c r="B3810" s="108" t="s">
        <v>16350</v>
      </c>
      <c r="C3810" s="21">
        <f>VLOOKUP(A3810,[1]spot_prices!$A:$F,3,FALSE)</f>
        <v>260.5</v>
      </c>
      <c r="D3810" s="21">
        <f>VLOOKUP(A3810,[1]spot_prices!$A:$F,4,FALSE)</f>
        <v>283.4</v>
      </c>
      <c r="E3810" s="107">
        <f>C3810/D3810</f>
        <v>0.919195483415667</v>
      </c>
      <c r="F3810" s="20">
        <f>VLOOKUP(A3810,[1]spot_prices!$A:$F,5,FALSE)</f>
        <v>6.34</v>
      </c>
      <c r="G3810" s="103">
        <f>VLOOKUP(A3810,[1]spot_prices!$A:$F,6,FALSE)</f>
        <v>0.79</v>
      </c>
      <c r="H3810" s="109" t="s">
        <v>628</v>
      </c>
      <c r="I3810" s="121"/>
      <c r="J3810" s="108" t="s">
        <v>2211</v>
      </c>
      <c r="K3810" s="112">
        <f>VLOOKUP(H3810,行业总结!D:F,2,FALSE)</f>
        <v>1.3</v>
      </c>
      <c r="L3810" s="109" t="s">
        <v>16351</v>
      </c>
      <c r="M3810" s="109" t="s">
        <v>16324</v>
      </c>
    </row>
    <row r="3811" s="98" customFormat="1" ht="33" spans="1:13">
      <c r="A3811" s="108" t="s">
        <v>16352</v>
      </c>
      <c r="B3811" s="108" t="s">
        <v>16353</v>
      </c>
      <c r="C3811" s="21">
        <f>VLOOKUP(A3811,[1]spot_prices!$A:$F,3,FALSE)</f>
        <v>254.8</v>
      </c>
      <c r="D3811" s="21">
        <f>VLOOKUP(A3811,[1]spot_prices!$A:$F,4,FALSE)</f>
        <v>254.8</v>
      </c>
      <c r="E3811" s="107">
        <f>C3811/D3811</f>
        <v>1</v>
      </c>
      <c r="F3811" s="20">
        <f>VLOOKUP(A3811,[1]spot_prices!$A:$F,5,FALSE)</f>
        <v>2.94</v>
      </c>
      <c r="G3811" s="103">
        <f>VLOOKUP(A3811,[1]spot_prices!$A:$F,6,FALSE)</f>
        <v>0.68</v>
      </c>
      <c r="H3811" s="109" t="s">
        <v>628</v>
      </c>
      <c r="I3811" s="121"/>
      <c r="J3811" s="108" t="s">
        <v>2226</v>
      </c>
      <c r="K3811" s="112">
        <f>VLOOKUP(H3811,行业总结!D:F,2,FALSE)</f>
        <v>1.3</v>
      </c>
      <c r="L3811" s="109" t="s">
        <v>16354</v>
      </c>
      <c r="M3811" s="109" t="s">
        <v>16355</v>
      </c>
    </row>
    <row r="3812" s="98" customFormat="1" ht="33" spans="1:13">
      <c r="A3812" s="108" t="s">
        <v>16356</v>
      </c>
      <c r="B3812" s="108" t="s">
        <v>16357</v>
      </c>
      <c r="C3812" s="21">
        <f>VLOOKUP(A3812,[1]spot_prices!$A:$F,3,FALSE)</f>
        <v>243.8</v>
      </c>
      <c r="D3812" s="21">
        <f>VLOOKUP(A3812,[1]spot_prices!$A:$F,4,FALSE)</f>
        <v>247.9</v>
      </c>
      <c r="E3812" s="107">
        <f>C3812/D3812</f>
        <v>0.983461073013312</v>
      </c>
      <c r="F3812" s="20">
        <f>VLOOKUP(A3812,[1]spot_prices!$A:$F,5,FALSE)</f>
        <v>5.9</v>
      </c>
      <c r="G3812" s="103">
        <f>VLOOKUP(A3812,[1]spot_prices!$A:$F,6,FALSE)</f>
        <v>0.85</v>
      </c>
      <c r="H3812" s="109" t="s">
        <v>628</v>
      </c>
      <c r="I3812" s="121"/>
      <c r="J3812" s="108" t="s">
        <v>2211</v>
      </c>
      <c r="K3812" s="112">
        <f>VLOOKUP(H3812,行业总结!D:F,2,FALSE)</f>
        <v>1.3</v>
      </c>
      <c r="L3812" s="109" t="s">
        <v>16358</v>
      </c>
      <c r="M3812" s="109" t="s">
        <v>16359</v>
      </c>
    </row>
    <row r="3813" s="98" customFormat="1" spans="1:13">
      <c r="A3813" s="108" t="s">
        <v>16360</v>
      </c>
      <c r="B3813" s="108" t="s">
        <v>16361</v>
      </c>
      <c r="C3813" s="21">
        <f>VLOOKUP(A3813,[1]spot_prices!$A:$F,3,FALSE)</f>
        <v>226.4</v>
      </c>
      <c r="D3813" s="21">
        <f>VLOOKUP(A3813,[1]spot_prices!$A:$F,4,FALSE)</f>
        <v>226.4</v>
      </c>
      <c r="E3813" s="107">
        <f>C3813/D3813</f>
        <v>1</v>
      </c>
      <c r="F3813" s="20">
        <f>VLOOKUP(A3813,[1]spot_prices!$A:$F,5,FALSE)</f>
        <v>4.82</v>
      </c>
      <c r="G3813" s="103">
        <f>VLOOKUP(A3813,[1]spot_prices!$A:$F,6,FALSE)</f>
        <v>0.42</v>
      </c>
      <c r="H3813" s="109" t="s">
        <v>628</v>
      </c>
      <c r="I3813" s="121"/>
      <c r="J3813" s="108" t="s">
        <v>2226</v>
      </c>
      <c r="K3813" s="112">
        <f>VLOOKUP(H3813,行业总结!D:F,2,FALSE)</f>
        <v>1.3</v>
      </c>
      <c r="L3813" s="109" t="s">
        <v>16362</v>
      </c>
      <c r="M3813" s="109" t="s">
        <v>16363</v>
      </c>
    </row>
    <row r="3814" s="98" customFormat="1" ht="33" spans="1:13">
      <c r="A3814" s="108" t="s">
        <v>16364</v>
      </c>
      <c r="B3814" s="108" t="s">
        <v>16365</v>
      </c>
      <c r="C3814" s="21">
        <f>VLOOKUP(A3814,[1]spot_prices!$A:$F,3,FALSE)</f>
        <v>220.7</v>
      </c>
      <c r="D3814" s="21">
        <f>VLOOKUP(A3814,[1]spot_prices!$A:$F,4,FALSE)</f>
        <v>259.8</v>
      </c>
      <c r="E3814" s="107">
        <f>C3814/D3814</f>
        <v>0.84949961508853</v>
      </c>
      <c r="F3814" s="20">
        <f>VLOOKUP(A3814,[1]spot_prices!$A:$F,5,FALSE)</f>
        <v>3.91</v>
      </c>
      <c r="G3814" s="103">
        <f>VLOOKUP(A3814,[1]spot_prices!$A:$F,6,FALSE)</f>
        <v>0.51</v>
      </c>
      <c r="H3814" s="109" t="s">
        <v>628</v>
      </c>
      <c r="I3814" s="121"/>
      <c r="J3814" s="108" t="s">
        <v>2216</v>
      </c>
      <c r="K3814" s="112">
        <f>VLOOKUP(H3814,行业总结!D:F,2,FALSE)</f>
        <v>1.3</v>
      </c>
      <c r="L3814" s="109" t="s">
        <v>16366</v>
      </c>
      <c r="M3814" s="109" t="s">
        <v>16367</v>
      </c>
    </row>
    <row r="3815" s="98" customFormat="1" ht="33" spans="1:13">
      <c r="A3815" s="108" t="s">
        <v>16368</v>
      </c>
      <c r="B3815" s="108" t="s">
        <v>16369</v>
      </c>
      <c r="C3815" s="21">
        <f>VLOOKUP(A3815,[1]spot_prices!$A:$F,3,FALSE)</f>
        <v>212.4</v>
      </c>
      <c r="D3815" s="21">
        <f>VLOOKUP(A3815,[1]spot_prices!$A:$F,4,FALSE)</f>
        <v>212.4</v>
      </c>
      <c r="E3815" s="107">
        <f>C3815/D3815</f>
        <v>1</v>
      </c>
      <c r="F3815" s="20">
        <f>VLOOKUP(A3815,[1]spot_prices!$A:$F,5,FALSE)</f>
        <v>8.09</v>
      </c>
      <c r="G3815" s="103">
        <f>VLOOKUP(A3815,[1]spot_prices!$A:$F,6,FALSE)</f>
        <v>1.13</v>
      </c>
      <c r="H3815" s="109" t="s">
        <v>628</v>
      </c>
      <c r="I3815" s="121"/>
      <c r="J3815" s="108" t="s">
        <v>2211</v>
      </c>
      <c r="K3815" s="112">
        <f>VLOOKUP(H3815,行业总结!D:F,2,FALSE)</f>
        <v>1.3</v>
      </c>
      <c r="L3815" s="109" t="s">
        <v>16370</v>
      </c>
      <c r="M3815" s="109" t="s">
        <v>16324</v>
      </c>
    </row>
    <row r="3816" s="98" customFormat="1" spans="1:13">
      <c r="A3816" s="108" t="s">
        <v>16371</v>
      </c>
      <c r="B3816" s="108" t="s">
        <v>16372</v>
      </c>
      <c r="C3816" s="21">
        <f>VLOOKUP(A3816,[1]spot_prices!$A:$F,3,FALSE)</f>
        <v>206.1</v>
      </c>
      <c r="D3816" s="21">
        <f>VLOOKUP(A3816,[1]spot_prices!$A:$F,4,FALSE)</f>
        <v>206.1</v>
      </c>
      <c r="E3816" s="107">
        <f>C3816/D3816</f>
        <v>1</v>
      </c>
      <c r="F3816" s="20">
        <f>VLOOKUP(A3816,[1]spot_prices!$A:$F,5,FALSE)</f>
        <v>5.74</v>
      </c>
      <c r="G3816" s="103">
        <f>VLOOKUP(A3816,[1]spot_prices!$A:$F,6,FALSE)</f>
        <v>1.23</v>
      </c>
      <c r="H3816" s="109" t="s">
        <v>628</v>
      </c>
      <c r="I3816" s="121"/>
      <c r="J3816" s="108" t="s">
        <v>2211</v>
      </c>
      <c r="K3816" s="112">
        <f>VLOOKUP(H3816,行业总结!D:F,2,FALSE)</f>
        <v>1.3</v>
      </c>
      <c r="L3816" s="109" t="s">
        <v>16373</v>
      </c>
      <c r="M3816" s="109" t="s">
        <v>16374</v>
      </c>
    </row>
    <row r="3817" s="98" customFormat="1" ht="33" spans="1:13">
      <c r="A3817" s="108" t="s">
        <v>16375</v>
      </c>
      <c r="B3817" s="108" t="s">
        <v>16376</v>
      </c>
      <c r="C3817" s="21">
        <f>VLOOKUP(A3817,[1]spot_prices!$A:$F,3,FALSE)</f>
        <v>186.7</v>
      </c>
      <c r="D3817" s="21">
        <f>VLOOKUP(A3817,[1]spot_prices!$A:$F,4,FALSE)</f>
        <v>186.7</v>
      </c>
      <c r="E3817" s="107">
        <f>C3817/D3817</f>
        <v>1</v>
      </c>
      <c r="F3817" s="20">
        <f>VLOOKUP(A3817,[1]spot_prices!$A:$F,5,FALSE)</f>
        <v>3.43</v>
      </c>
      <c r="G3817" s="103">
        <f>VLOOKUP(A3817,[1]spot_prices!$A:$F,6,FALSE)</f>
        <v>0.88</v>
      </c>
      <c r="H3817" s="109" t="s">
        <v>628</v>
      </c>
      <c r="I3817" s="121"/>
      <c r="J3817" s="108" t="s">
        <v>2211</v>
      </c>
      <c r="K3817" s="112">
        <f>VLOOKUP(H3817,行业总结!D:F,2,FALSE)</f>
        <v>1.3</v>
      </c>
      <c r="L3817" s="109" t="s">
        <v>16377</v>
      </c>
      <c r="M3817" s="109" t="s">
        <v>16324</v>
      </c>
    </row>
    <row r="3818" s="98" customFormat="1" ht="33" spans="1:13">
      <c r="A3818" s="108" t="s">
        <v>16378</v>
      </c>
      <c r="B3818" s="108" t="s">
        <v>16379</v>
      </c>
      <c r="C3818" s="21">
        <f>VLOOKUP(A3818,[1]spot_prices!$A:$F,3,FALSE)</f>
        <v>180</v>
      </c>
      <c r="D3818" s="21">
        <f>VLOOKUP(A3818,[1]spot_prices!$A:$F,4,FALSE)</f>
        <v>180</v>
      </c>
      <c r="E3818" s="107">
        <f>C3818/D3818</f>
        <v>1</v>
      </c>
      <c r="F3818" s="20">
        <f>VLOOKUP(A3818,[1]spot_prices!$A:$F,5,FALSE)</f>
        <v>2.64</v>
      </c>
      <c r="G3818" s="103">
        <f>VLOOKUP(A3818,[1]spot_prices!$A:$F,6,FALSE)</f>
        <v>0.38</v>
      </c>
      <c r="H3818" s="109" t="s">
        <v>628</v>
      </c>
      <c r="I3818" s="121"/>
      <c r="J3818" s="108" t="s">
        <v>2113</v>
      </c>
      <c r="K3818" s="112">
        <f>VLOOKUP(H3818,行业总结!D:F,2,FALSE)</f>
        <v>1.3</v>
      </c>
      <c r="L3818" s="109" t="s">
        <v>16380</v>
      </c>
      <c r="M3818" s="109" t="s">
        <v>16381</v>
      </c>
    </row>
    <row r="3819" s="98" customFormat="1" spans="1:13">
      <c r="A3819" s="108" t="s">
        <v>16382</v>
      </c>
      <c r="B3819" s="108" t="s">
        <v>16383</v>
      </c>
      <c r="C3819" s="21">
        <f>VLOOKUP(A3819,[1]spot_prices!$A:$F,3,FALSE)</f>
        <v>173.5</v>
      </c>
      <c r="D3819" s="21">
        <f>VLOOKUP(A3819,[1]spot_prices!$A:$F,4,FALSE)</f>
        <v>463.4</v>
      </c>
      <c r="E3819" s="107">
        <f>C3819/D3819</f>
        <v>0.374406560207164</v>
      </c>
      <c r="F3819" s="20">
        <f>VLOOKUP(A3819,[1]spot_prices!$A:$F,5,FALSE)</f>
        <v>6.65</v>
      </c>
      <c r="G3819" s="103">
        <f>VLOOKUP(A3819,[1]spot_prices!$A:$F,6,FALSE)</f>
        <v>0.76</v>
      </c>
      <c r="H3819" s="109" t="s">
        <v>628</v>
      </c>
      <c r="I3819" s="121"/>
      <c r="J3819" s="108" t="s">
        <v>2224</v>
      </c>
      <c r="K3819" s="112">
        <f>VLOOKUP(H3819,行业总结!D:F,2,FALSE)</f>
        <v>1.3</v>
      </c>
      <c r="L3819" s="109" t="s">
        <v>16384</v>
      </c>
      <c r="M3819" s="109" t="s">
        <v>16385</v>
      </c>
    </row>
    <row r="3820" s="98" customFormat="1" spans="1:13">
      <c r="A3820" s="108" t="s">
        <v>16386</v>
      </c>
      <c r="B3820" s="108" t="s">
        <v>16387</v>
      </c>
      <c r="C3820" s="21">
        <f>VLOOKUP(A3820,[1]spot_prices!$A:$F,3,FALSE)</f>
        <v>157</v>
      </c>
      <c r="D3820" s="21">
        <f>VLOOKUP(A3820,[1]spot_prices!$A:$F,4,FALSE)</f>
        <v>157</v>
      </c>
      <c r="E3820" s="107">
        <f>C3820/D3820</f>
        <v>1</v>
      </c>
      <c r="F3820" s="20">
        <f>VLOOKUP(A3820,[1]spot_prices!$A:$F,5,FALSE)</f>
        <v>6.71</v>
      </c>
      <c r="G3820" s="103">
        <f>VLOOKUP(A3820,[1]spot_prices!$A:$F,6,FALSE)</f>
        <v>0.9</v>
      </c>
      <c r="H3820" s="109" t="s">
        <v>628</v>
      </c>
      <c r="I3820" s="121"/>
      <c r="J3820" s="108" t="s">
        <v>2122</v>
      </c>
      <c r="K3820" s="112">
        <f>VLOOKUP(H3820,行业总结!D:F,2,FALSE)</f>
        <v>1.3</v>
      </c>
      <c r="L3820" s="109" t="s">
        <v>16388</v>
      </c>
      <c r="M3820" s="109" t="s">
        <v>16389</v>
      </c>
    </row>
    <row r="3821" s="98" customFormat="1" ht="33" spans="1:13">
      <c r="A3821" s="108" t="s">
        <v>16390</v>
      </c>
      <c r="B3821" s="108" t="s">
        <v>16391</v>
      </c>
      <c r="C3821" s="21">
        <f>VLOOKUP(A3821,[1]spot_prices!$A:$F,3,FALSE)</f>
        <v>142.7</v>
      </c>
      <c r="D3821" s="21">
        <f>VLOOKUP(A3821,[1]spot_prices!$A:$F,4,FALSE)</f>
        <v>170.1</v>
      </c>
      <c r="E3821" s="107">
        <f>C3821/D3821</f>
        <v>0.838918283362728</v>
      </c>
      <c r="F3821" s="20">
        <f>VLOOKUP(A3821,[1]spot_prices!$A:$F,5,FALSE)</f>
        <v>8.79</v>
      </c>
      <c r="G3821" s="103">
        <f>VLOOKUP(A3821,[1]spot_prices!$A:$F,6,FALSE)</f>
        <v>2.45</v>
      </c>
      <c r="H3821" s="109" t="s">
        <v>628</v>
      </c>
      <c r="I3821" s="121"/>
      <c r="J3821" s="108" t="s">
        <v>2421</v>
      </c>
      <c r="K3821" s="112">
        <f>VLOOKUP(H3821,行业总结!D:F,2,FALSE)</f>
        <v>1.3</v>
      </c>
      <c r="L3821" s="109" t="s">
        <v>16392</v>
      </c>
      <c r="M3821" s="109" t="s">
        <v>16393</v>
      </c>
    </row>
    <row r="3822" s="98" customFormat="1" ht="33" spans="1:13">
      <c r="A3822" s="108" t="s">
        <v>16394</v>
      </c>
      <c r="B3822" s="108" t="s">
        <v>16395</v>
      </c>
      <c r="C3822" s="21">
        <f>VLOOKUP(A3822,[1]spot_prices!$A:$F,3,FALSE)</f>
        <v>130.3</v>
      </c>
      <c r="D3822" s="21">
        <f>VLOOKUP(A3822,[1]spot_prices!$A:$F,4,FALSE)</f>
        <v>175.5</v>
      </c>
      <c r="E3822" s="107">
        <f>C3822/D3822</f>
        <v>0.742450142450143</v>
      </c>
      <c r="F3822" s="20">
        <f>VLOOKUP(A3822,[1]spot_prices!$A:$F,5,FALSE)</f>
        <v>3.78</v>
      </c>
      <c r="G3822" s="103">
        <f>VLOOKUP(A3822,[1]spot_prices!$A:$F,6,FALSE)</f>
        <v>0.8</v>
      </c>
      <c r="H3822" s="109" t="s">
        <v>628</v>
      </c>
      <c r="I3822" s="121"/>
      <c r="J3822" s="108" t="s">
        <v>2113</v>
      </c>
      <c r="K3822" s="112">
        <f>VLOOKUP(H3822,行业总结!D:F,2,FALSE)</f>
        <v>1.3</v>
      </c>
      <c r="L3822" s="109" t="s">
        <v>16396</v>
      </c>
      <c r="M3822" s="109" t="s">
        <v>16397</v>
      </c>
    </row>
    <row r="3823" s="98" customFormat="1" spans="1:13">
      <c r="A3823" s="108" t="s">
        <v>16398</v>
      </c>
      <c r="B3823" s="108" t="s">
        <v>16399</v>
      </c>
      <c r="C3823" s="21">
        <f>VLOOKUP(A3823,[1]spot_prices!$A:$F,3,FALSE)</f>
        <v>125.2</v>
      </c>
      <c r="D3823" s="21">
        <f>VLOOKUP(A3823,[1]spot_prices!$A:$F,4,FALSE)</f>
        <v>125.4</v>
      </c>
      <c r="E3823" s="107">
        <f>C3823/D3823</f>
        <v>0.998405103668262</v>
      </c>
      <c r="F3823" s="20">
        <f>VLOOKUP(A3823,[1]spot_prices!$A:$F,5,FALSE)</f>
        <v>13.99</v>
      </c>
      <c r="G3823" s="103">
        <f>VLOOKUP(A3823,[1]spot_prices!$A:$F,6,FALSE)</f>
        <v>1.16</v>
      </c>
      <c r="H3823" s="109" t="s">
        <v>628</v>
      </c>
      <c r="I3823" s="121"/>
      <c r="J3823" s="108" t="s">
        <v>2135</v>
      </c>
      <c r="K3823" s="112">
        <f>VLOOKUP(H3823,行业总结!D:F,2,FALSE)</f>
        <v>1.3</v>
      </c>
      <c r="L3823" s="109" t="s">
        <v>16400</v>
      </c>
      <c r="M3823" s="109" t="s">
        <v>16401</v>
      </c>
    </row>
    <row r="3824" s="98" customFormat="1" spans="1:13">
      <c r="A3824" s="108" t="s">
        <v>16402</v>
      </c>
      <c r="B3824" s="108" t="s">
        <v>16403</v>
      </c>
      <c r="C3824" s="21">
        <f>VLOOKUP(A3824,[1]spot_prices!$A:$F,3,FALSE)</f>
        <v>122.9</v>
      </c>
      <c r="D3824" s="21">
        <f>VLOOKUP(A3824,[1]spot_prices!$A:$F,4,FALSE)</f>
        <v>122.9</v>
      </c>
      <c r="E3824" s="107">
        <f>C3824/D3824</f>
        <v>1</v>
      </c>
      <c r="F3824" s="20">
        <f>VLOOKUP(A3824,[1]spot_prices!$A:$F,5,FALSE)</f>
        <v>11.58</v>
      </c>
      <c r="G3824" s="103">
        <f>VLOOKUP(A3824,[1]spot_prices!$A:$F,6,FALSE)</f>
        <v>1.14</v>
      </c>
      <c r="H3824" s="109" t="s">
        <v>628</v>
      </c>
      <c r="I3824" s="121"/>
      <c r="J3824" s="108" t="s">
        <v>2113</v>
      </c>
      <c r="K3824" s="112">
        <f>VLOOKUP(H3824,行业总结!D:F,2,FALSE)</f>
        <v>1.3</v>
      </c>
      <c r="L3824" s="109" t="s">
        <v>16404</v>
      </c>
      <c r="M3824" s="109" t="s">
        <v>16405</v>
      </c>
    </row>
    <row r="3825" s="98" customFormat="1" ht="33" spans="1:13">
      <c r="A3825" s="108" t="s">
        <v>16406</v>
      </c>
      <c r="B3825" s="108" t="s">
        <v>16407</v>
      </c>
      <c r="C3825" s="21">
        <f>VLOOKUP(A3825,[1]spot_prices!$A:$F,3,FALSE)</f>
        <v>120.7</v>
      </c>
      <c r="D3825" s="21">
        <f>VLOOKUP(A3825,[1]spot_prices!$A:$F,4,FALSE)</f>
        <v>156.9</v>
      </c>
      <c r="E3825" s="107">
        <f>C3825/D3825</f>
        <v>0.769279796048438</v>
      </c>
      <c r="F3825" s="20">
        <f>VLOOKUP(A3825,[1]spot_prices!$A:$F,5,FALSE)</f>
        <v>6.94</v>
      </c>
      <c r="G3825" s="103">
        <f>VLOOKUP(A3825,[1]spot_prices!$A:$F,6,FALSE)</f>
        <v>0.87</v>
      </c>
      <c r="H3825" s="109" t="s">
        <v>628</v>
      </c>
      <c r="I3825" s="121"/>
      <c r="J3825" s="108" t="s">
        <v>2226</v>
      </c>
      <c r="K3825" s="112">
        <f>VLOOKUP(H3825,行业总结!D:F,2,FALSE)</f>
        <v>1.3</v>
      </c>
      <c r="L3825" s="109" t="s">
        <v>16408</v>
      </c>
      <c r="M3825" s="109" t="s">
        <v>16409</v>
      </c>
    </row>
    <row r="3826" s="98" customFormat="1" spans="1:13">
      <c r="A3826" s="108" t="s">
        <v>16410</v>
      </c>
      <c r="B3826" s="108" t="s">
        <v>16411</v>
      </c>
      <c r="C3826" s="21">
        <f>VLOOKUP(A3826,[1]spot_prices!$A:$F,3,FALSE)</f>
        <v>110.1</v>
      </c>
      <c r="D3826" s="21">
        <f>VLOOKUP(A3826,[1]spot_prices!$A:$F,4,FALSE)</f>
        <v>278.1</v>
      </c>
      <c r="E3826" s="107">
        <f>C3826/D3826</f>
        <v>0.395900755124056</v>
      </c>
      <c r="F3826" s="20">
        <f>VLOOKUP(A3826,[1]spot_prices!$A:$F,5,FALSE)</f>
        <v>9.74</v>
      </c>
      <c r="G3826" s="103">
        <f>VLOOKUP(A3826,[1]spot_prices!$A:$F,6,FALSE)</f>
        <v>0.62</v>
      </c>
      <c r="H3826" s="109" t="s">
        <v>628</v>
      </c>
      <c r="I3826" s="121"/>
      <c r="J3826" s="108" t="s">
        <v>2216</v>
      </c>
      <c r="K3826" s="112">
        <f>VLOOKUP(H3826,行业总结!D:F,2,FALSE)</f>
        <v>1.3</v>
      </c>
      <c r="L3826" s="109" t="s">
        <v>16412</v>
      </c>
      <c r="M3826" s="109" t="s">
        <v>16413</v>
      </c>
    </row>
    <row r="3827" s="98" customFormat="1" spans="1:13">
      <c r="A3827" s="108" t="s">
        <v>16414</v>
      </c>
      <c r="B3827" s="108" t="s">
        <v>16415</v>
      </c>
      <c r="C3827" s="21">
        <f>VLOOKUP(A3827,[1]spot_prices!$A:$F,3,FALSE)</f>
        <v>109.9</v>
      </c>
      <c r="D3827" s="21">
        <f>VLOOKUP(A3827,[1]spot_prices!$A:$F,4,FALSE)</f>
        <v>314.6</v>
      </c>
      <c r="E3827" s="107">
        <f>C3827/D3827</f>
        <v>0.349332485696122</v>
      </c>
      <c r="F3827" s="20">
        <f>VLOOKUP(A3827,[1]spot_prices!$A:$F,5,FALSE)</f>
        <v>11.11</v>
      </c>
      <c r="G3827" s="103">
        <f>VLOOKUP(A3827,[1]spot_prices!$A:$F,6,FALSE)</f>
        <v>1.46</v>
      </c>
      <c r="H3827" s="109" t="s">
        <v>628</v>
      </c>
      <c r="I3827" s="121"/>
      <c r="J3827" s="108" t="s">
        <v>3067</v>
      </c>
      <c r="K3827" s="112">
        <f>VLOOKUP(H3827,行业总结!D:F,2,FALSE)</f>
        <v>1.3</v>
      </c>
      <c r="L3827" s="109" t="s">
        <v>16416</v>
      </c>
      <c r="M3827" s="109" t="s">
        <v>16417</v>
      </c>
    </row>
    <row r="3828" s="98" customFormat="1" ht="33" spans="1:13">
      <c r="A3828" s="108" t="s">
        <v>16418</v>
      </c>
      <c r="B3828" s="108" t="s">
        <v>16419</v>
      </c>
      <c r="C3828" s="21">
        <f>VLOOKUP(A3828,[1]spot_prices!$A:$F,3,FALSE)</f>
        <v>106.1</v>
      </c>
      <c r="D3828" s="21">
        <f>VLOOKUP(A3828,[1]spot_prices!$A:$F,4,FALSE)</f>
        <v>106.1</v>
      </c>
      <c r="E3828" s="107">
        <f>C3828/D3828</f>
        <v>1</v>
      </c>
      <c r="F3828" s="20">
        <f>VLOOKUP(A3828,[1]spot_prices!$A:$F,5,FALSE)</f>
        <v>5.1</v>
      </c>
      <c r="G3828" s="103">
        <f>VLOOKUP(A3828,[1]spot_prices!$A:$F,6,FALSE)</f>
        <v>0.59</v>
      </c>
      <c r="H3828" s="109" t="s">
        <v>628</v>
      </c>
      <c r="I3828" s="121"/>
      <c r="J3828" s="108" t="s">
        <v>2113</v>
      </c>
      <c r="K3828" s="112">
        <f>VLOOKUP(H3828,行业总结!D:F,2,FALSE)</f>
        <v>1.3</v>
      </c>
      <c r="L3828" s="109" t="s">
        <v>16420</v>
      </c>
      <c r="M3828" s="109" t="s">
        <v>16421</v>
      </c>
    </row>
    <row r="3829" s="98" customFormat="1" spans="1:13">
      <c r="A3829" s="108" t="s">
        <v>16422</v>
      </c>
      <c r="B3829" s="108" t="s">
        <v>16423</v>
      </c>
      <c r="C3829" s="21">
        <f>VLOOKUP(A3829,[1]spot_prices!$A:$F,3,FALSE)</f>
        <v>105.4</v>
      </c>
      <c r="D3829" s="21">
        <f>VLOOKUP(A3829,[1]spot_prices!$A:$F,4,FALSE)</f>
        <v>260.6</v>
      </c>
      <c r="E3829" s="107">
        <f>C3829/D3829</f>
        <v>0.404451266308519</v>
      </c>
      <c r="F3829" s="20">
        <f>VLOOKUP(A3829,[1]spot_prices!$A:$F,5,FALSE)</f>
        <v>8.03</v>
      </c>
      <c r="G3829" s="103">
        <f>VLOOKUP(A3829,[1]spot_prices!$A:$F,6,FALSE)</f>
        <v>0.75</v>
      </c>
      <c r="H3829" s="109" t="s">
        <v>628</v>
      </c>
      <c r="I3829" s="121"/>
      <c r="J3829" s="108" t="s">
        <v>3067</v>
      </c>
      <c r="K3829" s="112">
        <f>VLOOKUP(H3829,行业总结!D:F,2,FALSE)</f>
        <v>1.3</v>
      </c>
      <c r="L3829" s="109" t="s">
        <v>16424</v>
      </c>
      <c r="M3829" s="109" t="s">
        <v>16425</v>
      </c>
    </row>
    <row r="3830" s="98" customFormat="1" ht="33" spans="1:13">
      <c r="A3830" s="20" t="s">
        <v>16426</v>
      </c>
      <c r="B3830" s="20" t="s">
        <v>16427</v>
      </c>
      <c r="C3830" s="21">
        <f>VLOOKUP(A3830,[1]spot_prices!$A:$F,3,FALSE)</f>
        <v>50.7</v>
      </c>
      <c r="D3830" s="21">
        <f>VLOOKUP(A3830,[1]spot_prices!$A:$F,4,FALSE)</f>
        <v>507.2</v>
      </c>
      <c r="E3830" s="107">
        <f>C3830/D3830</f>
        <v>0.0999605678233439</v>
      </c>
      <c r="F3830" s="20">
        <f>VLOOKUP(A3830,[1]spot_prices!$A:$F,5,FALSE)</f>
        <v>15.64</v>
      </c>
      <c r="G3830" s="103">
        <f>VLOOKUP(A3830,[1]spot_prices!$A:$F,6,FALSE)</f>
        <v>0.64</v>
      </c>
      <c r="H3830" s="23" t="s">
        <v>628</v>
      </c>
      <c r="I3830" s="115"/>
      <c r="J3830" s="113"/>
      <c r="K3830" s="112">
        <f>VLOOKUP(H3830,行业总结!D:F,2,FALSE)</f>
        <v>1.3</v>
      </c>
      <c r="L3830" s="23" t="s">
        <v>16428</v>
      </c>
      <c r="M3830" s="23" t="s">
        <v>16429</v>
      </c>
    </row>
    <row r="3831" s="98" customFormat="1" spans="1:13">
      <c r="A3831" s="24" t="s">
        <v>16430</v>
      </c>
      <c r="B3831" s="24" t="s">
        <v>16431</v>
      </c>
      <c r="C3831" s="21">
        <f>VLOOKUP(A3831,[1]spot_prices!$A:$F,3,FALSE)</f>
        <v>41</v>
      </c>
      <c r="D3831" s="21">
        <f>VLOOKUP(A3831,[1]spot_prices!$A:$F,4,FALSE)</f>
        <v>410</v>
      </c>
      <c r="E3831" s="107">
        <f>C3831/D3831</f>
        <v>0.1</v>
      </c>
      <c r="F3831" s="20">
        <f>VLOOKUP(A3831,[1]spot_prices!$A:$F,5,FALSE)</f>
        <v>15</v>
      </c>
      <c r="G3831" s="103">
        <f>VLOOKUP(A3831,[1]spot_prices!$A:$F,6,FALSE)</f>
        <v>0.94</v>
      </c>
      <c r="H3831" s="27" t="s">
        <v>628</v>
      </c>
      <c r="I3831" s="35"/>
      <c r="J3831" s="114"/>
      <c r="K3831" s="112">
        <f>VLOOKUP(H3831,行业总结!D:F,2,FALSE)</f>
        <v>1.3</v>
      </c>
      <c r="L3831" s="27" t="s">
        <v>16432</v>
      </c>
      <c r="M3831" s="27" t="s">
        <v>16433</v>
      </c>
    </row>
    <row r="3832" s="98" customFormat="1" ht="33" spans="1:13">
      <c r="A3832" s="110" t="s">
        <v>675</v>
      </c>
      <c r="B3832" s="110" t="s">
        <v>676</v>
      </c>
      <c r="C3832" s="21">
        <f>VLOOKUP(A3832,[1]spot_prices!$A:$F,3,FALSE)</f>
        <v>868.5</v>
      </c>
      <c r="D3832" s="21">
        <f>VLOOKUP(A3832,[1]spot_prices!$A:$F,4,FALSE)</f>
        <v>868.5</v>
      </c>
      <c r="E3832" s="107">
        <f>C3832/D3832</f>
        <v>1</v>
      </c>
      <c r="F3832" s="20">
        <f>VLOOKUP(A3832,[1]spot_prices!$A:$F,5,FALSE)</f>
        <v>6.87</v>
      </c>
      <c r="G3832" s="103">
        <f>VLOOKUP(A3832,[1]spot_prices!$A:$F,6,FALSE)</f>
        <v>-2</v>
      </c>
      <c r="H3832" s="111" t="s">
        <v>19</v>
      </c>
      <c r="I3832" s="130"/>
      <c r="J3832" s="110" t="s">
        <v>16434</v>
      </c>
      <c r="K3832" s="112">
        <f>VLOOKUP(H3832,行业总结!D:F,2,FALSE)</f>
        <v>1.4</v>
      </c>
      <c r="L3832" s="111" t="s">
        <v>677</v>
      </c>
      <c r="M3832" s="111" t="s">
        <v>678</v>
      </c>
    </row>
    <row r="3833" s="98" customFormat="1" ht="33" spans="1:13">
      <c r="A3833" s="110" t="s">
        <v>679</v>
      </c>
      <c r="B3833" s="110" t="s">
        <v>680</v>
      </c>
      <c r="C3833" s="21">
        <f>VLOOKUP(A3833,[1]spot_prices!$A:$F,3,FALSE)</f>
        <v>442.7</v>
      </c>
      <c r="D3833" s="21">
        <f>VLOOKUP(A3833,[1]spot_prices!$A:$F,4,FALSE)</f>
        <v>442.7</v>
      </c>
      <c r="E3833" s="107">
        <f>C3833/D3833</f>
        <v>1</v>
      </c>
      <c r="F3833" s="20">
        <f>VLOOKUP(A3833,[1]spot_prices!$A:$F,5,FALSE)</f>
        <v>6.89</v>
      </c>
      <c r="G3833" s="103">
        <f>VLOOKUP(A3833,[1]spot_prices!$A:$F,6,FALSE)</f>
        <v>1.77</v>
      </c>
      <c r="H3833" s="111" t="s">
        <v>19</v>
      </c>
      <c r="I3833" s="130"/>
      <c r="J3833" s="110" t="s">
        <v>2765</v>
      </c>
      <c r="K3833" s="112">
        <f>VLOOKUP(H3833,行业总结!D:F,2,FALSE)</f>
        <v>1.4</v>
      </c>
      <c r="L3833" s="111" t="s">
        <v>681</v>
      </c>
      <c r="M3833" s="111" t="s">
        <v>682</v>
      </c>
    </row>
    <row r="3834" s="98" customFormat="1" ht="49.5" spans="1:13">
      <c r="A3834" s="108" t="s">
        <v>16435</v>
      </c>
      <c r="B3834" s="108" t="s">
        <v>16436</v>
      </c>
      <c r="C3834" s="21">
        <f>VLOOKUP(A3834,[1]spot_prices!$A:$F,3,FALSE)</f>
        <v>372.4</v>
      </c>
      <c r="D3834" s="21">
        <f>VLOOKUP(A3834,[1]spot_prices!$A:$F,4,FALSE)</f>
        <v>373.5</v>
      </c>
      <c r="E3834" s="107">
        <f>C3834/D3834</f>
        <v>0.997054886211513</v>
      </c>
      <c r="F3834" s="20">
        <f>VLOOKUP(A3834,[1]spot_prices!$A:$F,5,FALSE)</f>
        <v>4.23</v>
      </c>
      <c r="G3834" s="103">
        <f>VLOOKUP(A3834,[1]spot_prices!$A:$F,6,FALSE)</f>
        <v>2.67</v>
      </c>
      <c r="H3834" s="109" t="s">
        <v>19</v>
      </c>
      <c r="I3834" s="121"/>
      <c r="J3834" s="108" t="s">
        <v>2216</v>
      </c>
      <c r="K3834" s="112">
        <f>VLOOKUP(H3834,行业总结!D:F,2,FALSE)</f>
        <v>1.4</v>
      </c>
      <c r="L3834" s="109" t="s">
        <v>16437</v>
      </c>
      <c r="M3834" s="109" t="s">
        <v>16438</v>
      </c>
    </row>
    <row r="3835" s="98" customFormat="1" ht="33" spans="1:13">
      <c r="A3835" s="108" t="s">
        <v>16439</v>
      </c>
      <c r="B3835" s="108" t="s">
        <v>16440</v>
      </c>
      <c r="C3835" s="21">
        <f>VLOOKUP(A3835,[1]spot_prices!$A:$F,3,FALSE)</f>
        <v>327.6</v>
      </c>
      <c r="D3835" s="21">
        <f>VLOOKUP(A3835,[1]spot_prices!$A:$F,4,FALSE)</f>
        <v>327.6</v>
      </c>
      <c r="E3835" s="107">
        <f>C3835/D3835</f>
        <v>1</v>
      </c>
      <c r="F3835" s="20">
        <f>VLOOKUP(A3835,[1]spot_prices!$A:$F,5,FALSE)</f>
        <v>6.53</v>
      </c>
      <c r="G3835" s="103">
        <f>VLOOKUP(A3835,[1]spot_prices!$A:$F,6,FALSE)</f>
        <v>0.15</v>
      </c>
      <c r="H3835" s="109" t="s">
        <v>19</v>
      </c>
      <c r="I3835" s="121"/>
      <c r="J3835" s="108" t="s">
        <v>2211</v>
      </c>
      <c r="K3835" s="112">
        <f>VLOOKUP(H3835,行业总结!D:F,2,FALSE)</f>
        <v>1.4</v>
      </c>
      <c r="L3835" s="109" t="s">
        <v>16441</v>
      </c>
      <c r="M3835" s="109" t="s">
        <v>16442</v>
      </c>
    </row>
    <row r="3836" s="98" customFormat="1" ht="33" spans="1:13">
      <c r="A3836" s="108" t="s">
        <v>16443</v>
      </c>
      <c r="B3836" s="108" t="s">
        <v>16444</v>
      </c>
      <c r="C3836" s="21">
        <f>VLOOKUP(A3836,[1]spot_prices!$A:$F,3,FALSE)</f>
        <v>300.2</v>
      </c>
      <c r="D3836" s="21">
        <f>VLOOKUP(A3836,[1]spot_prices!$A:$F,4,FALSE)</f>
        <v>300.2</v>
      </c>
      <c r="E3836" s="107">
        <f>C3836/D3836</f>
        <v>1</v>
      </c>
      <c r="F3836" s="20">
        <f>VLOOKUP(A3836,[1]spot_prices!$A:$F,5,FALSE)</f>
        <v>5.25</v>
      </c>
      <c r="G3836" s="103">
        <f>VLOOKUP(A3836,[1]spot_prices!$A:$F,6,FALSE)</f>
        <v>0.96</v>
      </c>
      <c r="H3836" s="109" t="s">
        <v>19</v>
      </c>
      <c r="I3836" s="121"/>
      <c r="J3836" s="108" t="s">
        <v>2226</v>
      </c>
      <c r="K3836" s="112">
        <f>VLOOKUP(H3836,行业总结!D:F,2,FALSE)</f>
        <v>1.4</v>
      </c>
      <c r="L3836" s="109" t="s">
        <v>16445</v>
      </c>
      <c r="M3836" s="109" t="s">
        <v>16446</v>
      </c>
    </row>
    <row r="3837" s="98" customFormat="1" ht="33" spans="1:13">
      <c r="A3837" s="108" t="s">
        <v>16447</v>
      </c>
      <c r="B3837" s="108" t="s">
        <v>16448</v>
      </c>
      <c r="C3837" s="21">
        <f>VLOOKUP(A3837,[1]spot_prices!$A:$F,3,FALSE)</f>
        <v>239.6</v>
      </c>
      <c r="D3837" s="21">
        <f>VLOOKUP(A3837,[1]spot_prices!$A:$F,4,FALSE)</f>
        <v>239.6</v>
      </c>
      <c r="E3837" s="107">
        <f>C3837/D3837</f>
        <v>1</v>
      </c>
      <c r="F3837" s="20">
        <f>VLOOKUP(A3837,[1]spot_prices!$A:$F,5,FALSE)</f>
        <v>4.45</v>
      </c>
      <c r="G3837" s="103">
        <f>VLOOKUP(A3837,[1]spot_prices!$A:$F,6,FALSE)</f>
        <v>0.45</v>
      </c>
      <c r="H3837" s="109" t="s">
        <v>19</v>
      </c>
      <c r="I3837" s="121"/>
      <c r="J3837" s="108" t="s">
        <v>2317</v>
      </c>
      <c r="K3837" s="112">
        <f>VLOOKUP(H3837,行业总结!D:F,2,FALSE)</f>
        <v>1.4</v>
      </c>
      <c r="L3837" s="109" t="s">
        <v>16449</v>
      </c>
      <c r="M3837" s="109" t="s">
        <v>16450</v>
      </c>
    </row>
    <row r="3838" s="98" customFormat="1" ht="33" spans="1:13">
      <c r="A3838" s="108" t="s">
        <v>16451</v>
      </c>
      <c r="B3838" s="108" t="s">
        <v>16452</v>
      </c>
      <c r="C3838" s="21">
        <f>VLOOKUP(A3838,[1]spot_prices!$A:$F,3,FALSE)</f>
        <v>239.3</v>
      </c>
      <c r="D3838" s="21">
        <f>VLOOKUP(A3838,[1]spot_prices!$A:$F,4,FALSE)</f>
        <v>239.3</v>
      </c>
      <c r="E3838" s="107">
        <f>C3838/D3838</f>
        <v>1</v>
      </c>
      <c r="F3838" s="20">
        <f>VLOOKUP(A3838,[1]spot_prices!$A:$F,5,FALSE)</f>
        <v>5.32</v>
      </c>
      <c r="G3838" s="103">
        <f>VLOOKUP(A3838,[1]spot_prices!$A:$F,6,FALSE)</f>
        <v>0.19</v>
      </c>
      <c r="H3838" s="109" t="s">
        <v>19</v>
      </c>
      <c r="I3838" s="121"/>
      <c r="J3838" s="108" t="s">
        <v>2226</v>
      </c>
      <c r="K3838" s="112">
        <f>VLOOKUP(H3838,行业总结!D:F,2,FALSE)</f>
        <v>1.4</v>
      </c>
      <c r="L3838" s="109" t="s">
        <v>16453</v>
      </c>
      <c r="M3838" s="109" t="s">
        <v>16454</v>
      </c>
    </row>
    <row r="3839" s="98" customFormat="1" spans="1:13">
      <c r="A3839" s="108" t="s">
        <v>16455</v>
      </c>
      <c r="B3839" s="108" t="s">
        <v>16456</v>
      </c>
      <c r="C3839" s="21">
        <f>VLOOKUP(A3839,[1]spot_prices!$A:$F,3,FALSE)</f>
        <v>176.6</v>
      </c>
      <c r="D3839" s="21">
        <f>VLOOKUP(A3839,[1]spot_prices!$A:$F,4,FALSE)</f>
        <v>177.7</v>
      </c>
      <c r="E3839" s="107">
        <f>C3839/D3839</f>
        <v>0.993809791783905</v>
      </c>
      <c r="F3839" s="20">
        <f>VLOOKUP(A3839,[1]spot_prices!$A:$F,5,FALSE)</f>
        <v>5.95</v>
      </c>
      <c r="G3839" s="103">
        <f>VLOOKUP(A3839,[1]spot_prices!$A:$F,6,FALSE)</f>
        <v>0.85</v>
      </c>
      <c r="H3839" s="109" t="s">
        <v>19</v>
      </c>
      <c r="I3839" s="121"/>
      <c r="J3839" s="108" t="s">
        <v>2226</v>
      </c>
      <c r="K3839" s="112">
        <f>VLOOKUP(H3839,行业总结!D:F,2,FALSE)</f>
        <v>1.4</v>
      </c>
      <c r="L3839" s="109" t="s">
        <v>16457</v>
      </c>
      <c r="M3839" s="109" t="s">
        <v>16458</v>
      </c>
    </row>
    <row r="3840" s="98" customFormat="1" ht="33" spans="1:13">
      <c r="A3840" s="108" t="s">
        <v>16459</v>
      </c>
      <c r="B3840" s="108" t="s">
        <v>16460</v>
      </c>
      <c r="C3840" s="21">
        <f>VLOOKUP(A3840,[1]spot_prices!$A:$F,3,FALSE)</f>
        <v>171.7</v>
      </c>
      <c r="D3840" s="21">
        <f>VLOOKUP(A3840,[1]spot_prices!$A:$F,4,FALSE)</f>
        <v>171.7</v>
      </c>
      <c r="E3840" s="107">
        <f>C3840/D3840</f>
        <v>1</v>
      </c>
      <c r="F3840" s="20">
        <f>VLOOKUP(A3840,[1]spot_prices!$A:$F,5,FALSE)</f>
        <v>7.45</v>
      </c>
      <c r="G3840" s="103">
        <f>VLOOKUP(A3840,[1]spot_prices!$A:$F,6,FALSE)</f>
        <v>-0.13</v>
      </c>
      <c r="H3840" s="109" t="s">
        <v>19</v>
      </c>
      <c r="I3840" s="121"/>
      <c r="J3840" s="108" t="s">
        <v>2421</v>
      </c>
      <c r="K3840" s="112">
        <f>VLOOKUP(H3840,行业总结!D:F,2,FALSE)</f>
        <v>1.4</v>
      </c>
      <c r="L3840" s="109" t="s">
        <v>16461</v>
      </c>
      <c r="M3840" s="109" t="s">
        <v>16462</v>
      </c>
    </row>
    <row r="3841" s="98" customFormat="1" ht="33" spans="1:13">
      <c r="A3841" s="108" t="s">
        <v>16463</v>
      </c>
      <c r="B3841" s="108" t="s">
        <v>16464</v>
      </c>
      <c r="C3841" s="21">
        <f>VLOOKUP(A3841,[1]spot_prices!$A:$F,3,FALSE)</f>
        <v>161.4</v>
      </c>
      <c r="D3841" s="21">
        <f>VLOOKUP(A3841,[1]spot_prices!$A:$F,4,FALSE)</f>
        <v>161.8</v>
      </c>
      <c r="E3841" s="107">
        <f>C3841/D3841</f>
        <v>0.997527812113721</v>
      </c>
      <c r="F3841" s="20">
        <f>VLOOKUP(A3841,[1]spot_prices!$A:$F,5,FALSE)</f>
        <v>17.4</v>
      </c>
      <c r="G3841" s="103">
        <f>VLOOKUP(A3841,[1]spot_prices!$A:$F,6,FALSE)</f>
        <v>1.34</v>
      </c>
      <c r="H3841" s="109" t="s">
        <v>19</v>
      </c>
      <c r="I3841" s="121"/>
      <c r="J3841" s="108" t="s">
        <v>2135</v>
      </c>
      <c r="K3841" s="112">
        <f>VLOOKUP(H3841,行业总结!D:F,2,FALSE)</f>
        <v>1.4</v>
      </c>
      <c r="L3841" s="109" t="s">
        <v>16465</v>
      </c>
      <c r="M3841" s="109" t="s">
        <v>16466</v>
      </c>
    </row>
    <row r="3842" s="98" customFormat="1" ht="33" spans="1:13">
      <c r="A3842" s="108" t="s">
        <v>16467</v>
      </c>
      <c r="B3842" s="108" t="s">
        <v>16468</v>
      </c>
      <c r="C3842" s="21">
        <f>VLOOKUP(A3842,[1]spot_prices!$A:$F,3,FALSE)</f>
        <v>136.2</v>
      </c>
      <c r="D3842" s="21">
        <f>VLOOKUP(A3842,[1]spot_prices!$A:$F,4,FALSE)</f>
        <v>143.8</v>
      </c>
      <c r="E3842" s="107">
        <f>C3842/D3842</f>
        <v>0.947148817802503</v>
      </c>
      <c r="F3842" s="20">
        <f>VLOOKUP(A3842,[1]spot_prices!$A:$F,5,FALSE)</f>
        <v>17.98</v>
      </c>
      <c r="G3842" s="103">
        <f>VLOOKUP(A3842,[1]spot_prices!$A:$F,6,FALSE)</f>
        <v>1.58</v>
      </c>
      <c r="H3842" s="109" t="s">
        <v>19</v>
      </c>
      <c r="I3842" s="121"/>
      <c r="J3842" s="108" t="s">
        <v>2352</v>
      </c>
      <c r="K3842" s="112">
        <f>VLOOKUP(H3842,行业总结!D:F,2,FALSE)</f>
        <v>1.4</v>
      </c>
      <c r="L3842" s="109" t="s">
        <v>16469</v>
      </c>
      <c r="M3842" s="109" t="s">
        <v>16470</v>
      </c>
    </row>
    <row r="3843" s="98" customFormat="1" ht="33" spans="1:13">
      <c r="A3843" s="108" t="s">
        <v>16471</v>
      </c>
      <c r="B3843" s="108" t="s">
        <v>16472</v>
      </c>
      <c r="C3843" s="21">
        <f>VLOOKUP(A3843,[1]spot_prices!$A:$F,3,FALSE)</f>
        <v>135.6</v>
      </c>
      <c r="D3843" s="21">
        <f>VLOOKUP(A3843,[1]spot_prices!$A:$F,4,FALSE)</f>
        <v>135.6</v>
      </c>
      <c r="E3843" s="107">
        <f>C3843/D3843</f>
        <v>1</v>
      </c>
      <c r="F3843" s="20">
        <f>VLOOKUP(A3843,[1]spot_prices!$A:$F,5,FALSE)</f>
        <v>3.97</v>
      </c>
      <c r="G3843" s="103">
        <f>VLOOKUP(A3843,[1]spot_prices!$A:$F,6,FALSE)</f>
        <v>0.76</v>
      </c>
      <c r="H3843" s="109" t="s">
        <v>19</v>
      </c>
      <c r="I3843" s="121"/>
      <c r="J3843" s="108" t="s">
        <v>2253</v>
      </c>
      <c r="K3843" s="112">
        <f>VLOOKUP(H3843,行业总结!D:F,2,FALSE)</f>
        <v>1.4</v>
      </c>
      <c r="L3843" s="109" t="s">
        <v>16473</v>
      </c>
      <c r="M3843" s="109" t="s">
        <v>16474</v>
      </c>
    </row>
    <row r="3844" s="98" customFormat="1" spans="1:13">
      <c r="A3844" s="108" t="s">
        <v>16475</v>
      </c>
      <c r="B3844" s="108" t="s">
        <v>16476</v>
      </c>
      <c r="C3844" s="21">
        <f>VLOOKUP(A3844,[1]spot_prices!$A:$F,3,FALSE)</f>
        <v>127.6</v>
      </c>
      <c r="D3844" s="21">
        <f>VLOOKUP(A3844,[1]spot_prices!$A:$F,4,FALSE)</f>
        <v>164.7</v>
      </c>
      <c r="E3844" s="107">
        <f>C3844/D3844</f>
        <v>0.774741955069824</v>
      </c>
      <c r="F3844" s="20">
        <f>VLOOKUP(A3844,[1]spot_prices!$A:$F,5,FALSE)</f>
        <v>3.22</v>
      </c>
      <c r="G3844" s="103">
        <f>VLOOKUP(A3844,[1]spot_prices!$A:$F,6,FALSE)</f>
        <v>0.63</v>
      </c>
      <c r="H3844" s="109" t="s">
        <v>19</v>
      </c>
      <c r="I3844" s="121"/>
      <c r="J3844" s="108" t="s">
        <v>2421</v>
      </c>
      <c r="K3844" s="112">
        <f>VLOOKUP(H3844,行业总结!D:F,2,FALSE)</f>
        <v>1.4</v>
      </c>
      <c r="L3844" s="109" t="s">
        <v>16477</v>
      </c>
      <c r="M3844" s="109" t="s">
        <v>16478</v>
      </c>
    </row>
    <row r="3845" s="98" customFormat="1" ht="33" spans="1:13">
      <c r="A3845" s="108" t="s">
        <v>16479</v>
      </c>
      <c r="B3845" s="108" t="s">
        <v>16480</v>
      </c>
      <c r="C3845" s="21">
        <f>VLOOKUP(A3845,[1]spot_prices!$A:$F,3,FALSE)</f>
        <v>101</v>
      </c>
      <c r="D3845" s="21">
        <f>VLOOKUP(A3845,[1]spot_prices!$A:$F,4,FALSE)</f>
        <v>101</v>
      </c>
      <c r="E3845" s="107">
        <f>C3845/D3845</f>
        <v>1</v>
      </c>
      <c r="F3845" s="20">
        <f>VLOOKUP(A3845,[1]spot_prices!$A:$F,5,FALSE)</f>
        <v>13.57</v>
      </c>
      <c r="G3845" s="103">
        <f>VLOOKUP(A3845,[1]spot_prices!$A:$F,6,FALSE)</f>
        <v>1.72</v>
      </c>
      <c r="H3845" s="109" t="s">
        <v>19</v>
      </c>
      <c r="I3845" s="121"/>
      <c r="J3845" s="108" t="s">
        <v>2113</v>
      </c>
      <c r="K3845" s="112">
        <f>VLOOKUP(H3845,行业总结!D:F,2,FALSE)</f>
        <v>1.4</v>
      </c>
      <c r="L3845" s="109" t="s">
        <v>16481</v>
      </c>
      <c r="M3845" s="109" t="s">
        <v>16482</v>
      </c>
    </row>
    <row r="3846" s="98" customFormat="1" spans="1:13">
      <c r="A3846" s="108" t="s">
        <v>16483</v>
      </c>
      <c r="B3846" s="108" t="s">
        <v>16484</v>
      </c>
      <c r="C3846" s="21">
        <f>VLOOKUP(A3846,[1]spot_prices!$A:$F,3,FALSE)</f>
        <v>99.7</v>
      </c>
      <c r="D3846" s="21">
        <f>VLOOKUP(A3846,[1]spot_prices!$A:$F,4,FALSE)</f>
        <v>109.6</v>
      </c>
      <c r="E3846" s="107">
        <f>C3846/D3846</f>
        <v>0.909671532846715</v>
      </c>
      <c r="F3846" s="20">
        <f>VLOOKUP(A3846,[1]spot_prices!$A:$F,5,FALSE)</f>
        <v>7.9</v>
      </c>
      <c r="G3846" s="103">
        <f>VLOOKUP(A3846,[1]spot_prices!$A:$F,6,FALSE)</f>
        <v>1.28</v>
      </c>
      <c r="H3846" s="109" t="s">
        <v>19</v>
      </c>
      <c r="I3846" s="121"/>
      <c r="J3846" s="108" t="s">
        <v>2113</v>
      </c>
      <c r="K3846" s="112">
        <f>VLOOKUP(H3846,行业总结!D:F,2,FALSE)</f>
        <v>1.4</v>
      </c>
      <c r="L3846" s="109" t="s">
        <v>16485</v>
      </c>
      <c r="M3846" s="109" t="s">
        <v>16486</v>
      </c>
    </row>
    <row r="3847" s="98" customFormat="1" ht="33" spans="1:13">
      <c r="A3847" s="20" t="s">
        <v>16487</v>
      </c>
      <c r="B3847" s="20" t="s">
        <v>16488</v>
      </c>
      <c r="C3847" s="21">
        <f>VLOOKUP(A3847,[1]spot_prices!$A:$F,3,FALSE)</f>
        <v>90.7</v>
      </c>
      <c r="D3847" s="21">
        <f>VLOOKUP(A3847,[1]spot_prices!$A:$F,4,FALSE)</f>
        <v>131.7</v>
      </c>
      <c r="E3847" s="107">
        <f>C3847/D3847</f>
        <v>0.688686408504176</v>
      </c>
      <c r="F3847" s="20">
        <f>VLOOKUP(A3847,[1]spot_prices!$A:$F,5,FALSE)</f>
        <v>2.13</v>
      </c>
      <c r="G3847" s="103">
        <f>VLOOKUP(A3847,[1]spot_prices!$A:$F,6,FALSE)</f>
        <v>0</v>
      </c>
      <c r="H3847" s="23" t="s">
        <v>19</v>
      </c>
      <c r="I3847" s="115"/>
      <c r="J3847" s="20" t="s">
        <v>2421</v>
      </c>
      <c r="K3847" s="112">
        <f>VLOOKUP(H3847,行业总结!D:F,2,FALSE)</f>
        <v>1.4</v>
      </c>
      <c r="L3847" s="23" t="s">
        <v>16489</v>
      </c>
      <c r="M3847" s="23" t="s">
        <v>16490</v>
      </c>
    </row>
    <row r="3848" s="98" customFormat="1" ht="33" spans="1:13">
      <c r="A3848" s="20" t="s">
        <v>16491</v>
      </c>
      <c r="B3848" s="20" t="s">
        <v>16492</v>
      </c>
      <c r="C3848" s="21">
        <f>VLOOKUP(A3848,[1]spot_prices!$A:$F,3,FALSE)</f>
        <v>90.6</v>
      </c>
      <c r="D3848" s="21">
        <f>VLOOKUP(A3848,[1]spot_prices!$A:$F,4,FALSE)</f>
        <v>249.9</v>
      </c>
      <c r="E3848" s="107">
        <f>C3848/D3848</f>
        <v>0.362545018007203</v>
      </c>
      <c r="F3848" s="20">
        <f>VLOOKUP(A3848,[1]spot_prices!$A:$F,5,FALSE)</f>
        <v>17.17</v>
      </c>
      <c r="G3848" s="103">
        <f>VLOOKUP(A3848,[1]spot_prices!$A:$F,6,FALSE)</f>
        <v>0.53</v>
      </c>
      <c r="H3848" s="23" t="s">
        <v>19</v>
      </c>
      <c r="I3848" s="115"/>
      <c r="J3848" s="20" t="s">
        <v>2216</v>
      </c>
      <c r="K3848" s="112">
        <f>VLOOKUP(H3848,行业总结!D:F,2,FALSE)</f>
        <v>1.4</v>
      </c>
      <c r="L3848" s="23" t="s">
        <v>16493</v>
      </c>
      <c r="M3848" s="23" t="s">
        <v>16494</v>
      </c>
    </row>
    <row r="3849" s="98" customFormat="1" ht="33" spans="1:13">
      <c r="A3849" s="20" t="s">
        <v>16495</v>
      </c>
      <c r="B3849" s="20" t="s">
        <v>16496</v>
      </c>
      <c r="C3849" s="21">
        <f>VLOOKUP(A3849,[1]spot_prices!$A:$F,3,FALSE)</f>
        <v>89.9</v>
      </c>
      <c r="D3849" s="21">
        <f>VLOOKUP(A3849,[1]spot_prices!$A:$F,4,FALSE)</f>
        <v>90</v>
      </c>
      <c r="E3849" s="107">
        <f>C3849/D3849</f>
        <v>0.998888888888889</v>
      </c>
      <c r="F3849" s="20">
        <f>VLOOKUP(A3849,[1]spot_prices!$A:$F,5,FALSE)</f>
        <v>5.55</v>
      </c>
      <c r="G3849" s="103">
        <f>VLOOKUP(A3849,[1]spot_prices!$A:$F,6,FALSE)</f>
        <v>0.36</v>
      </c>
      <c r="H3849" s="23" t="s">
        <v>19</v>
      </c>
      <c r="I3849" s="115"/>
      <c r="J3849" s="20" t="s">
        <v>2253</v>
      </c>
      <c r="K3849" s="112">
        <f>VLOOKUP(H3849,行业总结!D:F,2,FALSE)</f>
        <v>1.4</v>
      </c>
      <c r="L3849" s="23" t="s">
        <v>16497</v>
      </c>
      <c r="M3849" s="23" t="s">
        <v>16498</v>
      </c>
    </row>
    <row r="3850" s="98" customFormat="1" ht="49.5" spans="1:13">
      <c r="A3850" s="20" t="s">
        <v>16499</v>
      </c>
      <c r="B3850" s="20" t="s">
        <v>16500</v>
      </c>
      <c r="C3850" s="21">
        <f>VLOOKUP(A3850,[1]spot_prices!$A:$F,3,FALSE)</f>
        <v>74.7</v>
      </c>
      <c r="D3850" s="21">
        <f>VLOOKUP(A3850,[1]spot_prices!$A:$F,4,FALSE)</f>
        <v>91.5</v>
      </c>
      <c r="E3850" s="107">
        <f>C3850/D3850</f>
        <v>0.816393442622951</v>
      </c>
      <c r="F3850" s="20">
        <f>VLOOKUP(A3850,[1]spot_prices!$A:$F,5,FALSE)</f>
        <v>11.45</v>
      </c>
      <c r="G3850" s="103">
        <f>VLOOKUP(A3850,[1]spot_prices!$A:$F,6,FALSE)</f>
        <v>3.06</v>
      </c>
      <c r="H3850" s="23" t="s">
        <v>19</v>
      </c>
      <c r="I3850" s="115"/>
      <c r="J3850" s="20" t="s">
        <v>2113</v>
      </c>
      <c r="K3850" s="112">
        <f>VLOOKUP(H3850,行业总结!D:F,2,FALSE)</f>
        <v>1.4</v>
      </c>
      <c r="L3850" s="23" t="s">
        <v>16501</v>
      </c>
      <c r="M3850" s="23" t="s">
        <v>16502</v>
      </c>
    </row>
    <row r="3851" s="98" customFormat="1" ht="33" spans="1:13">
      <c r="A3851" s="20" t="s">
        <v>16503</v>
      </c>
      <c r="B3851" s="20" t="s">
        <v>16504</v>
      </c>
      <c r="C3851" s="21">
        <f>VLOOKUP(A3851,[1]spot_prices!$A:$F,3,FALSE)</f>
        <v>73.2</v>
      </c>
      <c r="D3851" s="21">
        <f>VLOOKUP(A3851,[1]spot_prices!$A:$F,4,FALSE)</f>
        <v>73.2</v>
      </c>
      <c r="E3851" s="107">
        <f>C3851/D3851</f>
        <v>1</v>
      </c>
      <c r="F3851" s="20">
        <f>VLOOKUP(A3851,[1]spot_prices!$A:$F,5,FALSE)</f>
        <v>12</v>
      </c>
      <c r="G3851" s="103">
        <f>VLOOKUP(A3851,[1]spot_prices!$A:$F,6,FALSE)</f>
        <v>-1.88</v>
      </c>
      <c r="H3851" s="23" t="s">
        <v>19</v>
      </c>
      <c r="I3851" s="115"/>
      <c r="J3851" s="20" t="s">
        <v>2826</v>
      </c>
      <c r="K3851" s="112">
        <f>VLOOKUP(H3851,行业总结!D:F,2,FALSE)</f>
        <v>1.4</v>
      </c>
      <c r="L3851" s="23" t="s">
        <v>16505</v>
      </c>
      <c r="M3851" s="23" t="s">
        <v>16401</v>
      </c>
    </row>
    <row r="3852" s="98" customFormat="1" ht="33" spans="1:13">
      <c r="A3852" s="20" t="s">
        <v>16506</v>
      </c>
      <c r="B3852" s="20" t="s">
        <v>16507</v>
      </c>
      <c r="C3852" s="21">
        <f>VLOOKUP(A3852,[1]spot_prices!$A:$F,3,FALSE)</f>
        <v>72.2</v>
      </c>
      <c r="D3852" s="21">
        <f>VLOOKUP(A3852,[1]spot_prices!$A:$F,4,FALSE)</f>
        <v>72.2</v>
      </c>
      <c r="E3852" s="107">
        <f>C3852/D3852</f>
        <v>1</v>
      </c>
      <c r="F3852" s="20">
        <f>VLOOKUP(A3852,[1]spot_prices!$A:$F,5,FALSE)</f>
        <v>16.23</v>
      </c>
      <c r="G3852" s="103">
        <f>VLOOKUP(A3852,[1]spot_prices!$A:$F,6,FALSE)</f>
        <v>0.74</v>
      </c>
      <c r="H3852" s="23" t="s">
        <v>19</v>
      </c>
      <c r="I3852" s="115"/>
      <c r="J3852" s="20" t="s">
        <v>2135</v>
      </c>
      <c r="K3852" s="112">
        <f>VLOOKUP(H3852,行业总结!D:F,2,FALSE)</f>
        <v>1.4</v>
      </c>
      <c r="L3852" s="23" t="s">
        <v>16508</v>
      </c>
      <c r="M3852" s="23" t="s">
        <v>16509</v>
      </c>
    </row>
    <row r="3853" s="98" customFormat="1" spans="1:13">
      <c r="A3853" s="20" t="s">
        <v>16510</v>
      </c>
      <c r="B3853" s="20" t="s">
        <v>16511</v>
      </c>
      <c r="C3853" s="21">
        <f>VLOOKUP(A3853,[1]spot_prices!$A:$F,3,FALSE)</f>
        <v>67.8</v>
      </c>
      <c r="D3853" s="21">
        <f>VLOOKUP(A3853,[1]spot_prices!$A:$F,4,FALSE)</f>
        <v>67.8</v>
      </c>
      <c r="E3853" s="107">
        <f>C3853/D3853</f>
        <v>1</v>
      </c>
      <c r="F3853" s="20">
        <f>VLOOKUP(A3853,[1]spot_prices!$A:$F,5,FALSE)</f>
        <v>15.64</v>
      </c>
      <c r="G3853" s="103">
        <f>VLOOKUP(A3853,[1]spot_prices!$A:$F,6,FALSE)</f>
        <v>1.89</v>
      </c>
      <c r="H3853" s="23" t="s">
        <v>19</v>
      </c>
      <c r="I3853" s="115"/>
      <c r="J3853" s="113"/>
      <c r="K3853" s="112">
        <f>VLOOKUP(H3853,行业总结!D:F,2,FALSE)</f>
        <v>1.4</v>
      </c>
      <c r="L3853" s="23" t="s">
        <v>16512</v>
      </c>
      <c r="M3853" s="23" t="s">
        <v>16513</v>
      </c>
    </row>
    <row r="3854" s="98" customFormat="1" ht="33" spans="1:13">
      <c r="A3854" s="24" t="s">
        <v>16514</v>
      </c>
      <c r="B3854" s="24" t="s">
        <v>16515</v>
      </c>
      <c r="C3854" s="21">
        <f>VLOOKUP(A3854,[1]spot_prices!$A:$F,3,FALSE)</f>
        <v>40.9</v>
      </c>
      <c r="D3854" s="21">
        <f>VLOOKUP(A3854,[1]spot_prices!$A:$F,4,FALSE)</f>
        <v>41</v>
      </c>
      <c r="E3854" s="107">
        <f>C3854/D3854</f>
        <v>0.997560975609756</v>
      </c>
      <c r="F3854" s="20">
        <f>VLOOKUP(A3854,[1]spot_prices!$A:$F,5,FALSE)</f>
        <v>11.9</v>
      </c>
      <c r="G3854" s="103">
        <f>VLOOKUP(A3854,[1]spot_prices!$A:$F,6,FALSE)</f>
        <v>1.88</v>
      </c>
      <c r="H3854" s="27" t="s">
        <v>19</v>
      </c>
      <c r="I3854" s="35"/>
      <c r="J3854" s="114"/>
      <c r="K3854" s="112">
        <f>VLOOKUP(H3854,行业总结!D:F,2,FALSE)</f>
        <v>1.4</v>
      </c>
      <c r="L3854" s="27" t="s">
        <v>16516</v>
      </c>
      <c r="M3854" s="27" t="s">
        <v>16517</v>
      </c>
    </row>
    <row r="3855" s="98" customFormat="1" ht="33" spans="1:13">
      <c r="A3855" s="24" t="s">
        <v>16518</v>
      </c>
      <c r="B3855" s="24" t="s">
        <v>16519</v>
      </c>
      <c r="C3855" s="21">
        <f>VLOOKUP(A3855,[1]spot_prices!$A:$F,3,FALSE)</f>
        <v>38.1</v>
      </c>
      <c r="D3855" s="21">
        <f>VLOOKUP(A3855,[1]spot_prices!$A:$F,4,FALSE)</f>
        <v>38.1</v>
      </c>
      <c r="E3855" s="107">
        <f>C3855/D3855</f>
        <v>1</v>
      </c>
      <c r="F3855" s="20">
        <f>VLOOKUP(A3855,[1]spot_prices!$A:$F,5,FALSE)</f>
        <v>6.81</v>
      </c>
      <c r="G3855" s="103">
        <f>VLOOKUP(A3855,[1]spot_prices!$A:$F,6,FALSE)</f>
        <v>1.49</v>
      </c>
      <c r="H3855" s="27" t="s">
        <v>19</v>
      </c>
      <c r="I3855" s="35"/>
      <c r="J3855" s="114"/>
      <c r="K3855" s="112">
        <f>VLOOKUP(H3855,行业总结!D:F,2,FALSE)</f>
        <v>1.4</v>
      </c>
      <c r="L3855" s="27" t="s">
        <v>16520</v>
      </c>
      <c r="M3855" s="27" t="s">
        <v>16521</v>
      </c>
    </row>
    <row r="3856" s="98" customFormat="1" ht="33" spans="1:13">
      <c r="A3856" s="24" t="s">
        <v>16522</v>
      </c>
      <c r="B3856" s="24" t="s">
        <v>16523</v>
      </c>
      <c r="C3856" s="21">
        <f>VLOOKUP(A3856,[1]spot_prices!$A:$F,3,FALSE)</f>
        <v>35.2</v>
      </c>
      <c r="D3856" s="21">
        <f>VLOOKUP(A3856,[1]spot_prices!$A:$F,4,FALSE)</f>
        <v>35.2</v>
      </c>
      <c r="E3856" s="107">
        <f>C3856/D3856</f>
        <v>1</v>
      </c>
      <c r="F3856" s="20">
        <f>VLOOKUP(A3856,[1]spot_prices!$A:$F,5,FALSE)</f>
        <v>6.87</v>
      </c>
      <c r="G3856" s="103">
        <f>VLOOKUP(A3856,[1]spot_prices!$A:$F,6,FALSE)</f>
        <v>2.23</v>
      </c>
      <c r="H3856" s="27" t="s">
        <v>19</v>
      </c>
      <c r="I3856" s="35"/>
      <c r="J3856" s="114"/>
      <c r="K3856" s="112">
        <f>VLOOKUP(H3856,行业总结!D:F,2,FALSE)</f>
        <v>1.4</v>
      </c>
      <c r="L3856" s="27" t="s">
        <v>16524</v>
      </c>
      <c r="M3856" s="27" t="s">
        <v>16525</v>
      </c>
    </row>
    <row r="3857" s="98" customFormat="1" spans="1:13">
      <c r="A3857" s="24" t="s">
        <v>16526</v>
      </c>
      <c r="B3857" s="24" t="s">
        <v>16527</v>
      </c>
      <c r="C3857" s="21">
        <f>VLOOKUP(A3857,[1]spot_prices!$A:$F,3,FALSE)</f>
        <v>28.8</v>
      </c>
      <c r="D3857" s="21">
        <f>VLOOKUP(A3857,[1]spot_prices!$A:$F,4,FALSE)</f>
        <v>69.1</v>
      </c>
      <c r="E3857" s="107">
        <f>C3857/D3857</f>
        <v>0.416787264833575</v>
      </c>
      <c r="F3857" s="20">
        <f>VLOOKUP(A3857,[1]spot_prices!$A:$F,5,FALSE)</f>
        <v>9.82</v>
      </c>
      <c r="G3857" s="103">
        <f>VLOOKUP(A3857,[1]spot_prices!$A:$F,6,FALSE)</f>
        <v>1.66</v>
      </c>
      <c r="H3857" s="27" t="s">
        <v>19</v>
      </c>
      <c r="I3857" s="35"/>
      <c r="J3857" s="114"/>
      <c r="K3857" s="112">
        <f>VLOOKUP(H3857,行业总结!D:F,2,FALSE)</f>
        <v>1.4</v>
      </c>
      <c r="L3857" s="27" t="s">
        <v>16528</v>
      </c>
      <c r="M3857" s="27" t="s">
        <v>16529</v>
      </c>
    </row>
    <row r="3858" s="98" customFormat="1" ht="33" spans="1:13">
      <c r="A3858" s="24" t="s">
        <v>16530</v>
      </c>
      <c r="B3858" s="24" t="s">
        <v>16531</v>
      </c>
      <c r="C3858" s="21">
        <f>VLOOKUP(A3858,[1]spot_prices!$A:$F,3,FALSE)</f>
        <v>28.5</v>
      </c>
      <c r="D3858" s="21">
        <f>VLOOKUP(A3858,[1]spot_prices!$A:$F,4,FALSE)</f>
        <v>28.5</v>
      </c>
      <c r="E3858" s="107">
        <f>C3858/D3858</f>
        <v>1</v>
      </c>
      <c r="F3858" s="20">
        <f>VLOOKUP(A3858,[1]spot_prices!$A:$F,5,FALSE)</f>
        <v>6.28</v>
      </c>
      <c r="G3858" s="103">
        <f>VLOOKUP(A3858,[1]spot_prices!$A:$F,6,FALSE)</f>
        <v>2.45</v>
      </c>
      <c r="H3858" s="27" t="s">
        <v>19</v>
      </c>
      <c r="I3858" s="35"/>
      <c r="J3858" s="114"/>
      <c r="K3858" s="112">
        <f>VLOOKUP(H3858,行业总结!D:F,2,FALSE)</f>
        <v>1.4</v>
      </c>
      <c r="L3858" s="27" t="s">
        <v>16532</v>
      </c>
      <c r="M3858" s="27" t="s">
        <v>16533</v>
      </c>
    </row>
    <row r="3859" s="98" customFormat="1" spans="1:13">
      <c r="A3859" s="24" t="s">
        <v>16534</v>
      </c>
      <c r="B3859" s="24" t="s">
        <v>16535</v>
      </c>
      <c r="C3859" s="21">
        <f>VLOOKUP(A3859,[1]spot_prices!$A:$F,3,FALSE)</f>
        <v>22.1</v>
      </c>
      <c r="D3859" s="21">
        <f>VLOOKUP(A3859,[1]spot_prices!$A:$F,4,FALSE)</f>
        <v>22.1</v>
      </c>
      <c r="E3859" s="107">
        <f>C3859/D3859</f>
        <v>1</v>
      </c>
      <c r="F3859" s="20">
        <f>VLOOKUP(A3859,[1]spot_prices!$A:$F,5,FALSE)</f>
        <v>4.16</v>
      </c>
      <c r="G3859" s="103">
        <f>VLOOKUP(A3859,[1]spot_prices!$A:$F,6,FALSE)</f>
        <v>0.73</v>
      </c>
      <c r="H3859" s="27" t="s">
        <v>19</v>
      </c>
      <c r="I3859" s="35"/>
      <c r="J3859" s="114"/>
      <c r="K3859" s="112">
        <f>VLOOKUP(H3859,行业总结!D:F,2,FALSE)</f>
        <v>1.4</v>
      </c>
      <c r="L3859" s="27" t="s">
        <v>16536</v>
      </c>
      <c r="M3859" s="27" t="s">
        <v>16537</v>
      </c>
    </row>
    <row r="3860" s="98" customFormat="1" spans="1:13">
      <c r="A3860" s="24" t="s">
        <v>16538</v>
      </c>
      <c r="B3860" s="24" t="s">
        <v>16539</v>
      </c>
      <c r="C3860" s="21">
        <f>VLOOKUP(A3860,[1]spot_prices!$A:$F,3,FALSE)</f>
        <v>16.5</v>
      </c>
      <c r="D3860" s="21">
        <f>VLOOKUP(A3860,[1]spot_prices!$A:$F,4,FALSE)</f>
        <v>165.1</v>
      </c>
      <c r="E3860" s="107">
        <f>C3860/D3860</f>
        <v>0.0999394306480921</v>
      </c>
      <c r="F3860" s="20">
        <f>VLOOKUP(A3860,[1]spot_prices!$A:$F,5,FALSE)</f>
        <v>16.38</v>
      </c>
      <c r="G3860" s="103">
        <f>VLOOKUP(A3860,[1]spot_prices!$A:$F,6,FALSE)</f>
        <v>-1.92</v>
      </c>
      <c r="H3860" s="27" t="s">
        <v>19</v>
      </c>
      <c r="I3860" s="35"/>
      <c r="J3860" s="114"/>
      <c r="K3860" s="112">
        <f>VLOOKUP(H3860,行业总结!D:F,2,FALSE)</f>
        <v>1.4</v>
      </c>
      <c r="L3860" s="27" t="s">
        <v>16540</v>
      </c>
      <c r="M3860" s="27" t="s">
        <v>16541</v>
      </c>
    </row>
    <row r="3861" s="98" customFormat="1" spans="1:13">
      <c r="A3861" s="28" t="s">
        <v>1373</v>
      </c>
      <c r="B3861" s="28" t="s">
        <v>1374</v>
      </c>
      <c r="C3861" s="21">
        <f>VLOOKUP(A3861,[1]spot_prices!$A:$F,3,FALSE)</f>
        <v>7130</v>
      </c>
      <c r="D3861" s="21">
        <f>VLOOKUP(A3861,[1]spot_prices!$A:$F,4,FALSE)</f>
        <v>9677.8</v>
      </c>
      <c r="E3861" s="107">
        <f>C3861/D3861</f>
        <v>0.736737688317593</v>
      </c>
      <c r="F3861" s="20">
        <f>VLOOKUP(A3861,[1]spot_prices!$A:$F,5,FALSE)</f>
        <v>34.24</v>
      </c>
      <c r="G3861" s="103">
        <f>VLOOKUP(A3861,[1]spot_prices!$A:$F,6,FALSE)</f>
        <v>-0.26</v>
      </c>
      <c r="H3861" s="30" t="s">
        <v>623</v>
      </c>
      <c r="I3861" s="129"/>
      <c r="J3861" s="28" t="s">
        <v>2207</v>
      </c>
      <c r="K3861" s="112">
        <f>VLOOKUP(H3861,行业总结!D:F,2,FALSE)</f>
        <v>1.2</v>
      </c>
      <c r="L3861" s="30" t="s">
        <v>1376</v>
      </c>
      <c r="M3861" s="30" t="s">
        <v>16542</v>
      </c>
    </row>
    <row r="3862" s="98" customFormat="1" ht="30" spans="1:13">
      <c r="A3862" s="28" t="s">
        <v>1377</v>
      </c>
      <c r="B3862" s="28" t="s">
        <v>1378</v>
      </c>
      <c r="C3862" s="21">
        <f>VLOOKUP(A3862,[1]spot_prices!$A:$F,3,FALSE)</f>
        <v>4984.1</v>
      </c>
      <c r="D3862" s="21">
        <f>VLOOKUP(A3862,[1]spot_prices!$A:$F,4,FALSE)</f>
        <v>8410.7</v>
      </c>
      <c r="E3862" s="107">
        <f>C3862/D3862</f>
        <v>0.592590390811704</v>
      </c>
      <c r="F3862" s="20">
        <f>VLOOKUP(A3862,[1]spot_prices!$A:$F,5,FALSE)</f>
        <v>46.01</v>
      </c>
      <c r="G3862" s="103">
        <f>VLOOKUP(A3862,[1]spot_prices!$A:$F,6,FALSE)</f>
        <v>0.94</v>
      </c>
      <c r="H3862" s="30" t="s">
        <v>623</v>
      </c>
      <c r="I3862" s="129"/>
      <c r="J3862" s="28" t="s">
        <v>2207</v>
      </c>
      <c r="K3862" s="112">
        <f>VLOOKUP(H3862,行业总结!D:F,2,FALSE)</f>
        <v>1.2</v>
      </c>
      <c r="L3862" s="30" t="s">
        <v>1379</v>
      </c>
      <c r="M3862" s="30" t="s">
        <v>16543</v>
      </c>
    </row>
    <row r="3863" s="98" customFormat="1" ht="30" spans="1:13">
      <c r="A3863" s="28" t="s">
        <v>1380</v>
      </c>
      <c r="B3863" s="28" t="s">
        <v>1381</v>
      </c>
      <c r="C3863" s="21">
        <f>VLOOKUP(A3863,[1]spot_prices!$A:$F,3,FALSE)</f>
        <v>1884.9</v>
      </c>
      <c r="D3863" s="21">
        <f>VLOOKUP(A3863,[1]spot_prices!$A:$F,4,FALSE)</f>
        <v>2348.3</v>
      </c>
      <c r="E3863" s="107">
        <f>C3863/D3863</f>
        <v>0.802665758208065</v>
      </c>
      <c r="F3863" s="20">
        <f>VLOOKUP(A3863,[1]spot_prices!$A:$F,5,FALSE)</f>
        <v>5.31</v>
      </c>
      <c r="G3863" s="103">
        <f>VLOOKUP(A3863,[1]spot_prices!$A:$F,6,FALSE)</f>
        <v>1.72</v>
      </c>
      <c r="H3863" s="30" t="s">
        <v>623</v>
      </c>
      <c r="I3863" s="129"/>
      <c r="J3863" s="28" t="s">
        <v>2224</v>
      </c>
      <c r="K3863" s="112">
        <f>VLOOKUP(H3863,行业总结!D:F,2,FALSE)</f>
        <v>1.2</v>
      </c>
      <c r="L3863" s="30" t="s">
        <v>1382</v>
      </c>
      <c r="M3863" s="30" t="s">
        <v>16544</v>
      </c>
    </row>
    <row r="3864" s="98" customFormat="1" ht="30" spans="1:13">
      <c r="A3864" s="28" t="s">
        <v>1383</v>
      </c>
      <c r="B3864" s="28" t="s">
        <v>1384</v>
      </c>
      <c r="C3864" s="21">
        <f>VLOOKUP(A3864,[1]spot_prices!$A:$F,3,FALSE)</f>
        <v>1818</v>
      </c>
      <c r="D3864" s="21">
        <f>VLOOKUP(A3864,[1]spot_prices!$A:$F,4,FALSE)</f>
        <v>2555.2</v>
      </c>
      <c r="E3864" s="107">
        <f>C3864/D3864</f>
        <v>0.711490294301816</v>
      </c>
      <c r="F3864" s="20">
        <f>VLOOKUP(A3864,[1]spot_prices!$A:$F,5,FALSE)</f>
        <v>26.56</v>
      </c>
      <c r="G3864" s="103">
        <f>VLOOKUP(A3864,[1]spot_prices!$A:$F,6,FALSE)</f>
        <v>-3.52</v>
      </c>
      <c r="H3864" s="30" t="s">
        <v>623</v>
      </c>
      <c r="I3864" s="129"/>
      <c r="J3864" s="28" t="s">
        <v>2207</v>
      </c>
      <c r="K3864" s="112">
        <f>VLOOKUP(H3864,行业总结!D:F,2,FALSE)</f>
        <v>1.2</v>
      </c>
      <c r="L3864" s="30" t="s">
        <v>1385</v>
      </c>
      <c r="M3864" s="30" t="s">
        <v>16545</v>
      </c>
    </row>
    <row r="3865" s="98" customFormat="1" spans="1:13">
      <c r="A3865" s="110" t="s">
        <v>621</v>
      </c>
      <c r="B3865" s="110" t="s">
        <v>622</v>
      </c>
      <c r="C3865" s="21">
        <f>VLOOKUP(A3865,[1]spot_prices!$A:$F,3,FALSE)</f>
        <v>620.8</v>
      </c>
      <c r="D3865" s="21">
        <f>VLOOKUP(A3865,[1]spot_prices!$A:$F,4,FALSE)</f>
        <v>928.7</v>
      </c>
      <c r="E3865" s="107">
        <f>C3865/D3865</f>
        <v>0.668461289975234</v>
      </c>
      <c r="F3865" s="20">
        <f>VLOOKUP(A3865,[1]spot_prices!$A:$F,5,FALSE)</f>
        <v>29.77</v>
      </c>
      <c r="G3865" s="103">
        <f>VLOOKUP(A3865,[1]spot_prices!$A:$F,6,FALSE)</f>
        <v>0.57</v>
      </c>
      <c r="H3865" s="111" t="s">
        <v>623</v>
      </c>
      <c r="I3865" s="130"/>
      <c r="J3865" s="110" t="s">
        <v>2224</v>
      </c>
      <c r="K3865" s="112">
        <f>VLOOKUP(H3865,行业总结!D:F,2,FALSE)</f>
        <v>1.2</v>
      </c>
      <c r="L3865" s="111" t="s">
        <v>624</v>
      </c>
      <c r="M3865" s="111" t="s">
        <v>625</v>
      </c>
    </row>
    <row r="3866" s="98" customFormat="1" spans="1:13">
      <c r="A3866" s="108" t="s">
        <v>16546</v>
      </c>
      <c r="B3866" s="108" t="s">
        <v>16547</v>
      </c>
      <c r="C3866" s="21">
        <f>VLOOKUP(A3866,[1]spot_prices!$A:$F,3,FALSE)</f>
        <v>151.1</v>
      </c>
      <c r="D3866" s="21">
        <f>VLOOKUP(A3866,[1]spot_prices!$A:$F,4,FALSE)</f>
        <v>164</v>
      </c>
      <c r="E3866" s="107">
        <f>C3866/D3866</f>
        <v>0.921341463414634</v>
      </c>
      <c r="F3866" s="20">
        <f>VLOOKUP(A3866,[1]spot_prices!$A:$F,5,FALSE)</f>
        <v>3.32</v>
      </c>
      <c r="G3866" s="103">
        <f>VLOOKUP(A3866,[1]spot_prices!$A:$F,6,FALSE)</f>
        <v>0.91</v>
      </c>
      <c r="H3866" s="109" t="s">
        <v>623</v>
      </c>
      <c r="I3866" s="121"/>
      <c r="J3866" s="108" t="s">
        <v>2135</v>
      </c>
      <c r="K3866" s="112">
        <f>VLOOKUP(H3866,行业总结!D:F,2,FALSE)</f>
        <v>1.2</v>
      </c>
      <c r="L3866" s="109" t="s">
        <v>16548</v>
      </c>
      <c r="M3866" s="109" t="s">
        <v>16549</v>
      </c>
    </row>
    <row r="3867" s="98" customFormat="1" ht="33" spans="1:13">
      <c r="A3867" s="20" t="s">
        <v>16550</v>
      </c>
      <c r="B3867" s="20" t="s">
        <v>16551</v>
      </c>
      <c r="C3867" s="21">
        <f>VLOOKUP(A3867,[1]spot_prices!$A:$F,3,FALSE)</f>
        <v>49.5</v>
      </c>
      <c r="D3867" s="21">
        <f>VLOOKUP(A3867,[1]spot_prices!$A:$F,4,FALSE)</f>
        <v>50.5</v>
      </c>
      <c r="E3867" s="107">
        <f>C3867/D3867</f>
        <v>0.98019801980198</v>
      </c>
      <c r="F3867" s="20">
        <f>VLOOKUP(A3867,[1]spot_prices!$A:$F,5,FALSE)</f>
        <v>30.8</v>
      </c>
      <c r="G3867" s="103">
        <f>VLOOKUP(A3867,[1]spot_prices!$A:$F,6,FALSE)</f>
        <v>0</v>
      </c>
      <c r="H3867" s="23" t="s">
        <v>276</v>
      </c>
      <c r="I3867" s="115"/>
      <c r="J3867" s="113"/>
      <c r="K3867" s="112">
        <f>VLOOKUP(H3867,行业总结!D:F,2,FALSE)</f>
        <v>2.8</v>
      </c>
      <c r="L3867" s="23" t="s">
        <v>16552</v>
      </c>
      <c r="M3867" s="23" t="s">
        <v>16553</v>
      </c>
    </row>
    <row r="3868" s="98" customFormat="1" ht="33" spans="1:13">
      <c r="A3868" s="20" t="s">
        <v>16554</v>
      </c>
      <c r="B3868" s="20" t="s">
        <v>16555</v>
      </c>
      <c r="C3868" s="21">
        <f>VLOOKUP(A3868,[1]spot_prices!$A:$F,3,FALSE)</f>
        <v>47.1</v>
      </c>
      <c r="D3868" s="21">
        <f>VLOOKUP(A3868,[1]spot_prices!$A:$F,4,FALSE)</f>
        <v>47.1</v>
      </c>
      <c r="E3868" s="107">
        <f>C3868/D3868</f>
        <v>1</v>
      </c>
      <c r="F3868" s="20">
        <f>VLOOKUP(A3868,[1]spot_prices!$A:$F,5,FALSE)</f>
        <v>70.6</v>
      </c>
      <c r="G3868" s="103">
        <f>VLOOKUP(A3868,[1]spot_prices!$A:$F,6,FALSE)</f>
        <v>2.19</v>
      </c>
      <c r="H3868" s="23" t="s">
        <v>276</v>
      </c>
      <c r="I3868" s="115"/>
      <c r="J3868" s="113"/>
      <c r="K3868" s="112">
        <f>VLOOKUP(H3868,行业总结!D:F,2,FALSE)</f>
        <v>2.8</v>
      </c>
      <c r="L3868" s="23" t="s">
        <v>16556</v>
      </c>
      <c r="M3868" s="23" t="s">
        <v>16557</v>
      </c>
    </row>
    <row r="3869" s="98" customFormat="1" ht="33" spans="1:13">
      <c r="A3869" s="24" t="s">
        <v>16558</v>
      </c>
      <c r="B3869" s="24" t="s">
        <v>16559</v>
      </c>
      <c r="C3869" s="21">
        <f>VLOOKUP(A3869,[1]spot_prices!$A:$F,3,FALSE)</f>
        <v>33.4</v>
      </c>
      <c r="D3869" s="21">
        <f>VLOOKUP(A3869,[1]spot_prices!$A:$F,4,FALSE)</f>
        <v>41.4</v>
      </c>
      <c r="E3869" s="107">
        <f>C3869/D3869</f>
        <v>0.806763285024155</v>
      </c>
      <c r="F3869" s="20">
        <f>VLOOKUP(A3869,[1]spot_prices!$A:$F,5,FALSE)</f>
        <v>9.01</v>
      </c>
      <c r="G3869" s="103">
        <f>VLOOKUP(A3869,[1]spot_prices!$A:$F,6,FALSE)</f>
        <v>2.27</v>
      </c>
      <c r="H3869" s="27" t="s">
        <v>276</v>
      </c>
      <c r="I3869" s="35"/>
      <c r="J3869" s="114"/>
      <c r="K3869" s="112">
        <f>VLOOKUP(H3869,行业总结!D:F,2,FALSE)</f>
        <v>2.8</v>
      </c>
      <c r="L3869" s="27" t="s">
        <v>16560</v>
      </c>
      <c r="M3869" s="27" t="s">
        <v>16561</v>
      </c>
    </row>
    <row r="3870" s="98" customFormat="1" ht="33" spans="1:13">
      <c r="A3870" s="24" t="s">
        <v>16562</v>
      </c>
      <c r="B3870" s="24" t="s">
        <v>16563</v>
      </c>
      <c r="C3870" s="21">
        <f>VLOOKUP(A3870,[1]spot_prices!$A:$F,3,FALSE)</f>
        <v>32.8</v>
      </c>
      <c r="D3870" s="21">
        <f>VLOOKUP(A3870,[1]spot_prices!$A:$F,4,FALSE)</f>
        <v>32.8</v>
      </c>
      <c r="E3870" s="107">
        <f>C3870/D3870</f>
        <v>1</v>
      </c>
      <c r="F3870" s="20">
        <f>VLOOKUP(A3870,[1]spot_prices!$A:$F,5,FALSE)</f>
        <v>8.59</v>
      </c>
      <c r="G3870" s="103">
        <f>VLOOKUP(A3870,[1]spot_prices!$A:$F,6,FALSE)</f>
        <v>1.54</v>
      </c>
      <c r="H3870" s="27" t="s">
        <v>276</v>
      </c>
      <c r="I3870" s="35"/>
      <c r="J3870" s="114"/>
      <c r="K3870" s="112">
        <f>VLOOKUP(H3870,行业总结!D:F,2,FALSE)</f>
        <v>2.8</v>
      </c>
      <c r="L3870" s="27" t="s">
        <v>16564</v>
      </c>
      <c r="M3870" s="27" t="s">
        <v>16565</v>
      </c>
    </row>
    <row r="3871" s="98" customFormat="1" ht="33" spans="1:13">
      <c r="A3871" s="24" t="s">
        <v>16566</v>
      </c>
      <c r="B3871" s="24" t="s">
        <v>16567</v>
      </c>
      <c r="C3871" s="21">
        <f>VLOOKUP(A3871,[1]spot_prices!$A:$F,3,FALSE)</f>
        <v>31.4</v>
      </c>
      <c r="D3871" s="21">
        <f>VLOOKUP(A3871,[1]spot_prices!$A:$F,4,FALSE)</f>
        <v>31.4</v>
      </c>
      <c r="E3871" s="107">
        <f>C3871/D3871</f>
        <v>1</v>
      </c>
      <c r="F3871" s="20">
        <f>VLOOKUP(A3871,[1]spot_prices!$A:$F,5,FALSE)</f>
        <v>5.45</v>
      </c>
      <c r="G3871" s="103">
        <f>VLOOKUP(A3871,[1]spot_prices!$A:$F,6,FALSE)</f>
        <v>1.49</v>
      </c>
      <c r="H3871" s="27" t="s">
        <v>276</v>
      </c>
      <c r="I3871" s="35"/>
      <c r="J3871" s="114"/>
      <c r="K3871" s="112">
        <f>VLOOKUP(H3871,行业总结!D:F,2,FALSE)</f>
        <v>2.8</v>
      </c>
      <c r="L3871" s="27" t="s">
        <v>16568</v>
      </c>
      <c r="M3871" s="27" t="s">
        <v>16569</v>
      </c>
    </row>
    <row r="3872" s="98" customFormat="1" spans="1:13">
      <c r="A3872" s="24" t="s">
        <v>16570</v>
      </c>
      <c r="B3872" s="24" t="s">
        <v>16571</v>
      </c>
      <c r="C3872" s="21">
        <f>VLOOKUP(A3872,[1]spot_prices!$A:$F,3,FALSE)</f>
        <v>27.6</v>
      </c>
      <c r="D3872" s="21">
        <f>VLOOKUP(A3872,[1]spot_prices!$A:$F,4,FALSE)</f>
        <v>27.6</v>
      </c>
      <c r="E3872" s="107">
        <f>C3872/D3872</f>
        <v>1</v>
      </c>
      <c r="F3872" s="20">
        <f>VLOOKUP(A3872,[1]spot_prices!$A:$F,5,FALSE)</f>
        <v>6.88</v>
      </c>
      <c r="G3872" s="103">
        <f>VLOOKUP(A3872,[1]spot_prices!$A:$F,6,FALSE)</f>
        <v>1.18</v>
      </c>
      <c r="H3872" s="27" t="s">
        <v>276</v>
      </c>
      <c r="I3872" s="35"/>
      <c r="J3872" s="114"/>
      <c r="K3872" s="112">
        <f>VLOOKUP(H3872,行业总结!D:F,2,FALSE)</f>
        <v>2.8</v>
      </c>
      <c r="L3872" s="27" t="s">
        <v>16572</v>
      </c>
      <c r="M3872" s="27" t="s">
        <v>16573</v>
      </c>
    </row>
    <row r="3873" s="98" customFormat="1" spans="1:13">
      <c r="A3873" s="24" t="s">
        <v>16574</v>
      </c>
      <c r="B3873" s="24" t="s">
        <v>16575</v>
      </c>
      <c r="C3873" s="21">
        <f>VLOOKUP(A3873,[1]spot_prices!$A:$F,3,FALSE)</f>
        <v>19.7</v>
      </c>
      <c r="D3873" s="21">
        <f>VLOOKUP(A3873,[1]spot_prices!$A:$F,4,FALSE)</f>
        <v>25.9</v>
      </c>
      <c r="E3873" s="107">
        <f>C3873/D3873</f>
        <v>0.760617760617761</v>
      </c>
      <c r="F3873" s="20">
        <f>VLOOKUP(A3873,[1]spot_prices!$A:$F,5,FALSE)</f>
        <v>6.38</v>
      </c>
      <c r="G3873" s="103">
        <f>VLOOKUP(A3873,[1]spot_prices!$A:$F,6,FALSE)</f>
        <v>1.59</v>
      </c>
      <c r="H3873" s="27" t="s">
        <v>276</v>
      </c>
      <c r="I3873" s="35"/>
      <c r="J3873" s="114"/>
      <c r="K3873" s="112">
        <f>VLOOKUP(H3873,行业总结!D:F,2,FALSE)</f>
        <v>2.8</v>
      </c>
      <c r="L3873" s="27" t="s">
        <v>16576</v>
      </c>
      <c r="M3873" s="27" t="s">
        <v>16577</v>
      </c>
    </row>
    <row r="3874" s="98" customFormat="1" ht="33" spans="1:13">
      <c r="A3874" s="24" t="s">
        <v>16578</v>
      </c>
      <c r="B3874" s="24" t="s">
        <v>16579</v>
      </c>
      <c r="C3874" s="21">
        <f>VLOOKUP(A3874,[1]spot_prices!$A:$F,3,FALSE)</f>
        <v>18.6</v>
      </c>
      <c r="D3874" s="21">
        <f>VLOOKUP(A3874,[1]spot_prices!$A:$F,4,FALSE)</f>
        <v>18.6</v>
      </c>
      <c r="E3874" s="107">
        <f>C3874/D3874</f>
        <v>1</v>
      </c>
      <c r="F3874" s="20">
        <f>VLOOKUP(A3874,[1]spot_prices!$A:$F,5,FALSE)</f>
        <v>4.42</v>
      </c>
      <c r="G3874" s="103">
        <f>VLOOKUP(A3874,[1]spot_prices!$A:$F,6,FALSE)</f>
        <v>1.61</v>
      </c>
      <c r="H3874" s="27" t="s">
        <v>276</v>
      </c>
      <c r="I3874" s="35"/>
      <c r="J3874" s="114"/>
      <c r="K3874" s="112">
        <f>VLOOKUP(H3874,行业总结!D:F,2,FALSE)</f>
        <v>2.8</v>
      </c>
      <c r="L3874" s="27" t="s">
        <v>16580</v>
      </c>
      <c r="M3874" s="27" t="s">
        <v>16581</v>
      </c>
    </row>
    <row r="3875" s="98" customFormat="1" ht="33" spans="1:13">
      <c r="A3875" s="24" t="s">
        <v>16582</v>
      </c>
      <c r="B3875" s="24" t="s">
        <v>16583</v>
      </c>
      <c r="C3875" s="21">
        <f>VLOOKUP(A3875,[1]spot_prices!$A:$F,3,FALSE)</f>
        <v>15.7</v>
      </c>
      <c r="D3875" s="21">
        <f>VLOOKUP(A3875,[1]spot_prices!$A:$F,4,FALSE)</f>
        <v>31.8</v>
      </c>
      <c r="E3875" s="107">
        <f>C3875/D3875</f>
        <v>0.493710691823899</v>
      </c>
      <c r="F3875" s="20">
        <f>VLOOKUP(A3875,[1]spot_prices!$A:$F,5,FALSE)</f>
        <v>7.75</v>
      </c>
      <c r="G3875" s="103">
        <f>VLOOKUP(A3875,[1]spot_prices!$A:$F,6,FALSE)</f>
        <v>2.51</v>
      </c>
      <c r="H3875" s="27" t="s">
        <v>276</v>
      </c>
      <c r="I3875" s="35"/>
      <c r="J3875" s="114"/>
      <c r="K3875" s="112">
        <f>VLOOKUP(H3875,行业总结!D:F,2,FALSE)</f>
        <v>2.8</v>
      </c>
      <c r="L3875" s="27" t="s">
        <v>16584</v>
      </c>
      <c r="M3875" s="27" t="s">
        <v>16585</v>
      </c>
    </row>
    <row r="3876" s="98" customFormat="1" ht="33" spans="1:13">
      <c r="A3876" s="24" t="s">
        <v>16586</v>
      </c>
      <c r="B3876" s="24" t="s">
        <v>16587</v>
      </c>
      <c r="C3876" s="21">
        <f>VLOOKUP(A3876,[1]spot_prices!$A:$F,3,FALSE)</f>
        <v>15.2</v>
      </c>
      <c r="D3876" s="21">
        <f>VLOOKUP(A3876,[1]spot_prices!$A:$F,4,FALSE)</f>
        <v>15.2</v>
      </c>
      <c r="E3876" s="107">
        <f>C3876/D3876</f>
        <v>1</v>
      </c>
      <c r="F3876" s="20">
        <f>VLOOKUP(A3876,[1]spot_prices!$A:$F,5,FALSE)</f>
        <v>15.65</v>
      </c>
      <c r="G3876" s="103">
        <f>VLOOKUP(A3876,[1]spot_prices!$A:$F,6,FALSE)</f>
        <v>1.56</v>
      </c>
      <c r="H3876" s="27" t="s">
        <v>276</v>
      </c>
      <c r="I3876" s="35"/>
      <c r="J3876" s="114"/>
      <c r="K3876" s="112">
        <f>VLOOKUP(H3876,行业总结!D:F,2,FALSE)</f>
        <v>2.8</v>
      </c>
      <c r="L3876" s="27" t="s">
        <v>16588</v>
      </c>
      <c r="M3876" s="27" t="s">
        <v>16589</v>
      </c>
    </row>
    <row r="3877" s="98" customFormat="1" ht="33" spans="1:13">
      <c r="A3877" s="24" t="s">
        <v>16590</v>
      </c>
      <c r="B3877" s="24" t="s">
        <v>16591</v>
      </c>
      <c r="C3877" s="21">
        <f>VLOOKUP(A3877,[1]spot_prices!$A:$F,3,FALSE)</f>
        <v>14.4</v>
      </c>
      <c r="D3877" s="21">
        <f>VLOOKUP(A3877,[1]spot_prices!$A:$F,4,FALSE)</f>
        <v>14.5</v>
      </c>
      <c r="E3877" s="107">
        <f>C3877/D3877</f>
        <v>0.993103448275862</v>
      </c>
      <c r="F3877" s="20">
        <f>VLOOKUP(A3877,[1]spot_prices!$A:$F,5,FALSE)</f>
        <v>6.56</v>
      </c>
      <c r="G3877" s="103">
        <f>VLOOKUP(A3877,[1]spot_prices!$A:$F,6,FALSE)</f>
        <v>1.86</v>
      </c>
      <c r="H3877" s="27" t="s">
        <v>276</v>
      </c>
      <c r="I3877" s="35"/>
      <c r="J3877" s="114"/>
      <c r="K3877" s="112">
        <f>VLOOKUP(H3877,行业总结!D:F,2,FALSE)</f>
        <v>2.8</v>
      </c>
      <c r="L3877" s="27" t="s">
        <v>16592</v>
      </c>
      <c r="M3877" s="27" t="s">
        <v>16593</v>
      </c>
    </row>
    <row r="3878" s="98" customFormat="1" spans="1:13">
      <c r="A3878" s="24" t="s">
        <v>16594</v>
      </c>
      <c r="B3878" s="24" t="s">
        <v>16595</v>
      </c>
      <c r="C3878" s="21">
        <f>VLOOKUP(A3878,[1]spot_prices!$A:$F,3,FALSE)</f>
        <v>11.7</v>
      </c>
      <c r="D3878" s="21">
        <f>VLOOKUP(A3878,[1]spot_prices!$A:$F,4,FALSE)</f>
        <v>23.1</v>
      </c>
      <c r="E3878" s="107">
        <f>C3878/D3878</f>
        <v>0.506493506493506</v>
      </c>
      <c r="F3878" s="20">
        <f>VLOOKUP(A3878,[1]spot_prices!$A:$F,5,FALSE)</f>
        <v>9.63</v>
      </c>
      <c r="G3878" s="103">
        <f>VLOOKUP(A3878,[1]spot_prices!$A:$F,6,FALSE)</f>
        <v>4.9</v>
      </c>
      <c r="H3878" s="27" t="s">
        <v>276</v>
      </c>
      <c r="I3878" s="35"/>
      <c r="J3878" s="114"/>
      <c r="K3878" s="112">
        <f>VLOOKUP(H3878,行业总结!D:F,2,FALSE)</f>
        <v>2.8</v>
      </c>
      <c r="L3878" s="27" t="s">
        <v>16596</v>
      </c>
      <c r="M3878" s="27" t="s">
        <v>6749</v>
      </c>
    </row>
    <row r="3879" s="98" customFormat="1" spans="1:13">
      <c r="A3879" s="24" t="s">
        <v>16597</v>
      </c>
      <c r="B3879" s="24" t="s">
        <v>16598</v>
      </c>
      <c r="C3879" s="21">
        <f>VLOOKUP(A3879,[1]spot_prices!$A:$F,3,FALSE)</f>
        <v>9.6</v>
      </c>
      <c r="D3879" s="21">
        <f>VLOOKUP(A3879,[1]spot_prices!$A:$F,4,FALSE)</f>
        <v>38.6</v>
      </c>
      <c r="E3879" s="107">
        <f>C3879/D3879</f>
        <v>0.248704663212435</v>
      </c>
      <c r="F3879" s="20">
        <f>VLOOKUP(A3879,[1]spot_prices!$A:$F,5,FALSE)</f>
        <v>57.57</v>
      </c>
      <c r="G3879" s="103">
        <f>VLOOKUP(A3879,[1]spot_prices!$A:$F,6,FALSE)</f>
        <v>0.42</v>
      </c>
      <c r="H3879" s="27" t="s">
        <v>276</v>
      </c>
      <c r="I3879" s="35"/>
      <c r="J3879" s="114"/>
      <c r="K3879" s="112">
        <f>VLOOKUP(H3879,行业总结!D:F,2,FALSE)</f>
        <v>2.8</v>
      </c>
      <c r="L3879" s="27" t="s">
        <v>16599</v>
      </c>
      <c r="M3879" s="27" t="s">
        <v>16600</v>
      </c>
    </row>
    <row r="3880" s="98" customFormat="1" spans="1:13">
      <c r="A3880" s="24" t="s">
        <v>16601</v>
      </c>
      <c r="B3880" s="24" t="s">
        <v>16602</v>
      </c>
      <c r="C3880" s="21">
        <f>VLOOKUP(A3880,[1]spot_prices!$A:$F,3,FALSE)</f>
        <v>8.7</v>
      </c>
      <c r="D3880" s="21">
        <f>VLOOKUP(A3880,[1]spot_prices!$A:$F,4,FALSE)</f>
        <v>63.8</v>
      </c>
      <c r="E3880" s="107">
        <f>C3880/D3880</f>
        <v>0.136363636363636</v>
      </c>
      <c r="F3880" s="20">
        <f>VLOOKUP(A3880,[1]spot_prices!$A:$F,5,FALSE)</f>
        <v>15.96</v>
      </c>
      <c r="G3880" s="103">
        <f>VLOOKUP(A3880,[1]spot_prices!$A:$F,6,FALSE)</f>
        <v>1.92</v>
      </c>
      <c r="H3880" s="27" t="s">
        <v>276</v>
      </c>
      <c r="I3880" s="35"/>
      <c r="J3880" s="114"/>
      <c r="K3880" s="112">
        <f>VLOOKUP(H3880,行业总结!D:F,2,FALSE)</f>
        <v>2.8</v>
      </c>
      <c r="L3880" s="27" t="s">
        <v>16603</v>
      </c>
      <c r="M3880" s="27" t="s">
        <v>16604</v>
      </c>
    </row>
    <row r="3881" s="98" customFormat="1" spans="1:13">
      <c r="A3881" s="24" t="s">
        <v>16605</v>
      </c>
      <c r="B3881" s="24" t="s">
        <v>16606</v>
      </c>
      <c r="C3881" s="21">
        <f>VLOOKUP(A3881,[1]spot_prices!$A:$F,3,FALSE)</f>
        <v>8.6</v>
      </c>
      <c r="D3881" s="21">
        <f>VLOOKUP(A3881,[1]spot_prices!$A:$F,4,FALSE)</f>
        <v>27.8</v>
      </c>
      <c r="E3881" s="107">
        <f>C3881/D3881</f>
        <v>0.309352517985611</v>
      </c>
      <c r="F3881" s="20">
        <f>VLOOKUP(A3881,[1]spot_prices!$A:$F,5,FALSE)</f>
        <v>19.18</v>
      </c>
      <c r="G3881" s="103">
        <f>VLOOKUP(A3881,[1]spot_prices!$A:$F,6,FALSE)</f>
        <v>1.8</v>
      </c>
      <c r="H3881" s="27" t="s">
        <v>276</v>
      </c>
      <c r="I3881" s="35"/>
      <c r="J3881" s="114"/>
      <c r="K3881" s="112">
        <f>VLOOKUP(H3881,行业总结!D:F,2,FALSE)</f>
        <v>2.8</v>
      </c>
      <c r="L3881" s="27" t="s">
        <v>16607</v>
      </c>
      <c r="M3881" s="27" t="s">
        <v>16608</v>
      </c>
    </row>
    <row r="3882" s="98" customFormat="1" ht="33" spans="1:13">
      <c r="A3882" s="108" t="s">
        <v>16609</v>
      </c>
      <c r="B3882" s="108" t="s">
        <v>16610</v>
      </c>
      <c r="C3882" s="21">
        <f>VLOOKUP(A3882,[1]spot_prices!$A:$F,3,FALSE)</f>
        <v>103</v>
      </c>
      <c r="D3882" s="21">
        <f>VLOOKUP(A3882,[1]spot_prices!$A:$F,4,FALSE)</f>
        <v>104.6</v>
      </c>
      <c r="E3882" s="107">
        <f>C3882/D3882</f>
        <v>0.984703632887189</v>
      </c>
      <c r="F3882" s="20">
        <f>VLOOKUP(A3882,[1]spot_prices!$A:$F,5,FALSE)</f>
        <v>12.46</v>
      </c>
      <c r="G3882" s="103">
        <f>VLOOKUP(A3882,[1]spot_prices!$A:$F,6,FALSE)</f>
        <v>4.01</v>
      </c>
      <c r="H3882" s="109" t="s">
        <v>2026</v>
      </c>
      <c r="I3882" s="121"/>
      <c r="J3882" s="108" t="s">
        <v>2113</v>
      </c>
      <c r="K3882" s="112">
        <f>VLOOKUP(H3882,行业总结!D:F,2,FALSE)</f>
        <v>2.8</v>
      </c>
      <c r="L3882" s="109" t="s">
        <v>16611</v>
      </c>
      <c r="M3882" s="109" t="s">
        <v>16612</v>
      </c>
    </row>
    <row r="3883" s="98" customFormat="1" ht="33" spans="1:13">
      <c r="A3883" s="24" t="s">
        <v>16613</v>
      </c>
      <c r="B3883" s="24" t="s">
        <v>16614</v>
      </c>
      <c r="C3883" s="21">
        <f>VLOOKUP(A3883,[1]spot_prices!$A:$F,3,FALSE)</f>
        <v>38.7</v>
      </c>
      <c r="D3883" s="21">
        <f>VLOOKUP(A3883,[1]spot_prices!$A:$F,4,FALSE)</f>
        <v>66.3</v>
      </c>
      <c r="E3883" s="107">
        <f>C3883/D3883</f>
        <v>0.583710407239819</v>
      </c>
      <c r="F3883" s="20">
        <f>VLOOKUP(A3883,[1]spot_prices!$A:$F,5,FALSE)</f>
        <v>7.99</v>
      </c>
      <c r="G3883" s="103">
        <f>VLOOKUP(A3883,[1]spot_prices!$A:$F,6,FALSE)</f>
        <v>3.36</v>
      </c>
      <c r="H3883" s="27" t="s">
        <v>2026</v>
      </c>
      <c r="I3883" s="35"/>
      <c r="J3883" s="114"/>
      <c r="K3883" s="112">
        <f>VLOOKUP(H3883,行业总结!D:F,2,FALSE)</f>
        <v>2.8</v>
      </c>
      <c r="L3883" s="27" t="s">
        <v>16615</v>
      </c>
      <c r="M3883" s="27" t="s">
        <v>16616</v>
      </c>
    </row>
    <row r="3884" s="98" customFormat="1" ht="33" spans="1:13">
      <c r="A3884" s="24" t="s">
        <v>16617</v>
      </c>
      <c r="B3884" s="24" t="s">
        <v>16618</v>
      </c>
      <c r="C3884" s="21">
        <f>VLOOKUP(A3884,[1]spot_prices!$A:$F,3,FALSE)</f>
        <v>36.9</v>
      </c>
      <c r="D3884" s="21">
        <f>VLOOKUP(A3884,[1]spot_prices!$A:$F,4,FALSE)</f>
        <v>36.9</v>
      </c>
      <c r="E3884" s="107">
        <f>C3884/D3884</f>
        <v>1</v>
      </c>
      <c r="F3884" s="20">
        <f>VLOOKUP(A3884,[1]spot_prices!$A:$F,5,FALSE)</f>
        <v>13.85</v>
      </c>
      <c r="G3884" s="103">
        <f>VLOOKUP(A3884,[1]spot_prices!$A:$F,6,FALSE)</f>
        <v>1.39</v>
      </c>
      <c r="H3884" s="27" t="s">
        <v>2026</v>
      </c>
      <c r="I3884" s="35"/>
      <c r="J3884" s="114"/>
      <c r="K3884" s="112">
        <f>VLOOKUP(H3884,行业总结!D:F,2,FALSE)</f>
        <v>2.8</v>
      </c>
      <c r="L3884" s="27" t="s">
        <v>16619</v>
      </c>
      <c r="M3884" s="27" t="s">
        <v>16620</v>
      </c>
    </row>
    <row r="3885" s="98" customFormat="1" spans="1:13">
      <c r="A3885" s="24" t="s">
        <v>16621</v>
      </c>
      <c r="B3885" s="24" t="s">
        <v>16622</v>
      </c>
      <c r="C3885" s="21">
        <f>VLOOKUP(A3885,[1]spot_prices!$A:$F,3,FALSE)</f>
        <v>26.5</v>
      </c>
      <c r="D3885" s="21">
        <f>VLOOKUP(A3885,[1]spot_prices!$A:$F,4,FALSE)</f>
        <v>34.7</v>
      </c>
      <c r="E3885" s="107">
        <f>C3885/D3885</f>
        <v>0.763688760806916</v>
      </c>
      <c r="F3885" s="20">
        <f>VLOOKUP(A3885,[1]spot_prices!$A:$F,5,FALSE)</f>
        <v>4.61</v>
      </c>
      <c r="G3885" s="103">
        <f>VLOOKUP(A3885,[1]spot_prices!$A:$F,6,FALSE)</f>
        <v>1.1</v>
      </c>
      <c r="H3885" s="27" t="s">
        <v>2026</v>
      </c>
      <c r="I3885" s="35"/>
      <c r="J3885" s="114"/>
      <c r="K3885" s="112">
        <f>VLOOKUP(H3885,行业总结!D:F,2,FALSE)</f>
        <v>2.8</v>
      </c>
      <c r="L3885" s="27" t="s">
        <v>16623</v>
      </c>
      <c r="M3885" s="27" t="s">
        <v>16624</v>
      </c>
    </row>
    <row r="3886" s="98" customFormat="1" ht="33" spans="1:13">
      <c r="A3886" s="24" t="s">
        <v>16625</v>
      </c>
      <c r="B3886" s="24" t="s">
        <v>16626</v>
      </c>
      <c r="C3886" s="21">
        <f>VLOOKUP(A3886,[1]spot_prices!$A:$F,3,FALSE)</f>
        <v>7.6</v>
      </c>
      <c r="D3886" s="21">
        <f>VLOOKUP(A3886,[1]spot_prices!$A:$F,4,FALSE)</f>
        <v>24</v>
      </c>
      <c r="E3886" s="107">
        <f>C3886/D3886</f>
        <v>0.316666666666667</v>
      </c>
      <c r="F3886" s="20">
        <f>VLOOKUP(A3886,[1]spot_prices!$A:$F,5,FALSE)</f>
        <v>19.96</v>
      </c>
      <c r="G3886" s="103">
        <f>VLOOKUP(A3886,[1]spot_prices!$A:$F,6,FALSE)</f>
        <v>0.86</v>
      </c>
      <c r="H3886" s="27" t="s">
        <v>2026</v>
      </c>
      <c r="I3886" s="35"/>
      <c r="J3886" s="114"/>
      <c r="K3886" s="112">
        <f>VLOOKUP(H3886,行业总结!D:F,2,FALSE)</f>
        <v>2.8</v>
      </c>
      <c r="L3886" s="27" t="s">
        <v>16627</v>
      </c>
      <c r="M3886" s="27" t="s">
        <v>16628</v>
      </c>
    </row>
    <row r="3887" s="98" customFormat="1" spans="1:13">
      <c r="A3887" s="24" t="s">
        <v>16629</v>
      </c>
      <c r="B3887" s="24" t="s">
        <v>16630</v>
      </c>
      <c r="C3887" s="21">
        <f>VLOOKUP(A3887,[1]spot_prices!$A:$F,3,FALSE)</f>
        <v>5.5</v>
      </c>
      <c r="D3887" s="21">
        <f>VLOOKUP(A3887,[1]spot_prices!$A:$F,4,FALSE)</f>
        <v>22</v>
      </c>
      <c r="E3887" s="107">
        <f>C3887/D3887</f>
        <v>0.25</v>
      </c>
      <c r="F3887" s="20">
        <f>VLOOKUP(A3887,[1]spot_prices!$A:$F,5,FALSE)</f>
        <v>19.98</v>
      </c>
      <c r="G3887" s="103">
        <f>VLOOKUP(A3887,[1]spot_prices!$A:$F,6,FALSE)</f>
        <v>2.04</v>
      </c>
      <c r="H3887" s="27" t="s">
        <v>2026</v>
      </c>
      <c r="I3887" s="35"/>
      <c r="J3887" s="114"/>
      <c r="K3887" s="112">
        <f>VLOOKUP(H3887,行业总结!D:F,2,FALSE)</f>
        <v>2.8</v>
      </c>
      <c r="L3887" s="27" t="s">
        <v>16631</v>
      </c>
      <c r="M3887" s="27" t="s">
        <v>16632</v>
      </c>
    </row>
    <row r="3888" s="98" customFormat="1" spans="1:13">
      <c r="A3888" s="24" t="s">
        <v>16633</v>
      </c>
      <c r="B3888" s="24" t="s">
        <v>16634</v>
      </c>
      <c r="C3888" s="21">
        <f>VLOOKUP(A3888,[1]spot_prices!$A:$F,3,FALSE)</f>
        <v>1.3</v>
      </c>
      <c r="D3888" s="21">
        <f>VLOOKUP(A3888,[1]spot_prices!$A:$F,4,FALSE)</f>
        <v>5.3</v>
      </c>
      <c r="E3888" s="107">
        <f>C3888/D3888</f>
        <v>0.245283018867925</v>
      </c>
      <c r="F3888" s="20">
        <f>VLOOKUP(A3888,[1]spot_prices!$A:$F,5,FALSE)</f>
        <v>14.9</v>
      </c>
      <c r="G3888" s="103">
        <f>VLOOKUP(A3888,[1]spot_prices!$A:$F,6,FALSE)</f>
        <v>0.13</v>
      </c>
      <c r="H3888" s="27" t="s">
        <v>2026</v>
      </c>
      <c r="I3888" s="35"/>
      <c r="J3888" s="114"/>
      <c r="K3888" s="112">
        <f>VLOOKUP(H3888,行业总结!D:F,2,FALSE)</f>
        <v>2.8</v>
      </c>
      <c r="L3888" s="27" t="s">
        <v>16635</v>
      </c>
      <c r="M3888" s="114"/>
    </row>
    <row r="3889" s="98" customFormat="1" spans="1:13">
      <c r="A3889" s="108" t="s">
        <v>16636</v>
      </c>
      <c r="B3889" s="108" t="s">
        <v>16637</v>
      </c>
      <c r="C3889" s="21">
        <f>VLOOKUP(A3889,[1]spot_prices!$A:$F,3,FALSE)</f>
        <v>300.4</v>
      </c>
      <c r="D3889" s="21">
        <f>VLOOKUP(A3889,[1]spot_prices!$A:$F,4,FALSE)</f>
        <v>304.6</v>
      </c>
      <c r="E3889" s="107">
        <f>C3889/D3889</f>
        <v>0.986211424819435</v>
      </c>
      <c r="F3889" s="20">
        <f>VLOOKUP(A3889,[1]spot_prices!$A:$F,5,FALSE)</f>
        <v>6.58</v>
      </c>
      <c r="G3889" s="103">
        <f>VLOOKUP(A3889,[1]spot_prices!$A:$F,6,FALSE)</f>
        <v>0.15</v>
      </c>
      <c r="H3889" s="109" t="s">
        <v>373</v>
      </c>
      <c r="I3889" s="121"/>
      <c r="J3889" s="108" t="s">
        <v>2216</v>
      </c>
      <c r="K3889" s="112">
        <f>VLOOKUP(H3889,行业总结!D:F,2,FALSE)</f>
        <v>2.8</v>
      </c>
      <c r="L3889" s="109" t="s">
        <v>16638</v>
      </c>
      <c r="M3889" s="109" t="s">
        <v>16639</v>
      </c>
    </row>
    <row r="3890" s="98" customFormat="1" ht="33" spans="1:13">
      <c r="A3890" s="108" t="s">
        <v>16640</v>
      </c>
      <c r="B3890" s="108" t="s">
        <v>16641</v>
      </c>
      <c r="C3890" s="21">
        <f>VLOOKUP(A3890,[1]spot_prices!$A:$F,3,FALSE)</f>
        <v>292</v>
      </c>
      <c r="D3890" s="21">
        <f>VLOOKUP(A3890,[1]spot_prices!$A:$F,4,FALSE)</f>
        <v>292</v>
      </c>
      <c r="E3890" s="107">
        <f>C3890/D3890</f>
        <v>1</v>
      </c>
      <c r="F3890" s="20">
        <f>VLOOKUP(A3890,[1]spot_prices!$A:$F,5,FALSE)</f>
        <v>6.76</v>
      </c>
      <c r="G3890" s="103">
        <f>VLOOKUP(A3890,[1]spot_prices!$A:$F,6,FALSE)</f>
        <v>7.64</v>
      </c>
      <c r="H3890" s="109" t="s">
        <v>373</v>
      </c>
      <c r="I3890" s="121"/>
      <c r="J3890" s="108" t="s">
        <v>2226</v>
      </c>
      <c r="K3890" s="112">
        <f>VLOOKUP(H3890,行业总结!D:F,2,FALSE)</f>
        <v>2.8</v>
      </c>
      <c r="L3890" s="109" t="s">
        <v>16642</v>
      </c>
      <c r="M3890" s="109" t="s">
        <v>16643</v>
      </c>
    </row>
    <row r="3891" s="98" customFormat="1" ht="49.5" spans="1:13">
      <c r="A3891" s="108" t="s">
        <v>16644</v>
      </c>
      <c r="B3891" s="108" t="s">
        <v>16645</v>
      </c>
      <c r="C3891" s="21">
        <f>VLOOKUP(A3891,[1]spot_prices!$A:$F,3,FALSE)</f>
        <v>143.2</v>
      </c>
      <c r="D3891" s="21">
        <f>VLOOKUP(A3891,[1]spot_prices!$A:$F,4,FALSE)</f>
        <v>143.2</v>
      </c>
      <c r="E3891" s="107">
        <f>C3891/D3891</f>
        <v>1</v>
      </c>
      <c r="F3891" s="20">
        <f>VLOOKUP(A3891,[1]spot_prices!$A:$F,5,FALSE)</f>
        <v>3.26</v>
      </c>
      <c r="G3891" s="103">
        <f>VLOOKUP(A3891,[1]spot_prices!$A:$F,6,FALSE)</f>
        <v>0.93</v>
      </c>
      <c r="H3891" s="109" t="s">
        <v>373</v>
      </c>
      <c r="I3891" s="121"/>
      <c r="J3891" s="108" t="s">
        <v>2226</v>
      </c>
      <c r="K3891" s="112">
        <f>VLOOKUP(H3891,行业总结!D:F,2,FALSE)</f>
        <v>2.8</v>
      </c>
      <c r="L3891" s="109" t="s">
        <v>16646</v>
      </c>
      <c r="M3891" s="109" t="s">
        <v>16647</v>
      </c>
    </row>
    <row r="3892" s="98" customFormat="1" ht="33" spans="1:13">
      <c r="A3892" s="108" t="s">
        <v>16648</v>
      </c>
      <c r="B3892" s="108" t="s">
        <v>16649</v>
      </c>
      <c r="C3892" s="21">
        <f>VLOOKUP(A3892,[1]spot_prices!$A:$F,3,FALSE)</f>
        <v>117.1</v>
      </c>
      <c r="D3892" s="21">
        <f>VLOOKUP(A3892,[1]spot_prices!$A:$F,4,FALSE)</f>
        <v>171.6</v>
      </c>
      <c r="E3892" s="107">
        <f>C3892/D3892</f>
        <v>0.682400932400932</v>
      </c>
      <c r="F3892" s="20">
        <f>VLOOKUP(A3892,[1]spot_prices!$A:$F,5,FALSE)</f>
        <v>30.07</v>
      </c>
      <c r="G3892" s="103">
        <f>VLOOKUP(A3892,[1]spot_prices!$A:$F,6,FALSE)</f>
        <v>2.91</v>
      </c>
      <c r="H3892" s="109" t="s">
        <v>373</v>
      </c>
      <c r="I3892" s="121"/>
      <c r="J3892" s="108" t="s">
        <v>2135</v>
      </c>
      <c r="K3892" s="112">
        <f>VLOOKUP(H3892,行业总结!D:F,2,FALSE)</f>
        <v>2.8</v>
      </c>
      <c r="L3892" s="109" t="s">
        <v>16650</v>
      </c>
      <c r="M3892" s="109" t="s">
        <v>16651</v>
      </c>
    </row>
    <row r="3893" s="98" customFormat="1" ht="33" spans="1:13">
      <c r="A3893" s="108" t="s">
        <v>16652</v>
      </c>
      <c r="B3893" s="108" t="s">
        <v>16653</v>
      </c>
      <c r="C3893" s="21">
        <f>VLOOKUP(A3893,[1]spot_prices!$A:$F,3,FALSE)</f>
        <v>112</v>
      </c>
      <c r="D3893" s="21">
        <f>VLOOKUP(A3893,[1]spot_prices!$A:$F,4,FALSE)</f>
        <v>160.3</v>
      </c>
      <c r="E3893" s="107">
        <f>C3893/D3893</f>
        <v>0.698689956331878</v>
      </c>
      <c r="F3893" s="20">
        <f>VLOOKUP(A3893,[1]spot_prices!$A:$F,5,FALSE)</f>
        <v>5.95</v>
      </c>
      <c r="G3893" s="103">
        <f>VLOOKUP(A3893,[1]spot_prices!$A:$F,6,FALSE)</f>
        <v>2.59</v>
      </c>
      <c r="H3893" s="109" t="s">
        <v>373</v>
      </c>
      <c r="I3893" s="121"/>
      <c r="J3893" s="108" t="s">
        <v>2421</v>
      </c>
      <c r="K3893" s="112">
        <f>VLOOKUP(H3893,行业总结!D:F,2,FALSE)</f>
        <v>2.8</v>
      </c>
      <c r="L3893" s="109" t="s">
        <v>16654</v>
      </c>
      <c r="M3893" s="109" t="s">
        <v>16655</v>
      </c>
    </row>
    <row r="3894" s="98" customFormat="1" spans="1:13">
      <c r="A3894" s="108" t="s">
        <v>16656</v>
      </c>
      <c r="B3894" s="108" t="s">
        <v>16657</v>
      </c>
      <c r="C3894" s="21">
        <f>VLOOKUP(A3894,[1]spot_prices!$A:$F,3,FALSE)</f>
        <v>94.5</v>
      </c>
      <c r="D3894" s="21">
        <f>VLOOKUP(A3894,[1]spot_prices!$A:$F,4,FALSE)</f>
        <v>95.2</v>
      </c>
      <c r="E3894" s="107">
        <f>C3894/D3894</f>
        <v>0.992647058823529</v>
      </c>
      <c r="F3894" s="20">
        <f>VLOOKUP(A3894,[1]spot_prices!$A:$F,5,FALSE)</f>
        <v>19.99</v>
      </c>
      <c r="G3894" s="103">
        <f>VLOOKUP(A3894,[1]spot_prices!$A:$F,6,FALSE)</f>
        <v>4.11</v>
      </c>
      <c r="H3894" s="109" t="s">
        <v>373</v>
      </c>
      <c r="I3894" s="121"/>
      <c r="J3894" s="108" t="s">
        <v>2253</v>
      </c>
      <c r="K3894" s="112">
        <f>VLOOKUP(H3894,行业总结!D:F,2,FALSE)</f>
        <v>2.8</v>
      </c>
      <c r="L3894" s="109" t="s">
        <v>16658</v>
      </c>
      <c r="M3894" s="109" t="s">
        <v>16659</v>
      </c>
    </row>
    <row r="3895" s="98" customFormat="1" ht="33" spans="1:13">
      <c r="A3895" s="20" t="s">
        <v>16660</v>
      </c>
      <c r="B3895" s="20" t="s">
        <v>16661</v>
      </c>
      <c r="C3895" s="21">
        <f>VLOOKUP(A3895,[1]spot_prices!$A:$F,3,FALSE)</f>
        <v>90.1</v>
      </c>
      <c r="D3895" s="21">
        <f>VLOOKUP(A3895,[1]spot_prices!$A:$F,4,FALSE)</f>
        <v>90.5</v>
      </c>
      <c r="E3895" s="107">
        <f>C3895/D3895</f>
        <v>0.995580110497237</v>
      </c>
      <c r="F3895" s="20">
        <f>VLOOKUP(A3895,[1]spot_prices!$A:$F,5,FALSE)</f>
        <v>3.93</v>
      </c>
      <c r="G3895" s="103">
        <f>VLOOKUP(A3895,[1]spot_prices!$A:$F,6,FALSE)</f>
        <v>0.77</v>
      </c>
      <c r="H3895" s="23" t="s">
        <v>373</v>
      </c>
      <c r="I3895" s="115"/>
      <c r="J3895" s="20" t="s">
        <v>2113</v>
      </c>
      <c r="K3895" s="112">
        <f>VLOOKUP(H3895,行业总结!D:F,2,FALSE)</f>
        <v>2.8</v>
      </c>
      <c r="L3895" s="23" t="s">
        <v>16662</v>
      </c>
      <c r="M3895" s="23" t="s">
        <v>16663</v>
      </c>
    </row>
    <row r="3896" s="98" customFormat="1" spans="1:13">
      <c r="A3896" s="20" t="s">
        <v>16664</v>
      </c>
      <c r="B3896" s="20" t="s">
        <v>16665</v>
      </c>
      <c r="C3896" s="21">
        <f>VLOOKUP(A3896,[1]spot_prices!$A:$F,3,FALSE)</f>
        <v>78.3</v>
      </c>
      <c r="D3896" s="21">
        <f>VLOOKUP(A3896,[1]spot_prices!$A:$F,4,FALSE)</f>
        <v>78.8</v>
      </c>
      <c r="E3896" s="107">
        <f>C3896/D3896</f>
        <v>0.993654822335025</v>
      </c>
      <c r="F3896" s="20">
        <f>VLOOKUP(A3896,[1]spot_prices!$A:$F,5,FALSE)</f>
        <v>16.37</v>
      </c>
      <c r="G3896" s="103">
        <f>VLOOKUP(A3896,[1]spot_prices!$A:$F,6,FALSE)</f>
        <v>2.57</v>
      </c>
      <c r="H3896" s="23" t="s">
        <v>373</v>
      </c>
      <c r="I3896" s="115"/>
      <c r="J3896" s="113"/>
      <c r="K3896" s="112">
        <f>VLOOKUP(H3896,行业总结!D:F,2,FALSE)</f>
        <v>2.8</v>
      </c>
      <c r="L3896" s="23" t="s">
        <v>16666</v>
      </c>
      <c r="M3896" s="23" t="s">
        <v>16667</v>
      </c>
    </row>
    <row r="3897" s="98" customFormat="1" ht="33" spans="1:13">
      <c r="A3897" s="20" t="s">
        <v>16668</v>
      </c>
      <c r="B3897" s="20" t="s">
        <v>16669</v>
      </c>
      <c r="C3897" s="21">
        <f>VLOOKUP(A3897,[1]spot_prices!$A:$F,3,FALSE)</f>
        <v>73</v>
      </c>
      <c r="D3897" s="21">
        <f>VLOOKUP(A3897,[1]spot_prices!$A:$F,4,FALSE)</f>
        <v>73</v>
      </c>
      <c r="E3897" s="107">
        <f>C3897/D3897</f>
        <v>1</v>
      </c>
      <c r="F3897" s="20">
        <f>VLOOKUP(A3897,[1]spot_prices!$A:$F,5,FALSE)</f>
        <v>8.26</v>
      </c>
      <c r="G3897" s="103">
        <f>VLOOKUP(A3897,[1]spot_prices!$A:$F,6,FALSE)</f>
        <v>1.23</v>
      </c>
      <c r="H3897" s="23" t="s">
        <v>373</v>
      </c>
      <c r="I3897" s="115"/>
      <c r="J3897" s="113"/>
      <c r="K3897" s="112">
        <f>VLOOKUP(H3897,行业总结!D:F,2,FALSE)</f>
        <v>2.8</v>
      </c>
      <c r="L3897" s="23" t="s">
        <v>16670</v>
      </c>
      <c r="M3897" s="23" t="s">
        <v>16671</v>
      </c>
    </row>
    <row r="3898" s="98" customFormat="1" ht="33" spans="1:13">
      <c r="A3898" s="20" t="s">
        <v>16672</v>
      </c>
      <c r="B3898" s="20" t="s">
        <v>16673</v>
      </c>
      <c r="C3898" s="21">
        <f>VLOOKUP(A3898,[1]spot_prices!$A:$F,3,FALSE)</f>
        <v>61.8</v>
      </c>
      <c r="D3898" s="21">
        <f>VLOOKUP(A3898,[1]spot_prices!$A:$F,4,FALSE)</f>
        <v>108.5</v>
      </c>
      <c r="E3898" s="107">
        <f>C3898/D3898</f>
        <v>0.569585253456221</v>
      </c>
      <c r="F3898" s="20">
        <f>VLOOKUP(A3898,[1]spot_prices!$A:$F,5,FALSE)</f>
        <v>24.53</v>
      </c>
      <c r="G3898" s="103">
        <f>VLOOKUP(A3898,[1]spot_prices!$A:$F,6,FALSE)</f>
        <v>1.74</v>
      </c>
      <c r="H3898" s="23" t="s">
        <v>373</v>
      </c>
      <c r="I3898" s="115"/>
      <c r="J3898" s="20" t="s">
        <v>2135</v>
      </c>
      <c r="K3898" s="112">
        <f>VLOOKUP(H3898,行业总结!D:F,2,FALSE)</f>
        <v>2.8</v>
      </c>
      <c r="L3898" s="23" t="s">
        <v>16674</v>
      </c>
      <c r="M3898" s="23" t="s">
        <v>16675</v>
      </c>
    </row>
    <row r="3899" s="98" customFormat="1" spans="1:13">
      <c r="A3899" s="20" t="s">
        <v>16676</v>
      </c>
      <c r="B3899" s="20" t="s">
        <v>16677</v>
      </c>
      <c r="C3899" s="21">
        <f>VLOOKUP(A3899,[1]spot_prices!$A:$F,3,FALSE)</f>
        <v>60.6</v>
      </c>
      <c r="D3899" s="21">
        <f>VLOOKUP(A3899,[1]spot_prices!$A:$F,4,FALSE)</f>
        <v>60.6</v>
      </c>
      <c r="E3899" s="107">
        <f>C3899/D3899</f>
        <v>1</v>
      </c>
      <c r="F3899" s="20">
        <f>VLOOKUP(A3899,[1]spot_prices!$A:$F,5,FALSE)</f>
        <v>10.55</v>
      </c>
      <c r="G3899" s="103">
        <f>VLOOKUP(A3899,[1]spot_prices!$A:$F,6,FALSE)</f>
        <v>0.86</v>
      </c>
      <c r="H3899" s="23" t="s">
        <v>373</v>
      </c>
      <c r="I3899" s="115"/>
      <c r="J3899" s="113"/>
      <c r="K3899" s="112">
        <f>VLOOKUP(H3899,行业总结!D:F,2,FALSE)</f>
        <v>2.8</v>
      </c>
      <c r="L3899" s="23" t="s">
        <v>16678</v>
      </c>
      <c r="M3899" s="23" t="s">
        <v>16679</v>
      </c>
    </row>
    <row r="3900" s="98" customFormat="1" ht="33" spans="1:13">
      <c r="A3900" s="20" t="s">
        <v>16680</v>
      </c>
      <c r="B3900" s="20" t="s">
        <v>16681</v>
      </c>
      <c r="C3900" s="21">
        <f>VLOOKUP(A3900,[1]spot_prices!$A:$F,3,FALSE)</f>
        <v>59.5</v>
      </c>
      <c r="D3900" s="21">
        <f>VLOOKUP(A3900,[1]spot_prices!$A:$F,4,FALSE)</f>
        <v>77.9</v>
      </c>
      <c r="E3900" s="107">
        <f>C3900/D3900</f>
        <v>0.76379974326059</v>
      </c>
      <c r="F3900" s="20">
        <f>VLOOKUP(A3900,[1]spot_prices!$A:$F,5,FALSE)</f>
        <v>5.34</v>
      </c>
      <c r="G3900" s="103">
        <f>VLOOKUP(A3900,[1]spot_prices!$A:$F,6,FALSE)</f>
        <v>7.66</v>
      </c>
      <c r="H3900" s="23" t="s">
        <v>373</v>
      </c>
      <c r="I3900" s="115"/>
      <c r="J3900" s="113"/>
      <c r="K3900" s="112">
        <f>VLOOKUP(H3900,行业总结!D:F,2,FALSE)</f>
        <v>2.8</v>
      </c>
      <c r="L3900" s="23" t="s">
        <v>16682</v>
      </c>
      <c r="M3900" s="23" t="s">
        <v>16683</v>
      </c>
    </row>
    <row r="3901" s="98" customFormat="1" spans="1:13">
      <c r="A3901" s="20" t="s">
        <v>16684</v>
      </c>
      <c r="B3901" s="20" t="s">
        <v>16685</v>
      </c>
      <c r="C3901" s="21">
        <f>VLOOKUP(A3901,[1]spot_prices!$A:$F,3,FALSE)</f>
        <v>53.9</v>
      </c>
      <c r="D3901" s="21">
        <f>VLOOKUP(A3901,[1]spot_prices!$A:$F,4,FALSE)</f>
        <v>53.9</v>
      </c>
      <c r="E3901" s="107">
        <f>C3901/D3901</f>
        <v>1</v>
      </c>
      <c r="F3901" s="20">
        <f>VLOOKUP(A3901,[1]spot_prices!$A:$F,5,FALSE)</f>
        <v>3.43</v>
      </c>
      <c r="G3901" s="103">
        <f>VLOOKUP(A3901,[1]spot_prices!$A:$F,6,FALSE)</f>
        <v>0.88</v>
      </c>
      <c r="H3901" s="23" t="s">
        <v>373</v>
      </c>
      <c r="I3901" s="115"/>
      <c r="J3901" s="113"/>
      <c r="K3901" s="112">
        <f>VLOOKUP(H3901,行业总结!D:F,2,FALSE)</f>
        <v>2.8</v>
      </c>
      <c r="L3901" s="23" t="s">
        <v>16686</v>
      </c>
      <c r="M3901" s="23" t="s">
        <v>16687</v>
      </c>
    </row>
    <row r="3902" s="98" customFormat="1" ht="33" spans="1:13">
      <c r="A3902" s="24" t="s">
        <v>16688</v>
      </c>
      <c r="B3902" s="24" t="s">
        <v>16689</v>
      </c>
      <c r="C3902" s="21">
        <f>VLOOKUP(A3902,[1]spot_prices!$A:$F,3,FALSE)</f>
        <v>46.7</v>
      </c>
      <c r="D3902" s="21">
        <f>VLOOKUP(A3902,[1]spot_prices!$A:$F,4,FALSE)</f>
        <v>46.7</v>
      </c>
      <c r="E3902" s="107">
        <f>C3902/D3902</f>
        <v>1</v>
      </c>
      <c r="F3902" s="20">
        <f>VLOOKUP(A3902,[1]spot_prices!$A:$F,5,FALSE)</f>
        <v>1.86</v>
      </c>
      <c r="G3902" s="103">
        <f>VLOOKUP(A3902,[1]spot_prices!$A:$F,6,FALSE)</f>
        <v>2.2</v>
      </c>
      <c r="H3902" s="27" t="s">
        <v>373</v>
      </c>
      <c r="I3902" s="35"/>
      <c r="J3902" s="114"/>
      <c r="K3902" s="112">
        <f>VLOOKUP(H3902,行业总结!D:F,2,FALSE)</f>
        <v>2.8</v>
      </c>
      <c r="L3902" s="27" t="s">
        <v>16690</v>
      </c>
      <c r="M3902" s="27" t="s">
        <v>16691</v>
      </c>
    </row>
    <row r="3903" s="98" customFormat="1" ht="33" spans="1:13">
      <c r="A3903" s="24" t="s">
        <v>16692</v>
      </c>
      <c r="B3903" s="24" t="s">
        <v>16693</v>
      </c>
      <c r="C3903" s="21">
        <f>VLOOKUP(A3903,[1]spot_prices!$A:$F,3,FALSE)</f>
        <v>42.4</v>
      </c>
      <c r="D3903" s="21">
        <f>VLOOKUP(A3903,[1]spot_prices!$A:$F,4,FALSE)</f>
        <v>44.3</v>
      </c>
      <c r="E3903" s="107">
        <f>C3903/D3903</f>
        <v>0.957110609480813</v>
      </c>
      <c r="F3903" s="20">
        <f>VLOOKUP(A3903,[1]spot_prices!$A:$F,5,FALSE)</f>
        <v>5.86</v>
      </c>
      <c r="G3903" s="103">
        <f>VLOOKUP(A3903,[1]spot_prices!$A:$F,6,FALSE)</f>
        <v>0.69</v>
      </c>
      <c r="H3903" s="27" t="s">
        <v>373</v>
      </c>
      <c r="I3903" s="35"/>
      <c r="J3903" s="114"/>
      <c r="K3903" s="112">
        <f>VLOOKUP(H3903,行业总结!D:F,2,FALSE)</f>
        <v>2.8</v>
      </c>
      <c r="L3903" s="27" t="s">
        <v>16694</v>
      </c>
      <c r="M3903" s="27" t="s">
        <v>16695</v>
      </c>
    </row>
    <row r="3904" s="98" customFormat="1" spans="1:13">
      <c r="A3904" s="24" t="s">
        <v>16696</v>
      </c>
      <c r="B3904" s="24" t="s">
        <v>16697</v>
      </c>
      <c r="C3904" s="21">
        <f>VLOOKUP(A3904,[1]spot_prices!$A:$F,3,FALSE)</f>
        <v>40.8</v>
      </c>
      <c r="D3904" s="21">
        <f>VLOOKUP(A3904,[1]spot_prices!$A:$F,4,FALSE)</f>
        <v>40.8</v>
      </c>
      <c r="E3904" s="107">
        <f>C3904/D3904</f>
        <v>1</v>
      </c>
      <c r="F3904" s="20">
        <f>VLOOKUP(A3904,[1]spot_prices!$A:$F,5,FALSE)</f>
        <v>11.06</v>
      </c>
      <c r="G3904" s="103">
        <f>VLOOKUP(A3904,[1]spot_prices!$A:$F,6,FALSE)</f>
        <v>2.79</v>
      </c>
      <c r="H3904" s="27" t="s">
        <v>373</v>
      </c>
      <c r="I3904" s="35"/>
      <c r="J3904" s="114"/>
      <c r="K3904" s="112">
        <f>VLOOKUP(H3904,行业总结!D:F,2,FALSE)</f>
        <v>2.8</v>
      </c>
      <c r="L3904" s="27" t="s">
        <v>16698</v>
      </c>
      <c r="M3904" s="27" t="s">
        <v>16699</v>
      </c>
    </row>
    <row r="3905" s="98" customFormat="1" ht="33" spans="1:13">
      <c r="A3905" s="24" t="s">
        <v>16700</v>
      </c>
      <c r="B3905" s="24" t="s">
        <v>16701</v>
      </c>
      <c r="C3905" s="21">
        <f>VLOOKUP(A3905,[1]spot_prices!$A:$F,3,FALSE)</f>
        <v>29.9</v>
      </c>
      <c r="D3905" s="21">
        <f>VLOOKUP(A3905,[1]spot_prices!$A:$F,4,FALSE)</f>
        <v>35.1</v>
      </c>
      <c r="E3905" s="107">
        <f>C3905/D3905</f>
        <v>0.851851851851852</v>
      </c>
      <c r="F3905" s="20">
        <f>VLOOKUP(A3905,[1]spot_prices!$A:$F,5,FALSE)</f>
        <v>1.15</v>
      </c>
      <c r="G3905" s="103">
        <f>VLOOKUP(A3905,[1]spot_prices!$A:$F,6,FALSE)</f>
        <v>0.88</v>
      </c>
      <c r="H3905" s="27" t="s">
        <v>373</v>
      </c>
      <c r="I3905" s="35"/>
      <c r="J3905" s="114"/>
      <c r="K3905" s="112">
        <f>VLOOKUP(H3905,行业总结!D:F,2,FALSE)</f>
        <v>2.8</v>
      </c>
      <c r="L3905" s="27" t="s">
        <v>16702</v>
      </c>
      <c r="M3905" s="27" t="s">
        <v>16703</v>
      </c>
    </row>
    <row r="3906" s="98" customFormat="1" spans="1:13">
      <c r="A3906" s="24" t="s">
        <v>16704</v>
      </c>
      <c r="B3906" s="24" t="s">
        <v>16705</v>
      </c>
      <c r="C3906" s="21">
        <f>VLOOKUP(A3906,[1]spot_prices!$A:$F,3,FALSE)</f>
        <v>29.8</v>
      </c>
      <c r="D3906" s="21">
        <f>VLOOKUP(A3906,[1]spot_prices!$A:$F,4,FALSE)</f>
        <v>55.6</v>
      </c>
      <c r="E3906" s="107">
        <f>C3906/D3906</f>
        <v>0.535971223021583</v>
      </c>
      <c r="F3906" s="20">
        <f>VLOOKUP(A3906,[1]spot_prices!$A:$F,5,FALSE)</f>
        <v>10.01</v>
      </c>
      <c r="G3906" s="103">
        <f>VLOOKUP(A3906,[1]spot_prices!$A:$F,6,FALSE)</f>
        <v>1.21</v>
      </c>
      <c r="H3906" s="27" t="s">
        <v>373</v>
      </c>
      <c r="I3906" s="35"/>
      <c r="J3906" s="114"/>
      <c r="K3906" s="112">
        <f>VLOOKUP(H3906,行业总结!D:F,2,FALSE)</f>
        <v>2.8</v>
      </c>
      <c r="L3906" s="27" t="s">
        <v>16706</v>
      </c>
      <c r="M3906" s="27" t="s">
        <v>6749</v>
      </c>
    </row>
    <row r="3907" s="98" customFormat="1" ht="33" spans="1:13">
      <c r="A3907" s="24" t="s">
        <v>16707</v>
      </c>
      <c r="B3907" s="24" t="s">
        <v>16708</v>
      </c>
      <c r="C3907" s="21">
        <f>VLOOKUP(A3907,[1]spot_prices!$A:$F,3,FALSE)</f>
        <v>29.1</v>
      </c>
      <c r="D3907" s="21">
        <f>VLOOKUP(A3907,[1]spot_prices!$A:$F,4,FALSE)</f>
        <v>29.1</v>
      </c>
      <c r="E3907" s="107">
        <f>C3907/D3907</f>
        <v>1</v>
      </c>
      <c r="F3907" s="20">
        <f>VLOOKUP(A3907,[1]spot_prices!$A:$F,5,FALSE)</f>
        <v>7.28</v>
      </c>
      <c r="G3907" s="103">
        <f>VLOOKUP(A3907,[1]spot_prices!$A:$F,6,FALSE)</f>
        <v>2.97</v>
      </c>
      <c r="H3907" s="27" t="s">
        <v>373</v>
      </c>
      <c r="I3907" s="35"/>
      <c r="J3907" s="114"/>
      <c r="K3907" s="112">
        <f>VLOOKUP(H3907,行业总结!D:F,2,FALSE)</f>
        <v>2.8</v>
      </c>
      <c r="L3907" s="27" t="s">
        <v>16709</v>
      </c>
      <c r="M3907" s="27" t="s">
        <v>16710</v>
      </c>
    </row>
    <row r="3908" s="98" customFormat="1" ht="33" spans="1:13">
      <c r="A3908" s="24" t="s">
        <v>16711</v>
      </c>
      <c r="B3908" s="24" t="s">
        <v>16712</v>
      </c>
      <c r="C3908" s="21">
        <f>VLOOKUP(A3908,[1]spot_prices!$A:$F,3,FALSE)</f>
        <v>28.6</v>
      </c>
      <c r="D3908" s="21">
        <f>VLOOKUP(A3908,[1]spot_prices!$A:$F,4,FALSE)</f>
        <v>28.6</v>
      </c>
      <c r="E3908" s="107">
        <f>C3908/D3908</f>
        <v>1</v>
      </c>
      <c r="F3908" s="20">
        <f>VLOOKUP(A3908,[1]spot_prices!$A:$F,5,FALSE)</f>
        <v>8.25</v>
      </c>
      <c r="G3908" s="103">
        <f>VLOOKUP(A3908,[1]spot_prices!$A:$F,6,FALSE)</f>
        <v>3.13</v>
      </c>
      <c r="H3908" s="27" t="s">
        <v>373</v>
      </c>
      <c r="I3908" s="35"/>
      <c r="J3908" s="24" t="s">
        <v>2286</v>
      </c>
      <c r="K3908" s="112">
        <f>VLOOKUP(H3908,行业总结!D:F,2,FALSE)</f>
        <v>2.8</v>
      </c>
      <c r="L3908" s="27" t="s">
        <v>16713</v>
      </c>
      <c r="M3908" s="27" t="s">
        <v>16714</v>
      </c>
    </row>
    <row r="3909" s="98" customFormat="1" ht="33" spans="1:13">
      <c r="A3909" s="24" t="s">
        <v>16715</v>
      </c>
      <c r="B3909" s="24" t="s">
        <v>16716</v>
      </c>
      <c r="C3909" s="21">
        <f>VLOOKUP(A3909,[1]spot_prices!$A:$F,3,FALSE)</f>
        <v>25</v>
      </c>
      <c r="D3909" s="21">
        <f>VLOOKUP(A3909,[1]spot_prices!$A:$F,4,FALSE)</f>
        <v>44</v>
      </c>
      <c r="E3909" s="107">
        <f>C3909/D3909</f>
        <v>0.568181818181818</v>
      </c>
      <c r="F3909" s="20">
        <f>VLOOKUP(A3909,[1]spot_prices!$A:$F,5,FALSE)</f>
        <v>12.43</v>
      </c>
      <c r="G3909" s="103">
        <f>VLOOKUP(A3909,[1]spot_prices!$A:$F,6,FALSE)</f>
        <v>-0.56</v>
      </c>
      <c r="H3909" s="27" t="s">
        <v>373</v>
      </c>
      <c r="I3909" s="35"/>
      <c r="J3909" s="114"/>
      <c r="K3909" s="112">
        <f>VLOOKUP(H3909,行业总结!D:F,2,FALSE)</f>
        <v>2.8</v>
      </c>
      <c r="L3909" s="27" t="s">
        <v>16717</v>
      </c>
      <c r="M3909" s="27" t="s">
        <v>16718</v>
      </c>
    </row>
    <row r="3910" s="98" customFormat="1" ht="33" spans="1:13">
      <c r="A3910" s="24" t="s">
        <v>16719</v>
      </c>
      <c r="B3910" s="24" t="s">
        <v>16720</v>
      </c>
      <c r="C3910" s="21">
        <f>VLOOKUP(A3910,[1]spot_prices!$A:$F,3,FALSE)</f>
        <v>23.5</v>
      </c>
      <c r="D3910" s="21">
        <f>VLOOKUP(A3910,[1]spot_prices!$A:$F,4,FALSE)</f>
        <v>23.5</v>
      </c>
      <c r="E3910" s="107">
        <f>C3910/D3910</f>
        <v>1</v>
      </c>
      <c r="F3910" s="20">
        <f>VLOOKUP(A3910,[1]spot_prices!$A:$F,5,FALSE)</f>
        <v>6.53</v>
      </c>
      <c r="G3910" s="103">
        <f>VLOOKUP(A3910,[1]spot_prices!$A:$F,6,FALSE)</f>
        <v>0.46</v>
      </c>
      <c r="H3910" s="27" t="s">
        <v>373</v>
      </c>
      <c r="I3910" s="35"/>
      <c r="J3910" s="24" t="s">
        <v>2286</v>
      </c>
      <c r="K3910" s="112">
        <f>VLOOKUP(H3910,行业总结!D:F,2,FALSE)</f>
        <v>2.8</v>
      </c>
      <c r="L3910" s="27" t="s">
        <v>16721</v>
      </c>
      <c r="M3910" s="27" t="s">
        <v>16722</v>
      </c>
    </row>
    <row r="3911" s="98" customFormat="1" ht="33" spans="1:13">
      <c r="A3911" s="24" t="s">
        <v>16723</v>
      </c>
      <c r="B3911" s="24" t="s">
        <v>16724</v>
      </c>
      <c r="C3911" s="21">
        <f>VLOOKUP(A3911,[1]spot_prices!$A:$F,3,FALSE)</f>
        <v>23.5</v>
      </c>
      <c r="D3911" s="21">
        <f>VLOOKUP(A3911,[1]spot_prices!$A:$F,4,FALSE)</f>
        <v>23.5</v>
      </c>
      <c r="E3911" s="107">
        <f>C3911/D3911</f>
        <v>1</v>
      </c>
      <c r="F3911" s="20">
        <f>VLOOKUP(A3911,[1]spot_prices!$A:$F,5,FALSE)</f>
        <v>5.54</v>
      </c>
      <c r="G3911" s="103">
        <f>VLOOKUP(A3911,[1]spot_prices!$A:$F,6,FALSE)</f>
        <v>2.03</v>
      </c>
      <c r="H3911" s="27" t="s">
        <v>373</v>
      </c>
      <c r="I3911" s="35"/>
      <c r="J3911" s="114"/>
      <c r="K3911" s="112">
        <f>VLOOKUP(H3911,行业总结!D:F,2,FALSE)</f>
        <v>2.8</v>
      </c>
      <c r="L3911" s="27" t="s">
        <v>16725</v>
      </c>
      <c r="M3911" s="27" t="s">
        <v>16726</v>
      </c>
    </row>
    <row r="3912" s="98" customFormat="1" spans="1:13">
      <c r="A3912" s="24" t="s">
        <v>16727</v>
      </c>
      <c r="B3912" s="24" t="s">
        <v>16728</v>
      </c>
      <c r="C3912" s="21">
        <f>VLOOKUP(A3912,[1]spot_prices!$A:$F,3,FALSE)</f>
        <v>21.8</v>
      </c>
      <c r="D3912" s="21">
        <f>VLOOKUP(A3912,[1]spot_prices!$A:$F,4,FALSE)</f>
        <v>21.8</v>
      </c>
      <c r="E3912" s="107">
        <f>C3912/D3912</f>
        <v>1</v>
      </c>
      <c r="F3912" s="20">
        <f>VLOOKUP(A3912,[1]spot_prices!$A:$F,5,FALSE)</f>
        <v>8.34</v>
      </c>
      <c r="G3912" s="103">
        <f>VLOOKUP(A3912,[1]spot_prices!$A:$F,6,FALSE)</f>
        <v>1.46</v>
      </c>
      <c r="H3912" s="27" t="s">
        <v>373</v>
      </c>
      <c r="I3912" s="35"/>
      <c r="J3912" s="114"/>
      <c r="K3912" s="112">
        <f>VLOOKUP(H3912,行业总结!D:F,2,FALSE)</f>
        <v>2.8</v>
      </c>
      <c r="L3912" s="27" t="s">
        <v>16729</v>
      </c>
      <c r="M3912" s="27" t="s">
        <v>16730</v>
      </c>
    </row>
    <row r="3913" s="98" customFormat="1" ht="33" spans="1:13">
      <c r="A3913" s="24" t="s">
        <v>16731</v>
      </c>
      <c r="B3913" s="24" t="s">
        <v>16732</v>
      </c>
      <c r="C3913" s="21">
        <f>VLOOKUP(A3913,[1]spot_prices!$A:$F,3,FALSE)</f>
        <v>21</v>
      </c>
      <c r="D3913" s="21">
        <f>VLOOKUP(A3913,[1]spot_prices!$A:$F,4,FALSE)</f>
        <v>21.1</v>
      </c>
      <c r="E3913" s="107">
        <f>C3913/D3913</f>
        <v>0.995260663507109</v>
      </c>
      <c r="F3913" s="20">
        <f>VLOOKUP(A3913,[1]spot_prices!$A:$F,5,FALSE)</f>
        <v>8.81</v>
      </c>
      <c r="G3913" s="103">
        <f>VLOOKUP(A3913,[1]spot_prices!$A:$F,6,FALSE)</f>
        <v>0.57</v>
      </c>
      <c r="H3913" s="27" t="s">
        <v>373</v>
      </c>
      <c r="I3913" s="35"/>
      <c r="J3913" s="114"/>
      <c r="K3913" s="112">
        <f>VLOOKUP(H3913,行业总结!D:F,2,FALSE)</f>
        <v>2.8</v>
      </c>
      <c r="L3913" s="27" t="s">
        <v>16733</v>
      </c>
      <c r="M3913" s="27" t="s">
        <v>16734</v>
      </c>
    </row>
    <row r="3914" s="98" customFormat="1" ht="33" spans="1:13">
      <c r="A3914" s="24" t="s">
        <v>16735</v>
      </c>
      <c r="B3914" s="24" t="s">
        <v>16736</v>
      </c>
      <c r="C3914" s="21">
        <f>VLOOKUP(A3914,[1]spot_prices!$A:$F,3,FALSE)</f>
        <v>20.7</v>
      </c>
      <c r="D3914" s="21">
        <f>VLOOKUP(A3914,[1]spot_prices!$A:$F,4,FALSE)</f>
        <v>36</v>
      </c>
      <c r="E3914" s="107">
        <f>C3914/D3914</f>
        <v>0.575</v>
      </c>
      <c r="F3914" s="20">
        <f>VLOOKUP(A3914,[1]spot_prices!$A:$F,5,FALSE)</f>
        <v>16.9</v>
      </c>
      <c r="G3914" s="103">
        <f>VLOOKUP(A3914,[1]spot_prices!$A:$F,6,FALSE)</f>
        <v>-2.14</v>
      </c>
      <c r="H3914" s="27" t="s">
        <v>373</v>
      </c>
      <c r="I3914" s="35"/>
      <c r="J3914" s="114"/>
      <c r="K3914" s="112">
        <f>VLOOKUP(H3914,行业总结!D:F,2,FALSE)</f>
        <v>2.8</v>
      </c>
      <c r="L3914" s="27" t="s">
        <v>16737</v>
      </c>
      <c r="M3914" s="27" t="s">
        <v>16738</v>
      </c>
    </row>
    <row r="3915" s="98" customFormat="1" spans="1:13">
      <c r="A3915" s="24" t="s">
        <v>16739</v>
      </c>
      <c r="B3915" s="24" t="s">
        <v>16740</v>
      </c>
      <c r="C3915" s="21">
        <f>VLOOKUP(A3915,[1]spot_prices!$A:$F,3,FALSE)</f>
        <v>19.4</v>
      </c>
      <c r="D3915" s="21">
        <f>VLOOKUP(A3915,[1]spot_prices!$A:$F,4,FALSE)</f>
        <v>24.5</v>
      </c>
      <c r="E3915" s="107">
        <f>C3915/D3915</f>
        <v>0.791836734693877</v>
      </c>
      <c r="F3915" s="20">
        <f>VLOOKUP(A3915,[1]spot_prices!$A:$F,5,FALSE)</f>
        <v>4.82</v>
      </c>
      <c r="G3915" s="103">
        <f>VLOOKUP(A3915,[1]spot_prices!$A:$F,6,FALSE)</f>
        <v>2.77</v>
      </c>
      <c r="H3915" s="27" t="s">
        <v>373</v>
      </c>
      <c r="I3915" s="35"/>
      <c r="J3915" s="114"/>
      <c r="K3915" s="112">
        <f>VLOOKUP(H3915,行业总结!D:F,2,FALSE)</f>
        <v>2.8</v>
      </c>
      <c r="L3915" s="27" t="s">
        <v>16741</v>
      </c>
      <c r="M3915" s="114"/>
    </row>
    <row r="3916" s="98" customFormat="1" ht="33" spans="1:13">
      <c r="A3916" s="24" t="s">
        <v>16742</v>
      </c>
      <c r="B3916" s="24" t="s">
        <v>16743</v>
      </c>
      <c r="C3916" s="21">
        <f>VLOOKUP(A3916,[1]spot_prices!$A:$F,3,FALSE)</f>
        <v>16.5</v>
      </c>
      <c r="D3916" s="21">
        <f>VLOOKUP(A3916,[1]spot_prices!$A:$F,4,FALSE)</f>
        <v>19.9</v>
      </c>
      <c r="E3916" s="107">
        <f>C3916/D3916</f>
        <v>0.829145728643216</v>
      </c>
      <c r="F3916" s="20">
        <f>VLOOKUP(A3916,[1]spot_prices!$A:$F,5,FALSE)</f>
        <v>12.61</v>
      </c>
      <c r="G3916" s="103">
        <f>VLOOKUP(A3916,[1]spot_prices!$A:$F,6,FALSE)</f>
        <v>4.65</v>
      </c>
      <c r="H3916" s="27" t="s">
        <v>373</v>
      </c>
      <c r="I3916" s="35"/>
      <c r="J3916" s="114"/>
      <c r="K3916" s="112">
        <f>VLOOKUP(H3916,行业总结!D:F,2,FALSE)</f>
        <v>2.8</v>
      </c>
      <c r="L3916" s="27" t="s">
        <v>16744</v>
      </c>
      <c r="M3916" s="27" t="s">
        <v>16745</v>
      </c>
    </row>
    <row r="3917" s="98" customFormat="1" spans="1:13">
      <c r="A3917" s="24" t="s">
        <v>16746</v>
      </c>
      <c r="B3917" s="24" t="s">
        <v>16747</v>
      </c>
      <c r="C3917" s="21">
        <f>VLOOKUP(A3917,[1]spot_prices!$A:$F,3,FALSE)</f>
        <v>16.4</v>
      </c>
      <c r="D3917" s="21">
        <f>VLOOKUP(A3917,[1]spot_prices!$A:$F,4,FALSE)</f>
        <v>47.9</v>
      </c>
      <c r="E3917" s="107">
        <f>C3917/D3917</f>
        <v>0.342379958246347</v>
      </c>
      <c r="F3917" s="20">
        <f>VLOOKUP(A3917,[1]spot_prices!$A:$F,5,FALSE)</f>
        <v>11.1</v>
      </c>
      <c r="G3917" s="103">
        <f>VLOOKUP(A3917,[1]spot_prices!$A:$F,6,FALSE)</f>
        <v>1.28</v>
      </c>
      <c r="H3917" s="27" t="s">
        <v>373</v>
      </c>
      <c r="I3917" s="35"/>
      <c r="J3917" s="114"/>
      <c r="K3917" s="112">
        <f>VLOOKUP(H3917,行业总结!D:F,2,FALSE)</f>
        <v>2.8</v>
      </c>
      <c r="L3917" s="27" t="s">
        <v>16748</v>
      </c>
      <c r="M3917" s="27" t="s">
        <v>16749</v>
      </c>
    </row>
    <row r="3918" s="98" customFormat="1" ht="33" spans="1:13">
      <c r="A3918" s="24" t="s">
        <v>16750</v>
      </c>
      <c r="B3918" s="24" t="s">
        <v>16751</v>
      </c>
      <c r="C3918" s="21">
        <f>VLOOKUP(A3918,[1]spot_prices!$A:$F,3,FALSE)</f>
        <v>16.2</v>
      </c>
      <c r="D3918" s="21">
        <f>VLOOKUP(A3918,[1]spot_prices!$A:$F,4,FALSE)</f>
        <v>25.2</v>
      </c>
      <c r="E3918" s="107">
        <f>C3918/D3918</f>
        <v>0.642857142857143</v>
      </c>
      <c r="F3918" s="20">
        <f>VLOOKUP(A3918,[1]spot_prices!$A:$F,5,FALSE)</f>
        <v>10.48</v>
      </c>
      <c r="G3918" s="103">
        <f>VLOOKUP(A3918,[1]spot_prices!$A:$F,6,FALSE)</f>
        <v>8.94</v>
      </c>
      <c r="H3918" s="27" t="s">
        <v>373</v>
      </c>
      <c r="I3918" s="35"/>
      <c r="J3918" s="114"/>
      <c r="K3918" s="112">
        <f>VLOOKUP(H3918,行业总结!D:F,2,FALSE)</f>
        <v>2.8</v>
      </c>
      <c r="L3918" s="27" t="s">
        <v>16752</v>
      </c>
      <c r="M3918" s="27" t="s">
        <v>16753</v>
      </c>
    </row>
    <row r="3919" s="98" customFormat="1" ht="33" spans="1:13">
      <c r="A3919" s="24" t="s">
        <v>16754</v>
      </c>
      <c r="B3919" s="24" t="s">
        <v>16755</v>
      </c>
      <c r="C3919" s="21">
        <f>VLOOKUP(A3919,[1]spot_prices!$A:$F,3,FALSE)</f>
        <v>13.9</v>
      </c>
      <c r="D3919" s="21">
        <f>VLOOKUP(A3919,[1]spot_prices!$A:$F,4,FALSE)</f>
        <v>18.3</v>
      </c>
      <c r="E3919" s="107">
        <f>C3919/D3919</f>
        <v>0.759562841530055</v>
      </c>
      <c r="F3919" s="20">
        <f>VLOOKUP(A3919,[1]spot_prices!$A:$F,5,FALSE)</f>
        <v>4.84</v>
      </c>
      <c r="G3919" s="103">
        <f>VLOOKUP(A3919,[1]spot_prices!$A:$F,6,FALSE)</f>
        <v>1.47</v>
      </c>
      <c r="H3919" s="27" t="s">
        <v>373</v>
      </c>
      <c r="I3919" s="35"/>
      <c r="J3919" s="114"/>
      <c r="K3919" s="112">
        <f>VLOOKUP(H3919,行业总结!D:F,2,FALSE)</f>
        <v>2.8</v>
      </c>
      <c r="L3919" s="27" t="s">
        <v>16756</v>
      </c>
      <c r="M3919" s="27" t="s">
        <v>16757</v>
      </c>
    </row>
    <row r="3920" s="98" customFormat="1" spans="1:13">
      <c r="A3920" s="24" t="s">
        <v>16758</v>
      </c>
      <c r="B3920" s="24" t="s">
        <v>16759</v>
      </c>
      <c r="C3920" s="21">
        <f>VLOOKUP(A3920,[1]spot_prices!$A:$F,3,FALSE)</f>
        <v>13.2</v>
      </c>
      <c r="D3920" s="21">
        <f>VLOOKUP(A3920,[1]spot_prices!$A:$F,4,FALSE)</f>
        <v>43.8</v>
      </c>
      <c r="E3920" s="107">
        <f>C3920/D3920</f>
        <v>0.301369863013699</v>
      </c>
      <c r="F3920" s="20">
        <f>VLOOKUP(A3920,[1]spot_prices!$A:$F,5,FALSE)</f>
        <v>12.17</v>
      </c>
      <c r="G3920" s="103">
        <f>VLOOKUP(A3920,[1]spot_prices!$A:$F,6,FALSE)</f>
        <v>3.05</v>
      </c>
      <c r="H3920" s="27" t="s">
        <v>373</v>
      </c>
      <c r="I3920" s="35"/>
      <c r="J3920" s="114"/>
      <c r="K3920" s="112">
        <f>VLOOKUP(H3920,行业总结!D:F,2,FALSE)</f>
        <v>2.8</v>
      </c>
      <c r="L3920" s="27" t="s">
        <v>16760</v>
      </c>
      <c r="M3920" s="27" t="s">
        <v>16761</v>
      </c>
    </row>
    <row r="3921" s="98" customFormat="1" ht="49.5" spans="1:13">
      <c r="A3921" s="24" t="s">
        <v>16762</v>
      </c>
      <c r="B3921" s="24" t="s">
        <v>16763</v>
      </c>
      <c r="C3921" s="21">
        <f>VLOOKUP(A3921,[1]spot_prices!$A:$F,3,FALSE)</f>
        <v>10.5</v>
      </c>
      <c r="D3921" s="21">
        <f>VLOOKUP(A3921,[1]spot_prices!$A:$F,4,FALSE)</f>
        <v>43.4</v>
      </c>
      <c r="E3921" s="107">
        <f>C3921/D3921</f>
        <v>0.241935483870968</v>
      </c>
      <c r="F3921" s="20">
        <f>VLOOKUP(A3921,[1]spot_prices!$A:$F,5,FALSE)</f>
        <v>19.05</v>
      </c>
      <c r="G3921" s="103">
        <f>VLOOKUP(A3921,[1]spot_prices!$A:$F,6,FALSE)</f>
        <v>6.07</v>
      </c>
      <c r="H3921" s="27" t="s">
        <v>373</v>
      </c>
      <c r="I3921" s="35"/>
      <c r="J3921" s="114"/>
      <c r="K3921" s="112">
        <f>VLOOKUP(H3921,行业总结!D:F,2,FALSE)</f>
        <v>2.8</v>
      </c>
      <c r="L3921" s="27" t="s">
        <v>16764</v>
      </c>
      <c r="M3921" s="27" t="s">
        <v>16765</v>
      </c>
    </row>
    <row r="3922" s="98" customFormat="1" ht="33" spans="1:13">
      <c r="A3922" s="24" t="s">
        <v>16766</v>
      </c>
      <c r="B3922" s="24" t="s">
        <v>16767</v>
      </c>
      <c r="C3922" s="21">
        <f>VLOOKUP(A3922,[1]spot_prices!$A:$F,3,FALSE)</f>
        <v>7</v>
      </c>
      <c r="D3922" s="21">
        <f>VLOOKUP(A3922,[1]spot_prices!$A:$F,4,FALSE)</f>
        <v>25.6</v>
      </c>
      <c r="E3922" s="107">
        <f>C3922/D3922</f>
        <v>0.2734375</v>
      </c>
      <c r="F3922" s="20">
        <f>VLOOKUP(A3922,[1]spot_prices!$A:$F,5,FALSE)</f>
        <v>24.04</v>
      </c>
      <c r="G3922" s="103">
        <f>VLOOKUP(A3922,[1]spot_prices!$A:$F,6,FALSE)</f>
        <v>0.97</v>
      </c>
      <c r="H3922" s="27" t="s">
        <v>373</v>
      </c>
      <c r="I3922" s="35"/>
      <c r="J3922" s="114"/>
      <c r="K3922" s="112">
        <f>VLOOKUP(H3922,行业总结!D:F,2,FALSE)</f>
        <v>2.8</v>
      </c>
      <c r="L3922" s="27" t="s">
        <v>16768</v>
      </c>
      <c r="M3922" s="27" t="s">
        <v>16769</v>
      </c>
    </row>
    <row r="3923" s="98" customFormat="1" spans="1:13">
      <c r="A3923" s="24" t="s">
        <v>16770</v>
      </c>
      <c r="B3923" s="24" t="s">
        <v>16771</v>
      </c>
      <c r="C3923" s="21">
        <f>VLOOKUP(A3923,[1]spot_prices!$A:$F,3,FALSE)</f>
        <v>6.9</v>
      </c>
      <c r="D3923" s="21">
        <f>VLOOKUP(A3923,[1]spot_prices!$A:$F,4,FALSE)</f>
        <v>27.8</v>
      </c>
      <c r="E3923" s="107">
        <f>C3923/D3923</f>
        <v>0.248201438848921</v>
      </c>
      <c r="F3923" s="20">
        <f>VLOOKUP(A3923,[1]spot_prices!$A:$F,5,FALSE)</f>
        <v>25.71</v>
      </c>
      <c r="G3923" s="103">
        <f>VLOOKUP(A3923,[1]spot_prices!$A:$F,6,FALSE)</f>
        <v>1.62</v>
      </c>
      <c r="H3923" s="27" t="s">
        <v>373</v>
      </c>
      <c r="I3923" s="35"/>
      <c r="J3923" s="114"/>
      <c r="K3923" s="112">
        <f>VLOOKUP(H3923,行业总结!D:F,2,FALSE)</f>
        <v>2.8</v>
      </c>
      <c r="L3923" s="27" t="s">
        <v>16772</v>
      </c>
      <c r="M3923" s="27" t="s">
        <v>16773</v>
      </c>
    </row>
    <row r="3924" s="98" customFormat="1" ht="33" spans="1:13">
      <c r="A3924" s="24" t="s">
        <v>16774</v>
      </c>
      <c r="B3924" s="24" t="s">
        <v>16775</v>
      </c>
      <c r="C3924" s="21">
        <f>VLOOKUP(A3924,[1]spot_prices!$A:$F,3,FALSE)</f>
        <v>6.1</v>
      </c>
      <c r="D3924" s="21">
        <f>VLOOKUP(A3924,[1]spot_prices!$A:$F,4,FALSE)</f>
        <v>20</v>
      </c>
      <c r="E3924" s="107">
        <f>C3924/D3924</f>
        <v>0.305</v>
      </c>
      <c r="F3924" s="20">
        <f>VLOOKUP(A3924,[1]spot_prices!$A:$F,5,FALSE)</f>
        <v>15.19</v>
      </c>
      <c r="G3924" s="103">
        <f>VLOOKUP(A3924,[1]spot_prices!$A:$F,6,FALSE)</f>
        <v>3.12</v>
      </c>
      <c r="H3924" s="27" t="s">
        <v>373</v>
      </c>
      <c r="I3924" s="35"/>
      <c r="J3924" s="114"/>
      <c r="K3924" s="112">
        <f>VLOOKUP(H3924,行业总结!D:F,2,FALSE)</f>
        <v>2.8</v>
      </c>
      <c r="L3924" s="27" t="s">
        <v>16776</v>
      </c>
      <c r="M3924" s="27" t="s">
        <v>16777</v>
      </c>
    </row>
    <row r="3925" s="98" customFormat="1" ht="33" spans="1:13">
      <c r="A3925" s="20" t="s">
        <v>16778</v>
      </c>
      <c r="B3925" s="20" t="s">
        <v>16779</v>
      </c>
      <c r="C3925" s="21">
        <f>VLOOKUP(A3925,[1]spot_prices!$A:$F,3,FALSE)</f>
        <v>81</v>
      </c>
      <c r="D3925" s="21">
        <f>VLOOKUP(A3925,[1]spot_prices!$A:$F,4,FALSE)</f>
        <v>87.8</v>
      </c>
      <c r="E3925" s="107">
        <f>C3925/D3925</f>
        <v>0.92255125284738</v>
      </c>
      <c r="F3925" s="20">
        <f>VLOOKUP(A3925,[1]spot_prices!$A:$F,5,FALSE)</f>
        <v>8.36</v>
      </c>
      <c r="G3925" s="103">
        <f>VLOOKUP(A3925,[1]spot_prices!$A:$F,6,FALSE)</f>
        <v>2.83</v>
      </c>
      <c r="H3925" s="23" t="s">
        <v>2031</v>
      </c>
      <c r="I3925" s="115"/>
      <c r="J3925" s="113"/>
      <c r="K3925" s="112">
        <f>VLOOKUP(H3925,行业总结!D:F,2,FALSE)</f>
        <v>2.8</v>
      </c>
      <c r="L3925" s="23" t="s">
        <v>16780</v>
      </c>
      <c r="M3925" s="23" t="s">
        <v>16781</v>
      </c>
    </row>
    <row r="3926" s="98" customFormat="1" ht="33" spans="1:13">
      <c r="A3926" s="24" t="s">
        <v>16782</v>
      </c>
      <c r="B3926" s="24" t="s">
        <v>16783</v>
      </c>
      <c r="C3926" s="21">
        <f>VLOOKUP(A3926,[1]spot_prices!$A:$F,3,FALSE)</f>
        <v>20.6</v>
      </c>
      <c r="D3926" s="21">
        <f>VLOOKUP(A3926,[1]spot_prices!$A:$F,4,FALSE)</f>
        <v>20.6</v>
      </c>
      <c r="E3926" s="107">
        <f>C3926/D3926</f>
        <v>1</v>
      </c>
      <c r="F3926" s="20">
        <f>VLOOKUP(A3926,[1]spot_prices!$A:$F,5,FALSE)</f>
        <v>3.27</v>
      </c>
      <c r="G3926" s="103">
        <f>VLOOKUP(A3926,[1]spot_prices!$A:$F,6,FALSE)</f>
        <v>1.24</v>
      </c>
      <c r="H3926" s="27" t="s">
        <v>2031</v>
      </c>
      <c r="I3926" s="35"/>
      <c r="J3926" s="24" t="s">
        <v>2286</v>
      </c>
      <c r="K3926" s="112">
        <f>VLOOKUP(H3926,行业总结!D:F,2,FALSE)</f>
        <v>2.8</v>
      </c>
      <c r="L3926" s="27" t="s">
        <v>16784</v>
      </c>
      <c r="M3926" s="27" t="s">
        <v>16785</v>
      </c>
    </row>
    <row r="3927" s="98" customFormat="1" spans="1:13">
      <c r="A3927" s="24" t="s">
        <v>16786</v>
      </c>
      <c r="B3927" s="24" t="s">
        <v>16787</v>
      </c>
      <c r="C3927" s="21">
        <f>VLOOKUP(A3927,[1]spot_prices!$A:$F,3,FALSE)</f>
        <v>9.1</v>
      </c>
      <c r="D3927" s="21">
        <f>VLOOKUP(A3927,[1]spot_prices!$A:$F,4,FALSE)</f>
        <v>27.2</v>
      </c>
      <c r="E3927" s="107">
        <f>C3927/D3927</f>
        <v>0.334558823529412</v>
      </c>
      <c r="F3927" s="20">
        <f>VLOOKUP(A3927,[1]spot_prices!$A:$F,5,FALSE)</f>
        <v>21.77</v>
      </c>
      <c r="G3927" s="103">
        <f>VLOOKUP(A3927,[1]spot_prices!$A:$F,6,FALSE)</f>
        <v>0.74</v>
      </c>
      <c r="H3927" s="27" t="s">
        <v>2031</v>
      </c>
      <c r="I3927" s="35"/>
      <c r="J3927" s="114"/>
      <c r="K3927" s="112">
        <f>VLOOKUP(H3927,行业总结!D:F,2,FALSE)</f>
        <v>2.8</v>
      </c>
      <c r="L3927" s="27" t="s">
        <v>16788</v>
      </c>
      <c r="M3927" s="114"/>
    </row>
    <row r="3928" s="98" customFormat="1" ht="33" spans="1:13">
      <c r="A3928" s="24" t="s">
        <v>16789</v>
      </c>
      <c r="B3928" s="24" t="s">
        <v>16790</v>
      </c>
      <c r="C3928" s="21">
        <f>VLOOKUP(A3928,[1]spot_prices!$A:$F,3,FALSE)</f>
        <v>6.2</v>
      </c>
      <c r="D3928" s="21">
        <f>VLOOKUP(A3928,[1]spot_prices!$A:$F,4,FALSE)</f>
        <v>27.4</v>
      </c>
      <c r="E3928" s="107">
        <f>C3928/D3928</f>
        <v>0.226277372262774</v>
      </c>
      <c r="F3928" s="20">
        <f>VLOOKUP(A3928,[1]spot_prices!$A:$F,5,FALSE)</f>
        <v>6.22</v>
      </c>
      <c r="G3928" s="103">
        <f>VLOOKUP(A3928,[1]spot_prices!$A:$F,6,FALSE)</f>
        <v>1.47</v>
      </c>
      <c r="H3928" s="27" t="s">
        <v>2031</v>
      </c>
      <c r="I3928" s="35"/>
      <c r="J3928" s="114"/>
      <c r="K3928" s="112">
        <f>VLOOKUP(H3928,行业总结!D:F,2,FALSE)</f>
        <v>2.8</v>
      </c>
      <c r="L3928" s="27" t="s">
        <v>16791</v>
      </c>
      <c r="M3928" s="27" t="s">
        <v>16792</v>
      </c>
    </row>
    <row r="3929" s="98" customFormat="1" spans="1:13">
      <c r="A3929" s="108" t="s">
        <v>16793</v>
      </c>
      <c r="B3929" s="108" t="s">
        <v>16794</v>
      </c>
      <c r="C3929" s="21">
        <f>VLOOKUP(A3929,[1]spot_prices!$A:$F,3,FALSE)</f>
        <v>101.2</v>
      </c>
      <c r="D3929" s="21">
        <f>VLOOKUP(A3929,[1]spot_prices!$A:$F,4,FALSE)</f>
        <v>101.8</v>
      </c>
      <c r="E3929" s="107">
        <f>C3929/D3929</f>
        <v>0.994106090373281</v>
      </c>
      <c r="F3929" s="20">
        <f>VLOOKUP(A3929,[1]spot_prices!$A:$F,5,FALSE)</f>
        <v>11.4</v>
      </c>
      <c r="G3929" s="103">
        <f>VLOOKUP(A3929,[1]spot_prices!$A:$F,6,FALSE)</f>
        <v>4.4</v>
      </c>
      <c r="H3929" s="109" t="s">
        <v>2030</v>
      </c>
      <c r="I3929" s="121"/>
      <c r="J3929" s="108" t="s">
        <v>2113</v>
      </c>
      <c r="K3929" s="112">
        <f>VLOOKUP(H3929,行业总结!D:F,2,FALSE)</f>
        <v>2.8</v>
      </c>
      <c r="L3929" s="109" t="s">
        <v>16795</v>
      </c>
      <c r="M3929" s="109" t="s">
        <v>16796</v>
      </c>
    </row>
    <row r="3930" s="98" customFormat="1" ht="33" spans="1:13">
      <c r="A3930" s="20" t="s">
        <v>16797</v>
      </c>
      <c r="B3930" s="20" t="s">
        <v>16798</v>
      </c>
      <c r="C3930" s="21">
        <f>VLOOKUP(A3930,[1]spot_prices!$A:$F,3,FALSE)</f>
        <v>89.3</v>
      </c>
      <c r="D3930" s="21">
        <f>VLOOKUP(A3930,[1]spot_prices!$A:$F,4,FALSE)</f>
        <v>280.1</v>
      </c>
      <c r="E3930" s="107">
        <f>C3930/D3930</f>
        <v>0.318814709032488</v>
      </c>
      <c r="F3930" s="20">
        <f>VLOOKUP(A3930,[1]spot_prices!$A:$F,5,FALSE)</f>
        <v>65.67</v>
      </c>
      <c r="G3930" s="103">
        <f>VLOOKUP(A3930,[1]spot_prices!$A:$F,6,FALSE)</f>
        <v>1.62</v>
      </c>
      <c r="H3930" s="23" t="s">
        <v>2030</v>
      </c>
      <c r="I3930" s="115"/>
      <c r="J3930" s="20" t="s">
        <v>3509</v>
      </c>
      <c r="K3930" s="112">
        <f>VLOOKUP(H3930,行业总结!D:F,2,FALSE)</f>
        <v>2.8</v>
      </c>
      <c r="L3930" s="23" t="s">
        <v>16799</v>
      </c>
      <c r="M3930" s="23" t="s">
        <v>16800</v>
      </c>
    </row>
    <row r="3931" s="98" customFormat="1" spans="1:13">
      <c r="A3931" s="20" t="s">
        <v>16801</v>
      </c>
      <c r="B3931" s="20" t="s">
        <v>16802</v>
      </c>
      <c r="C3931" s="21">
        <f>VLOOKUP(A3931,[1]spot_prices!$A:$F,3,FALSE)</f>
        <v>77</v>
      </c>
      <c r="D3931" s="21">
        <f>VLOOKUP(A3931,[1]spot_prices!$A:$F,4,FALSE)</f>
        <v>615</v>
      </c>
      <c r="E3931" s="107">
        <f>C3931/D3931</f>
        <v>0.12520325203252</v>
      </c>
      <c r="F3931" s="20">
        <f>VLOOKUP(A3931,[1]spot_prices!$A:$F,5,FALSE)</f>
        <v>52.7</v>
      </c>
      <c r="G3931" s="103">
        <f>VLOOKUP(A3931,[1]spot_prices!$A:$F,6,FALSE)</f>
        <v>4.25</v>
      </c>
      <c r="H3931" s="23" t="s">
        <v>2030</v>
      </c>
      <c r="I3931" s="115"/>
      <c r="J3931" s="20" t="s">
        <v>4567</v>
      </c>
      <c r="K3931" s="112">
        <f>VLOOKUP(H3931,行业总结!D:F,2,FALSE)</f>
        <v>2.8</v>
      </c>
      <c r="L3931" s="23" t="s">
        <v>16803</v>
      </c>
      <c r="M3931" s="23" t="s">
        <v>16804</v>
      </c>
    </row>
    <row r="3932" s="98" customFormat="1" ht="33" spans="1:13">
      <c r="A3932" s="20" t="s">
        <v>16805</v>
      </c>
      <c r="B3932" s="20" t="s">
        <v>16806</v>
      </c>
      <c r="C3932" s="21">
        <f>VLOOKUP(A3932,[1]spot_prices!$A:$F,3,FALSE)</f>
        <v>73.3</v>
      </c>
      <c r="D3932" s="21">
        <f>VLOOKUP(A3932,[1]spot_prices!$A:$F,4,FALSE)</f>
        <v>73.3</v>
      </c>
      <c r="E3932" s="107">
        <f>C3932/D3932</f>
        <v>1</v>
      </c>
      <c r="F3932" s="20">
        <f>VLOOKUP(A3932,[1]spot_prices!$A:$F,5,FALSE)</f>
        <v>1.72</v>
      </c>
      <c r="G3932" s="103">
        <f>VLOOKUP(A3932,[1]spot_prices!$A:$F,6,FALSE)</f>
        <v>2.38</v>
      </c>
      <c r="H3932" s="23" t="s">
        <v>2030</v>
      </c>
      <c r="I3932" s="115"/>
      <c r="J3932" s="20" t="s">
        <v>2135</v>
      </c>
      <c r="K3932" s="112">
        <f>VLOOKUP(H3932,行业总结!D:F,2,FALSE)</f>
        <v>2.8</v>
      </c>
      <c r="L3932" s="23" t="s">
        <v>16807</v>
      </c>
      <c r="M3932" s="23" t="s">
        <v>16808</v>
      </c>
    </row>
    <row r="3933" s="98" customFormat="1" ht="33" spans="1:13">
      <c r="A3933" s="24" t="s">
        <v>16809</v>
      </c>
      <c r="B3933" s="24" t="s">
        <v>16810</v>
      </c>
      <c r="C3933" s="21">
        <f>VLOOKUP(A3933,[1]spot_prices!$A:$F,3,FALSE)</f>
        <v>48.2</v>
      </c>
      <c r="D3933" s="21">
        <f>VLOOKUP(A3933,[1]spot_prices!$A:$F,4,FALSE)</f>
        <v>48.2</v>
      </c>
      <c r="E3933" s="107">
        <f>C3933/D3933</f>
        <v>1</v>
      </c>
      <c r="F3933" s="20">
        <f>VLOOKUP(A3933,[1]spot_prices!$A:$F,5,FALSE)</f>
        <v>2.7</v>
      </c>
      <c r="G3933" s="103">
        <f>VLOOKUP(A3933,[1]spot_prices!$A:$F,6,FALSE)</f>
        <v>1.12</v>
      </c>
      <c r="H3933" s="27" t="s">
        <v>2030</v>
      </c>
      <c r="I3933" s="35"/>
      <c r="J3933" s="114"/>
      <c r="K3933" s="112">
        <f>VLOOKUP(H3933,行业总结!D:F,2,FALSE)</f>
        <v>2.8</v>
      </c>
      <c r="L3933" s="27" t="s">
        <v>16811</v>
      </c>
      <c r="M3933" s="27" t="s">
        <v>16812</v>
      </c>
    </row>
    <row r="3934" s="98" customFormat="1" spans="1:13">
      <c r="A3934" s="24" t="s">
        <v>16813</v>
      </c>
      <c r="B3934" s="24" t="s">
        <v>16814</v>
      </c>
      <c r="C3934" s="21">
        <f>VLOOKUP(A3934,[1]spot_prices!$A:$F,3,FALSE)</f>
        <v>43.3</v>
      </c>
      <c r="D3934" s="21">
        <f>VLOOKUP(A3934,[1]spot_prices!$A:$F,4,FALSE)</f>
        <v>43.3</v>
      </c>
      <c r="E3934" s="107">
        <f>C3934/D3934</f>
        <v>1</v>
      </c>
      <c r="F3934" s="20">
        <f>VLOOKUP(A3934,[1]spot_prices!$A:$F,5,FALSE)</f>
        <v>8.47</v>
      </c>
      <c r="G3934" s="103">
        <f>VLOOKUP(A3934,[1]spot_prices!$A:$F,6,FALSE)</f>
        <v>2.42</v>
      </c>
      <c r="H3934" s="27" t="s">
        <v>2030</v>
      </c>
      <c r="I3934" s="35"/>
      <c r="J3934" s="114"/>
      <c r="K3934" s="112">
        <f>VLOOKUP(H3934,行业总结!D:F,2,FALSE)</f>
        <v>2.8</v>
      </c>
      <c r="L3934" s="27" t="s">
        <v>16815</v>
      </c>
      <c r="M3934" s="27" t="s">
        <v>16816</v>
      </c>
    </row>
    <row r="3935" s="98" customFormat="1" ht="33" spans="1:13">
      <c r="A3935" s="24" t="s">
        <v>16817</v>
      </c>
      <c r="B3935" s="24" t="s">
        <v>16818</v>
      </c>
      <c r="C3935" s="21">
        <f>VLOOKUP(A3935,[1]spot_prices!$A:$F,3,FALSE)</f>
        <v>36.4</v>
      </c>
      <c r="D3935" s="21">
        <f>VLOOKUP(A3935,[1]spot_prices!$A:$F,4,FALSE)</f>
        <v>36.4</v>
      </c>
      <c r="E3935" s="107">
        <f>C3935/D3935</f>
        <v>1</v>
      </c>
      <c r="F3935" s="20">
        <f>VLOOKUP(A3935,[1]spot_prices!$A:$F,5,FALSE)</f>
        <v>2.1</v>
      </c>
      <c r="G3935" s="103">
        <f>VLOOKUP(A3935,[1]spot_prices!$A:$F,6,FALSE)</f>
        <v>0.48</v>
      </c>
      <c r="H3935" s="27" t="s">
        <v>2030</v>
      </c>
      <c r="I3935" s="35"/>
      <c r="J3935" s="114"/>
      <c r="K3935" s="112">
        <f>VLOOKUP(H3935,行业总结!D:F,2,FALSE)</f>
        <v>2.8</v>
      </c>
      <c r="L3935" s="27" t="s">
        <v>16819</v>
      </c>
      <c r="M3935" s="27" t="s">
        <v>16820</v>
      </c>
    </row>
    <row r="3936" s="98" customFormat="1" ht="49.5" spans="1:13">
      <c r="A3936" s="24" t="s">
        <v>16821</v>
      </c>
      <c r="B3936" s="24" t="s">
        <v>16822</v>
      </c>
      <c r="C3936" s="21">
        <f>VLOOKUP(A3936,[1]spot_prices!$A:$F,3,FALSE)</f>
        <v>31.3</v>
      </c>
      <c r="D3936" s="21">
        <f>VLOOKUP(A3936,[1]spot_prices!$A:$F,4,FALSE)</f>
        <v>38.9</v>
      </c>
      <c r="E3936" s="107">
        <f>C3936/D3936</f>
        <v>0.804627249357327</v>
      </c>
      <c r="F3936" s="20">
        <f>VLOOKUP(A3936,[1]spot_prices!$A:$F,5,FALSE)</f>
        <v>6.74</v>
      </c>
      <c r="G3936" s="103">
        <f>VLOOKUP(A3936,[1]spot_prices!$A:$F,6,FALSE)</f>
        <v>1.81</v>
      </c>
      <c r="H3936" s="27" t="s">
        <v>2030</v>
      </c>
      <c r="I3936" s="35"/>
      <c r="J3936" s="114"/>
      <c r="K3936" s="112">
        <f>VLOOKUP(H3936,行业总结!D:F,2,FALSE)</f>
        <v>2.8</v>
      </c>
      <c r="L3936" s="27" t="s">
        <v>16823</v>
      </c>
      <c r="M3936" s="27" t="s">
        <v>16824</v>
      </c>
    </row>
    <row r="3937" s="98" customFormat="1" ht="33" spans="1:13">
      <c r="A3937" s="24" t="s">
        <v>16825</v>
      </c>
      <c r="B3937" s="24" t="s">
        <v>16826</v>
      </c>
      <c r="C3937" s="21">
        <f>VLOOKUP(A3937,[1]spot_prices!$A:$F,3,FALSE)</f>
        <v>28.8</v>
      </c>
      <c r="D3937" s="21">
        <f>VLOOKUP(A3937,[1]spot_prices!$A:$F,4,FALSE)</f>
        <v>28.8</v>
      </c>
      <c r="E3937" s="107">
        <f>C3937/D3937</f>
        <v>1</v>
      </c>
      <c r="F3937" s="20">
        <f>VLOOKUP(A3937,[1]spot_prices!$A:$F,5,FALSE)</f>
        <v>3.46</v>
      </c>
      <c r="G3937" s="103">
        <f>VLOOKUP(A3937,[1]spot_prices!$A:$F,6,FALSE)</f>
        <v>2.98</v>
      </c>
      <c r="H3937" s="27" t="s">
        <v>2030</v>
      </c>
      <c r="I3937" s="35"/>
      <c r="J3937" s="114"/>
      <c r="K3937" s="112">
        <f>VLOOKUP(H3937,行业总结!D:F,2,FALSE)</f>
        <v>2.8</v>
      </c>
      <c r="L3937" s="27" t="s">
        <v>16827</v>
      </c>
      <c r="M3937" s="27" t="s">
        <v>16828</v>
      </c>
    </row>
    <row r="3938" s="98" customFormat="1" spans="1:13">
      <c r="A3938" s="24" t="s">
        <v>16829</v>
      </c>
      <c r="B3938" s="24" t="s">
        <v>16830</v>
      </c>
      <c r="C3938" s="21">
        <f>VLOOKUP(A3938,[1]spot_prices!$A:$F,3,FALSE)</f>
        <v>28.3</v>
      </c>
      <c r="D3938" s="21">
        <f>VLOOKUP(A3938,[1]spot_prices!$A:$F,4,FALSE)</f>
        <v>36.8</v>
      </c>
      <c r="E3938" s="107">
        <f>C3938/D3938</f>
        <v>0.769021739130435</v>
      </c>
      <c r="F3938" s="20">
        <f>VLOOKUP(A3938,[1]spot_prices!$A:$F,5,FALSE)</f>
        <v>3.17</v>
      </c>
      <c r="G3938" s="103">
        <f>VLOOKUP(A3938,[1]spot_prices!$A:$F,6,FALSE)</f>
        <v>1.6</v>
      </c>
      <c r="H3938" s="27" t="s">
        <v>2030</v>
      </c>
      <c r="I3938" s="35"/>
      <c r="J3938" s="114"/>
      <c r="K3938" s="112">
        <f>VLOOKUP(H3938,行业总结!D:F,2,FALSE)</f>
        <v>2.8</v>
      </c>
      <c r="L3938" s="27" t="s">
        <v>16831</v>
      </c>
      <c r="M3938" s="27" t="s">
        <v>16832</v>
      </c>
    </row>
    <row r="3939" s="98" customFormat="1" ht="33" spans="1:13">
      <c r="A3939" s="24" t="s">
        <v>16833</v>
      </c>
      <c r="B3939" s="24" t="s">
        <v>16834</v>
      </c>
      <c r="C3939" s="21">
        <f>VLOOKUP(A3939,[1]spot_prices!$A:$F,3,FALSE)</f>
        <v>25.9</v>
      </c>
      <c r="D3939" s="21">
        <f>VLOOKUP(A3939,[1]spot_prices!$A:$F,4,FALSE)</f>
        <v>25.9</v>
      </c>
      <c r="E3939" s="107">
        <f>C3939/D3939</f>
        <v>1</v>
      </c>
      <c r="F3939" s="20">
        <f>VLOOKUP(A3939,[1]spot_prices!$A:$F,5,FALSE)</f>
        <v>4.81</v>
      </c>
      <c r="G3939" s="103">
        <f>VLOOKUP(A3939,[1]spot_prices!$A:$F,6,FALSE)</f>
        <v>1.91</v>
      </c>
      <c r="H3939" s="27" t="s">
        <v>2030</v>
      </c>
      <c r="I3939" s="35"/>
      <c r="J3939" s="114"/>
      <c r="K3939" s="112">
        <f>VLOOKUP(H3939,行业总结!D:F,2,FALSE)</f>
        <v>2.8</v>
      </c>
      <c r="L3939" s="27" t="s">
        <v>16835</v>
      </c>
      <c r="M3939" s="27" t="s">
        <v>16836</v>
      </c>
    </row>
    <row r="3940" s="98" customFormat="1" ht="33" spans="1:13">
      <c r="A3940" s="24" t="s">
        <v>16837</v>
      </c>
      <c r="B3940" s="24" t="s">
        <v>16838</v>
      </c>
      <c r="C3940" s="21">
        <f>VLOOKUP(A3940,[1]spot_prices!$A:$F,3,FALSE)</f>
        <v>19.7</v>
      </c>
      <c r="D3940" s="21">
        <f>VLOOKUP(A3940,[1]spot_prices!$A:$F,4,FALSE)</f>
        <v>36.5</v>
      </c>
      <c r="E3940" s="107">
        <f>C3940/D3940</f>
        <v>0.53972602739726</v>
      </c>
      <c r="F3940" s="20">
        <f>VLOOKUP(A3940,[1]spot_prices!$A:$F,5,FALSE)</f>
        <v>15.21</v>
      </c>
      <c r="G3940" s="103">
        <f>VLOOKUP(A3940,[1]spot_prices!$A:$F,6,FALSE)</f>
        <v>0.4</v>
      </c>
      <c r="H3940" s="27" t="s">
        <v>2030</v>
      </c>
      <c r="I3940" s="35"/>
      <c r="J3940" s="114"/>
      <c r="K3940" s="112">
        <f>VLOOKUP(H3940,行业总结!D:F,2,FALSE)</f>
        <v>2.8</v>
      </c>
      <c r="L3940" s="27" t="s">
        <v>16839</v>
      </c>
      <c r="M3940" s="27" t="s">
        <v>16840</v>
      </c>
    </row>
    <row r="3941" s="98" customFormat="1" ht="33" spans="1:13">
      <c r="A3941" s="24" t="s">
        <v>16841</v>
      </c>
      <c r="B3941" s="24" t="s">
        <v>16842</v>
      </c>
      <c r="C3941" s="21">
        <f>VLOOKUP(A3941,[1]spot_prices!$A:$F,3,FALSE)</f>
        <v>19.7</v>
      </c>
      <c r="D3941" s="21">
        <f>VLOOKUP(A3941,[1]spot_prices!$A:$F,4,FALSE)</f>
        <v>19.7</v>
      </c>
      <c r="E3941" s="107">
        <f>C3941/D3941</f>
        <v>1</v>
      </c>
      <c r="F3941" s="20">
        <f>VLOOKUP(A3941,[1]spot_prices!$A:$F,5,FALSE)</f>
        <v>4.9</v>
      </c>
      <c r="G3941" s="103">
        <f>VLOOKUP(A3941,[1]spot_prices!$A:$F,6,FALSE)</f>
        <v>1.45</v>
      </c>
      <c r="H3941" s="27" t="s">
        <v>2030</v>
      </c>
      <c r="I3941" s="35"/>
      <c r="J3941" s="114"/>
      <c r="K3941" s="112">
        <f>VLOOKUP(H3941,行业总结!D:F,2,FALSE)</f>
        <v>2.8</v>
      </c>
      <c r="L3941" s="27" t="s">
        <v>16843</v>
      </c>
      <c r="M3941" s="27" t="s">
        <v>16844</v>
      </c>
    </row>
    <row r="3942" s="98" customFormat="1" ht="33" spans="1:13">
      <c r="A3942" s="24" t="s">
        <v>16845</v>
      </c>
      <c r="B3942" s="24" t="s">
        <v>16846</v>
      </c>
      <c r="C3942" s="21">
        <f>VLOOKUP(A3942,[1]spot_prices!$A:$F,3,FALSE)</f>
        <v>15.9</v>
      </c>
      <c r="D3942" s="21">
        <f>VLOOKUP(A3942,[1]spot_prices!$A:$F,4,FALSE)</f>
        <v>20.4</v>
      </c>
      <c r="E3942" s="107">
        <f>C3942/D3942</f>
        <v>0.779411764705882</v>
      </c>
      <c r="F3942" s="20">
        <f>VLOOKUP(A3942,[1]spot_prices!$A:$F,5,FALSE)</f>
        <v>11.54</v>
      </c>
      <c r="G3942" s="103">
        <f>VLOOKUP(A3942,[1]spot_prices!$A:$F,6,FALSE)</f>
        <v>1.32</v>
      </c>
      <c r="H3942" s="27" t="s">
        <v>2030</v>
      </c>
      <c r="I3942" s="35"/>
      <c r="J3942" s="114"/>
      <c r="K3942" s="112">
        <f>VLOOKUP(H3942,行业总结!D:F,2,FALSE)</f>
        <v>2.8</v>
      </c>
      <c r="L3942" s="27" t="s">
        <v>16847</v>
      </c>
      <c r="M3942" s="27" t="s">
        <v>16848</v>
      </c>
    </row>
    <row r="3943" s="98" customFormat="1" ht="33" spans="1:13">
      <c r="A3943" s="24" t="s">
        <v>16849</v>
      </c>
      <c r="B3943" s="24" t="s">
        <v>16850</v>
      </c>
      <c r="C3943" s="21">
        <f>VLOOKUP(A3943,[1]spot_prices!$A:$F,3,FALSE)</f>
        <v>9.9</v>
      </c>
      <c r="D3943" s="21">
        <f>VLOOKUP(A3943,[1]spot_prices!$A:$F,4,FALSE)</f>
        <v>26</v>
      </c>
      <c r="E3943" s="107">
        <f>C3943/D3943</f>
        <v>0.380769230769231</v>
      </c>
      <c r="F3943" s="20">
        <f>VLOOKUP(A3943,[1]spot_prices!$A:$F,5,FALSE)</f>
        <v>13.8</v>
      </c>
      <c r="G3943" s="103">
        <f>VLOOKUP(A3943,[1]spot_prices!$A:$F,6,FALSE)</f>
        <v>5.5</v>
      </c>
      <c r="H3943" s="27" t="s">
        <v>2030</v>
      </c>
      <c r="I3943" s="35"/>
      <c r="J3943" s="114"/>
      <c r="K3943" s="112">
        <f>VLOOKUP(H3943,行业总结!D:F,2,FALSE)</f>
        <v>2.8</v>
      </c>
      <c r="L3943" s="27" t="s">
        <v>16851</v>
      </c>
      <c r="M3943" s="27" t="s">
        <v>16852</v>
      </c>
    </row>
    <row r="3944" s="98" customFormat="1" spans="1:13">
      <c r="A3944" s="24" t="s">
        <v>16853</v>
      </c>
      <c r="B3944" s="24" t="s">
        <v>16854</v>
      </c>
      <c r="C3944" s="21">
        <f>VLOOKUP(A3944,[1]spot_prices!$A:$F,3,FALSE)</f>
        <v>9.5</v>
      </c>
      <c r="D3944" s="21">
        <f>VLOOKUP(A3944,[1]spot_prices!$A:$F,4,FALSE)</f>
        <v>20.2</v>
      </c>
      <c r="E3944" s="107">
        <f>C3944/D3944</f>
        <v>0.47029702970297</v>
      </c>
      <c r="F3944" s="20">
        <f>VLOOKUP(A3944,[1]spot_prices!$A:$F,5,FALSE)</f>
        <v>16.8</v>
      </c>
      <c r="G3944" s="103">
        <f>VLOOKUP(A3944,[1]spot_prices!$A:$F,6,FALSE)</f>
        <v>2.88</v>
      </c>
      <c r="H3944" s="27" t="s">
        <v>2030</v>
      </c>
      <c r="I3944" s="35"/>
      <c r="J3944" s="114"/>
      <c r="K3944" s="112">
        <f>VLOOKUP(H3944,行业总结!D:F,2,FALSE)</f>
        <v>2.8</v>
      </c>
      <c r="L3944" s="27" t="s">
        <v>16855</v>
      </c>
      <c r="M3944" s="27" t="s">
        <v>16856</v>
      </c>
    </row>
    <row r="3945" s="98" customFormat="1" spans="1:13">
      <c r="A3945" s="24" t="s">
        <v>16857</v>
      </c>
      <c r="B3945" s="24" t="s">
        <v>16858</v>
      </c>
      <c r="C3945" s="21">
        <f>VLOOKUP(A3945,[1]spot_prices!$A:$F,3,FALSE)</f>
        <v>9</v>
      </c>
      <c r="D3945" s="21">
        <f>VLOOKUP(A3945,[1]spot_prices!$A:$F,4,FALSE)</f>
        <v>35.9</v>
      </c>
      <c r="E3945" s="107">
        <f>C3945/D3945</f>
        <v>0.250696378830084</v>
      </c>
      <c r="F3945" s="20">
        <f>VLOOKUP(A3945,[1]spot_prices!$A:$F,5,FALSE)</f>
        <v>25.62</v>
      </c>
      <c r="G3945" s="103">
        <f>VLOOKUP(A3945,[1]spot_prices!$A:$F,6,FALSE)</f>
        <v>0.83</v>
      </c>
      <c r="H3945" s="27" t="s">
        <v>2030</v>
      </c>
      <c r="I3945" s="35"/>
      <c r="J3945" s="114"/>
      <c r="K3945" s="112">
        <f>VLOOKUP(H3945,行业总结!D:F,2,FALSE)</f>
        <v>2.8</v>
      </c>
      <c r="L3945" s="27" t="s">
        <v>16859</v>
      </c>
      <c r="M3945" s="27" t="s">
        <v>16860</v>
      </c>
    </row>
    <row r="3946" s="98" customFormat="1" ht="33" spans="1:13">
      <c r="A3946" s="24" t="s">
        <v>16861</v>
      </c>
      <c r="B3946" s="24" t="s">
        <v>16862</v>
      </c>
      <c r="C3946" s="21">
        <f>VLOOKUP(A3946,[1]spot_prices!$A:$F,3,FALSE)</f>
        <v>6.7</v>
      </c>
      <c r="D3946" s="21">
        <f>VLOOKUP(A3946,[1]spot_prices!$A:$F,4,FALSE)</f>
        <v>23.2</v>
      </c>
      <c r="E3946" s="107">
        <f>C3946/D3946</f>
        <v>0.288793103448276</v>
      </c>
      <c r="F3946" s="20">
        <f>VLOOKUP(A3946,[1]spot_prices!$A:$F,5,FALSE)</f>
        <v>17.86</v>
      </c>
      <c r="G3946" s="103">
        <f>VLOOKUP(A3946,[1]spot_prices!$A:$F,6,FALSE)</f>
        <v>4.14</v>
      </c>
      <c r="H3946" s="27" t="s">
        <v>2030</v>
      </c>
      <c r="I3946" s="35"/>
      <c r="J3946" s="24" t="s">
        <v>2286</v>
      </c>
      <c r="K3946" s="112">
        <f>VLOOKUP(H3946,行业总结!D:F,2,FALSE)</f>
        <v>2.8</v>
      </c>
      <c r="L3946" s="27" t="s">
        <v>16863</v>
      </c>
      <c r="M3946" s="27" t="s">
        <v>16864</v>
      </c>
    </row>
    <row r="3947" s="98" customFormat="1" ht="33" spans="1:13">
      <c r="A3947" s="24" t="s">
        <v>16865</v>
      </c>
      <c r="B3947" s="24" t="s">
        <v>16866</v>
      </c>
      <c r="C3947" s="21">
        <f>VLOOKUP(A3947,[1]spot_prices!$A:$F,3,FALSE)</f>
        <v>6.5</v>
      </c>
      <c r="D3947" s="21">
        <f>VLOOKUP(A3947,[1]spot_prices!$A:$F,4,FALSE)</f>
        <v>21.8</v>
      </c>
      <c r="E3947" s="107">
        <f>C3947/D3947</f>
        <v>0.298165137614679</v>
      </c>
      <c r="F3947" s="20">
        <f>VLOOKUP(A3947,[1]spot_prices!$A:$F,5,FALSE)</f>
        <v>14.61</v>
      </c>
      <c r="G3947" s="103">
        <f>VLOOKUP(A3947,[1]spot_prices!$A:$F,6,FALSE)</f>
        <v>2.6</v>
      </c>
      <c r="H3947" s="27" t="s">
        <v>2030</v>
      </c>
      <c r="I3947" s="35"/>
      <c r="J3947" s="114"/>
      <c r="K3947" s="112">
        <f>VLOOKUP(H3947,行业总结!D:F,2,FALSE)</f>
        <v>2.8</v>
      </c>
      <c r="L3947" s="27" t="s">
        <v>16867</v>
      </c>
      <c r="M3947" s="27" t="s">
        <v>16868</v>
      </c>
    </row>
    <row r="3948" s="98" customFormat="1" spans="1:13">
      <c r="A3948" s="108" t="s">
        <v>16869</v>
      </c>
      <c r="B3948" s="108" t="s">
        <v>16870</v>
      </c>
      <c r="C3948" s="21">
        <f>VLOOKUP(A3948,[1]spot_prices!$A:$F,3,FALSE)</f>
        <v>98.8</v>
      </c>
      <c r="D3948" s="21">
        <f>VLOOKUP(A3948,[1]spot_prices!$A:$F,4,FALSE)</f>
        <v>98.8</v>
      </c>
      <c r="E3948" s="107">
        <f>C3948/D3948</f>
        <v>1</v>
      </c>
      <c r="F3948" s="20">
        <f>VLOOKUP(A3948,[1]spot_prices!$A:$F,5,FALSE)</f>
        <v>6.59</v>
      </c>
      <c r="G3948" s="103">
        <f>VLOOKUP(A3948,[1]spot_prices!$A:$F,6,FALSE)</f>
        <v>2.33</v>
      </c>
      <c r="H3948" s="109" t="s">
        <v>2029</v>
      </c>
      <c r="I3948" s="121"/>
      <c r="J3948" s="116"/>
      <c r="K3948" s="112">
        <f>VLOOKUP(H3948,行业总结!D:F,2,FALSE)</f>
        <v>2.8</v>
      </c>
      <c r="L3948" s="109" t="s">
        <v>16871</v>
      </c>
      <c r="M3948" s="109" t="s">
        <v>16872</v>
      </c>
    </row>
    <row r="3949" s="98" customFormat="1" spans="1:13">
      <c r="A3949" s="20" t="s">
        <v>16873</v>
      </c>
      <c r="B3949" s="20" t="s">
        <v>16874</v>
      </c>
      <c r="C3949" s="21">
        <f>VLOOKUP(A3949,[1]spot_prices!$A:$F,3,FALSE)</f>
        <v>53.7</v>
      </c>
      <c r="D3949" s="21">
        <f>VLOOKUP(A3949,[1]spot_prices!$A:$F,4,FALSE)</f>
        <v>53.7</v>
      </c>
      <c r="E3949" s="107">
        <f>C3949/D3949</f>
        <v>1</v>
      </c>
      <c r="F3949" s="20">
        <f>VLOOKUP(A3949,[1]spot_prices!$A:$F,5,FALSE)</f>
        <v>3.16</v>
      </c>
      <c r="G3949" s="103">
        <f>VLOOKUP(A3949,[1]spot_prices!$A:$F,6,FALSE)</f>
        <v>0.64</v>
      </c>
      <c r="H3949" s="23" t="s">
        <v>2029</v>
      </c>
      <c r="I3949" s="115"/>
      <c r="J3949" s="20" t="s">
        <v>2135</v>
      </c>
      <c r="K3949" s="112">
        <f>VLOOKUP(H3949,行业总结!D:F,2,FALSE)</f>
        <v>2.8</v>
      </c>
      <c r="L3949" s="23" t="s">
        <v>16875</v>
      </c>
      <c r="M3949" s="23" t="s">
        <v>16876</v>
      </c>
    </row>
    <row r="3950" s="98" customFormat="1" ht="33" spans="1:13">
      <c r="A3950" s="24" t="s">
        <v>16877</v>
      </c>
      <c r="B3950" s="24" t="s">
        <v>16878</v>
      </c>
      <c r="C3950" s="21">
        <f>VLOOKUP(A3950,[1]spot_prices!$A:$F,3,FALSE)</f>
        <v>47.3</v>
      </c>
      <c r="D3950" s="21">
        <f>VLOOKUP(A3950,[1]spot_prices!$A:$F,4,FALSE)</f>
        <v>73.6</v>
      </c>
      <c r="E3950" s="107">
        <f>C3950/D3950</f>
        <v>0.642663043478261</v>
      </c>
      <c r="F3950" s="20">
        <f>VLOOKUP(A3950,[1]spot_prices!$A:$F,5,FALSE)</f>
        <v>8.29</v>
      </c>
      <c r="G3950" s="103">
        <f>VLOOKUP(A3950,[1]spot_prices!$A:$F,6,FALSE)</f>
        <v>1.84</v>
      </c>
      <c r="H3950" s="27" t="s">
        <v>2029</v>
      </c>
      <c r="I3950" s="35"/>
      <c r="J3950" s="114"/>
      <c r="K3950" s="112">
        <f>VLOOKUP(H3950,行业总结!D:F,2,FALSE)</f>
        <v>2.8</v>
      </c>
      <c r="L3950" s="27" t="s">
        <v>16879</v>
      </c>
      <c r="M3950" s="27" t="s">
        <v>16880</v>
      </c>
    </row>
    <row r="3951" s="98" customFormat="1" ht="33" spans="1:13">
      <c r="A3951" s="24" t="s">
        <v>16881</v>
      </c>
      <c r="B3951" s="24" t="s">
        <v>16882</v>
      </c>
      <c r="C3951" s="21">
        <f>VLOOKUP(A3951,[1]spot_prices!$A:$F,3,FALSE)</f>
        <v>38.8</v>
      </c>
      <c r="D3951" s="21">
        <f>VLOOKUP(A3951,[1]spot_prices!$A:$F,4,FALSE)</f>
        <v>39.3</v>
      </c>
      <c r="E3951" s="107">
        <f>C3951/D3951</f>
        <v>0.987277353689567</v>
      </c>
      <c r="F3951" s="20">
        <f>VLOOKUP(A3951,[1]spot_prices!$A:$F,5,FALSE)</f>
        <v>4.78</v>
      </c>
      <c r="G3951" s="103">
        <f>VLOOKUP(A3951,[1]spot_prices!$A:$F,6,FALSE)</f>
        <v>1.49</v>
      </c>
      <c r="H3951" s="27" t="s">
        <v>2029</v>
      </c>
      <c r="I3951" s="35"/>
      <c r="J3951" s="114"/>
      <c r="K3951" s="112">
        <f>VLOOKUP(H3951,行业总结!D:F,2,FALSE)</f>
        <v>2.8</v>
      </c>
      <c r="L3951" s="27" t="s">
        <v>16883</v>
      </c>
      <c r="M3951" s="27" t="s">
        <v>16884</v>
      </c>
    </row>
    <row r="3952" s="98" customFormat="1" ht="33" spans="1:13">
      <c r="A3952" s="24" t="s">
        <v>16885</v>
      </c>
      <c r="B3952" s="24" t="s">
        <v>16886</v>
      </c>
      <c r="C3952" s="21">
        <f>VLOOKUP(A3952,[1]spot_prices!$A:$F,3,FALSE)</f>
        <v>36</v>
      </c>
      <c r="D3952" s="21">
        <f>VLOOKUP(A3952,[1]spot_prices!$A:$F,4,FALSE)</f>
        <v>36</v>
      </c>
      <c r="E3952" s="107">
        <f>C3952/D3952</f>
        <v>1</v>
      </c>
      <c r="F3952" s="20">
        <f>VLOOKUP(A3952,[1]spot_prices!$A:$F,5,FALSE)</f>
        <v>3.82</v>
      </c>
      <c r="G3952" s="103">
        <f>VLOOKUP(A3952,[1]spot_prices!$A:$F,6,FALSE)</f>
        <v>2.14</v>
      </c>
      <c r="H3952" s="27" t="s">
        <v>2029</v>
      </c>
      <c r="I3952" s="35"/>
      <c r="J3952" s="114"/>
      <c r="K3952" s="112">
        <f>VLOOKUP(H3952,行业总结!D:F,2,FALSE)</f>
        <v>2.8</v>
      </c>
      <c r="L3952" s="27" t="s">
        <v>16887</v>
      </c>
      <c r="M3952" s="27" t="s">
        <v>16888</v>
      </c>
    </row>
    <row r="3953" s="98" customFormat="1" ht="33" spans="1:13">
      <c r="A3953" s="24" t="s">
        <v>16889</v>
      </c>
      <c r="B3953" s="24" t="s">
        <v>16890</v>
      </c>
      <c r="C3953" s="21">
        <f>VLOOKUP(A3953,[1]spot_prices!$A:$F,3,FALSE)</f>
        <v>25.1</v>
      </c>
      <c r="D3953" s="21">
        <f>VLOOKUP(A3953,[1]spot_prices!$A:$F,4,FALSE)</f>
        <v>25.2</v>
      </c>
      <c r="E3953" s="107">
        <f>C3953/D3953</f>
        <v>0.996031746031746</v>
      </c>
      <c r="F3953" s="20">
        <f>VLOOKUP(A3953,[1]spot_prices!$A:$F,5,FALSE)</f>
        <v>3.08</v>
      </c>
      <c r="G3953" s="103">
        <f>VLOOKUP(A3953,[1]spot_prices!$A:$F,6,FALSE)</f>
        <v>0.98</v>
      </c>
      <c r="H3953" s="27" t="s">
        <v>2029</v>
      </c>
      <c r="I3953" s="35"/>
      <c r="J3953" s="114"/>
      <c r="K3953" s="112">
        <f>VLOOKUP(H3953,行业总结!D:F,2,FALSE)</f>
        <v>2.8</v>
      </c>
      <c r="L3953" s="27" t="s">
        <v>16891</v>
      </c>
      <c r="M3953" s="27" t="s">
        <v>16892</v>
      </c>
    </row>
    <row r="3954" s="98" customFormat="1" ht="33" spans="1:13">
      <c r="A3954" s="24" t="s">
        <v>16893</v>
      </c>
      <c r="B3954" s="24" t="s">
        <v>16894</v>
      </c>
      <c r="C3954" s="21">
        <f>VLOOKUP(A3954,[1]spot_prices!$A:$F,3,FALSE)</f>
        <v>24.9</v>
      </c>
      <c r="D3954" s="21">
        <f>VLOOKUP(A3954,[1]spot_prices!$A:$F,4,FALSE)</f>
        <v>25</v>
      </c>
      <c r="E3954" s="107">
        <f>C3954/D3954</f>
        <v>0.996</v>
      </c>
      <c r="F3954" s="20">
        <f>VLOOKUP(A3954,[1]spot_prices!$A:$F,5,FALSE)</f>
        <v>7.72</v>
      </c>
      <c r="G3954" s="103">
        <f>VLOOKUP(A3954,[1]spot_prices!$A:$F,6,FALSE)</f>
        <v>1.85</v>
      </c>
      <c r="H3954" s="27" t="s">
        <v>2029</v>
      </c>
      <c r="I3954" s="35"/>
      <c r="J3954" s="114"/>
      <c r="K3954" s="112">
        <f>VLOOKUP(H3954,行业总结!D:F,2,FALSE)</f>
        <v>2.8</v>
      </c>
      <c r="L3954" s="27" t="s">
        <v>16895</v>
      </c>
      <c r="M3954" s="27" t="s">
        <v>16896</v>
      </c>
    </row>
    <row r="3955" s="98" customFormat="1" ht="33" spans="1:13">
      <c r="A3955" s="24" t="s">
        <v>16897</v>
      </c>
      <c r="B3955" s="24" t="s">
        <v>16898</v>
      </c>
      <c r="C3955" s="21">
        <f>VLOOKUP(A3955,[1]spot_prices!$A:$F,3,FALSE)</f>
        <v>16.6</v>
      </c>
      <c r="D3955" s="21">
        <f>VLOOKUP(A3955,[1]spot_prices!$A:$F,4,FALSE)</f>
        <v>16.6</v>
      </c>
      <c r="E3955" s="107">
        <f>C3955/D3955</f>
        <v>1</v>
      </c>
      <c r="F3955" s="20">
        <f>VLOOKUP(A3955,[1]spot_prices!$A:$F,5,FALSE)</f>
        <v>6.1</v>
      </c>
      <c r="G3955" s="103">
        <f>VLOOKUP(A3955,[1]spot_prices!$A:$F,6,FALSE)</f>
        <v>3.21</v>
      </c>
      <c r="H3955" s="27" t="s">
        <v>2029</v>
      </c>
      <c r="I3955" s="35"/>
      <c r="J3955" s="24" t="s">
        <v>2286</v>
      </c>
      <c r="K3955" s="112">
        <f>VLOOKUP(H3955,行业总结!D:F,2,FALSE)</f>
        <v>2.8</v>
      </c>
      <c r="L3955" s="27" t="s">
        <v>16899</v>
      </c>
      <c r="M3955" s="27" t="s">
        <v>16900</v>
      </c>
    </row>
    <row r="3956" s="98" customFormat="1" spans="1:13">
      <c r="A3956" s="20" t="s">
        <v>16901</v>
      </c>
      <c r="B3956" s="20" t="s">
        <v>16902</v>
      </c>
      <c r="C3956" s="21">
        <f>VLOOKUP(A3956,[1]spot_prices!$A:$F,3,FALSE)</f>
        <v>91.7</v>
      </c>
      <c r="D3956" s="21">
        <f>VLOOKUP(A3956,[1]spot_prices!$A:$F,4,FALSE)</f>
        <v>109.8</v>
      </c>
      <c r="E3956" s="107">
        <f>C3956/D3956</f>
        <v>0.835154826958106</v>
      </c>
      <c r="F3956" s="20">
        <f>VLOOKUP(A3956,[1]spot_prices!$A:$F,5,FALSE)</f>
        <v>10.59</v>
      </c>
      <c r="G3956" s="103">
        <f>VLOOKUP(A3956,[1]spot_prices!$A:$F,6,FALSE)</f>
        <v>2.12</v>
      </c>
      <c r="H3956" s="23" t="s">
        <v>2027</v>
      </c>
      <c r="I3956" s="115"/>
      <c r="J3956" s="20" t="s">
        <v>2135</v>
      </c>
      <c r="K3956" s="112">
        <f>VLOOKUP(H3956,行业总结!D:F,2,FALSE)</f>
        <v>2.8</v>
      </c>
      <c r="L3956" s="23" t="s">
        <v>16903</v>
      </c>
      <c r="M3956" s="23" t="s">
        <v>8857</v>
      </c>
    </row>
    <row r="3957" s="98" customFormat="1" ht="33" spans="1:13">
      <c r="A3957" s="24" t="s">
        <v>16904</v>
      </c>
      <c r="B3957" s="24" t="s">
        <v>16905</v>
      </c>
      <c r="C3957" s="21">
        <f>VLOOKUP(A3957,[1]spot_prices!$A:$F,3,FALSE)</f>
        <v>32.8</v>
      </c>
      <c r="D3957" s="21">
        <f>VLOOKUP(A3957,[1]spot_prices!$A:$F,4,FALSE)</f>
        <v>33.1</v>
      </c>
      <c r="E3957" s="107">
        <f>C3957/D3957</f>
        <v>0.990936555891239</v>
      </c>
      <c r="F3957" s="20">
        <f>VLOOKUP(A3957,[1]spot_prices!$A:$F,5,FALSE)</f>
        <v>11.34</v>
      </c>
      <c r="G3957" s="103">
        <f>VLOOKUP(A3957,[1]spot_prices!$A:$F,6,FALSE)</f>
        <v>1.07</v>
      </c>
      <c r="H3957" s="27" t="s">
        <v>2027</v>
      </c>
      <c r="I3957" s="35"/>
      <c r="J3957" s="114"/>
      <c r="K3957" s="112">
        <f>VLOOKUP(H3957,行业总结!D:F,2,FALSE)</f>
        <v>2.8</v>
      </c>
      <c r="L3957" s="27" t="s">
        <v>16906</v>
      </c>
      <c r="M3957" s="27" t="s">
        <v>16907</v>
      </c>
    </row>
    <row r="3958" s="98" customFormat="1" ht="33" spans="1:13">
      <c r="A3958" s="24" t="s">
        <v>16908</v>
      </c>
      <c r="B3958" s="24" t="s">
        <v>16909</v>
      </c>
      <c r="C3958" s="21">
        <f>VLOOKUP(A3958,[1]spot_prices!$A:$F,3,FALSE)</f>
        <v>22.7</v>
      </c>
      <c r="D3958" s="21">
        <f>VLOOKUP(A3958,[1]spot_prices!$A:$F,4,FALSE)</f>
        <v>22.7</v>
      </c>
      <c r="E3958" s="107">
        <f>C3958/D3958</f>
        <v>1</v>
      </c>
      <c r="F3958" s="20">
        <f>VLOOKUP(A3958,[1]spot_prices!$A:$F,5,FALSE)</f>
        <v>6.33</v>
      </c>
      <c r="G3958" s="103">
        <f>VLOOKUP(A3958,[1]spot_prices!$A:$F,6,FALSE)</f>
        <v>3.09</v>
      </c>
      <c r="H3958" s="27" t="s">
        <v>2027</v>
      </c>
      <c r="I3958" s="35"/>
      <c r="J3958" s="114"/>
      <c r="K3958" s="112">
        <f>VLOOKUP(H3958,行业总结!D:F,2,FALSE)</f>
        <v>2.8</v>
      </c>
      <c r="L3958" s="27" t="s">
        <v>16910</v>
      </c>
      <c r="M3958" s="27" t="s">
        <v>16911</v>
      </c>
    </row>
    <row r="3959" s="98" customFormat="1" ht="30" spans="1:13">
      <c r="A3959" s="28" t="s">
        <v>1401</v>
      </c>
      <c r="B3959" s="28" t="s">
        <v>1402</v>
      </c>
      <c r="C3959" s="21">
        <f>VLOOKUP(A3959,[1]spot_prices!$A:$F,3,FALSE)</f>
        <v>1696.2</v>
      </c>
      <c r="D3959" s="21">
        <f>VLOOKUP(A3959,[1]spot_prices!$A:$F,4,FALSE)</f>
        <v>1696.2</v>
      </c>
      <c r="E3959" s="107">
        <f>C3959/D3959</f>
        <v>1</v>
      </c>
      <c r="F3959" s="20">
        <f>VLOOKUP(A3959,[1]spot_prices!$A:$F,5,FALSE)</f>
        <v>14.17</v>
      </c>
      <c r="G3959" s="103">
        <f>VLOOKUP(A3959,[1]spot_prices!$A:$F,6,FALSE)</f>
        <v>-1.12</v>
      </c>
      <c r="H3959" s="30" t="s">
        <v>191</v>
      </c>
      <c r="I3959" s="129"/>
      <c r="J3959" s="28" t="s">
        <v>2207</v>
      </c>
      <c r="K3959" s="112">
        <f>VLOOKUP(H3959,行业总结!D:F,2,FALSE)</f>
        <v>1.5</v>
      </c>
      <c r="L3959" s="30" t="s">
        <v>1404</v>
      </c>
      <c r="M3959" s="30" t="s">
        <v>16912</v>
      </c>
    </row>
    <row r="3960" s="98" customFormat="1" ht="30" spans="1:13">
      <c r="A3960" s="28" t="s">
        <v>1405</v>
      </c>
      <c r="B3960" s="28" t="s">
        <v>1406</v>
      </c>
      <c r="C3960" s="21">
        <f>VLOOKUP(A3960,[1]spot_prices!$A:$F,3,FALSE)</f>
        <v>1529.5</v>
      </c>
      <c r="D3960" s="21">
        <f>VLOOKUP(A3960,[1]spot_prices!$A:$F,4,FALSE)</f>
        <v>1877.9</v>
      </c>
      <c r="E3960" s="107">
        <f>C3960/D3960</f>
        <v>0.814473614143458</v>
      </c>
      <c r="F3960" s="20">
        <f>VLOOKUP(A3960,[1]spot_prices!$A:$F,5,FALSE)</f>
        <v>15.74</v>
      </c>
      <c r="G3960" s="103">
        <f>VLOOKUP(A3960,[1]spot_prices!$A:$F,6,FALSE)</f>
        <v>0.13</v>
      </c>
      <c r="H3960" s="30" t="s">
        <v>191</v>
      </c>
      <c r="I3960" s="129"/>
      <c r="J3960" s="28" t="s">
        <v>2309</v>
      </c>
      <c r="K3960" s="112">
        <f>VLOOKUP(H3960,行业总结!D:F,2,FALSE)</f>
        <v>1.5</v>
      </c>
      <c r="L3960" s="30" t="s">
        <v>1407</v>
      </c>
      <c r="M3960" s="30" t="s">
        <v>16913</v>
      </c>
    </row>
    <row r="3961" s="98" customFormat="1" ht="33" spans="1:13">
      <c r="A3961" s="110" t="s">
        <v>683</v>
      </c>
      <c r="B3961" s="110" t="s">
        <v>684</v>
      </c>
      <c r="C3961" s="21">
        <f>VLOOKUP(A3961,[1]spot_prices!$A:$F,3,FALSE)</f>
        <v>417.4</v>
      </c>
      <c r="D3961" s="21">
        <f>VLOOKUP(A3961,[1]spot_prices!$A:$F,4,FALSE)</f>
        <v>417.4</v>
      </c>
      <c r="E3961" s="107">
        <f>C3961/D3961</f>
        <v>1</v>
      </c>
      <c r="F3961" s="20">
        <f>VLOOKUP(A3961,[1]spot_prices!$A:$F,5,FALSE)</f>
        <v>2.97</v>
      </c>
      <c r="G3961" s="103">
        <f>VLOOKUP(A3961,[1]spot_prices!$A:$F,6,FALSE)</f>
        <v>0</v>
      </c>
      <c r="H3961" s="111" t="s">
        <v>191</v>
      </c>
      <c r="I3961" s="130"/>
      <c r="J3961" s="110" t="s">
        <v>2494</v>
      </c>
      <c r="K3961" s="112">
        <f>VLOOKUP(H3961,行业总结!D:F,2,FALSE)</f>
        <v>1.5</v>
      </c>
      <c r="L3961" s="111" t="s">
        <v>685</v>
      </c>
      <c r="M3961" s="111" t="s">
        <v>686</v>
      </c>
    </row>
    <row r="3962" s="98" customFormat="1" spans="1:13">
      <c r="A3962" s="110" t="s">
        <v>687</v>
      </c>
      <c r="B3962" s="110" t="s">
        <v>688</v>
      </c>
      <c r="C3962" s="21">
        <f>VLOOKUP(A3962,[1]spot_prices!$A:$F,3,FALSE)</f>
        <v>390.1</v>
      </c>
      <c r="D3962" s="21">
        <f>VLOOKUP(A3962,[1]spot_prices!$A:$F,4,FALSE)</f>
        <v>390.1</v>
      </c>
      <c r="E3962" s="107">
        <f>C3962/D3962</f>
        <v>1</v>
      </c>
      <c r="F3962" s="20">
        <f>VLOOKUP(A3962,[1]spot_prices!$A:$F,5,FALSE)</f>
        <v>8.64</v>
      </c>
      <c r="G3962" s="103">
        <f>VLOOKUP(A3962,[1]spot_prices!$A:$F,6,FALSE)</f>
        <v>-0.12</v>
      </c>
      <c r="H3962" s="111" t="s">
        <v>191</v>
      </c>
      <c r="I3962" s="130"/>
      <c r="J3962" s="110" t="s">
        <v>2224</v>
      </c>
      <c r="K3962" s="112">
        <f>VLOOKUP(H3962,行业总结!D:F,2,FALSE)</f>
        <v>1.5</v>
      </c>
      <c r="L3962" s="111" t="s">
        <v>689</v>
      </c>
      <c r="M3962" s="111" t="s">
        <v>690</v>
      </c>
    </row>
    <row r="3963" s="98" customFormat="1" ht="33" spans="1:13">
      <c r="A3963" s="108" t="s">
        <v>16914</v>
      </c>
      <c r="B3963" s="108" t="s">
        <v>16915</v>
      </c>
      <c r="C3963" s="21">
        <f>VLOOKUP(A3963,[1]spot_prices!$A:$F,3,FALSE)</f>
        <v>249.5</v>
      </c>
      <c r="D3963" s="21">
        <f>VLOOKUP(A3963,[1]spot_prices!$A:$F,4,FALSE)</f>
        <v>289.4</v>
      </c>
      <c r="E3963" s="107">
        <f>C3963/D3963</f>
        <v>0.862128541810643</v>
      </c>
      <c r="F3963" s="20">
        <f>VLOOKUP(A3963,[1]spot_prices!$A:$F,5,FALSE)</f>
        <v>9.3</v>
      </c>
      <c r="G3963" s="103">
        <f>VLOOKUP(A3963,[1]spot_prices!$A:$F,6,FALSE)</f>
        <v>0.76</v>
      </c>
      <c r="H3963" s="109" t="s">
        <v>191</v>
      </c>
      <c r="I3963" s="121"/>
      <c r="J3963" s="108" t="s">
        <v>2211</v>
      </c>
      <c r="K3963" s="112">
        <f>VLOOKUP(H3963,行业总结!D:F,2,FALSE)</f>
        <v>1.5</v>
      </c>
      <c r="L3963" s="109" t="s">
        <v>16916</v>
      </c>
      <c r="M3963" s="109" t="s">
        <v>16917</v>
      </c>
    </row>
    <row r="3964" s="98" customFormat="1" ht="49.5" spans="1:13">
      <c r="A3964" s="108" t="s">
        <v>16918</v>
      </c>
      <c r="B3964" s="108" t="s">
        <v>16919</v>
      </c>
      <c r="C3964" s="21">
        <f>VLOOKUP(A3964,[1]spot_prices!$A:$F,3,FALSE)</f>
        <v>236.4</v>
      </c>
      <c r="D3964" s="21">
        <f>VLOOKUP(A3964,[1]spot_prices!$A:$F,4,FALSE)</f>
        <v>236.5</v>
      </c>
      <c r="E3964" s="107">
        <f>C3964/D3964</f>
        <v>0.999577167019028</v>
      </c>
      <c r="F3964" s="20">
        <f>VLOOKUP(A3964,[1]spot_prices!$A:$F,5,FALSE)</f>
        <v>2.75</v>
      </c>
      <c r="G3964" s="103">
        <f>VLOOKUP(A3964,[1]spot_prices!$A:$F,6,FALSE)</f>
        <v>-0.72</v>
      </c>
      <c r="H3964" s="109" t="s">
        <v>191</v>
      </c>
      <c r="I3964" s="121"/>
      <c r="J3964" s="108" t="s">
        <v>2226</v>
      </c>
      <c r="K3964" s="112">
        <f>VLOOKUP(H3964,行业总结!D:F,2,FALSE)</f>
        <v>1.5</v>
      </c>
      <c r="L3964" s="109" t="s">
        <v>16920</v>
      </c>
      <c r="M3964" s="109" t="s">
        <v>16921</v>
      </c>
    </row>
    <row r="3965" s="98" customFormat="1" ht="33" spans="1:13">
      <c r="A3965" s="108" t="s">
        <v>16922</v>
      </c>
      <c r="B3965" s="108" t="s">
        <v>16923</v>
      </c>
      <c r="C3965" s="21">
        <f>VLOOKUP(A3965,[1]spot_prices!$A:$F,3,FALSE)</f>
        <v>220.6</v>
      </c>
      <c r="D3965" s="21">
        <f>VLOOKUP(A3965,[1]spot_prices!$A:$F,4,FALSE)</f>
        <v>220.6</v>
      </c>
      <c r="E3965" s="107">
        <f>C3965/D3965</f>
        <v>1</v>
      </c>
      <c r="F3965" s="20">
        <f>VLOOKUP(A3965,[1]spot_prices!$A:$F,5,FALSE)</f>
        <v>10.42</v>
      </c>
      <c r="G3965" s="103">
        <f>VLOOKUP(A3965,[1]spot_prices!$A:$F,6,FALSE)</f>
        <v>-1.14</v>
      </c>
      <c r="H3965" s="109" t="s">
        <v>191</v>
      </c>
      <c r="I3965" s="121"/>
      <c r="J3965" s="108" t="s">
        <v>2216</v>
      </c>
      <c r="K3965" s="112">
        <f>VLOOKUP(H3965,行业总结!D:F,2,FALSE)</f>
        <v>1.5</v>
      </c>
      <c r="L3965" s="109" t="s">
        <v>16924</v>
      </c>
      <c r="M3965" s="109" t="s">
        <v>16925</v>
      </c>
    </row>
    <row r="3966" s="100" customFormat="1" ht="33" spans="1:13">
      <c r="A3966" s="108" t="s">
        <v>16926</v>
      </c>
      <c r="B3966" s="108" t="s">
        <v>16927</v>
      </c>
      <c r="C3966" s="21">
        <f>VLOOKUP(A3966,[1]spot_prices!$A:$F,3,FALSE)</f>
        <v>179.2</v>
      </c>
      <c r="D3966" s="21">
        <f>VLOOKUP(A3966,[1]spot_prices!$A:$F,4,FALSE)</f>
        <v>179.2</v>
      </c>
      <c r="E3966" s="107">
        <f>C3966/D3966</f>
        <v>1</v>
      </c>
      <c r="F3966" s="20">
        <f>VLOOKUP(A3966,[1]spot_prices!$A:$F,5,FALSE)</f>
        <v>2.94</v>
      </c>
      <c r="G3966" s="103">
        <f>VLOOKUP(A3966,[1]spot_prices!$A:$F,6,FALSE)</f>
        <v>-1.01</v>
      </c>
      <c r="H3966" s="109" t="s">
        <v>191</v>
      </c>
      <c r="I3966" s="121"/>
      <c r="J3966" s="108" t="s">
        <v>2113</v>
      </c>
      <c r="K3966" s="112">
        <f>VLOOKUP(H3966,行业总结!D:F,2,FALSE)</f>
        <v>1.5</v>
      </c>
      <c r="L3966" s="109" t="s">
        <v>16928</v>
      </c>
      <c r="M3966" s="109" t="s">
        <v>16929</v>
      </c>
    </row>
    <row r="3967" s="98" customFormat="1" ht="33" spans="1:13">
      <c r="A3967" s="108" t="s">
        <v>16930</v>
      </c>
      <c r="B3967" s="108" t="s">
        <v>16931</v>
      </c>
      <c r="C3967" s="21">
        <f>VLOOKUP(A3967,[1]spot_prices!$A:$F,3,FALSE)</f>
        <v>171.2</v>
      </c>
      <c r="D3967" s="21">
        <f>VLOOKUP(A3967,[1]spot_prices!$A:$F,4,FALSE)</f>
        <v>171.2</v>
      </c>
      <c r="E3967" s="107">
        <f>C3967/D3967</f>
        <v>1</v>
      </c>
      <c r="F3967" s="20">
        <f>VLOOKUP(A3967,[1]spot_prices!$A:$F,5,FALSE)</f>
        <v>9.08</v>
      </c>
      <c r="G3967" s="103">
        <f>VLOOKUP(A3967,[1]spot_prices!$A:$F,6,FALSE)</f>
        <v>0.78</v>
      </c>
      <c r="H3967" s="109" t="s">
        <v>191</v>
      </c>
      <c r="I3967" s="121"/>
      <c r="J3967" s="108" t="s">
        <v>2253</v>
      </c>
      <c r="K3967" s="112">
        <f>VLOOKUP(H3967,行业总结!D:F,2,FALSE)</f>
        <v>1.5</v>
      </c>
      <c r="L3967" s="109" t="s">
        <v>16932</v>
      </c>
      <c r="M3967" s="109" t="s">
        <v>16933</v>
      </c>
    </row>
    <row r="3968" s="98" customFormat="1" ht="33" spans="1:13">
      <c r="A3968" s="120" t="s">
        <v>16934</v>
      </c>
      <c r="B3968" s="120" t="s">
        <v>16935</v>
      </c>
      <c r="C3968" s="21">
        <f>VLOOKUP(A3968,[1]spot_prices!$A:$F,3,FALSE)</f>
        <v>170.7</v>
      </c>
      <c r="D3968" s="21">
        <f>VLOOKUP(A3968,[1]spot_prices!$A:$F,4,FALSE)</f>
        <v>170.7</v>
      </c>
      <c r="E3968" s="107">
        <f>C3968/D3968</f>
        <v>1</v>
      </c>
      <c r="F3968" s="20">
        <f>VLOOKUP(A3968,[1]spot_prices!$A:$F,5,FALSE)</f>
        <v>18.34</v>
      </c>
      <c r="G3968" s="103">
        <f>VLOOKUP(A3968,[1]spot_prices!$A:$F,6,FALSE)</f>
        <v>-1.56</v>
      </c>
      <c r="H3968" s="135" t="s">
        <v>191</v>
      </c>
      <c r="I3968" s="138"/>
      <c r="J3968" s="120" t="s">
        <v>2253</v>
      </c>
      <c r="K3968" s="112">
        <f>VLOOKUP(H3968,行业总结!D:F,2,FALSE)</f>
        <v>1.5</v>
      </c>
      <c r="L3968" s="135" t="s">
        <v>16936</v>
      </c>
      <c r="M3968" s="135" t="s">
        <v>16937</v>
      </c>
    </row>
    <row r="3969" s="98" customFormat="1" ht="33" spans="1:13">
      <c r="A3969" s="108" t="s">
        <v>16938</v>
      </c>
      <c r="B3969" s="108" t="s">
        <v>16939</v>
      </c>
      <c r="C3969" s="21">
        <f>VLOOKUP(A3969,[1]spot_prices!$A:$F,3,FALSE)</f>
        <v>151.8</v>
      </c>
      <c r="D3969" s="21">
        <f>VLOOKUP(A3969,[1]spot_prices!$A:$F,4,FALSE)</f>
        <v>151.8</v>
      </c>
      <c r="E3969" s="107">
        <f>C3969/D3969</f>
        <v>1</v>
      </c>
      <c r="F3969" s="20">
        <f>VLOOKUP(A3969,[1]spot_prices!$A:$F,5,FALSE)</f>
        <v>5.08</v>
      </c>
      <c r="G3969" s="103">
        <f>VLOOKUP(A3969,[1]spot_prices!$A:$F,6,FALSE)</f>
        <v>0.59</v>
      </c>
      <c r="H3969" s="109" t="s">
        <v>191</v>
      </c>
      <c r="I3969" s="121"/>
      <c r="J3969" s="108" t="s">
        <v>2421</v>
      </c>
      <c r="K3969" s="112">
        <f>VLOOKUP(H3969,行业总结!D:F,2,FALSE)</f>
        <v>1.5</v>
      </c>
      <c r="L3969" s="109" t="s">
        <v>16940</v>
      </c>
      <c r="M3969" s="109" t="s">
        <v>16941</v>
      </c>
    </row>
    <row r="3970" s="98" customFormat="1" spans="1:13">
      <c r="A3970" s="120" t="s">
        <v>16942</v>
      </c>
      <c r="B3970" s="120" t="s">
        <v>16943</v>
      </c>
      <c r="C3970" s="21">
        <f>VLOOKUP(A3970,[1]spot_prices!$A:$F,3,FALSE)</f>
        <v>141.3</v>
      </c>
      <c r="D3970" s="21">
        <f>VLOOKUP(A3970,[1]spot_prices!$A:$F,4,FALSE)</f>
        <v>141.3</v>
      </c>
      <c r="E3970" s="107">
        <f>C3970/D3970</f>
        <v>1</v>
      </c>
      <c r="F3970" s="20">
        <f>VLOOKUP(A3970,[1]spot_prices!$A:$F,5,FALSE)</f>
        <v>6.88</v>
      </c>
      <c r="G3970" s="103">
        <f>VLOOKUP(A3970,[1]spot_prices!$A:$F,6,FALSE)</f>
        <v>-0.58</v>
      </c>
      <c r="H3970" s="135" t="s">
        <v>191</v>
      </c>
      <c r="I3970" s="138"/>
      <c r="J3970" s="120" t="s">
        <v>2113</v>
      </c>
      <c r="K3970" s="112">
        <f>VLOOKUP(H3970,行业总结!D:F,2,FALSE)</f>
        <v>1.5</v>
      </c>
      <c r="L3970" s="135" t="s">
        <v>16944</v>
      </c>
      <c r="M3970" s="135" t="s">
        <v>16945</v>
      </c>
    </row>
    <row r="3971" s="98" customFormat="1" ht="33" spans="1:13">
      <c r="A3971" s="108" t="s">
        <v>16946</v>
      </c>
      <c r="B3971" s="108" t="s">
        <v>16947</v>
      </c>
      <c r="C3971" s="21">
        <f>VLOOKUP(A3971,[1]spot_prices!$A:$F,3,FALSE)</f>
        <v>139.2</v>
      </c>
      <c r="D3971" s="21">
        <f>VLOOKUP(A3971,[1]spot_prices!$A:$F,4,FALSE)</f>
        <v>139.2</v>
      </c>
      <c r="E3971" s="107">
        <f>C3971/D3971</f>
        <v>1</v>
      </c>
      <c r="F3971" s="20">
        <f>VLOOKUP(A3971,[1]spot_prices!$A:$F,5,FALSE)</f>
        <v>4.88</v>
      </c>
      <c r="G3971" s="103">
        <f>VLOOKUP(A3971,[1]spot_prices!$A:$F,6,FALSE)</f>
        <v>0</v>
      </c>
      <c r="H3971" s="109" t="s">
        <v>191</v>
      </c>
      <c r="I3971" s="121"/>
      <c r="J3971" s="108" t="s">
        <v>2113</v>
      </c>
      <c r="K3971" s="112">
        <f>VLOOKUP(H3971,行业总结!D:F,2,FALSE)</f>
        <v>1.5</v>
      </c>
      <c r="L3971" s="109" t="s">
        <v>16948</v>
      </c>
      <c r="M3971" s="109" t="s">
        <v>16949</v>
      </c>
    </row>
    <row r="3972" s="100" customFormat="1" ht="33" spans="1:13">
      <c r="A3972" s="108" t="s">
        <v>16950</v>
      </c>
      <c r="B3972" s="108" t="s">
        <v>16951</v>
      </c>
      <c r="C3972" s="21">
        <f>VLOOKUP(A3972,[1]spot_prices!$A:$F,3,FALSE)</f>
        <v>129.1</v>
      </c>
      <c r="D3972" s="21">
        <f>VLOOKUP(A3972,[1]spot_prices!$A:$F,4,FALSE)</f>
        <v>129.1</v>
      </c>
      <c r="E3972" s="107">
        <f>C3972/D3972</f>
        <v>1</v>
      </c>
      <c r="F3972" s="20">
        <f>VLOOKUP(A3972,[1]spot_prices!$A:$F,5,FALSE)</f>
        <v>15.75</v>
      </c>
      <c r="G3972" s="103">
        <f>VLOOKUP(A3972,[1]spot_prices!$A:$F,6,FALSE)</f>
        <v>0.83</v>
      </c>
      <c r="H3972" s="109" t="s">
        <v>191</v>
      </c>
      <c r="I3972" s="121"/>
      <c r="J3972" s="108" t="s">
        <v>2253</v>
      </c>
      <c r="K3972" s="112">
        <f>VLOOKUP(H3972,行业总结!D:F,2,FALSE)</f>
        <v>1.5</v>
      </c>
      <c r="L3972" s="109" t="s">
        <v>16952</v>
      </c>
      <c r="M3972" s="109" t="s">
        <v>16953</v>
      </c>
    </row>
    <row r="3973" s="98" customFormat="1" ht="33" spans="1:13">
      <c r="A3973" s="108" t="s">
        <v>16954</v>
      </c>
      <c r="B3973" s="108" t="s">
        <v>16955</v>
      </c>
      <c r="C3973" s="21">
        <f>VLOOKUP(A3973,[1]spot_prices!$A:$F,3,FALSE)</f>
        <v>123.6</v>
      </c>
      <c r="D3973" s="21">
        <f>VLOOKUP(A3973,[1]spot_prices!$A:$F,4,FALSE)</f>
        <v>123.6</v>
      </c>
      <c r="E3973" s="107">
        <f>C3973/D3973</f>
        <v>1</v>
      </c>
      <c r="F3973" s="20">
        <f>VLOOKUP(A3973,[1]spot_prices!$A:$F,5,FALSE)</f>
        <v>4.79</v>
      </c>
      <c r="G3973" s="103">
        <f>VLOOKUP(A3973,[1]spot_prices!$A:$F,6,FALSE)</f>
        <v>1.05</v>
      </c>
      <c r="H3973" s="109" t="s">
        <v>191</v>
      </c>
      <c r="I3973" s="121"/>
      <c r="J3973" s="108" t="s">
        <v>2216</v>
      </c>
      <c r="K3973" s="112">
        <f>VLOOKUP(H3973,行业总结!D:F,2,FALSE)</f>
        <v>1.5</v>
      </c>
      <c r="L3973" s="109" t="s">
        <v>16956</v>
      </c>
      <c r="M3973" s="109" t="s">
        <v>16957</v>
      </c>
    </row>
    <row r="3974" s="98" customFormat="1" ht="33" spans="1:13">
      <c r="A3974" s="108" t="s">
        <v>16958</v>
      </c>
      <c r="B3974" s="108" t="s">
        <v>16959</v>
      </c>
      <c r="C3974" s="21">
        <f>VLOOKUP(A3974,[1]spot_prices!$A:$F,3,FALSE)</f>
        <v>120.1</v>
      </c>
      <c r="D3974" s="21">
        <f>VLOOKUP(A3974,[1]spot_prices!$A:$F,4,FALSE)</f>
        <v>120.1</v>
      </c>
      <c r="E3974" s="107">
        <f>C3974/D3974</f>
        <v>1</v>
      </c>
      <c r="F3974" s="20">
        <f>VLOOKUP(A3974,[1]spot_prices!$A:$F,5,FALSE)</f>
        <v>6.94</v>
      </c>
      <c r="G3974" s="103">
        <f>VLOOKUP(A3974,[1]spot_prices!$A:$F,6,FALSE)</f>
        <v>-0.43</v>
      </c>
      <c r="H3974" s="109" t="s">
        <v>191</v>
      </c>
      <c r="I3974" s="121"/>
      <c r="J3974" s="108" t="s">
        <v>2216</v>
      </c>
      <c r="K3974" s="112">
        <f>VLOOKUP(H3974,行业总结!D:F,2,FALSE)</f>
        <v>1.5</v>
      </c>
      <c r="L3974" s="109" t="s">
        <v>16960</v>
      </c>
      <c r="M3974" s="109" t="s">
        <v>16961</v>
      </c>
    </row>
    <row r="3975" s="98" customFormat="1" ht="33" spans="1:13">
      <c r="A3975" s="108" t="s">
        <v>16962</v>
      </c>
      <c r="B3975" s="108" t="s">
        <v>16963</v>
      </c>
      <c r="C3975" s="21">
        <f>VLOOKUP(A3975,[1]spot_prices!$A:$F,3,FALSE)</f>
        <v>112</v>
      </c>
      <c r="D3975" s="21">
        <f>VLOOKUP(A3975,[1]spot_prices!$A:$F,4,FALSE)</f>
        <v>127.1</v>
      </c>
      <c r="E3975" s="107">
        <f>C3975/D3975</f>
        <v>0.881195908733281</v>
      </c>
      <c r="F3975" s="20">
        <f>VLOOKUP(A3975,[1]spot_prices!$A:$F,5,FALSE)</f>
        <v>12.56</v>
      </c>
      <c r="G3975" s="103">
        <f>VLOOKUP(A3975,[1]spot_prices!$A:$F,6,FALSE)</f>
        <v>0</v>
      </c>
      <c r="H3975" s="109" t="s">
        <v>191</v>
      </c>
      <c r="I3975" s="121"/>
      <c r="J3975" s="108" t="s">
        <v>2122</v>
      </c>
      <c r="K3975" s="112">
        <f>VLOOKUP(H3975,行业总结!D:F,2,FALSE)</f>
        <v>1.5</v>
      </c>
      <c r="L3975" s="109" t="s">
        <v>16964</v>
      </c>
      <c r="M3975" s="109" t="s">
        <v>16965</v>
      </c>
    </row>
    <row r="3976" s="98" customFormat="1" ht="33" spans="1:13">
      <c r="A3976" s="108" t="s">
        <v>16966</v>
      </c>
      <c r="B3976" s="108" t="s">
        <v>16967</v>
      </c>
      <c r="C3976" s="21">
        <f>VLOOKUP(A3976,[1]spot_prices!$A:$F,3,FALSE)</f>
        <v>106.4</v>
      </c>
      <c r="D3976" s="21">
        <f>VLOOKUP(A3976,[1]spot_prices!$A:$F,4,FALSE)</f>
        <v>106.4</v>
      </c>
      <c r="E3976" s="107">
        <f>C3976/D3976</f>
        <v>1</v>
      </c>
      <c r="F3976" s="20">
        <f>VLOOKUP(A3976,[1]spot_prices!$A:$F,5,FALSE)</f>
        <v>10.47</v>
      </c>
      <c r="G3976" s="103">
        <f>VLOOKUP(A3976,[1]spot_prices!$A:$F,6,FALSE)</f>
        <v>1.85</v>
      </c>
      <c r="H3976" s="109" t="s">
        <v>191</v>
      </c>
      <c r="I3976" s="121"/>
      <c r="J3976" s="108" t="s">
        <v>2253</v>
      </c>
      <c r="K3976" s="112">
        <f>VLOOKUP(H3976,行业总结!D:F,2,FALSE)</f>
        <v>1.5</v>
      </c>
      <c r="L3976" s="109" t="s">
        <v>16968</v>
      </c>
      <c r="M3976" s="109" t="s">
        <v>16969</v>
      </c>
    </row>
    <row r="3977" s="98" customFormat="1" ht="33" spans="1:13">
      <c r="A3977" s="108" t="s">
        <v>16970</v>
      </c>
      <c r="B3977" s="108" t="s">
        <v>16971</v>
      </c>
      <c r="C3977" s="21">
        <f>VLOOKUP(A3977,[1]spot_prices!$A:$F,3,FALSE)</f>
        <v>104.7</v>
      </c>
      <c r="D3977" s="21">
        <f>VLOOKUP(A3977,[1]spot_prices!$A:$F,4,FALSE)</f>
        <v>104.7</v>
      </c>
      <c r="E3977" s="107">
        <f>C3977/D3977</f>
        <v>1</v>
      </c>
      <c r="F3977" s="20">
        <f>VLOOKUP(A3977,[1]spot_prices!$A:$F,5,FALSE)</f>
        <v>4.64</v>
      </c>
      <c r="G3977" s="103">
        <f>VLOOKUP(A3977,[1]spot_prices!$A:$F,6,FALSE)</f>
        <v>0</v>
      </c>
      <c r="H3977" s="109" t="s">
        <v>191</v>
      </c>
      <c r="I3977" s="121"/>
      <c r="J3977" s="108" t="s">
        <v>2113</v>
      </c>
      <c r="K3977" s="112">
        <f>VLOOKUP(H3977,行业总结!D:F,2,FALSE)</f>
        <v>1.5</v>
      </c>
      <c r="L3977" s="109" t="s">
        <v>16972</v>
      </c>
      <c r="M3977" s="109" t="s">
        <v>16973</v>
      </c>
    </row>
    <row r="3978" s="98" customFormat="1" ht="33" spans="1:13">
      <c r="A3978" s="108" t="s">
        <v>16974</v>
      </c>
      <c r="B3978" s="108" t="s">
        <v>16975</v>
      </c>
      <c r="C3978" s="21">
        <f>VLOOKUP(A3978,[1]spot_prices!$A:$F,3,FALSE)</f>
        <v>103.1</v>
      </c>
      <c r="D3978" s="21">
        <f>VLOOKUP(A3978,[1]spot_prices!$A:$F,4,FALSE)</f>
        <v>103.1</v>
      </c>
      <c r="E3978" s="107">
        <f>C3978/D3978</f>
        <v>1</v>
      </c>
      <c r="F3978" s="20">
        <f>VLOOKUP(A3978,[1]spot_prices!$A:$F,5,FALSE)</f>
        <v>5.52</v>
      </c>
      <c r="G3978" s="103">
        <f>VLOOKUP(A3978,[1]spot_prices!$A:$F,6,FALSE)</f>
        <v>-0.54</v>
      </c>
      <c r="H3978" s="109" t="s">
        <v>191</v>
      </c>
      <c r="I3978" s="121"/>
      <c r="J3978" s="108" t="s">
        <v>2135</v>
      </c>
      <c r="K3978" s="112">
        <f>VLOOKUP(H3978,行业总结!D:F,2,FALSE)</f>
        <v>1.5</v>
      </c>
      <c r="L3978" s="109" t="s">
        <v>16976</v>
      </c>
      <c r="M3978" s="109" t="s">
        <v>16977</v>
      </c>
    </row>
    <row r="3979" s="98" customFormat="1" spans="1:13">
      <c r="A3979" s="108" t="s">
        <v>16978</v>
      </c>
      <c r="B3979" s="108" t="s">
        <v>16979</v>
      </c>
      <c r="C3979" s="21">
        <f>VLOOKUP(A3979,[1]spot_prices!$A:$F,3,FALSE)</f>
        <v>102</v>
      </c>
      <c r="D3979" s="21">
        <f>VLOOKUP(A3979,[1]spot_prices!$A:$F,4,FALSE)</f>
        <v>102</v>
      </c>
      <c r="E3979" s="107">
        <f>C3979/D3979</f>
        <v>1</v>
      </c>
      <c r="F3979" s="20">
        <f>VLOOKUP(A3979,[1]spot_prices!$A:$F,5,FALSE)</f>
        <v>14.67</v>
      </c>
      <c r="G3979" s="103">
        <f>VLOOKUP(A3979,[1]spot_prices!$A:$F,6,FALSE)</f>
        <v>0.48</v>
      </c>
      <c r="H3979" s="109" t="s">
        <v>191</v>
      </c>
      <c r="I3979" s="121"/>
      <c r="J3979" s="108" t="s">
        <v>2122</v>
      </c>
      <c r="K3979" s="112">
        <f>VLOOKUP(H3979,行业总结!D:F,2,FALSE)</f>
        <v>1.5</v>
      </c>
      <c r="L3979" s="109" t="s">
        <v>16980</v>
      </c>
      <c r="M3979" s="109" t="s">
        <v>16981</v>
      </c>
    </row>
    <row r="3980" s="98" customFormat="1" ht="33" spans="1:13">
      <c r="A3980" s="108" t="s">
        <v>16982</v>
      </c>
      <c r="B3980" s="108" t="s">
        <v>16983</v>
      </c>
      <c r="C3980" s="21">
        <f>VLOOKUP(A3980,[1]spot_prices!$A:$F,3,FALSE)</f>
        <v>101.7</v>
      </c>
      <c r="D3980" s="21">
        <f>VLOOKUP(A3980,[1]spot_prices!$A:$F,4,FALSE)</f>
        <v>101.7</v>
      </c>
      <c r="E3980" s="107">
        <f>C3980/D3980</f>
        <v>1</v>
      </c>
      <c r="F3980" s="20">
        <f>VLOOKUP(A3980,[1]spot_prices!$A:$F,5,FALSE)</f>
        <v>4.02</v>
      </c>
      <c r="G3980" s="103">
        <f>VLOOKUP(A3980,[1]spot_prices!$A:$F,6,FALSE)</f>
        <v>0.75</v>
      </c>
      <c r="H3980" s="109" t="s">
        <v>191</v>
      </c>
      <c r="I3980" s="121"/>
      <c r="J3980" s="108" t="s">
        <v>2113</v>
      </c>
      <c r="K3980" s="112">
        <f>VLOOKUP(H3980,行业总结!D:F,2,FALSE)</f>
        <v>1.5</v>
      </c>
      <c r="L3980" s="109" t="s">
        <v>16984</v>
      </c>
      <c r="M3980" s="109" t="s">
        <v>16985</v>
      </c>
    </row>
    <row r="3981" s="98" customFormat="1" spans="1:13">
      <c r="A3981" s="20" t="s">
        <v>16986</v>
      </c>
      <c r="B3981" s="20" t="s">
        <v>16987</v>
      </c>
      <c r="C3981" s="21">
        <f>VLOOKUP(A3981,[1]spot_prices!$A:$F,3,FALSE)</f>
        <v>88.7</v>
      </c>
      <c r="D3981" s="21">
        <f>VLOOKUP(A3981,[1]spot_prices!$A:$F,4,FALSE)</f>
        <v>89.2</v>
      </c>
      <c r="E3981" s="107">
        <f>C3981/D3981</f>
        <v>0.994394618834081</v>
      </c>
      <c r="F3981" s="20">
        <f>VLOOKUP(A3981,[1]spot_prices!$A:$F,5,FALSE)</f>
        <v>1.67</v>
      </c>
      <c r="G3981" s="103">
        <f>VLOOKUP(A3981,[1]spot_prices!$A:$F,6,FALSE)</f>
        <v>1.21</v>
      </c>
      <c r="H3981" s="23" t="s">
        <v>191</v>
      </c>
      <c r="I3981" s="115"/>
      <c r="J3981" s="20" t="s">
        <v>2421</v>
      </c>
      <c r="K3981" s="112">
        <f>VLOOKUP(H3981,行业总结!D:F,2,FALSE)</f>
        <v>1.5</v>
      </c>
      <c r="L3981" s="23" t="s">
        <v>16988</v>
      </c>
      <c r="M3981" s="23" t="s">
        <v>16989</v>
      </c>
    </row>
    <row r="3982" s="98" customFormat="1" ht="33" spans="1:13">
      <c r="A3982" s="108" t="s">
        <v>16990</v>
      </c>
      <c r="B3982" s="108" t="s">
        <v>16991</v>
      </c>
      <c r="C3982" s="21">
        <f>VLOOKUP(A3982,[1]spot_prices!$A:$F,3,FALSE)</f>
        <v>87.8</v>
      </c>
      <c r="D3982" s="21">
        <f>VLOOKUP(A3982,[1]spot_prices!$A:$F,4,FALSE)</f>
        <v>87.8</v>
      </c>
      <c r="E3982" s="107">
        <f>C3982/D3982</f>
        <v>1</v>
      </c>
      <c r="F3982" s="20">
        <f>VLOOKUP(A3982,[1]spot_prices!$A:$F,5,FALSE)</f>
        <v>7</v>
      </c>
      <c r="G3982" s="103">
        <f>VLOOKUP(A3982,[1]spot_prices!$A:$F,6,FALSE)</f>
        <v>-1.13</v>
      </c>
      <c r="H3982" s="109" t="s">
        <v>191</v>
      </c>
      <c r="I3982" s="121"/>
      <c r="J3982" s="116"/>
      <c r="K3982" s="112">
        <f>VLOOKUP(H3982,行业总结!D:F,2,FALSE)</f>
        <v>1.5</v>
      </c>
      <c r="L3982" s="109" t="s">
        <v>16992</v>
      </c>
      <c r="M3982" s="109" t="s">
        <v>16993</v>
      </c>
    </row>
    <row r="3983" s="98" customFormat="1" spans="1:13">
      <c r="A3983" s="20" t="s">
        <v>16994</v>
      </c>
      <c r="B3983" s="20" t="s">
        <v>16995</v>
      </c>
      <c r="C3983" s="21">
        <f>VLOOKUP(A3983,[1]spot_prices!$A:$F,3,FALSE)</f>
        <v>83.7</v>
      </c>
      <c r="D3983" s="21">
        <f>VLOOKUP(A3983,[1]spot_prices!$A:$F,4,FALSE)</f>
        <v>83.7</v>
      </c>
      <c r="E3983" s="107">
        <f>C3983/D3983</f>
        <v>1</v>
      </c>
      <c r="F3983" s="20">
        <f>VLOOKUP(A3983,[1]spot_prices!$A:$F,5,FALSE)</f>
        <v>2.23</v>
      </c>
      <c r="G3983" s="103">
        <f>VLOOKUP(A3983,[1]spot_prices!$A:$F,6,FALSE)</f>
        <v>0</v>
      </c>
      <c r="H3983" s="23" t="s">
        <v>191</v>
      </c>
      <c r="I3983" s="115"/>
      <c r="J3983" s="113"/>
      <c r="K3983" s="112">
        <f>VLOOKUP(H3983,行业总结!D:F,2,FALSE)</f>
        <v>1.5</v>
      </c>
      <c r="L3983" s="23" t="s">
        <v>16996</v>
      </c>
      <c r="M3983" s="23" t="s">
        <v>16997</v>
      </c>
    </row>
    <row r="3984" s="98" customFormat="1" ht="33" spans="1:13">
      <c r="A3984" s="20" t="s">
        <v>16998</v>
      </c>
      <c r="B3984" s="20" t="s">
        <v>16999</v>
      </c>
      <c r="C3984" s="21">
        <f>VLOOKUP(A3984,[1]spot_prices!$A:$F,3,FALSE)</f>
        <v>80.8</v>
      </c>
      <c r="D3984" s="21">
        <f>VLOOKUP(A3984,[1]spot_prices!$A:$F,4,FALSE)</f>
        <v>81.3</v>
      </c>
      <c r="E3984" s="107">
        <f>C3984/D3984</f>
        <v>0.993849938499385</v>
      </c>
      <c r="F3984" s="20">
        <f>VLOOKUP(A3984,[1]spot_prices!$A:$F,5,FALSE)</f>
        <v>1.16</v>
      </c>
      <c r="G3984" s="103">
        <f>VLOOKUP(A3984,[1]spot_prices!$A:$F,6,FALSE)</f>
        <v>0.87</v>
      </c>
      <c r="H3984" s="23" t="s">
        <v>191</v>
      </c>
      <c r="I3984" s="115"/>
      <c r="J3984" s="20" t="s">
        <v>2421</v>
      </c>
      <c r="K3984" s="112">
        <f>VLOOKUP(H3984,行业总结!D:F,2,FALSE)</f>
        <v>1.5</v>
      </c>
      <c r="L3984" s="23" t="s">
        <v>17000</v>
      </c>
      <c r="M3984" s="23" t="s">
        <v>17001</v>
      </c>
    </row>
    <row r="3985" s="98" customFormat="1" spans="1:13">
      <c r="A3985" s="20" t="s">
        <v>17002</v>
      </c>
      <c r="B3985" s="20" t="s">
        <v>17003</v>
      </c>
      <c r="C3985" s="21">
        <f>VLOOKUP(A3985,[1]spot_prices!$A:$F,3,FALSE)</f>
        <v>79.3</v>
      </c>
      <c r="D3985" s="21">
        <f>VLOOKUP(A3985,[1]spot_prices!$A:$F,4,FALSE)</f>
        <v>79.6</v>
      </c>
      <c r="E3985" s="107">
        <f>C3985/D3985</f>
        <v>0.996231155778895</v>
      </c>
      <c r="F3985" s="20">
        <f>VLOOKUP(A3985,[1]spot_prices!$A:$F,5,FALSE)</f>
        <v>2.08</v>
      </c>
      <c r="G3985" s="103">
        <f>VLOOKUP(A3985,[1]spot_prices!$A:$F,6,FALSE)</f>
        <v>0.97</v>
      </c>
      <c r="H3985" s="23" t="s">
        <v>191</v>
      </c>
      <c r="I3985" s="115"/>
      <c r="J3985" s="20" t="s">
        <v>2421</v>
      </c>
      <c r="K3985" s="112">
        <f>VLOOKUP(H3985,行业总结!D:F,2,FALSE)</f>
        <v>1.5</v>
      </c>
      <c r="L3985" s="23" t="s">
        <v>17004</v>
      </c>
      <c r="M3985" s="23" t="s">
        <v>17005</v>
      </c>
    </row>
    <row r="3986" s="98" customFormat="1" spans="1:13">
      <c r="A3986" s="20" t="s">
        <v>17006</v>
      </c>
      <c r="B3986" s="20" t="s">
        <v>17007</v>
      </c>
      <c r="C3986" s="21">
        <f>VLOOKUP(A3986,[1]spot_prices!$A:$F,3,FALSE)</f>
        <v>78.7</v>
      </c>
      <c r="D3986" s="21">
        <f>VLOOKUP(A3986,[1]spot_prices!$A:$F,4,FALSE)</f>
        <v>87.8</v>
      </c>
      <c r="E3986" s="107">
        <f>C3986/D3986</f>
        <v>0.896355353075171</v>
      </c>
      <c r="F3986" s="20">
        <f>VLOOKUP(A3986,[1]spot_prices!$A:$F,5,FALSE)</f>
        <v>2.02</v>
      </c>
      <c r="G3986" s="103">
        <f>VLOOKUP(A3986,[1]spot_prices!$A:$F,6,FALSE)</f>
        <v>0.5</v>
      </c>
      <c r="H3986" s="23" t="s">
        <v>191</v>
      </c>
      <c r="I3986" s="115"/>
      <c r="J3986" s="20" t="s">
        <v>2421</v>
      </c>
      <c r="K3986" s="112">
        <f>VLOOKUP(H3986,行业总结!D:F,2,FALSE)</f>
        <v>1.5</v>
      </c>
      <c r="L3986" s="23" t="s">
        <v>17008</v>
      </c>
      <c r="M3986" s="23" t="s">
        <v>17009</v>
      </c>
    </row>
    <row r="3987" s="98" customFormat="1" spans="1:13">
      <c r="A3987" s="20" t="s">
        <v>17010</v>
      </c>
      <c r="B3987" s="20" t="s">
        <v>17011</v>
      </c>
      <c r="C3987" s="21">
        <f>VLOOKUP(A3987,[1]spot_prices!$A:$F,3,FALSE)</f>
        <v>74.4</v>
      </c>
      <c r="D3987" s="21">
        <f>VLOOKUP(A3987,[1]spot_prices!$A:$F,4,FALSE)</f>
        <v>94.9</v>
      </c>
      <c r="E3987" s="107">
        <f>C3987/D3987</f>
        <v>0.783983140147524</v>
      </c>
      <c r="F3987" s="20">
        <f>VLOOKUP(A3987,[1]spot_prices!$A:$F,5,FALSE)</f>
        <v>2.98</v>
      </c>
      <c r="G3987" s="103">
        <f>VLOOKUP(A3987,[1]spot_prices!$A:$F,6,FALSE)</f>
        <v>-0.33</v>
      </c>
      <c r="H3987" s="23" t="s">
        <v>191</v>
      </c>
      <c r="I3987" s="115"/>
      <c r="J3987" s="20" t="s">
        <v>2135</v>
      </c>
      <c r="K3987" s="112">
        <f>VLOOKUP(H3987,行业总结!D:F,2,FALSE)</f>
        <v>1.5</v>
      </c>
      <c r="L3987" s="23" t="s">
        <v>17012</v>
      </c>
      <c r="M3987" s="23" t="s">
        <v>17013</v>
      </c>
    </row>
    <row r="3988" s="98" customFormat="1" spans="1:13">
      <c r="A3988" s="20" t="s">
        <v>17014</v>
      </c>
      <c r="B3988" s="20" t="s">
        <v>17015</v>
      </c>
      <c r="C3988" s="21">
        <f>VLOOKUP(A3988,[1]spot_prices!$A:$F,3,FALSE)</f>
        <v>73.5</v>
      </c>
      <c r="D3988" s="21">
        <f>VLOOKUP(A3988,[1]spot_prices!$A:$F,4,FALSE)</f>
        <v>80</v>
      </c>
      <c r="E3988" s="107">
        <f>C3988/D3988</f>
        <v>0.91875</v>
      </c>
      <c r="F3988" s="20">
        <f>VLOOKUP(A3988,[1]spot_prices!$A:$F,5,FALSE)</f>
        <v>3.23</v>
      </c>
      <c r="G3988" s="103">
        <f>VLOOKUP(A3988,[1]spot_prices!$A:$F,6,FALSE)</f>
        <v>0.31</v>
      </c>
      <c r="H3988" s="23" t="s">
        <v>191</v>
      </c>
      <c r="I3988" s="115"/>
      <c r="J3988" s="113"/>
      <c r="K3988" s="112">
        <f>VLOOKUP(H3988,行业总结!D:F,2,FALSE)</f>
        <v>1.5</v>
      </c>
      <c r="L3988" s="23" t="s">
        <v>17016</v>
      </c>
      <c r="M3988" s="23" t="s">
        <v>17017</v>
      </c>
    </row>
    <row r="3989" s="98" customFormat="1" spans="1:13">
      <c r="A3989" s="20" t="s">
        <v>17018</v>
      </c>
      <c r="B3989" s="20" t="s">
        <v>17019</v>
      </c>
      <c r="C3989" s="21">
        <f>VLOOKUP(A3989,[1]spot_prices!$A:$F,3,FALSE)</f>
        <v>72.6</v>
      </c>
      <c r="D3989" s="21">
        <f>VLOOKUP(A3989,[1]spot_prices!$A:$F,4,FALSE)</f>
        <v>96.2</v>
      </c>
      <c r="E3989" s="107">
        <f>C3989/D3989</f>
        <v>0.754677754677755</v>
      </c>
      <c r="F3989" s="20">
        <f>VLOOKUP(A3989,[1]spot_prices!$A:$F,5,FALSE)</f>
        <v>3.17</v>
      </c>
      <c r="G3989" s="103">
        <f>VLOOKUP(A3989,[1]spot_prices!$A:$F,6,FALSE)</f>
        <v>0.32</v>
      </c>
      <c r="H3989" s="23" t="s">
        <v>191</v>
      </c>
      <c r="I3989" s="115"/>
      <c r="J3989" s="20" t="s">
        <v>2135</v>
      </c>
      <c r="K3989" s="112">
        <f>VLOOKUP(H3989,行业总结!D:F,2,FALSE)</f>
        <v>1.5</v>
      </c>
      <c r="L3989" s="23" t="s">
        <v>17020</v>
      </c>
      <c r="M3989" s="23" t="s">
        <v>17021</v>
      </c>
    </row>
    <row r="3990" s="98" customFormat="1" ht="33" spans="1:13">
      <c r="A3990" s="20" t="s">
        <v>17022</v>
      </c>
      <c r="B3990" s="20" t="s">
        <v>17023</v>
      </c>
      <c r="C3990" s="21">
        <f>VLOOKUP(A3990,[1]spot_prices!$A:$F,3,FALSE)</f>
        <v>71.8</v>
      </c>
      <c r="D3990" s="21">
        <f>VLOOKUP(A3990,[1]spot_prices!$A:$F,4,FALSE)</f>
        <v>71.8</v>
      </c>
      <c r="E3990" s="107">
        <f>C3990/D3990</f>
        <v>1</v>
      </c>
      <c r="F3990" s="20">
        <f>VLOOKUP(A3990,[1]spot_prices!$A:$F,5,FALSE)</f>
        <v>5.32</v>
      </c>
      <c r="G3990" s="103">
        <f>VLOOKUP(A3990,[1]spot_prices!$A:$F,6,FALSE)</f>
        <v>0.19</v>
      </c>
      <c r="H3990" s="23" t="s">
        <v>191</v>
      </c>
      <c r="I3990" s="115"/>
      <c r="J3990" s="20" t="s">
        <v>2135</v>
      </c>
      <c r="K3990" s="112">
        <f>VLOOKUP(H3990,行业总结!D:F,2,FALSE)</f>
        <v>1.5</v>
      </c>
      <c r="L3990" s="23" t="s">
        <v>17024</v>
      </c>
      <c r="M3990" s="23" t="s">
        <v>17025</v>
      </c>
    </row>
    <row r="3991" s="98" customFormat="1" spans="1:13">
      <c r="A3991" s="20" t="s">
        <v>17026</v>
      </c>
      <c r="B3991" s="20" t="s">
        <v>17027</v>
      </c>
      <c r="C3991" s="21">
        <f>VLOOKUP(A3991,[1]spot_prices!$A:$F,3,FALSE)</f>
        <v>69.3</v>
      </c>
      <c r="D3991" s="21">
        <f>VLOOKUP(A3991,[1]spot_prices!$A:$F,4,FALSE)</f>
        <v>70.8</v>
      </c>
      <c r="E3991" s="107">
        <f>C3991/D3991</f>
        <v>0.978813559322034</v>
      </c>
      <c r="F3991" s="20">
        <f>VLOOKUP(A3991,[1]spot_prices!$A:$F,5,FALSE)</f>
        <v>1.71</v>
      </c>
      <c r="G3991" s="103">
        <f>VLOOKUP(A3991,[1]spot_prices!$A:$F,6,FALSE)</f>
        <v>0.59</v>
      </c>
      <c r="H3991" s="23" t="s">
        <v>191</v>
      </c>
      <c r="I3991" s="115"/>
      <c r="J3991" s="20" t="s">
        <v>2122</v>
      </c>
      <c r="K3991" s="112">
        <f>VLOOKUP(H3991,行业总结!D:F,2,FALSE)</f>
        <v>1.5</v>
      </c>
      <c r="L3991" s="23" t="s">
        <v>17028</v>
      </c>
      <c r="M3991" s="23" t="s">
        <v>17029</v>
      </c>
    </row>
    <row r="3992" s="98" customFormat="1" ht="33" spans="1:13">
      <c r="A3992" s="20" t="s">
        <v>17030</v>
      </c>
      <c r="B3992" s="20" t="s">
        <v>17031</v>
      </c>
      <c r="C3992" s="21">
        <f>VLOOKUP(A3992,[1]spot_prices!$A:$F,3,FALSE)</f>
        <v>69.2</v>
      </c>
      <c r="D3992" s="21">
        <f>VLOOKUP(A3992,[1]spot_prices!$A:$F,4,FALSE)</f>
        <v>70.6</v>
      </c>
      <c r="E3992" s="107">
        <f>C3992/D3992</f>
        <v>0.980169971671388</v>
      </c>
      <c r="F3992" s="20">
        <f>VLOOKUP(A3992,[1]spot_prices!$A:$F,5,FALSE)</f>
        <v>6.76</v>
      </c>
      <c r="G3992" s="103">
        <f>VLOOKUP(A3992,[1]spot_prices!$A:$F,6,FALSE)</f>
        <v>0.6</v>
      </c>
      <c r="H3992" s="23" t="s">
        <v>191</v>
      </c>
      <c r="I3992" s="115"/>
      <c r="J3992" s="20" t="s">
        <v>2253</v>
      </c>
      <c r="K3992" s="112">
        <f>VLOOKUP(H3992,行业总结!D:F,2,FALSE)</f>
        <v>1.5</v>
      </c>
      <c r="L3992" s="23" t="s">
        <v>17032</v>
      </c>
      <c r="M3992" s="23" t="s">
        <v>17033</v>
      </c>
    </row>
    <row r="3993" s="98" customFormat="1" spans="1:13">
      <c r="A3993" s="20" t="s">
        <v>17034</v>
      </c>
      <c r="B3993" s="20" t="s">
        <v>17035</v>
      </c>
      <c r="C3993" s="21">
        <f>VLOOKUP(A3993,[1]spot_prices!$A:$F,3,FALSE)</f>
        <v>68.4</v>
      </c>
      <c r="D3993" s="21">
        <f>VLOOKUP(A3993,[1]spot_prices!$A:$F,4,FALSE)</f>
        <v>71.5</v>
      </c>
      <c r="E3993" s="107">
        <f>C3993/D3993</f>
        <v>0.956643356643357</v>
      </c>
      <c r="F3993" s="20">
        <f>VLOOKUP(A3993,[1]spot_prices!$A:$F,5,FALSE)</f>
        <v>6.5</v>
      </c>
      <c r="G3993" s="103">
        <f>VLOOKUP(A3993,[1]spot_prices!$A:$F,6,FALSE)</f>
        <v>1.88</v>
      </c>
      <c r="H3993" s="23" t="s">
        <v>191</v>
      </c>
      <c r="I3993" s="115"/>
      <c r="J3993" s="113"/>
      <c r="K3993" s="112">
        <f>VLOOKUP(H3993,行业总结!D:F,2,FALSE)</f>
        <v>1.5</v>
      </c>
      <c r="L3993" s="23" t="s">
        <v>17036</v>
      </c>
      <c r="M3993" s="23" t="s">
        <v>17037</v>
      </c>
    </row>
    <row r="3994" s="98" customFormat="1" ht="33" spans="1:13">
      <c r="A3994" s="20" t="s">
        <v>17038</v>
      </c>
      <c r="B3994" s="20" t="s">
        <v>17039</v>
      </c>
      <c r="C3994" s="21">
        <f>VLOOKUP(A3994,[1]spot_prices!$A:$F,3,FALSE)</f>
        <v>65.9</v>
      </c>
      <c r="D3994" s="21">
        <f>VLOOKUP(A3994,[1]spot_prices!$A:$F,4,FALSE)</f>
        <v>65.9</v>
      </c>
      <c r="E3994" s="107">
        <f>C3994/D3994</f>
        <v>1</v>
      </c>
      <c r="F3994" s="20">
        <f>VLOOKUP(A3994,[1]spot_prices!$A:$F,5,FALSE)</f>
        <v>3.57</v>
      </c>
      <c r="G3994" s="103">
        <f>VLOOKUP(A3994,[1]spot_prices!$A:$F,6,FALSE)</f>
        <v>-0.83</v>
      </c>
      <c r="H3994" s="23" t="s">
        <v>191</v>
      </c>
      <c r="I3994" s="115"/>
      <c r="J3994" s="20" t="s">
        <v>2113</v>
      </c>
      <c r="K3994" s="112">
        <f>VLOOKUP(H3994,行业总结!D:F,2,FALSE)</f>
        <v>1.5</v>
      </c>
      <c r="L3994" s="23" t="s">
        <v>17040</v>
      </c>
      <c r="M3994" s="23" t="s">
        <v>17041</v>
      </c>
    </row>
    <row r="3995" s="98" customFormat="1" spans="1:13">
      <c r="A3995" s="20" t="s">
        <v>17042</v>
      </c>
      <c r="B3995" s="20" t="s">
        <v>17043</v>
      </c>
      <c r="C3995" s="21">
        <f>VLOOKUP(A3995,[1]spot_prices!$A:$F,3,FALSE)</f>
        <v>61.1</v>
      </c>
      <c r="D3995" s="21">
        <f>VLOOKUP(A3995,[1]spot_prices!$A:$F,4,FALSE)</f>
        <v>61.1</v>
      </c>
      <c r="E3995" s="107">
        <f>C3995/D3995</f>
        <v>1</v>
      </c>
      <c r="F3995" s="20">
        <f>VLOOKUP(A3995,[1]spot_prices!$A:$F,5,FALSE)</f>
        <v>1.87</v>
      </c>
      <c r="G3995" s="103">
        <f>VLOOKUP(A3995,[1]spot_prices!$A:$F,6,FALSE)</f>
        <v>0.54</v>
      </c>
      <c r="H3995" s="23" t="s">
        <v>191</v>
      </c>
      <c r="I3995" s="115"/>
      <c r="J3995" s="113"/>
      <c r="K3995" s="112">
        <f>VLOOKUP(H3995,行业总结!D:F,2,FALSE)</f>
        <v>1.5</v>
      </c>
      <c r="L3995" s="23" t="s">
        <v>17044</v>
      </c>
      <c r="M3995" s="23" t="s">
        <v>17045</v>
      </c>
    </row>
    <row r="3996" s="98" customFormat="1" ht="49.5" spans="1:13">
      <c r="A3996" s="20" t="s">
        <v>17046</v>
      </c>
      <c r="B3996" s="20" t="s">
        <v>17047</v>
      </c>
      <c r="C3996" s="21">
        <f>VLOOKUP(A3996,[1]spot_prices!$A:$F,3,FALSE)</f>
        <v>58.8</v>
      </c>
      <c r="D3996" s="21">
        <f>VLOOKUP(A3996,[1]spot_prices!$A:$F,4,FALSE)</f>
        <v>58.8</v>
      </c>
      <c r="E3996" s="107">
        <f>C3996/D3996</f>
        <v>1</v>
      </c>
      <c r="F3996" s="20">
        <f>VLOOKUP(A3996,[1]spot_prices!$A:$F,5,FALSE)</f>
        <v>5.11</v>
      </c>
      <c r="G3996" s="103">
        <f>VLOOKUP(A3996,[1]spot_prices!$A:$F,6,FALSE)</f>
        <v>1.19</v>
      </c>
      <c r="H3996" s="23" t="s">
        <v>191</v>
      </c>
      <c r="I3996" s="115"/>
      <c r="J3996" s="113"/>
      <c r="K3996" s="112">
        <f>VLOOKUP(H3996,行业总结!D:F,2,FALSE)</f>
        <v>1.5</v>
      </c>
      <c r="L3996" s="23" t="s">
        <v>17048</v>
      </c>
      <c r="M3996" s="23" t="s">
        <v>17049</v>
      </c>
    </row>
    <row r="3997" s="98" customFormat="1" ht="33" spans="1:13">
      <c r="A3997" s="20" t="s">
        <v>17050</v>
      </c>
      <c r="B3997" s="20" t="s">
        <v>17051</v>
      </c>
      <c r="C3997" s="21">
        <f>VLOOKUP(A3997,[1]spot_prices!$A:$F,3,FALSE)</f>
        <v>58.2</v>
      </c>
      <c r="D3997" s="21">
        <f>VLOOKUP(A3997,[1]spot_prices!$A:$F,4,FALSE)</f>
        <v>58.2</v>
      </c>
      <c r="E3997" s="107">
        <f>C3997/D3997</f>
        <v>1</v>
      </c>
      <c r="F3997" s="20">
        <f>VLOOKUP(A3997,[1]spot_prices!$A:$F,5,FALSE)</f>
        <v>1.12</v>
      </c>
      <c r="G3997" s="103">
        <f>VLOOKUP(A3997,[1]spot_prices!$A:$F,6,FALSE)</f>
        <v>0.9</v>
      </c>
      <c r="H3997" s="23" t="s">
        <v>191</v>
      </c>
      <c r="I3997" s="115"/>
      <c r="J3997" s="20" t="s">
        <v>2122</v>
      </c>
      <c r="K3997" s="112">
        <f>VLOOKUP(H3997,行业总结!D:F,2,FALSE)</f>
        <v>1.5</v>
      </c>
      <c r="L3997" s="23" t="s">
        <v>17052</v>
      </c>
      <c r="M3997" s="23" t="s">
        <v>17053</v>
      </c>
    </row>
    <row r="3998" s="98" customFormat="1" ht="33" spans="1:13">
      <c r="A3998" s="20" t="s">
        <v>17054</v>
      </c>
      <c r="B3998" s="20" t="s">
        <v>17055</v>
      </c>
      <c r="C3998" s="21">
        <f>VLOOKUP(A3998,[1]spot_prices!$A:$F,3,FALSE)</f>
        <v>57.7</v>
      </c>
      <c r="D3998" s="21">
        <f>VLOOKUP(A3998,[1]spot_prices!$A:$F,4,FALSE)</f>
        <v>57.9</v>
      </c>
      <c r="E3998" s="107">
        <f>C3998/D3998</f>
        <v>0.996545768566494</v>
      </c>
      <c r="F3998" s="20">
        <f>VLOOKUP(A3998,[1]spot_prices!$A:$F,5,FALSE)</f>
        <v>3.9</v>
      </c>
      <c r="G3998" s="103">
        <f>VLOOKUP(A3998,[1]spot_prices!$A:$F,6,FALSE)</f>
        <v>0</v>
      </c>
      <c r="H3998" s="23" t="s">
        <v>191</v>
      </c>
      <c r="I3998" s="115"/>
      <c r="J3998" s="20" t="s">
        <v>2113</v>
      </c>
      <c r="K3998" s="112">
        <f>VLOOKUP(H3998,行业总结!D:F,2,FALSE)</f>
        <v>1.5</v>
      </c>
      <c r="L3998" s="23" t="s">
        <v>17056</v>
      </c>
      <c r="M3998" s="23" t="s">
        <v>17057</v>
      </c>
    </row>
    <row r="3999" s="98" customFormat="1" ht="33" spans="1:13">
      <c r="A3999" s="20" t="s">
        <v>17058</v>
      </c>
      <c r="B3999" s="20" t="s">
        <v>17059</v>
      </c>
      <c r="C3999" s="21">
        <f>VLOOKUP(A3999,[1]spot_prices!$A:$F,3,FALSE)</f>
        <v>57.4</v>
      </c>
      <c r="D3999" s="21">
        <f>VLOOKUP(A3999,[1]spot_prices!$A:$F,4,FALSE)</f>
        <v>65</v>
      </c>
      <c r="E3999" s="107">
        <f>C3999/D3999</f>
        <v>0.883076923076923</v>
      </c>
      <c r="F3999" s="20">
        <f>VLOOKUP(A3999,[1]spot_prices!$A:$F,5,FALSE)</f>
        <v>10.91</v>
      </c>
      <c r="G3999" s="103">
        <f>VLOOKUP(A3999,[1]spot_prices!$A:$F,6,FALSE)</f>
        <v>0.46</v>
      </c>
      <c r="H3999" s="23" t="s">
        <v>191</v>
      </c>
      <c r="I3999" s="115"/>
      <c r="J3999" s="20" t="s">
        <v>2135</v>
      </c>
      <c r="K3999" s="112">
        <f>VLOOKUP(H3999,行业总结!D:F,2,FALSE)</f>
        <v>1.5</v>
      </c>
      <c r="L3999" s="23" t="s">
        <v>17060</v>
      </c>
      <c r="M3999" s="23" t="s">
        <v>17061</v>
      </c>
    </row>
    <row r="4000" s="98" customFormat="1" ht="33" spans="1:13">
      <c r="A4000" s="20" t="s">
        <v>17062</v>
      </c>
      <c r="B4000" s="20" t="s">
        <v>17063</v>
      </c>
      <c r="C4000" s="21">
        <f>VLOOKUP(A4000,[1]spot_prices!$A:$F,3,FALSE)</f>
        <v>55.5</v>
      </c>
      <c r="D4000" s="21">
        <f>VLOOKUP(A4000,[1]spot_prices!$A:$F,4,FALSE)</f>
        <v>55.5</v>
      </c>
      <c r="E4000" s="107">
        <f>C4000/D4000</f>
        <v>1</v>
      </c>
      <c r="F4000" s="20">
        <f>VLOOKUP(A4000,[1]spot_prices!$A:$F,5,FALSE)</f>
        <v>8.89</v>
      </c>
      <c r="G4000" s="103">
        <f>VLOOKUP(A4000,[1]spot_prices!$A:$F,6,FALSE)</f>
        <v>-0.11</v>
      </c>
      <c r="H4000" s="23" t="s">
        <v>191</v>
      </c>
      <c r="I4000" s="115"/>
      <c r="J4000" s="20" t="s">
        <v>2723</v>
      </c>
      <c r="K4000" s="112">
        <f>VLOOKUP(H4000,行业总结!D:F,2,FALSE)</f>
        <v>1.5</v>
      </c>
      <c r="L4000" s="23" t="s">
        <v>17064</v>
      </c>
      <c r="M4000" s="23" t="s">
        <v>17065</v>
      </c>
    </row>
    <row r="4001" s="98" customFormat="1" ht="33" spans="1:13">
      <c r="A4001" s="20" t="s">
        <v>17066</v>
      </c>
      <c r="B4001" s="20" t="s">
        <v>17067</v>
      </c>
      <c r="C4001" s="21">
        <f>VLOOKUP(A4001,[1]spot_prices!$A:$F,3,FALSE)</f>
        <v>54.4</v>
      </c>
      <c r="D4001" s="21">
        <f>VLOOKUP(A4001,[1]spot_prices!$A:$F,4,FALSE)</f>
        <v>54.4</v>
      </c>
      <c r="E4001" s="107">
        <f>C4001/D4001</f>
        <v>1</v>
      </c>
      <c r="F4001" s="20">
        <f>VLOOKUP(A4001,[1]spot_prices!$A:$F,5,FALSE)</f>
        <v>2.87</v>
      </c>
      <c r="G4001" s="103">
        <f>VLOOKUP(A4001,[1]spot_prices!$A:$F,6,FALSE)</f>
        <v>0.7</v>
      </c>
      <c r="H4001" s="23" t="s">
        <v>191</v>
      </c>
      <c r="I4001" s="115"/>
      <c r="J4001" s="113"/>
      <c r="K4001" s="112">
        <f>VLOOKUP(H4001,行业总结!D:F,2,FALSE)</f>
        <v>1.5</v>
      </c>
      <c r="L4001" s="23" t="s">
        <v>17068</v>
      </c>
      <c r="M4001" s="23" t="s">
        <v>17069</v>
      </c>
    </row>
    <row r="4002" s="98" customFormat="1" ht="33" spans="1:13">
      <c r="A4002" s="20" t="s">
        <v>17070</v>
      </c>
      <c r="B4002" s="20" t="s">
        <v>17071</v>
      </c>
      <c r="C4002" s="21">
        <f>VLOOKUP(A4002,[1]spot_prices!$A:$F,3,FALSE)</f>
        <v>54</v>
      </c>
      <c r="D4002" s="21">
        <f>VLOOKUP(A4002,[1]spot_prices!$A:$F,4,FALSE)</f>
        <v>68.4</v>
      </c>
      <c r="E4002" s="107">
        <f>C4002/D4002</f>
        <v>0.789473684210526</v>
      </c>
      <c r="F4002" s="20">
        <f>VLOOKUP(A4002,[1]spot_prices!$A:$F,5,FALSE)</f>
        <v>2.03</v>
      </c>
      <c r="G4002" s="103">
        <f>VLOOKUP(A4002,[1]spot_prices!$A:$F,6,FALSE)</f>
        <v>0</v>
      </c>
      <c r="H4002" s="23" t="s">
        <v>191</v>
      </c>
      <c r="I4002" s="115"/>
      <c r="J4002" s="20" t="s">
        <v>2113</v>
      </c>
      <c r="K4002" s="112">
        <f>VLOOKUP(H4002,行业总结!D:F,2,FALSE)</f>
        <v>1.5</v>
      </c>
      <c r="L4002" s="23" t="s">
        <v>17072</v>
      </c>
      <c r="M4002" s="23" t="s">
        <v>17073</v>
      </c>
    </row>
    <row r="4003" s="98" customFormat="1" ht="33" spans="1:13">
      <c r="A4003" s="20" t="s">
        <v>17074</v>
      </c>
      <c r="B4003" s="20" t="s">
        <v>17075</v>
      </c>
      <c r="C4003" s="21">
        <f>VLOOKUP(A4003,[1]spot_prices!$A:$F,3,FALSE)</f>
        <v>53.9</v>
      </c>
      <c r="D4003" s="21">
        <f>VLOOKUP(A4003,[1]spot_prices!$A:$F,4,FALSE)</f>
        <v>54.7</v>
      </c>
      <c r="E4003" s="107">
        <f>C4003/D4003</f>
        <v>0.985374771480804</v>
      </c>
      <c r="F4003" s="20">
        <f>VLOOKUP(A4003,[1]spot_prices!$A:$F,5,FALSE)</f>
        <v>5.53</v>
      </c>
      <c r="G4003" s="103">
        <f>VLOOKUP(A4003,[1]spot_prices!$A:$F,6,FALSE)</f>
        <v>2.03</v>
      </c>
      <c r="H4003" s="23" t="s">
        <v>191</v>
      </c>
      <c r="I4003" s="115"/>
      <c r="J4003" s="113"/>
      <c r="K4003" s="112">
        <f>VLOOKUP(H4003,行业总结!D:F,2,FALSE)</f>
        <v>1.5</v>
      </c>
      <c r="L4003" s="23" t="s">
        <v>17076</v>
      </c>
      <c r="M4003" s="23" t="s">
        <v>17077</v>
      </c>
    </row>
    <row r="4004" s="98" customFormat="1" spans="1:13">
      <c r="A4004" s="20" t="s">
        <v>17078</v>
      </c>
      <c r="B4004" s="20" t="s">
        <v>17079</v>
      </c>
      <c r="C4004" s="21">
        <f>VLOOKUP(A4004,[1]spot_prices!$A:$F,3,FALSE)</f>
        <v>53.8</v>
      </c>
      <c r="D4004" s="21">
        <f>VLOOKUP(A4004,[1]spot_prices!$A:$F,4,FALSE)</f>
        <v>53.9</v>
      </c>
      <c r="E4004" s="107">
        <f>C4004/D4004</f>
        <v>0.998144712430427</v>
      </c>
      <c r="F4004" s="20">
        <f>VLOOKUP(A4004,[1]spot_prices!$A:$F,5,FALSE)</f>
        <v>8.1</v>
      </c>
      <c r="G4004" s="103">
        <f>VLOOKUP(A4004,[1]spot_prices!$A:$F,6,FALSE)</f>
        <v>1</v>
      </c>
      <c r="H4004" s="23" t="s">
        <v>191</v>
      </c>
      <c r="I4004" s="115"/>
      <c r="J4004" s="113"/>
      <c r="K4004" s="112">
        <f>VLOOKUP(H4004,行业总结!D:F,2,FALSE)</f>
        <v>1.5</v>
      </c>
      <c r="L4004" s="23" t="s">
        <v>17080</v>
      </c>
      <c r="M4004" s="23" t="s">
        <v>17081</v>
      </c>
    </row>
    <row r="4005" s="98" customFormat="1" ht="49.5" spans="1:13">
      <c r="A4005" s="20" t="s">
        <v>17082</v>
      </c>
      <c r="B4005" s="20" t="s">
        <v>17083</v>
      </c>
      <c r="C4005" s="21">
        <f>VLOOKUP(A4005,[1]spot_prices!$A:$F,3,FALSE)</f>
        <v>53.5</v>
      </c>
      <c r="D4005" s="21">
        <f>VLOOKUP(A4005,[1]spot_prices!$A:$F,4,FALSE)</f>
        <v>53.6</v>
      </c>
      <c r="E4005" s="107">
        <f>C4005/D4005</f>
        <v>0.998134328358209</v>
      </c>
      <c r="F4005" s="20">
        <f>VLOOKUP(A4005,[1]spot_prices!$A:$F,5,FALSE)</f>
        <v>3.41</v>
      </c>
      <c r="G4005" s="103">
        <f>VLOOKUP(A4005,[1]spot_prices!$A:$F,6,FALSE)</f>
        <v>1.19</v>
      </c>
      <c r="H4005" s="23" t="s">
        <v>191</v>
      </c>
      <c r="I4005" s="115"/>
      <c r="J4005" s="113"/>
      <c r="K4005" s="112">
        <f>VLOOKUP(H4005,行业总结!D:F,2,FALSE)</f>
        <v>1.5</v>
      </c>
      <c r="L4005" s="23" t="s">
        <v>17084</v>
      </c>
      <c r="M4005" s="23" t="s">
        <v>17085</v>
      </c>
    </row>
    <row r="4006" s="98" customFormat="1" ht="33" spans="1:13">
      <c r="A4006" s="20" t="s">
        <v>17086</v>
      </c>
      <c r="B4006" s="20" t="s">
        <v>17087</v>
      </c>
      <c r="C4006" s="21">
        <f>VLOOKUP(A4006,[1]spot_prices!$A:$F,3,FALSE)</f>
        <v>52.1</v>
      </c>
      <c r="D4006" s="21">
        <f>VLOOKUP(A4006,[1]spot_prices!$A:$F,4,FALSE)</f>
        <v>52.9</v>
      </c>
      <c r="E4006" s="107">
        <f>C4006/D4006</f>
        <v>0.984877126654064</v>
      </c>
      <c r="F4006" s="20">
        <f>VLOOKUP(A4006,[1]spot_prices!$A:$F,5,FALSE)</f>
        <v>4.39</v>
      </c>
      <c r="G4006" s="103">
        <f>VLOOKUP(A4006,[1]spot_prices!$A:$F,6,FALSE)</f>
        <v>1.86</v>
      </c>
      <c r="H4006" s="23" t="s">
        <v>191</v>
      </c>
      <c r="I4006" s="115"/>
      <c r="J4006" s="113"/>
      <c r="K4006" s="112">
        <f>VLOOKUP(H4006,行业总结!D:F,2,FALSE)</f>
        <v>1.5</v>
      </c>
      <c r="L4006" s="23" t="s">
        <v>17088</v>
      </c>
      <c r="M4006" s="23" t="s">
        <v>17089</v>
      </c>
    </row>
    <row r="4007" s="98" customFormat="1" ht="33" spans="1:13">
      <c r="A4007" s="20" t="s">
        <v>17090</v>
      </c>
      <c r="B4007" s="20" t="s">
        <v>17091</v>
      </c>
      <c r="C4007" s="21">
        <f>VLOOKUP(A4007,[1]spot_prices!$A:$F,3,FALSE)</f>
        <v>51.6</v>
      </c>
      <c r="D4007" s="21">
        <f>VLOOKUP(A4007,[1]spot_prices!$A:$F,4,FALSE)</f>
        <v>51.7</v>
      </c>
      <c r="E4007" s="107">
        <f>C4007/D4007</f>
        <v>0.998065764023211</v>
      </c>
      <c r="F4007" s="20">
        <f>VLOOKUP(A4007,[1]spot_prices!$A:$F,5,FALSE)</f>
        <v>2.32</v>
      </c>
      <c r="G4007" s="103">
        <f>VLOOKUP(A4007,[1]spot_prices!$A:$F,6,FALSE)</f>
        <v>0</v>
      </c>
      <c r="H4007" s="23" t="s">
        <v>191</v>
      </c>
      <c r="I4007" s="115"/>
      <c r="J4007" s="113"/>
      <c r="K4007" s="112">
        <f>VLOOKUP(H4007,行业总结!D:F,2,FALSE)</f>
        <v>1.5</v>
      </c>
      <c r="L4007" s="23" t="s">
        <v>17092</v>
      </c>
      <c r="M4007" s="23" t="s">
        <v>17093</v>
      </c>
    </row>
    <row r="4008" s="98" customFormat="1" ht="33" spans="1:13">
      <c r="A4008" s="20" t="s">
        <v>17094</v>
      </c>
      <c r="B4008" s="20" t="s">
        <v>17095</v>
      </c>
      <c r="C4008" s="21">
        <f>VLOOKUP(A4008,[1]spot_prices!$A:$F,3,FALSE)</f>
        <v>49.8</v>
      </c>
      <c r="D4008" s="21">
        <f>VLOOKUP(A4008,[1]spot_prices!$A:$F,4,FALSE)</f>
        <v>49.8</v>
      </c>
      <c r="E4008" s="107">
        <f>C4008/D4008</f>
        <v>1</v>
      </c>
      <c r="F4008" s="20">
        <f>VLOOKUP(A4008,[1]spot_prices!$A:$F,5,FALSE)</f>
        <v>2</v>
      </c>
      <c r="G4008" s="103">
        <f>VLOOKUP(A4008,[1]spot_prices!$A:$F,6,FALSE)</f>
        <v>0.5</v>
      </c>
      <c r="H4008" s="23" t="s">
        <v>191</v>
      </c>
      <c r="I4008" s="115"/>
      <c r="J4008" s="20" t="s">
        <v>2113</v>
      </c>
      <c r="K4008" s="112">
        <f>VLOOKUP(H4008,行业总结!D:F,2,FALSE)</f>
        <v>1.5</v>
      </c>
      <c r="L4008" s="23" t="s">
        <v>17096</v>
      </c>
      <c r="M4008" s="23" t="s">
        <v>17097</v>
      </c>
    </row>
    <row r="4009" s="98" customFormat="1" ht="33" spans="1:13">
      <c r="A4009" s="20" t="s">
        <v>17098</v>
      </c>
      <c r="B4009" s="20" t="s">
        <v>17099</v>
      </c>
      <c r="C4009" s="21">
        <f>VLOOKUP(A4009,[1]spot_prices!$A:$F,3,FALSE)</f>
        <v>48.6</v>
      </c>
      <c r="D4009" s="21">
        <f>VLOOKUP(A4009,[1]spot_prices!$A:$F,4,FALSE)</f>
        <v>48.6</v>
      </c>
      <c r="E4009" s="107">
        <f>C4009/D4009</f>
        <v>1</v>
      </c>
      <c r="F4009" s="20">
        <f>VLOOKUP(A4009,[1]spot_prices!$A:$F,5,FALSE)</f>
        <v>4.38</v>
      </c>
      <c r="G4009" s="103">
        <f>VLOOKUP(A4009,[1]spot_prices!$A:$F,6,FALSE)</f>
        <v>0.69</v>
      </c>
      <c r="H4009" s="23" t="s">
        <v>191</v>
      </c>
      <c r="I4009" s="115"/>
      <c r="J4009" s="113"/>
      <c r="K4009" s="112">
        <f>VLOOKUP(H4009,行业总结!D:F,2,FALSE)</f>
        <v>1.5</v>
      </c>
      <c r="L4009" s="23" t="s">
        <v>17100</v>
      </c>
      <c r="M4009" s="23" t="s">
        <v>17101</v>
      </c>
    </row>
    <row r="4010" s="98" customFormat="1" ht="33" spans="1:13">
      <c r="A4010" s="20" t="s">
        <v>17102</v>
      </c>
      <c r="B4010" s="20" t="s">
        <v>17103</v>
      </c>
      <c r="C4010" s="21">
        <f>VLOOKUP(A4010,[1]spot_prices!$A:$F,3,FALSE)</f>
        <v>48.3</v>
      </c>
      <c r="D4010" s="21">
        <f>VLOOKUP(A4010,[1]spot_prices!$A:$F,4,FALSE)</f>
        <v>48.3</v>
      </c>
      <c r="E4010" s="107">
        <f>C4010/D4010</f>
        <v>1</v>
      </c>
      <c r="F4010" s="20">
        <f>VLOOKUP(A4010,[1]spot_prices!$A:$F,5,FALSE)</f>
        <v>3.22</v>
      </c>
      <c r="G4010" s="103">
        <f>VLOOKUP(A4010,[1]spot_prices!$A:$F,6,FALSE)</f>
        <v>0.94</v>
      </c>
      <c r="H4010" s="23" t="s">
        <v>191</v>
      </c>
      <c r="I4010" s="115"/>
      <c r="J4010" s="113"/>
      <c r="K4010" s="112">
        <f>VLOOKUP(H4010,行业总结!D:F,2,FALSE)</f>
        <v>1.5</v>
      </c>
      <c r="L4010" s="23" t="s">
        <v>17104</v>
      </c>
      <c r="M4010" s="23" t="s">
        <v>17105</v>
      </c>
    </row>
    <row r="4011" s="98" customFormat="1" ht="33" spans="1:13">
      <c r="A4011" s="24" t="s">
        <v>17106</v>
      </c>
      <c r="B4011" s="24" t="s">
        <v>17107</v>
      </c>
      <c r="C4011" s="21">
        <f>VLOOKUP(A4011,[1]spot_prices!$A:$F,3,FALSE)</f>
        <v>46.3</v>
      </c>
      <c r="D4011" s="21">
        <f>VLOOKUP(A4011,[1]spot_prices!$A:$F,4,FALSE)</f>
        <v>93.7</v>
      </c>
      <c r="E4011" s="107">
        <f>C4011/D4011</f>
        <v>0.494130202774813</v>
      </c>
      <c r="F4011" s="20">
        <f>VLOOKUP(A4011,[1]spot_prices!$A:$F,5,FALSE)</f>
        <v>3.46</v>
      </c>
      <c r="G4011" s="103">
        <f>VLOOKUP(A4011,[1]spot_prices!$A:$F,6,FALSE)</f>
        <v>0.87</v>
      </c>
      <c r="H4011" s="27" t="s">
        <v>191</v>
      </c>
      <c r="I4011" s="35"/>
      <c r="J4011" s="24" t="s">
        <v>2135</v>
      </c>
      <c r="K4011" s="112">
        <f>VLOOKUP(H4011,行业总结!D:F,2,FALSE)</f>
        <v>1.5</v>
      </c>
      <c r="L4011" s="27" t="s">
        <v>17108</v>
      </c>
      <c r="M4011" s="27" t="s">
        <v>17109</v>
      </c>
    </row>
    <row r="4012" s="98" customFormat="1" spans="1:13">
      <c r="A4012" s="24" t="s">
        <v>17110</v>
      </c>
      <c r="B4012" s="24" t="s">
        <v>17111</v>
      </c>
      <c r="C4012" s="21">
        <f>VLOOKUP(A4012,[1]spot_prices!$A:$F,3,FALSE)</f>
        <v>45.1</v>
      </c>
      <c r="D4012" s="21">
        <f>VLOOKUP(A4012,[1]spot_prices!$A:$F,4,FALSE)</f>
        <v>53.2</v>
      </c>
      <c r="E4012" s="107">
        <f>C4012/D4012</f>
        <v>0.847744360902256</v>
      </c>
      <c r="F4012" s="20">
        <f>VLOOKUP(A4012,[1]spot_prices!$A:$F,5,FALSE)</f>
        <v>6.57</v>
      </c>
      <c r="G4012" s="103">
        <f>VLOOKUP(A4012,[1]spot_prices!$A:$F,6,FALSE)</f>
        <v>0.31</v>
      </c>
      <c r="H4012" s="27" t="s">
        <v>191</v>
      </c>
      <c r="I4012" s="35"/>
      <c r="J4012" s="114"/>
      <c r="K4012" s="112">
        <f>VLOOKUP(H4012,行业总结!D:F,2,FALSE)</f>
        <v>1.5</v>
      </c>
      <c r="L4012" s="27" t="s">
        <v>17112</v>
      </c>
      <c r="M4012" s="27" t="s">
        <v>17113</v>
      </c>
    </row>
    <row r="4013" s="98" customFormat="1" ht="33" spans="1:13">
      <c r="A4013" s="24" t="s">
        <v>17114</v>
      </c>
      <c r="B4013" s="24" t="s">
        <v>17115</v>
      </c>
      <c r="C4013" s="21">
        <f>VLOOKUP(A4013,[1]spot_prices!$A:$F,3,FALSE)</f>
        <v>44.8</v>
      </c>
      <c r="D4013" s="21">
        <f>VLOOKUP(A4013,[1]spot_prices!$A:$F,4,FALSE)</f>
        <v>44.8</v>
      </c>
      <c r="E4013" s="107">
        <f>C4013/D4013</f>
        <v>1</v>
      </c>
      <c r="F4013" s="20">
        <f>VLOOKUP(A4013,[1]spot_prices!$A:$F,5,FALSE)</f>
        <v>3.22</v>
      </c>
      <c r="G4013" s="103">
        <f>VLOOKUP(A4013,[1]spot_prices!$A:$F,6,FALSE)</f>
        <v>0.63</v>
      </c>
      <c r="H4013" s="27" t="s">
        <v>191</v>
      </c>
      <c r="I4013" s="35"/>
      <c r="J4013" s="114"/>
      <c r="K4013" s="112">
        <f>VLOOKUP(H4013,行业总结!D:F,2,FALSE)</f>
        <v>1.5</v>
      </c>
      <c r="L4013" s="27" t="s">
        <v>17116</v>
      </c>
      <c r="M4013" s="27" t="s">
        <v>17117</v>
      </c>
    </row>
    <row r="4014" s="98" customFormat="1" ht="33" spans="1:13">
      <c r="A4014" s="24" t="s">
        <v>17118</v>
      </c>
      <c r="B4014" s="24" t="s">
        <v>17119</v>
      </c>
      <c r="C4014" s="21">
        <f>VLOOKUP(A4014,[1]spot_prices!$A:$F,3,FALSE)</f>
        <v>44.2</v>
      </c>
      <c r="D4014" s="21">
        <f>VLOOKUP(A4014,[1]spot_prices!$A:$F,4,FALSE)</f>
        <v>44.2</v>
      </c>
      <c r="E4014" s="107">
        <f>C4014/D4014</f>
        <v>1</v>
      </c>
      <c r="F4014" s="20">
        <f>VLOOKUP(A4014,[1]spot_prices!$A:$F,5,FALSE)</f>
        <v>2.76</v>
      </c>
      <c r="G4014" s="103">
        <f>VLOOKUP(A4014,[1]spot_prices!$A:$F,6,FALSE)</f>
        <v>0.73</v>
      </c>
      <c r="H4014" s="27" t="s">
        <v>191</v>
      </c>
      <c r="I4014" s="35"/>
      <c r="J4014" s="114"/>
      <c r="K4014" s="112">
        <f>VLOOKUP(H4014,行业总结!D:F,2,FALSE)</f>
        <v>1.5</v>
      </c>
      <c r="L4014" s="27" t="s">
        <v>17120</v>
      </c>
      <c r="M4014" s="27" t="s">
        <v>17121</v>
      </c>
    </row>
    <row r="4015" s="98" customFormat="1" ht="33" spans="1:13">
      <c r="A4015" s="24" t="s">
        <v>17122</v>
      </c>
      <c r="B4015" s="24" t="s">
        <v>17123</v>
      </c>
      <c r="C4015" s="21">
        <f>VLOOKUP(A4015,[1]spot_prices!$A:$F,3,FALSE)</f>
        <v>43.4</v>
      </c>
      <c r="D4015" s="21">
        <f>VLOOKUP(A4015,[1]spot_prices!$A:$F,4,FALSE)</f>
        <v>56.1</v>
      </c>
      <c r="E4015" s="107">
        <f>C4015/D4015</f>
        <v>0.773618538324421</v>
      </c>
      <c r="F4015" s="20">
        <f>VLOOKUP(A4015,[1]spot_prices!$A:$F,5,FALSE)</f>
        <v>6.98</v>
      </c>
      <c r="G4015" s="103">
        <f>VLOOKUP(A4015,[1]spot_prices!$A:$F,6,FALSE)</f>
        <v>0.29</v>
      </c>
      <c r="H4015" s="27" t="s">
        <v>191</v>
      </c>
      <c r="I4015" s="35"/>
      <c r="J4015" s="24" t="s">
        <v>2122</v>
      </c>
      <c r="K4015" s="112">
        <f>VLOOKUP(H4015,行业总结!D:F,2,FALSE)</f>
        <v>1.5</v>
      </c>
      <c r="L4015" s="27" t="s">
        <v>17124</v>
      </c>
      <c r="M4015" s="27" t="s">
        <v>17125</v>
      </c>
    </row>
    <row r="4016" s="98" customFormat="1" ht="33" spans="1:13">
      <c r="A4016" s="24" t="s">
        <v>17126</v>
      </c>
      <c r="B4016" s="24" t="s">
        <v>17127</v>
      </c>
      <c r="C4016" s="21">
        <f>VLOOKUP(A4016,[1]spot_prices!$A:$F,3,FALSE)</f>
        <v>41.5</v>
      </c>
      <c r="D4016" s="21">
        <f>VLOOKUP(A4016,[1]spot_prices!$A:$F,4,FALSE)</f>
        <v>41.5</v>
      </c>
      <c r="E4016" s="107">
        <f>C4016/D4016</f>
        <v>1</v>
      </c>
      <c r="F4016" s="20">
        <f>VLOOKUP(A4016,[1]spot_prices!$A:$F,5,FALSE)</f>
        <v>1.77</v>
      </c>
      <c r="G4016" s="103">
        <f>VLOOKUP(A4016,[1]spot_prices!$A:$F,6,FALSE)</f>
        <v>0</v>
      </c>
      <c r="H4016" s="27" t="s">
        <v>191</v>
      </c>
      <c r="I4016" s="35"/>
      <c r="J4016" s="114"/>
      <c r="K4016" s="112">
        <f>VLOOKUP(H4016,行业总结!D:F,2,FALSE)</f>
        <v>1.5</v>
      </c>
      <c r="L4016" s="27" t="s">
        <v>17128</v>
      </c>
      <c r="M4016" s="27" t="s">
        <v>17129</v>
      </c>
    </row>
    <row r="4017" s="98" customFormat="1" ht="33" spans="1:13">
      <c r="A4017" s="24" t="s">
        <v>17130</v>
      </c>
      <c r="B4017" s="24" t="s">
        <v>17131</v>
      </c>
      <c r="C4017" s="21">
        <f>VLOOKUP(A4017,[1]spot_prices!$A:$F,3,FALSE)</f>
        <v>40</v>
      </c>
      <c r="D4017" s="21">
        <f>VLOOKUP(A4017,[1]spot_prices!$A:$F,4,FALSE)</f>
        <v>40.6</v>
      </c>
      <c r="E4017" s="107">
        <f>C4017/D4017</f>
        <v>0.985221674876847</v>
      </c>
      <c r="F4017" s="20">
        <f>VLOOKUP(A4017,[1]spot_prices!$A:$F,5,FALSE)</f>
        <v>4.28</v>
      </c>
      <c r="G4017" s="103">
        <f>VLOOKUP(A4017,[1]spot_prices!$A:$F,6,FALSE)</f>
        <v>0.47</v>
      </c>
      <c r="H4017" s="27" t="s">
        <v>191</v>
      </c>
      <c r="I4017" s="35"/>
      <c r="J4017" s="114"/>
      <c r="K4017" s="112">
        <f>VLOOKUP(H4017,行业总结!D:F,2,FALSE)</f>
        <v>1.5</v>
      </c>
      <c r="L4017" s="27" t="s">
        <v>17132</v>
      </c>
      <c r="M4017" s="27" t="s">
        <v>17133</v>
      </c>
    </row>
    <row r="4018" s="98" customFormat="1" ht="33" spans="1:13">
      <c r="A4018" s="24" t="s">
        <v>17134</v>
      </c>
      <c r="B4018" s="24" t="s">
        <v>17135</v>
      </c>
      <c r="C4018" s="21">
        <f>VLOOKUP(A4018,[1]spot_prices!$A:$F,3,FALSE)</f>
        <v>37.8</v>
      </c>
      <c r="D4018" s="21">
        <f>VLOOKUP(A4018,[1]spot_prices!$A:$F,4,FALSE)</f>
        <v>37.8</v>
      </c>
      <c r="E4018" s="107">
        <f>C4018/D4018</f>
        <v>1</v>
      </c>
      <c r="F4018" s="20">
        <f>VLOOKUP(A4018,[1]spot_prices!$A:$F,5,FALSE)</f>
        <v>5.61</v>
      </c>
      <c r="G4018" s="103">
        <f>VLOOKUP(A4018,[1]spot_prices!$A:$F,6,FALSE)</f>
        <v>0.9</v>
      </c>
      <c r="H4018" s="27" t="s">
        <v>191</v>
      </c>
      <c r="I4018" s="35"/>
      <c r="J4018" s="114"/>
      <c r="K4018" s="112">
        <f>VLOOKUP(H4018,行业总结!D:F,2,FALSE)</f>
        <v>1.5</v>
      </c>
      <c r="L4018" s="27" t="s">
        <v>17136</v>
      </c>
      <c r="M4018" s="27" t="s">
        <v>17137</v>
      </c>
    </row>
    <row r="4019" s="98" customFormat="1" spans="1:13">
      <c r="A4019" s="24" t="s">
        <v>17138</v>
      </c>
      <c r="B4019" s="24" t="s">
        <v>17139</v>
      </c>
      <c r="C4019" s="21">
        <f>VLOOKUP(A4019,[1]spot_prices!$A:$F,3,FALSE)</f>
        <v>37.8</v>
      </c>
      <c r="D4019" s="21">
        <f>VLOOKUP(A4019,[1]spot_prices!$A:$F,4,FALSE)</f>
        <v>37.8</v>
      </c>
      <c r="E4019" s="107">
        <f>C4019/D4019</f>
        <v>1</v>
      </c>
      <c r="F4019" s="20">
        <f>VLOOKUP(A4019,[1]spot_prices!$A:$F,5,FALSE)</f>
        <v>5.4</v>
      </c>
      <c r="G4019" s="103">
        <f>VLOOKUP(A4019,[1]spot_prices!$A:$F,6,FALSE)</f>
        <v>0.37</v>
      </c>
      <c r="H4019" s="27" t="s">
        <v>191</v>
      </c>
      <c r="I4019" s="35"/>
      <c r="J4019" s="114"/>
      <c r="K4019" s="112">
        <f>VLOOKUP(H4019,行业总结!D:F,2,FALSE)</f>
        <v>1.5</v>
      </c>
      <c r="L4019" s="27" t="s">
        <v>17140</v>
      </c>
      <c r="M4019" s="27" t="s">
        <v>17141</v>
      </c>
    </row>
    <row r="4020" s="98" customFormat="1" ht="49.5" spans="1:13">
      <c r="A4020" s="24" t="s">
        <v>17142</v>
      </c>
      <c r="B4020" s="24" t="s">
        <v>17143</v>
      </c>
      <c r="C4020" s="21">
        <f>VLOOKUP(A4020,[1]spot_prices!$A:$F,3,FALSE)</f>
        <v>37.6</v>
      </c>
      <c r="D4020" s="21">
        <f>VLOOKUP(A4020,[1]spot_prices!$A:$F,4,FALSE)</f>
        <v>44</v>
      </c>
      <c r="E4020" s="107">
        <f>C4020/D4020</f>
        <v>0.854545454545455</v>
      </c>
      <c r="F4020" s="20">
        <f>VLOOKUP(A4020,[1]spot_prices!$A:$F,5,FALSE)</f>
        <v>9.7</v>
      </c>
      <c r="G4020" s="103">
        <f>VLOOKUP(A4020,[1]spot_prices!$A:$F,6,FALSE)</f>
        <v>-0.21</v>
      </c>
      <c r="H4020" s="27" t="s">
        <v>191</v>
      </c>
      <c r="I4020" s="35"/>
      <c r="J4020" s="114"/>
      <c r="K4020" s="112">
        <f>VLOOKUP(H4020,行业总结!D:F,2,FALSE)</f>
        <v>1.5</v>
      </c>
      <c r="L4020" s="27" t="s">
        <v>17144</v>
      </c>
      <c r="M4020" s="27" t="s">
        <v>17145</v>
      </c>
    </row>
    <row r="4021" s="98" customFormat="1" ht="33" spans="1:13">
      <c r="A4021" s="24" t="s">
        <v>17146</v>
      </c>
      <c r="B4021" s="24" t="s">
        <v>17147</v>
      </c>
      <c r="C4021" s="21">
        <f>VLOOKUP(A4021,[1]spot_prices!$A:$F,3,FALSE)</f>
        <v>37.5</v>
      </c>
      <c r="D4021" s="21">
        <f>VLOOKUP(A4021,[1]spot_prices!$A:$F,4,FALSE)</f>
        <v>37.5</v>
      </c>
      <c r="E4021" s="107">
        <f>C4021/D4021</f>
        <v>1</v>
      </c>
      <c r="F4021" s="20">
        <f>VLOOKUP(A4021,[1]spot_prices!$A:$F,5,FALSE)</f>
        <v>3.57</v>
      </c>
      <c r="G4021" s="103">
        <f>VLOOKUP(A4021,[1]spot_prices!$A:$F,6,FALSE)</f>
        <v>0.56</v>
      </c>
      <c r="H4021" s="27" t="s">
        <v>191</v>
      </c>
      <c r="I4021" s="35"/>
      <c r="J4021" s="114"/>
      <c r="K4021" s="112">
        <f>VLOOKUP(H4021,行业总结!D:F,2,FALSE)</f>
        <v>1.5</v>
      </c>
      <c r="L4021" s="27" t="s">
        <v>17148</v>
      </c>
      <c r="M4021" s="27" t="s">
        <v>17149</v>
      </c>
    </row>
    <row r="4022" s="98" customFormat="1" ht="33" spans="1:13">
      <c r="A4022" s="24" t="s">
        <v>17150</v>
      </c>
      <c r="B4022" s="24" t="s">
        <v>17151</v>
      </c>
      <c r="C4022" s="21">
        <f>VLOOKUP(A4022,[1]spot_prices!$A:$F,3,FALSE)</f>
        <v>36.5</v>
      </c>
      <c r="D4022" s="21">
        <f>VLOOKUP(A4022,[1]spot_prices!$A:$F,4,FALSE)</f>
        <v>36.6</v>
      </c>
      <c r="E4022" s="107">
        <f>C4022/D4022</f>
        <v>0.997267759562842</v>
      </c>
      <c r="F4022" s="20">
        <f>VLOOKUP(A4022,[1]spot_prices!$A:$F,5,FALSE)</f>
        <v>2.26</v>
      </c>
      <c r="G4022" s="103">
        <f>VLOOKUP(A4022,[1]spot_prices!$A:$F,6,FALSE)</f>
        <v>0.44</v>
      </c>
      <c r="H4022" s="27" t="s">
        <v>191</v>
      </c>
      <c r="I4022" s="35"/>
      <c r="J4022" s="114"/>
      <c r="K4022" s="112">
        <f>VLOOKUP(H4022,行业总结!D:F,2,FALSE)</f>
        <v>1.5</v>
      </c>
      <c r="L4022" s="27" t="s">
        <v>17152</v>
      </c>
      <c r="M4022" s="27" t="s">
        <v>17153</v>
      </c>
    </row>
    <row r="4023" s="98" customFormat="1" ht="33" spans="1:13">
      <c r="A4023" s="24" t="s">
        <v>17154</v>
      </c>
      <c r="B4023" s="24" t="s">
        <v>17155</v>
      </c>
      <c r="C4023" s="21">
        <f>VLOOKUP(A4023,[1]spot_prices!$A:$F,3,FALSE)</f>
        <v>36.1</v>
      </c>
      <c r="D4023" s="21">
        <f>VLOOKUP(A4023,[1]spot_prices!$A:$F,4,FALSE)</f>
        <v>36.1</v>
      </c>
      <c r="E4023" s="107">
        <f>C4023/D4023</f>
        <v>1</v>
      </c>
      <c r="F4023" s="20">
        <f>VLOOKUP(A4023,[1]spot_prices!$A:$F,5,FALSE)</f>
        <v>4.88</v>
      </c>
      <c r="G4023" s="103">
        <f>VLOOKUP(A4023,[1]spot_prices!$A:$F,6,FALSE)</f>
        <v>1.46</v>
      </c>
      <c r="H4023" s="27" t="s">
        <v>191</v>
      </c>
      <c r="I4023" s="35"/>
      <c r="J4023" s="114"/>
      <c r="K4023" s="112">
        <f>VLOOKUP(H4023,行业总结!D:F,2,FALSE)</f>
        <v>1.5</v>
      </c>
      <c r="L4023" s="27" t="s">
        <v>17156</v>
      </c>
      <c r="M4023" s="27" t="s">
        <v>17157</v>
      </c>
    </row>
    <row r="4024" s="98" customFormat="1" ht="33" spans="1:13">
      <c r="A4024" s="24" t="s">
        <v>17158</v>
      </c>
      <c r="B4024" s="24" t="s">
        <v>17159</v>
      </c>
      <c r="C4024" s="21">
        <f>VLOOKUP(A4024,[1]spot_prices!$A:$F,3,FALSE)</f>
        <v>36</v>
      </c>
      <c r="D4024" s="21">
        <f>VLOOKUP(A4024,[1]spot_prices!$A:$F,4,FALSE)</f>
        <v>36</v>
      </c>
      <c r="E4024" s="107">
        <f>C4024/D4024</f>
        <v>1</v>
      </c>
      <c r="F4024" s="20">
        <f>VLOOKUP(A4024,[1]spot_prices!$A:$F,5,FALSE)</f>
        <v>2.79</v>
      </c>
      <c r="G4024" s="103">
        <f>VLOOKUP(A4024,[1]spot_prices!$A:$F,6,FALSE)</f>
        <v>2.2</v>
      </c>
      <c r="H4024" s="27" t="s">
        <v>191</v>
      </c>
      <c r="I4024" s="35"/>
      <c r="J4024" s="114"/>
      <c r="K4024" s="112">
        <f>VLOOKUP(H4024,行业总结!D:F,2,FALSE)</f>
        <v>1.5</v>
      </c>
      <c r="L4024" s="27" t="s">
        <v>17160</v>
      </c>
      <c r="M4024" s="27" t="s">
        <v>17161</v>
      </c>
    </row>
    <row r="4025" s="98" customFormat="1" ht="33" spans="1:13">
      <c r="A4025" s="24" t="s">
        <v>17162</v>
      </c>
      <c r="B4025" s="24" t="s">
        <v>17163</v>
      </c>
      <c r="C4025" s="21">
        <f>VLOOKUP(A4025,[1]spot_prices!$A:$F,3,FALSE)</f>
        <v>35.9</v>
      </c>
      <c r="D4025" s="21">
        <f>VLOOKUP(A4025,[1]spot_prices!$A:$F,4,FALSE)</f>
        <v>35.9</v>
      </c>
      <c r="E4025" s="107">
        <f>C4025/D4025</f>
        <v>1</v>
      </c>
      <c r="F4025" s="20">
        <f>VLOOKUP(A4025,[1]spot_prices!$A:$F,5,FALSE)</f>
        <v>3.84</v>
      </c>
      <c r="G4025" s="103">
        <f>VLOOKUP(A4025,[1]spot_prices!$A:$F,6,FALSE)</f>
        <v>0</v>
      </c>
      <c r="H4025" s="27" t="s">
        <v>191</v>
      </c>
      <c r="I4025" s="35"/>
      <c r="J4025" s="114"/>
      <c r="K4025" s="112">
        <f>VLOOKUP(H4025,行业总结!D:F,2,FALSE)</f>
        <v>1.5</v>
      </c>
      <c r="L4025" s="27" t="s">
        <v>17164</v>
      </c>
      <c r="M4025" s="27" t="s">
        <v>17165</v>
      </c>
    </row>
    <row r="4026" s="98" customFormat="1" ht="33" spans="1:13">
      <c r="A4026" s="24" t="s">
        <v>17166</v>
      </c>
      <c r="B4026" s="24" t="s">
        <v>17167</v>
      </c>
      <c r="C4026" s="21">
        <f>VLOOKUP(A4026,[1]spot_prices!$A:$F,3,FALSE)</f>
        <v>35.5</v>
      </c>
      <c r="D4026" s="21">
        <f>VLOOKUP(A4026,[1]spot_prices!$A:$F,4,FALSE)</f>
        <v>35.5</v>
      </c>
      <c r="E4026" s="107">
        <f>C4026/D4026</f>
        <v>1</v>
      </c>
      <c r="F4026" s="20">
        <f>VLOOKUP(A4026,[1]spot_prices!$A:$F,5,FALSE)</f>
        <v>1.97</v>
      </c>
      <c r="G4026" s="103">
        <f>VLOOKUP(A4026,[1]spot_prices!$A:$F,6,FALSE)</f>
        <v>0.51</v>
      </c>
      <c r="H4026" s="27" t="s">
        <v>191</v>
      </c>
      <c r="I4026" s="35"/>
      <c r="J4026" s="114"/>
      <c r="K4026" s="112">
        <f>VLOOKUP(H4026,行业总结!D:F,2,FALSE)</f>
        <v>1.5</v>
      </c>
      <c r="L4026" s="27" t="s">
        <v>17168</v>
      </c>
      <c r="M4026" s="27" t="s">
        <v>17169</v>
      </c>
    </row>
    <row r="4027" s="98" customFormat="1" spans="1:13">
      <c r="A4027" s="24" t="s">
        <v>17170</v>
      </c>
      <c r="B4027" s="24" t="s">
        <v>17171</v>
      </c>
      <c r="C4027" s="21">
        <f>VLOOKUP(A4027,[1]spot_prices!$A:$F,3,FALSE)</f>
        <v>35.4</v>
      </c>
      <c r="D4027" s="21">
        <f>VLOOKUP(A4027,[1]spot_prices!$A:$F,4,FALSE)</f>
        <v>35.4</v>
      </c>
      <c r="E4027" s="107">
        <f>C4027/D4027</f>
        <v>1</v>
      </c>
      <c r="F4027" s="20">
        <f>VLOOKUP(A4027,[1]spot_prices!$A:$F,5,FALSE)</f>
        <v>4.1</v>
      </c>
      <c r="G4027" s="103">
        <f>VLOOKUP(A4027,[1]spot_prices!$A:$F,6,FALSE)</f>
        <v>-0.24</v>
      </c>
      <c r="H4027" s="27" t="s">
        <v>191</v>
      </c>
      <c r="I4027" s="35"/>
      <c r="J4027" s="114"/>
      <c r="K4027" s="112">
        <f>VLOOKUP(H4027,行业总结!D:F,2,FALSE)</f>
        <v>1.5</v>
      </c>
      <c r="L4027" s="27" t="s">
        <v>17172</v>
      </c>
      <c r="M4027" s="27" t="s">
        <v>17173</v>
      </c>
    </row>
    <row r="4028" s="98" customFormat="1" ht="33" spans="1:13">
      <c r="A4028" s="24" t="s">
        <v>17174</v>
      </c>
      <c r="B4028" s="24" t="s">
        <v>17175</v>
      </c>
      <c r="C4028" s="21">
        <f>VLOOKUP(A4028,[1]spot_prices!$A:$F,3,FALSE)</f>
        <v>35.2</v>
      </c>
      <c r="D4028" s="21">
        <f>VLOOKUP(A4028,[1]spot_prices!$A:$F,4,FALSE)</f>
        <v>35.2</v>
      </c>
      <c r="E4028" s="107">
        <f>C4028/D4028</f>
        <v>1</v>
      </c>
      <c r="F4028" s="20">
        <f>VLOOKUP(A4028,[1]spot_prices!$A:$F,5,FALSE)</f>
        <v>4.17</v>
      </c>
      <c r="G4028" s="103">
        <f>VLOOKUP(A4028,[1]spot_prices!$A:$F,6,FALSE)</f>
        <v>0.72</v>
      </c>
      <c r="H4028" s="27" t="s">
        <v>191</v>
      </c>
      <c r="I4028" s="35"/>
      <c r="J4028" s="114"/>
      <c r="K4028" s="112">
        <f>VLOOKUP(H4028,行业总结!D:F,2,FALSE)</f>
        <v>1.5</v>
      </c>
      <c r="L4028" s="27" t="s">
        <v>17176</v>
      </c>
      <c r="M4028" s="27" t="s">
        <v>17177</v>
      </c>
    </row>
    <row r="4029" s="98" customFormat="1" ht="33" spans="1:13">
      <c r="A4029" s="24" t="s">
        <v>17178</v>
      </c>
      <c r="B4029" s="24" t="s">
        <v>17179</v>
      </c>
      <c r="C4029" s="21">
        <f>VLOOKUP(A4029,[1]spot_prices!$A:$F,3,FALSE)</f>
        <v>33.5</v>
      </c>
      <c r="D4029" s="21">
        <f>VLOOKUP(A4029,[1]spot_prices!$A:$F,4,FALSE)</f>
        <v>33.5</v>
      </c>
      <c r="E4029" s="107">
        <f>C4029/D4029</f>
        <v>1</v>
      </c>
      <c r="F4029" s="20">
        <f>VLOOKUP(A4029,[1]spot_prices!$A:$F,5,FALSE)</f>
        <v>2.5</v>
      </c>
      <c r="G4029" s="103">
        <f>VLOOKUP(A4029,[1]spot_prices!$A:$F,6,FALSE)</f>
        <v>1.21</v>
      </c>
      <c r="H4029" s="27" t="s">
        <v>191</v>
      </c>
      <c r="I4029" s="35"/>
      <c r="J4029" s="114"/>
      <c r="K4029" s="112">
        <f>VLOOKUP(H4029,行业总结!D:F,2,FALSE)</f>
        <v>1.5</v>
      </c>
      <c r="L4029" s="27" t="s">
        <v>17180</v>
      </c>
      <c r="M4029" s="27" t="s">
        <v>17181</v>
      </c>
    </row>
    <row r="4030" s="98" customFormat="1" ht="33" spans="1:13">
      <c r="A4030" s="24" t="s">
        <v>17182</v>
      </c>
      <c r="B4030" s="24" t="s">
        <v>17183</v>
      </c>
      <c r="C4030" s="21">
        <f>VLOOKUP(A4030,[1]spot_prices!$A:$F,3,FALSE)</f>
        <v>33.4</v>
      </c>
      <c r="D4030" s="21">
        <f>VLOOKUP(A4030,[1]spot_prices!$A:$F,4,FALSE)</f>
        <v>33.4</v>
      </c>
      <c r="E4030" s="107">
        <f>C4030/D4030</f>
        <v>1</v>
      </c>
      <c r="F4030" s="20">
        <f>VLOOKUP(A4030,[1]spot_prices!$A:$F,5,FALSE)</f>
        <v>3.91</v>
      </c>
      <c r="G4030" s="103">
        <f>VLOOKUP(A4030,[1]spot_prices!$A:$F,6,FALSE)</f>
        <v>0.51</v>
      </c>
      <c r="H4030" s="27" t="s">
        <v>191</v>
      </c>
      <c r="I4030" s="35"/>
      <c r="J4030" s="114"/>
      <c r="K4030" s="112">
        <f>VLOOKUP(H4030,行业总结!D:F,2,FALSE)</f>
        <v>1.5</v>
      </c>
      <c r="L4030" s="27" t="s">
        <v>17184</v>
      </c>
      <c r="M4030" s="27" t="s">
        <v>17185</v>
      </c>
    </row>
    <row r="4031" s="98" customFormat="1" ht="33" spans="1:13">
      <c r="A4031" s="24" t="s">
        <v>17186</v>
      </c>
      <c r="B4031" s="24" t="s">
        <v>17187</v>
      </c>
      <c r="C4031" s="21">
        <f>VLOOKUP(A4031,[1]spot_prices!$A:$F,3,FALSE)</f>
        <v>32</v>
      </c>
      <c r="D4031" s="21">
        <f>VLOOKUP(A4031,[1]spot_prices!$A:$F,4,FALSE)</f>
        <v>32.3</v>
      </c>
      <c r="E4031" s="107">
        <f>C4031/D4031</f>
        <v>0.990712074303406</v>
      </c>
      <c r="F4031" s="20">
        <f>VLOOKUP(A4031,[1]spot_prices!$A:$F,5,FALSE)</f>
        <v>1.31</v>
      </c>
      <c r="G4031" s="103">
        <f>VLOOKUP(A4031,[1]spot_prices!$A:$F,6,FALSE)</f>
        <v>0.77</v>
      </c>
      <c r="H4031" s="27" t="s">
        <v>191</v>
      </c>
      <c r="I4031" s="35"/>
      <c r="J4031" s="114"/>
      <c r="K4031" s="112">
        <f>VLOOKUP(H4031,行业总结!D:F,2,FALSE)</f>
        <v>1.5</v>
      </c>
      <c r="L4031" s="27" t="s">
        <v>17188</v>
      </c>
      <c r="M4031" s="27" t="s">
        <v>17189</v>
      </c>
    </row>
    <row r="4032" s="98" customFormat="1" ht="33" spans="1:13">
      <c r="A4032" s="24" t="s">
        <v>17190</v>
      </c>
      <c r="B4032" s="24" t="s">
        <v>17191</v>
      </c>
      <c r="C4032" s="21">
        <f>VLOOKUP(A4032,[1]spot_prices!$A:$F,3,FALSE)</f>
        <v>31.9</v>
      </c>
      <c r="D4032" s="21">
        <f>VLOOKUP(A4032,[1]spot_prices!$A:$F,4,FALSE)</f>
        <v>31.9</v>
      </c>
      <c r="E4032" s="107">
        <f>C4032/D4032</f>
        <v>1</v>
      </c>
      <c r="F4032" s="20">
        <f>VLOOKUP(A4032,[1]spot_prices!$A:$F,5,FALSE)</f>
        <v>1.05</v>
      </c>
      <c r="G4032" s="103">
        <f>VLOOKUP(A4032,[1]spot_prices!$A:$F,6,FALSE)</f>
        <v>0</v>
      </c>
      <c r="H4032" s="27" t="s">
        <v>191</v>
      </c>
      <c r="I4032" s="35"/>
      <c r="J4032" s="114"/>
      <c r="K4032" s="112">
        <f>VLOOKUP(H4032,行业总结!D:F,2,FALSE)</f>
        <v>1.5</v>
      </c>
      <c r="L4032" s="27" t="s">
        <v>17192</v>
      </c>
      <c r="M4032" s="27" t="s">
        <v>17193</v>
      </c>
    </row>
    <row r="4033" s="98" customFormat="1" ht="33" spans="1:13">
      <c r="A4033" s="24" t="s">
        <v>17194</v>
      </c>
      <c r="B4033" s="24" t="s">
        <v>17195</v>
      </c>
      <c r="C4033" s="21">
        <f>VLOOKUP(A4033,[1]spot_prices!$A:$F,3,FALSE)</f>
        <v>26.5</v>
      </c>
      <c r="D4033" s="21">
        <f>VLOOKUP(A4033,[1]spot_prices!$A:$F,4,FALSE)</f>
        <v>26.6</v>
      </c>
      <c r="E4033" s="107">
        <f>C4033/D4033</f>
        <v>0.996240601503759</v>
      </c>
      <c r="F4033" s="20">
        <f>VLOOKUP(A4033,[1]spot_prices!$A:$F,5,FALSE)</f>
        <v>3.44</v>
      </c>
      <c r="G4033" s="103">
        <f>VLOOKUP(A4033,[1]spot_prices!$A:$F,6,FALSE)</f>
        <v>1.47</v>
      </c>
      <c r="H4033" s="27" t="s">
        <v>191</v>
      </c>
      <c r="I4033" s="35"/>
      <c r="J4033" s="114"/>
      <c r="K4033" s="112">
        <f>VLOOKUP(H4033,行业总结!D:F,2,FALSE)</f>
        <v>1.5</v>
      </c>
      <c r="L4033" s="27" t="s">
        <v>17196</v>
      </c>
      <c r="M4033" s="27" t="s">
        <v>17197</v>
      </c>
    </row>
    <row r="4034" s="98" customFormat="1" ht="33" spans="1:13">
      <c r="A4034" s="24" t="s">
        <v>17198</v>
      </c>
      <c r="B4034" s="24" t="s">
        <v>17199</v>
      </c>
      <c r="C4034" s="21">
        <f>VLOOKUP(A4034,[1]spot_prices!$A:$F,3,FALSE)</f>
        <v>23.9</v>
      </c>
      <c r="D4034" s="21">
        <f>VLOOKUP(A4034,[1]spot_prices!$A:$F,4,FALSE)</f>
        <v>24.1</v>
      </c>
      <c r="E4034" s="107">
        <f>C4034/D4034</f>
        <v>0.991701244813278</v>
      </c>
      <c r="F4034" s="20">
        <f>VLOOKUP(A4034,[1]spot_prices!$A:$F,5,FALSE)</f>
        <v>3.78</v>
      </c>
      <c r="G4034" s="103">
        <f>VLOOKUP(A4034,[1]spot_prices!$A:$F,6,FALSE)</f>
        <v>1.61</v>
      </c>
      <c r="H4034" s="27" t="s">
        <v>191</v>
      </c>
      <c r="I4034" s="35"/>
      <c r="J4034" s="114"/>
      <c r="K4034" s="112">
        <f>VLOOKUP(H4034,行业总结!D:F,2,FALSE)</f>
        <v>1.5</v>
      </c>
      <c r="L4034" s="27" t="s">
        <v>17200</v>
      </c>
      <c r="M4034" s="27" t="s">
        <v>17201</v>
      </c>
    </row>
    <row r="4035" s="98" customFormat="1" ht="33" spans="1:13">
      <c r="A4035" s="24" t="s">
        <v>17202</v>
      </c>
      <c r="B4035" s="24" t="s">
        <v>17203</v>
      </c>
      <c r="C4035" s="21">
        <f>VLOOKUP(A4035,[1]spot_prices!$A:$F,3,FALSE)</f>
        <v>23.5</v>
      </c>
      <c r="D4035" s="21">
        <f>VLOOKUP(A4035,[1]spot_prices!$A:$F,4,FALSE)</f>
        <v>23.5</v>
      </c>
      <c r="E4035" s="107">
        <f>C4035/D4035</f>
        <v>1</v>
      </c>
      <c r="F4035" s="20">
        <f>VLOOKUP(A4035,[1]spot_prices!$A:$F,5,FALSE)</f>
        <v>9.7</v>
      </c>
      <c r="G4035" s="103">
        <f>VLOOKUP(A4035,[1]spot_prices!$A:$F,6,FALSE)</f>
        <v>0.94</v>
      </c>
      <c r="H4035" s="27" t="s">
        <v>191</v>
      </c>
      <c r="I4035" s="35"/>
      <c r="J4035" s="114"/>
      <c r="K4035" s="112">
        <f>VLOOKUP(H4035,行业总结!D:F,2,FALSE)</f>
        <v>1.5</v>
      </c>
      <c r="L4035" s="27" t="s">
        <v>17204</v>
      </c>
      <c r="M4035" s="27" t="s">
        <v>17205</v>
      </c>
    </row>
    <row r="4036" s="98" customFormat="1" spans="1:13">
      <c r="A4036" s="24" t="s">
        <v>17206</v>
      </c>
      <c r="B4036" s="24" t="s">
        <v>17207</v>
      </c>
      <c r="C4036" s="21">
        <f>VLOOKUP(A4036,[1]spot_prices!$A:$F,3,FALSE)</f>
        <v>23.2</v>
      </c>
      <c r="D4036" s="21">
        <f>VLOOKUP(A4036,[1]spot_prices!$A:$F,4,FALSE)</f>
        <v>23.2</v>
      </c>
      <c r="E4036" s="107">
        <f>C4036/D4036</f>
        <v>1</v>
      </c>
      <c r="F4036" s="20">
        <f>VLOOKUP(A4036,[1]spot_prices!$A:$F,5,FALSE)</f>
        <v>2.8</v>
      </c>
      <c r="G4036" s="103">
        <f>VLOOKUP(A4036,[1]spot_prices!$A:$F,6,FALSE)</f>
        <v>1.08</v>
      </c>
      <c r="H4036" s="27" t="s">
        <v>191</v>
      </c>
      <c r="I4036" s="35"/>
      <c r="J4036" s="114"/>
      <c r="K4036" s="112">
        <f>VLOOKUP(H4036,行业总结!D:F,2,FALSE)</f>
        <v>1.5</v>
      </c>
      <c r="L4036" s="27" t="s">
        <v>17208</v>
      </c>
      <c r="M4036" s="27" t="s">
        <v>17209</v>
      </c>
    </row>
    <row r="4037" s="98" customFormat="1" ht="33" spans="1:13">
      <c r="A4037" s="24" t="s">
        <v>17210</v>
      </c>
      <c r="B4037" s="24" t="s">
        <v>17211</v>
      </c>
      <c r="C4037" s="21">
        <f>VLOOKUP(A4037,[1]spot_prices!$A:$F,3,FALSE)</f>
        <v>22.3</v>
      </c>
      <c r="D4037" s="21">
        <f>VLOOKUP(A4037,[1]spot_prices!$A:$F,4,FALSE)</f>
        <v>22.3</v>
      </c>
      <c r="E4037" s="107">
        <f>C4037/D4037</f>
        <v>1</v>
      </c>
      <c r="F4037" s="20">
        <f>VLOOKUP(A4037,[1]spot_prices!$A:$F,5,FALSE)</f>
        <v>2.02</v>
      </c>
      <c r="G4037" s="103">
        <f>VLOOKUP(A4037,[1]spot_prices!$A:$F,6,FALSE)</f>
        <v>0.5</v>
      </c>
      <c r="H4037" s="27" t="s">
        <v>191</v>
      </c>
      <c r="I4037" s="35"/>
      <c r="J4037" s="114"/>
      <c r="K4037" s="112">
        <f>VLOOKUP(H4037,行业总结!D:F,2,FALSE)</f>
        <v>1.5</v>
      </c>
      <c r="L4037" s="27" t="s">
        <v>17212</v>
      </c>
      <c r="M4037" s="27" t="s">
        <v>17213</v>
      </c>
    </row>
    <row r="4038" s="98" customFormat="1" ht="33" spans="1:13">
      <c r="A4038" s="24" t="s">
        <v>17214</v>
      </c>
      <c r="B4038" s="24" t="s">
        <v>17215</v>
      </c>
      <c r="C4038" s="21">
        <f>VLOOKUP(A4038,[1]spot_prices!$A:$F,3,FALSE)</f>
        <v>20.3</v>
      </c>
      <c r="D4038" s="21">
        <f>VLOOKUP(A4038,[1]spot_prices!$A:$F,4,FALSE)</f>
        <v>20.3</v>
      </c>
      <c r="E4038" s="107">
        <f>C4038/D4038</f>
        <v>1</v>
      </c>
      <c r="F4038" s="20">
        <f>VLOOKUP(A4038,[1]spot_prices!$A:$F,5,FALSE)</f>
        <v>4.48</v>
      </c>
      <c r="G4038" s="103">
        <f>VLOOKUP(A4038,[1]spot_prices!$A:$F,6,FALSE)</f>
        <v>0.22</v>
      </c>
      <c r="H4038" s="27" t="s">
        <v>191</v>
      </c>
      <c r="I4038" s="35"/>
      <c r="J4038" s="114"/>
      <c r="K4038" s="112">
        <f>VLOOKUP(H4038,行业总结!D:F,2,FALSE)</f>
        <v>1.5</v>
      </c>
      <c r="L4038" s="27" t="s">
        <v>17216</v>
      </c>
      <c r="M4038" s="27" t="s">
        <v>17209</v>
      </c>
    </row>
    <row r="4039" s="98" customFormat="1" ht="33" spans="1:13">
      <c r="A4039" s="24" t="s">
        <v>17217</v>
      </c>
      <c r="B4039" s="24" t="s">
        <v>17218</v>
      </c>
      <c r="C4039" s="21">
        <f>VLOOKUP(A4039,[1]spot_prices!$A:$F,3,FALSE)</f>
        <v>15.4</v>
      </c>
      <c r="D4039" s="21">
        <f>VLOOKUP(A4039,[1]spot_prices!$A:$F,4,FALSE)</f>
        <v>21.2</v>
      </c>
      <c r="E4039" s="107">
        <f>C4039/D4039</f>
        <v>0.726415094339623</v>
      </c>
      <c r="F4039" s="20">
        <f>VLOOKUP(A4039,[1]spot_prices!$A:$F,5,FALSE)</f>
        <v>6.04</v>
      </c>
      <c r="G4039" s="103">
        <f>VLOOKUP(A4039,[1]spot_prices!$A:$F,6,FALSE)</f>
        <v>1.51</v>
      </c>
      <c r="H4039" s="27" t="s">
        <v>191</v>
      </c>
      <c r="I4039" s="35"/>
      <c r="J4039" s="114"/>
      <c r="K4039" s="112">
        <f>VLOOKUP(H4039,行业总结!D:F,2,FALSE)</f>
        <v>1.5</v>
      </c>
      <c r="L4039" s="27" t="s">
        <v>17219</v>
      </c>
      <c r="M4039" s="27" t="s">
        <v>17220</v>
      </c>
    </row>
    <row r="4040" s="98" customFormat="1" ht="33" spans="1:13">
      <c r="A4040" s="24" t="s">
        <v>17221</v>
      </c>
      <c r="B4040" s="24" t="s">
        <v>17222</v>
      </c>
      <c r="C4040" s="21">
        <f>VLOOKUP(A4040,[1]spot_prices!$A:$F,3,FALSE)</f>
        <v>15.3</v>
      </c>
      <c r="D4040" s="21">
        <f>VLOOKUP(A4040,[1]spot_prices!$A:$F,4,FALSE)</f>
        <v>15.7</v>
      </c>
      <c r="E4040" s="107">
        <f>C4040/D4040</f>
        <v>0.974522292993631</v>
      </c>
      <c r="F4040" s="20">
        <f>VLOOKUP(A4040,[1]spot_prices!$A:$F,5,FALSE)</f>
        <v>5.23</v>
      </c>
      <c r="G4040" s="103">
        <f>VLOOKUP(A4040,[1]spot_prices!$A:$F,6,FALSE)</f>
        <v>2.55</v>
      </c>
      <c r="H4040" s="27" t="s">
        <v>191</v>
      </c>
      <c r="I4040" s="35"/>
      <c r="J4040" s="114"/>
      <c r="K4040" s="112">
        <f>VLOOKUP(H4040,行业总结!D:F,2,FALSE)</f>
        <v>1.5</v>
      </c>
      <c r="L4040" s="27" t="s">
        <v>17223</v>
      </c>
      <c r="M4040" s="27" t="s">
        <v>17224</v>
      </c>
    </row>
    <row r="4041" s="98" customFormat="1" spans="1:13">
      <c r="A4041" s="24" t="s">
        <v>17225</v>
      </c>
      <c r="B4041" s="24" t="s">
        <v>17226</v>
      </c>
      <c r="C4041" s="21">
        <f>VLOOKUP(A4041,[1]spot_prices!$A:$F,3,FALSE)</f>
        <v>15</v>
      </c>
      <c r="D4041" s="21">
        <f>VLOOKUP(A4041,[1]spot_prices!$A:$F,4,FALSE)</f>
        <v>37.8</v>
      </c>
      <c r="E4041" s="107">
        <f>C4041/D4041</f>
        <v>0.396825396825397</v>
      </c>
      <c r="F4041" s="20">
        <f>VLOOKUP(A4041,[1]spot_prices!$A:$F,5,FALSE)</f>
        <v>1.49</v>
      </c>
      <c r="G4041" s="103">
        <f>VLOOKUP(A4041,[1]spot_prices!$A:$F,6,FALSE)</f>
        <v>0</v>
      </c>
      <c r="H4041" s="27" t="s">
        <v>191</v>
      </c>
      <c r="I4041" s="35"/>
      <c r="J4041" s="114"/>
      <c r="K4041" s="112">
        <f>VLOOKUP(H4041,行业总结!D:F,2,FALSE)</f>
        <v>1.5</v>
      </c>
      <c r="L4041" s="27" t="s">
        <v>17227</v>
      </c>
      <c r="M4041" s="27" t="s">
        <v>17228</v>
      </c>
    </row>
    <row r="4042" s="98" customFormat="1" ht="30" spans="1:13">
      <c r="A4042" s="28" t="s">
        <v>1408</v>
      </c>
      <c r="B4042" s="28" t="s">
        <v>1409</v>
      </c>
      <c r="C4042" s="21">
        <f>VLOOKUP(A4042,[1]spot_prices!$A:$F,3,FALSE)</f>
        <v>1043.9</v>
      </c>
      <c r="D4042" s="21">
        <f>VLOOKUP(A4042,[1]spot_prices!$A:$F,4,FALSE)</f>
        <v>1044</v>
      </c>
      <c r="E4042" s="107">
        <f>C4042/D4042</f>
        <v>0.999904214559387</v>
      </c>
      <c r="F4042" s="20">
        <f>VLOOKUP(A4042,[1]spot_prices!$A:$F,5,FALSE)</f>
        <v>13.49</v>
      </c>
      <c r="G4042" s="103">
        <f>VLOOKUP(A4042,[1]spot_prices!$A:$F,6,FALSE)</f>
        <v>-0.95</v>
      </c>
      <c r="H4042" s="30" t="s">
        <v>693</v>
      </c>
      <c r="I4042" s="129"/>
      <c r="J4042" s="28" t="s">
        <v>2309</v>
      </c>
      <c r="K4042" s="112">
        <f>VLOOKUP(H4042,行业总结!D:F,2,FALSE)</f>
        <v>1.5</v>
      </c>
      <c r="L4042" s="30" t="s">
        <v>1410</v>
      </c>
      <c r="M4042" s="30" t="s">
        <v>17229</v>
      </c>
    </row>
    <row r="4043" s="98" customFormat="1" spans="1:13">
      <c r="A4043" s="110" t="s">
        <v>691</v>
      </c>
      <c r="B4043" s="110" t="s">
        <v>692</v>
      </c>
      <c r="C4043" s="21">
        <f>VLOOKUP(A4043,[1]spot_prices!$A:$F,3,FALSE)</f>
        <v>379.2</v>
      </c>
      <c r="D4043" s="21">
        <f>VLOOKUP(A4043,[1]spot_prices!$A:$F,4,FALSE)</f>
        <v>379.2</v>
      </c>
      <c r="E4043" s="107">
        <f>C4043/D4043</f>
        <v>1</v>
      </c>
      <c r="F4043" s="20">
        <f>VLOOKUP(A4043,[1]spot_prices!$A:$F,5,FALSE)</f>
        <v>16.81</v>
      </c>
      <c r="G4043" s="103">
        <f>VLOOKUP(A4043,[1]spot_prices!$A:$F,6,FALSE)</f>
        <v>1.45</v>
      </c>
      <c r="H4043" s="111" t="s">
        <v>693</v>
      </c>
      <c r="I4043" s="130"/>
      <c r="J4043" s="110" t="s">
        <v>2224</v>
      </c>
      <c r="K4043" s="112">
        <f>VLOOKUP(H4043,行业总结!D:F,2,FALSE)</f>
        <v>1.5</v>
      </c>
      <c r="L4043" s="111" t="s">
        <v>694</v>
      </c>
      <c r="M4043" s="111" t="s">
        <v>695</v>
      </c>
    </row>
    <row r="4044" s="98" customFormat="1" ht="33" spans="1:13">
      <c r="A4044" s="108" t="s">
        <v>17230</v>
      </c>
      <c r="B4044" s="108" t="s">
        <v>17231</v>
      </c>
      <c r="C4044" s="21">
        <f>VLOOKUP(A4044,[1]spot_prices!$A:$F,3,FALSE)</f>
        <v>342.2</v>
      </c>
      <c r="D4044" s="21">
        <f>VLOOKUP(A4044,[1]spot_prices!$A:$F,4,FALSE)</f>
        <v>397.8</v>
      </c>
      <c r="E4044" s="107">
        <f>C4044/D4044</f>
        <v>0.860231271995978</v>
      </c>
      <c r="F4044" s="20">
        <f>VLOOKUP(A4044,[1]spot_prices!$A:$F,5,FALSE)</f>
        <v>4.85</v>
      </c>
      <c r="G4044" s="103">
        <f>VLOOKUP(A4044,[1]spot_prices!$A:$F,6,FALSE)</f>
        <v>0.41</v>
      </c>
      <c r="H4044" s="109" t="s">
        <v>693</v>
      </c>
      <c r="I4044" s="121"/>
      <c r="J4044" s="108" t="s">
        <v>2309</v>
      </c>
      <c r="K4044" s="112">
        <f>VLOOKUP(H4044,行业总结!D:F,2,FALSE)</f>
        <v>1.5</v>
      </c>
      <c r="L4044" s="109" t="s">
        <v>17232</v>
      </c>
      <c r="M4044" s="109" t="s">
        <v>17233</v>
      </c>
    </row>
    <row r="4045" s="98" customFormat="1" ht="33" spans="1:13">
      <c r="A4045" s="108" t="s">
        <v>17234</v>
      </c>
      <c r="B4045" s="108" t="s">
        <v>17235</v>
      </c>
      <c r="C4045" s="21">
        <f>VLOOKUP(A4045,[1]spot_prices!$A:$F,3,FALSE)</f>
        <v>300.1</v>
      </c>
      <c r="D4045" s="21">
        <f>VLOOKUP(A4045,[1]spot_prices!$A:$F,4,FALSE)</f>
        <v>412.7</v>
      </c>
      <c r="E4045" s="107">
        <f>C4045/D4045</f>
        <v>0.727162587836201</v>
      </c>
      <c r="F4045" s="20">
        <f>VLOOKUP(A4045,[1]spot_prices!$A:$F,5,FALSE)</f>
        <v>10.23</v>
      </c>
      <c r="G4045" s="103">
        <f>VLOOKUP(A4045,[1]spot_prices!$A:$F,6,FALSE)</f>
        <v>-0.29</v>
      </c>
      <c r="H4045" s="109" t="s">
        <v>693</v>
      </c>
      <c r="I4045" s="121"/>
      <c r="J4045" s="108" t="s">
        <v>2216</v>
      </c>
      <c r="K4045" s="112">
        <f>VLOOKUP(H4045,行业总结!D:F,2,FALSE)</f>
        <v>1.5</v>
      </c>
      <c r="L4045" s="109" t="s">
        <v>17236</v>
      </c>
      <c r="M4045" s="109" t="s">
        <v>17237</v>
      </c>
    </row>
    <row r="4046" s="98" customFormat="1" ht="33" spans="1:13">
      <c r="A4046" s="108" t="s">
        <v>17238</v>
      </c>
      <c r="B4046" s="108" t="s">
        <v>17239</v>
      </c>
      <c r="C4046" s="21">
        <f>VLOOKUP(A4046,[1]spot_prices!$A:$F,3,FALSE)</f>
        <v>175.8</v>
      </c>
      <c r="D4046" s="21">
        <f>VLOOKUP(A4046,[1]spot_prices!$A:$F,4,FALSE)</f>
        <v>175.8</v>
      </c>
      <c r="E4046" s="107">
        <f>C4046/D4046</f>
        <v>1</v>
      </c>
      <c r="F4046" s="20">
        <f>VLOOKUP(A4046,[1]spot_prices!$A:$F,5,FALSE)</f>
        <v>17.45</v>
      </c>
      <c r="G4046" s="103">
        <f>VLOOKUP(A4046,[1]spot_prices!$A:$F,6,FALSE)</f>
        <v>-0.68</v>
      </c>
      <c r="H4046" s="109" t="s">
        <v>693</v>
      </c>
      <c r="I4046" s="121"/>
      <c r="J4046" s="108" t="s">
        <v>2253</v>
      </c>
      <c r="K4046" s="112">
        <f>VLOOKUP(H4046,行业总结!D:F,2,FALSE)</f>
        <v>1.5</v>
      </c>
      <c r="L4046" s="109" t="s">
        <v>17240</v>
      </c>
      <c r="M4046" s="109" t="s">
        <v>17241</v>
      </c>
    </row>
    <row r="4047" s="98" customFormat="1" ht="33" spans="1:13">
      <c r="A4047" s="108" t="s">
        <v>17242</v>
      </c>
      <c r="B4047" s="108" t="s">
        <v>17243</v>
      </c>
      <c r="C4047" s="21">
        <f>VLOOKUP(A4047,[1]spot_prices!$A:$F,3,FALSE)</f>
        <v>142.9</v>
      </c>
      <c r="D4047" s="21">
        <f>VLOOKUP(A4047,[1]spot_prices!$A:$F,4,FALSE)</f>
        <v>153</v>
      </c>
      <c r="E4047" s="107">
        <f>C4047/D4047</f>
        <v>0.933986928104575</v>
      </c>
      <c r="F4047" s="20">
        <f>VLOOKUP(A4047,[1]spot_prices!$A:$F,5,FALSE)</f>
        <v>3.57</v>
      </c>
      <c r="G4047" s="103">
        <f>VLOOKUP(A4047,[1]spot_prices!$A:$F,6,FALSE)</f>
        <v>0</v>
      </c>
      <c r="H4047" s="109" t="s">
        <v>693</v>
      </c>
      <c r="I4047" s="121"/>
      <c r="J4047" s="108" t="s">
        <v>2421</v>
      </c>
      <c r="K4047" s="112">
        <f>VLOOKUP(H4047,行业总结!D:F,2,FALSE)</f>
        <v>1.5</v>
      </c>
      <c r="L4047" s="109" t="s">
        <v>17244</v>
      </c>
      <c r="M4047" s="109" t="s">
        <v>17245</v>
      </c>
    </row>
    <row r="4048" s="98" customFormat="1" ht="33" spans="1:13">
      <c r="A4048" s="24" t="s">
        <v>17246</v>
      </c>
      <c r="B4048" s="24" t="s">
        <v>17247</v>
      </c>
      <c r="C4048" s="21">
        <f>VLOOKUP(A4048,[1]spot_prices!$A:$F,3,FALSE)</f>
        <v>42.8</v>
      </c>
      <c r="D4048" s="21">
        <f>VLOOKUP(A4048,[1]spot_prices!$A:$F,4,FALSE)</f>
        <v>42.8</v>
      </c>
      <c r="E4048" s="107">
        <f>C4048/D4048</f>
        <v>1</v>
      </c>
      <c r="F4048" s="20">
        <f>VLOOKUP(A4048,[1]spot_prices!$A:$F,5,FALSE)</f>
        <v>2.47</v>
      </c>
      <c r="G4048" s="103">
        <f>VLOOKUP(A4048,[1]spot_prices!$A:$F,6,FALSE)</f>
        <v>0.41</v>
      </c>
      <c r="H4048" s="27" t="s">
        <v>693</v>
      </c>
      <c r="I4048" s="35"/>
      <c r="J4048" s="114"/>
      <c r="K4048" s="112">
        <f>VLOOKUP(H4048,行业总结!D:F,2,FALSE)</f>
        <v>1.5</v>
      </c>
      <c r="L4048" s="27" t="s">
        <v>17248</v>
      </c>
      <c r="M4048" s="27" t="s">
        <v>17249</v>
      </c>
    </row>
    <row r="4049" s="98" customFormat="1" spans="1:13">
      <c r="A4049" s="24" t="s">
        <v>17250</v>
      </c>
      <c r="B4049" s="24" t="s">
        <v>17251</v>
      </c>
      <c r="C4049" s="21">
        <f>VLOOKUP(A4049,[1]spot_prices!$A:$F,3,FALSE)</f>
        <v>22.1</v>
      </c>
      <c r="D4049" s="21">
        <f>VLOOKUP(A4049,[1]spot_prices!$A:$F,4,FALSE)</f>
        <v>22.1</v>
      </c>
      <c r="E4049" s="107">
        <f>C4049/D4049</f>
        <v>1</v>
      </c>
      <c r="F4049" s="20">
        <f>VLOOKUP(A4049,[1]spot_prices!$A:$F,5,FALSE)</f>
        <v>2.95</v>
      </c>
      <c r="G4049" s="103">
        <f>VLOOKUP(A4049,[1]spot_prices!$A:$F,6,FALSE)</f>
        <v>-0.34</v>
      </c>
      <c r="H4049" s="27" t="s">
        <v>693</v>
      </c>
      <c r="I4049" s="35"/>
      <c r="J4049" s="114"/>
      <c r="K4049" s="112">
        <f>VLOOKUP(H4049,行业总结!D:F,2,FALSE)</f>
        <v>1.5</v>
      </c>
      <c r="L4049" s="27" t="s">
        <v>17252</v>
      </c>
      <c r="M4049" s="27" t="s">
        <v>6034</v>
      </c>
    </row>
    <row r="4050" s="98" customFormat="1" ht="33" spans="1:13">
      <c r="A4050" s="108" t="s">
        <v>17253</v>
      </c>
      <c r="B4050" s="108" t="s">
        <v>17254</v>
      </c>
      <c r="C4050" s="21">
        <f>VLOOKUP(A4050,[1]spot_prices!$A:$F,3,FALSE)</f>
        <v>310</v>
      </c>
      <c r="D4050" s="21">
        <f>VLOOKUP(A4050,[1]spot_prices!$A:$F,4,FALSE)</f>
        <v>326.7</v>
      </c>
      <c r="E4050" s="107">
        <f>C4050/D4050</f>
        <v>0.948882767064585</v>
      </c>
      <c r="F4050" s="20">
        <f>VLOOKUP(A4050,[1]spot_prices!$A:$F,5,FALSE)</f>
        <v>12.95</v>
      </c>
      <c r="G4050" s="103">
        <f>VLOOKUP(A4050,[1]spot_prices!$A:$F,6,FALSE)</f>
        <v>-0.77</v>
      </c>
      <c r="H4050" s="109" t="s">
        <v>2003</v>
      </c>
      <c r="I4050" s="121"/>
      <c r="J4050" s="108" t="s">
        <v>2216</v>
      </c>
      <c r="K4050" s="112">
        <f>VLOOKUP(H4050,行业总结!D:F,2,FALSE)</f>
        <v>1.5</v>
      </c>
      <c r="L4050" s="109" t="s">
        <v>17255</v>
      </c>
      <c r="M4050" s="109" t="s">
        <v>17256</v>
      </c>
    </row>
    <row r="4051" s="98" customFormat="1" ht="33" spans="1:13">
      <c r="A4051" s="108" t="s">
        <v>17257</v>
      </c>
      <c r="B4051" s="108" t="s">
        <v>17258</v>
      </c>
      <c r="C4051" s="21">
        <f>VLOOKUP(A4051,[1]spot_prices!$A:$F,3,FALSE)</f>
        <v>280</v>
      </c>
      <c r="D4051" s="21">
        <f>VLOOKUP(A4051,[1]spot_prices!$A:$F,4,FALSE)</f>
        <v>280</v>
      </c>
      <c r="E4051" s="107">
        <f>C4051/D4051</f>
        <v>1</v>
      </c>
      <c r="F4051" s="20">
        <f>VLOOKUP(A4051,[1]spot_prices!$A:$F,5,FALSE)</f>
        <v>18.08</v>
      </c>
      <c r="G4051" s="103">
        <f>VLOOKUP(A4051,[1]spot_prices!$A:$F,6,FALSE)</f>
        <v>-0.82</v>
      </c>
      <c r="H4051" s="109" t="s">
        <v>2003</v>
      </c>
      <c r="I4051" s="121"/>
      <c r="J4051" s="108" t="s">
        <v>2216</v>
      </c>
      <c r="K4051" s="112">
        <f>VLOOKUP(H4051,行业总结!D:F,2,FALSE)</f>
        <v>1.5</v>
      </c>
      <c r="L4051" s="109" t="s">
        <v>17259</v>
      </c>
      <c r="M4051" s="109" t="s">
        <v>17260</v>
      </c>
    </row>
    <row r="4052" s="98" customFormat="1" spans="1:13">
      <c r="A4052" s="108" t="s">
        <v>17261</v>
      </c>
      <c r="B4052" s="108" t="s">
        <v>17262</v>
      </c>
      <c r="C4052" s="21">
        <f>VLOOKUP(A4052,[1]spot_prices!$A:$F,3,FALSE)</f>
        <v>144.3</v>
      </c>
      <c r="D4052" s="21">
        <f>VLOOKUP(A4052,[1]spot_prices!$A:$F,4,FALSE)</f>
        <v>144.3</v>
      </c>
      <c r="E4052" s="107">
        <f>C4052/D4052</f>
        <v>1</v>
      </c>
      <c r="F4052" s="20">
        <f>VLOOKUP(A4052,[1]spot_prices!$A:$F,5,FALSE)</f>
        <v>9.63</v>
      </c>
      <c r="G4052" s="103">
        <f>VLOOKUP(A4052,[1]spot_prices!$A:$F,6,FALSE)</f>
        <v>-0.72</v>
      </c>
      <c r="H4052" s="109" t="s">
        <v>2003</v>
      </c>
      <c r="I4052" s="121"/>
      <c r="J4052" s="108" t="s">
        <v>2723</v>
      </c>
      <c r="K4052" s="112">
        <f>VLOOKUP(H4052,行业总结!D:F,2,FALSE)</f>
        <v>1.5</v>
      </c>
      <c r="L4052" s="109" t="s">
        <v>17263</v>
      </c>
      <c r="M4052" s="109" t="s">
        <v>17264</v>
      </c>
    </row>
    <row r="4053" s="98" customFormat="1" ht="33" spans="1:13">
      <c r="A4053" s="108" t="s">
        <v>17265</v>
      </c>
      <c r="B4053" s="108" t="s">
        <v>17266</v>
      </c>
      <c r="C4053" s="21">
        <f>VLOOKUP(A4053,[1]spot_prices!$A:$F,3,FALSE)</f>
        <v>118.1</v>
      </c>
      <c r="D4053" s="21">
        <f>VLOOKUP(A4053,[1]spot_prices!$A:$F,4,FALSE)</f>
        <v>143.4</v>
      </c>
      <c r="E4053" s="107">
        <f>C4053/D4053</f>
        <v>0.823570432357043</v>
      </c>
      <c r="F4053" s="20">
        <f>VLOOKUP(A4053,[1]spot_prices!$A:$F,5,FALSE)</f>
        <v>12.63</v>
      </c>
      <c r="G4053" s="103">
        <f>VLOOKUP(A4053,[1]spot_prices!$A:$F,6,FALSE)</f>
        <v>-0.32</v>
      </c>
      <c r="H4053" s="109" t="s">
        <v>2003</v>
      </c>
      <c r="I4053" s="121"/>
      <c r="J4053" s="108" t="s">
        <v>2216</v>
      </c>
      <c r="K4053" s="112">
        <f>VLOOKUP(H4053,行业总结!D:F,2,FALSE)</f>
        <v>1.5</v>
      </c>
      <c r="L4053" s="109" t="s">
        <v>17267</v>
      </c>
      <c r="M4053" s="109" t="s">
        <v>17268</v>
      </c>
    </row>
    <row r="4054" s="98" customFormat="1" ht="33" spans="1:13">
      <c r="A4054" s="108" t="s">
        <v>17269</v>
      </c>
      <c r="B4054" s="108" t="s">
        <v>17270</v>
      </c>
      <c r="C4054" s="21">
        <f>VLOOKUP(A4054,[1]spot_prices!$A:$F,3,FALSE)</f>
        <v>102.7</v>
      </c>
      <c r="D4054" s="21">
        <f>VLOOKUP(A4054,[1]spot_prices!$A:$F,4,FALSE)</f>
        <v>135.6</v>
      </c>
      <c r="E4054" s="107">
        <f>C4054/D4054</f>
        <v>0.757374631268437</v>
      </c>
      <c r="F4054" s="20">
        <f>VLOOKUP(A4054,[1]spot_prices!$A:$F,5,FALSE)</f>
        <v>12.08</v>
      </c>
      <c r="G4054" s="103">
        <f>VLOOKUP(A4054,[1]spot_prices!$A:$F,6,FALSE)</f>
        <v>-1.63</v>
      </c>
      <c r="H4054" s="109" t="s">
        <v>2003</v>
      </c>
      <c r="I4054" s="121"/>
      <c r="J4054" s="108" t="s">
        <v>2253</v>
      </c>
      <c r="K4054" s="112">
        <f>VLOOKUP(H4054,行业总结!D:F,2,FALSE)</f>
        <v>1.5</v>
      </c>
      <c r="L4054" s="109" t="s">
        <v>17271</v>
      </c>
      <c r="M4054" s="109" t="s">
        <v>17272</v>
      </c>
    </row>
    <row r="4055" s="98" customFormat="1" ht="33" spans="1:13">
      <c r="A4055" s="108" t="s">
        <v>17273</v>
      </c>
      <c r="B4055" s="108" t="s">
        <v>17274</v>
      </c>
      <c r="C4055" s="21">
        <f>VLOOKUP(A4055,[1]spot_prices!$A:$F,3,FALSE)</f>
        <v>98.5</v>
      </c>
      <c r="D4055" s="21">
        <f>VLOOKUP(A4055,[1]spot_prices!$A:$F,4,FALSE)</f>
        <v>99</v>
      </c>
      <c r="E4055" s="107">
        <f>C4055/D4055</f>
        <v>0.994949494949495</v>
      </c>
      <c r="F4055" s="20">
        <f>VLOOKUP(A4055,[1]spot_prices!$A:$F,5,FALSE)</f>
        <v>2.53</v>
      </c>
      <c r="G4055" s="103">
        <f>VLOOKUP(A4055,[1]spot_prices!$A:$F,6,FALSE)</f>
        <v>0.4</v>
      </c>
      <c r="H4055" s="109" t="s">
        <v>2003</v>
      </c>
      <c r="I4055" s="121"/>
      <c r="J4055" s="116"/>
      <c r="K4055" s="112">
        <f>VLOOKUP(H4055,行业总结!D:F,2,FALSE)</f>
        <v>1.5</v>
      </c>
      <c r="L4055" s="109" t="s">
        <v>17275</v>
      </c>
      <c r="M4055" s="109" t="s">
        <v>17276</v>
      </c>
    </row>
    <row r="4056" s="98" customFormat="1" ht="33" spans="1:13">
      <c r="A4056" s="20" t="s">
        <v>17277</v>
      </c>
      <c r="B4056" s="20" t="s">
        <v>17278</v>
      </c>
      <c r="C4056" s="21">
        <f>VLOOKUP(A4056,[1]spot_prices!$A:$F,3,FALSE)</f>
        <v>76.7</v>
      </c>
      <c r="D4056" s="21">
        <f>VLOOKUP(A4056,[1]spot_prices!$A:$F,4,FALSE)</f>
        <v>102.1</v>
      </c>
      <c r="E4056" s="107">
        <f>C4056/D4056</f>
        <v>0.751224289911851</v>
      </c>
      <c r="F4056" s="20">
        <f>VLOOKUP(A4056,[1]spot_prices!$A:$F,5,FALSE)</f>
        <v>5.45</v>
      </c>
      <c r="G4056" s="103">
        <f>VLOOKUP(A4056,[1]spot_prices!$A:$F,6,FALSE)</f>
        <v>-0.73</v>
      </c>
      <c r="H4056" s="23" t="s">
        <v>2003</v>
      </c>
      <c r="I4056" s="115"/>
      <c r="J4056" s="20" t="s">
        <v>2113</v>
      </c>
      <c r="K4056" s="112">
        <f>VLOOKUP(H4056,行业总结!D:F,2,FALSE)</f>
        <v>1.5</v>
      </c>
      <c r="L4056" s="23" t="s">
        <v>17279</v>
      </c>
      <c r="M4056" s="23" t="s">
        <v>17280</v>
      </c>
    </row>
    <row r="4057" s="98" customFormat="1" ht="33" spans="1:13">
      <c r="A4057" s="20" t="s">
        <v>17281</v>
      </c>
      <c r="B4057" s="20" t="s">
        <v>17282</v>
      </c>
      <c r="C4057" s="21">
        <f>VLOOKUP(A4057,[1]spot_prices!$A:$F,3,FALSE)</f>
        <v>58.6</v>
      </c>
      <c r="D4057" s="21">
        <f>VLOOKUP(A4057,[1]spot_prices!$A:$F,4,FALSE)</f>
        <v>58.6</v>
      </c>
      <c r="E4057" s="107">
        <f>C4057/D4057</f>
        <v>1</v>
      </c>
      <c r="F4057" s="20">
        <f>VLOOKUP(A4057,[1]spot_prices!$A:$F,5,FALSE)</f>
        <v>5.24</v>
      </c>
      <c r="G4057" s="103">
        <f>VLOOKUP(A4057,[1]spot_prices!$A:$F,6,FALSE)</f>
        <v>-0.57</v>
      </c>
      <c r="H4057" s="23" t="s">
        <v>2003</v>
      </c>
      <c r="I4057" s="115"/>
      <c r="J4057" s="113"/>
      <c r="K4057" s="112">
        <f>VLOOKUP(H4057,行业总结!D:F,2,FALSE)</f>
        <v>1.5</v>
      </c>
      <c r="L4057" s="23" t="s">
        <v>17283</v>
      </c>
      <c r="M4057" s="23" t="s">
        <v>17284</v>
      </c>
    </row>
    <row r="4058" s="98" customFormat="1" ht="33" spans="1:13">
      <c r="A4058" s="24" t="s">
        <v>17285</v>
      </c>
      <c r="B4058" s="24" t="s">
        <v>17286</v>
      </c>
      <c r="C4058" s="21">
        <f>VLOOKUP(A4058,[1]spot_prices!$A:$F,3,FALSE)</f>
        <v>25.2</v>
      </c>
      <c r="D4058" s="21">
        <f>VLOOKUP(A4058,[1]spot_prices!$A:$F,4,FALSE)</f>
        <v>25.2</v>
      </c>
      <c r="E4058" s="107">
        <f>C4058/D4058</f>
        <v>1</v>
      </c>
      <c r="F4058" s="20">
        <f>VLOOKUP(A4058,[1]spot_prices!$A:$F,5,FALSE)</f>
        <v>8.41</v>
      </c>
      <c r="G4058" s="103">
        <f>VLOOKUP(A4058,[1]spot_prices!$A:$F,6,FALSE)</f>
        <v>1.33</v>
      </c>
      <c r="H4058" s="27" t="s">
        <v>2003</v>
      </c>
      <c r="I4058" s="35"/>
      <c r="J4058" s="114"/>
      <c r="K4058" s="112">
        <f>VLOOKUP(H4058,行业总结!D:F,2,FALSE)</f>
        <v>1.5</v>
      </c>
      <c r="L4058" s="27" t="s">
        <v>17287</v>
      </c>
      <c r="M4058" s="27" t="s">
        <v>17288</v>
      </c>
    </row>
    <row r="4059" s="98" customFormat="1" ht="49.5" spans="1:13">
      <c r="A4059" s="24" t="s">
        <v>17289</v>
      </c>
      <c r="B4059" s="24" t="s">
        <v>17290</v>
      </c>
      <c r="C4059" s="21">
        <f>VLOOKUP(A4059,[1]spot_prices!$A:$F,3,FALSE)</f>
        <v>21.8</v>
      </c>
      <c r="D4059" s="21">
        <f>VLOOKUP(A4059,[1]spot_prices!$A:$F,4,FALSE)</f>
        <v>22.2</v>
      </c>
      <c r="E4059" s="107">
        <f>C4059/D4059</f>
        <v>0.981981981981982</v>
      </c>
      <c r="F4059" s="20">
        <f>VLOOKUP(A4059,[1]spot_prices!$A:$F,5,FALSE)</f>
        <v>3.43</v>
      </c>
      <c r="G4059" s="103">
        <f>VLOOKUP(A4059,[1]spot_prices!$A:$F,6,FALSE)</f>
        <v>1.18</v>
      </c>
      <c r="H4059" s="27" t="s">
        <v>2003</v>
      </c>
      <c r="I4059" s="35"/>
      <c r="J4059" s="114"/>
      <c r="K4059" s="112">
        <f>VLOOKUP(H4059,行业总结!D:F,2,FALSE)</f>
        <v>1.5</v>
      </c>
      <c r="L4059" s="27" t="s">
        <v>17291</v>
      </c>
      <c r="M4059" s="27" t="s">
        <v>17292</v>
      </c>
    </row>
    <row r="4060" s="98" customFormat="1" spans="1:13">
      <c r="A4060" s="108" t="s">
        <v>17293</v>
      </c>
      <c r="B4060" s="108" t="s">
        <v>17294</v>
      </c>
      <c r="C4060" s="21">
        <f>VLOOKUP(A4060,[1]spot_prices!$A:$F,3,FALSE)</f>
        <v>162.2</v>
      </c>
      <c r="D4060" s="21">
        <f>VLOOKUP(A4060,[1]spot_prices!$A:$F,4,FALSE)</f>
        <v>162.2</v>
      </c>
      <c r="E4060" s="107">
        <f>C4060/D4060</f>
        <v>1</v>
      </c>
      <c r="F4060" s="20">
        <f>VLOOKUP(A4060,[1]spot_prices!$A:$F,5,FALSE)</f>
        <v>15.3</v>
      </c>
      <c r="G4060" s="103">
        <f>VLOOKUP(A4060,[1]spot_prices!$A:$F,6,FALSE)</f>
        <v>0.79</v>
      </c>
      <c r="H4060" s="109" t="s">
        <v>2004</v>
      </c>
      <c r="I4060" s="121"/>
      <c r="J4060" s="108" t="s">
        <v>2421</v>
      </c>
      <c r="K4060" s="112">
        <f>VLOOKUP(H4060,行业总结!D:F,2,FALSE)</f>
        <v>1.5</v>
      </c>
      <c r="L4060" s="116"/>
      <c r="M4060" s="109" t="s">
        <v>17295</v>
      </c>
    </row>
    <row r="4061" s="98" customFormat="1" ht="33" spans="1:13">
      <c r="A4061" s="20" t="s">
        <v>17296</v>
      </c>
      <c r="B4061" s="20" t="s">
        <v>17297</v>
      </c>
      <c r="C4061" s="21">
        <f>VLOOKUP(A4061,[1]spot_prices!$A:$F,3,FALSE)</f>
        <v>67.7</v>
      </c>
      <c r="D4061" s="21">
        <f>VLOOKUP(A4061,[1]spot_prices!$A:$F,4,FALSE)</f>
        <v>70.9</v>
      </c>
      <c r="E4061" s="107">
        <f>C4061/D4061</f>
        <v>0.954866008462623</v>
      </c>
      <c r="F4061" s="20">
        <f>VLOOKUP(A4061,[1]spot_prices!$A:$F,5,FALSE)</f>
        <v>3.01</v>
      </c>
      <c r="G4061" s="103">
        <f>VLOOKUP(A4061,[1]spot_prices!$A:$F,6,FALSE)</f>
        <v>3.08</v>
      </c>
      <c r="H4061" s="23" t="s">
        <v>2004</v>
      </c>
      <c r="I4061" s="115"/>
      <c r="J4061" s="20" t="s">
        <v>2135</v>
      </c>
      <c r="K4061" s="112">
        <f>VLOOKUP(H4061,行业总结!D:F,2,FALSE)</f>
        <v>1.5</v>
      </c>
      <c r="L4061" s="23" t="s">
        <v>17298</v>
      </c>
      <c r="M4061" s="23" t="s">
        <v>17299</v>
      </c>
    </row>
    <row r="4062" s="98" customFormat="1" ht="33" spans="1:13">
      <c r="A4062" s="20" t="s">
        <v>17300</v>
      </c>
      <c r="B4062" s="20" t="s">
        <v>17301</v>
      </c>
      <c r="C4062" s="21">
        <f>VLOOKUP(A4062,[1]spot_prices!$A:$F,3,FALSE)</f>
        <v>59.8</v>
      </c>
      <c r="D4062" s="21">
        <f>VLOOKUP(A4062,[1]spot_prices!$A:$F,4,FALSE)</f>
        <v>60.4</v>
      </c>
      <c r="E4062" s="107">
        <f>C4062/D4062</f>
        <v>0.990066225165563</v>
      </c>
      <c r="F4062" s="20">
        <f>VLOOKUP(A4062,[1]spot_prices!$A:$F,5,FALSE)</f>
        <v>2.97</v>
      </c>
      <c r="G4062" s="103">
        <f>VLOOKUP(A4062,[1]spot_prices!$A:$F,6,FALSE)</f>
        <v>0</v>
      </c>
      <c r="H4062" s="23" t="s">
        <v>2004</v>
      </c>
      <c r="I4062" s="115"/>
      <c r="J4062" s="20" t="s">
        <v>2135</v>
      </c>
      <c r="K4062" s="112">
        <f>VLOOKUP(H4062,行业总结!D:F,2,FALSE)</f>
        <v>1.5</v>
      </c>
      <c r="L4062" s="23" t="s">
        <v>17302</v>
      </c>
      <c r="M4062" s="23" t="s">
        <v>17303</v>
      </c>
    </row>
    <row r="4063" s="98" customFormat="1" spans="1:13">
      <c r="A4063" s="20" t="s">
        <v>17304</v>
      </c>
      <c r="B4063" s="20" t="s">
        <v>17305</v>
      </c>
      <c r="C4063" s="21">
        <f>VLOOKUP(A4063,[1]spot_prices!$A:$F,3,FALSE)</f>
        <v>50.7</v>
      </c>
      <c r="D4063" s="21">
        <f>VLOOKUP(A4063,[1]spot_prices!$A:$F,4,FALSE)</f>
        <v>52.4</v>
      </c>
      <c r="E4063" s="107">
        <f>C4063/D4063</f>
        <v>0.967557251908397</v>
      </c>
      <c r="F4063" s="20">
        <f>VLOOKUP(A4063,[1]spot_prices!$A:$F,5,FALSE)</f>
        <v>22.89</v>
      </c>
      <c r="G4063" s="103">
        <f>VLOOKUP(A4063,[1]spot_prices!$A:$F,6,FALSE)</f>
        <v>1.24</v>
      </c>
      <c r="H4063" s="23" t="s">
        <v>2004</v>
      </c>
      <c r="I4063" s="115"/>
      <c r="J4063" s="113"/>
      <c r="K4063" s="112">
        <f>VLOOKUP(H4063,行业总结!D:F,2,FALSE)</f>
        <v>1.5</v>
      </c>
      <c r="L4063" s="23" t="s">
        <v>17306</v>
      </c>
      <c r="M4063" s="23" t="s">
        <v>6034</v>
      </c>
    </row>
    <row r="4064" s="98" customFormat="1" spans="1:13">
      <c r="A4064" s="24" t="s">
        <v>17307</v>
      </c>
      <c r="B4064" s="24" t="s">
        <v>17308</v>
      </c>
      <c r="C4064" s="21">
        <f>VLOOKUP(A4064,[1]spot_prices!$A:$F,3,FALSE)</f>
        <v>26.2</v>
      </c>
      <c r="D4064" s="21">
        <f>VLOOKUP(A4064,[1]spot_prices!$A:$F,4,FALSE)</f>
        <v>26.2</v>
      </c>
      <c r="E4064" s="107">
        <f>C4064/D4064</f>
        <v>1</v>
      </c>
      <c r="F4064" s="20">
        <f>VLOOKUP(A4064,[1]spot_prices!$A:$F,5,FALSE)</f>
        <v>2.86</v>
      </c>
      <c r="G4064" s="103">
        <f>VLOOKUP(A4064,[1]spot_prices!$A:$F,6,FALSE)</f>
        <v>3.62</v>
      </c>
      <c r="H4064" s="27" t="s">
        <v>2004</v>
      </c>
      <c r="I4064" s="35"/>
      <c r="J4064" s="114"/>
      <c r="K4064" s="112">
        <f>VLOOKUP(H4064,行业总结!D:F,2,FALSE)</f>
        <v>1.5</v>
      </c>
      <c r="L4064" s="27" t="s">
        <v>17309</v>
      </c>
      <c r="M4064" s="27" t="s">
        <v>17310</v>
      </c>
    </row>
    <row r="4065" s="98" customFormat="1" ht="33" spans="1:13">
      <c r="A4065" s="24" t="s">
        <v>17311</v>
      </c>
      <c r="B4065" s="24" t="s">
        <v>17312</v>
      </c>
      <c r="C4065" s="21">
        <f>VLOOKUP(A4065,[1]spot_prices!$A:$F,3,FALSE)</f>
        <v>23.7</v>
      </c>
      <c r="D4065" s="21">
        <f>VLOOKUP(A4065,[1]spot_prices!$A:$F,4,FALSE)</f>
        <v>23.7</v>
      </c>
      <c r="E4065" s="107">
        <f>C4065/D4065</f>
        <v>1</v>
      </c>
      <c r="F4065" s="20">
        <f>VLOOKUP(A4065,[1]spot_prices!$A:$F,5,FALSE)</f>
        <v>12.61</v>
      </c>
      <c r="G4065" s="103">
        <f>VLOOKUP(A4065,[1]spot_prices!$A:$F,6,FALSE)</f>
        <v>0.88</v>
      </c>
      <c r="H4065" s="27" t="s">
        <v>2004</v>
      </c>
      <c r="I4065" s="35"/>
      <c r="J4065" s="24" t="s">
        <v>2286</v>
      </c>
      <c r="K4065" s="112">
        <f>VLOOKUP(H4065,行业总结!D:F,2,FALSE)</f>
        <v>1.5</v>
      </c>
      <c r="L4065" s="27" t="s">
        <v>17313</v>
      </c>
      <c r="M4065" s="27" t="s">
        <v>17314</v>
      </c>
    </row>
    <row r="4066" s="98" customFormat="1" spans="1:13">
      <c r="A4066" s="24" t="s">
        <v>17315</v>
      </c>
      <c r="B4066" s="24" t="s">
        <v>17316</v>
      </c>
      <c r="C4066" s="21">
        <f>VLOOKUP(A4066,[1]spot_prices!$A:$F,3,FALSE)</f>
        <v>20.4</v>
      </c>
      <c r="D4066" s="21">
        <f>VLOOKUP(A4066,[1]spot_prices!$A:$F,4,FALSE)</f>
        <v>39.7</v>
      </c>
      <c r="E4066" s="107">
        <f>C4066/D4066</f>
        <v>0.513853904282116</v>
      </c>
      <c r="F4066" s="20">
        <f>VLOOKUP(A4066,[1]spot_prices!$A:$F,5,FALSE)</f>
        <v>23.52</v>
      </c>
      <c r="G4066" s="103">
        <f>VLOOKUP(A4066,[1]spot_prices!$A:$F,6,FALSE)</f>
        <v>0.47</v>
      </c>
      <c r="H4066" s="27" t="s">
        <v>2004</v>
      </c>
      <c r="I4066" s="35"/>
      <c r="J4066" s="114"/>
      <c r="K4066" s="112">
        <f>VLOOKUP(H4066,行业总结!D:F,2,FALSE)</f>
        <v>1.5</v>
      </c>
      <c r="L4066" s="27" t="s">
        <v>17317</v>
      </c>
      <c r="M4066" s="27" t="s">
        <v>17318</v>
      </c>
    </row>
    <row r="4067" s="98" customFormat="1" spans="1:13">
      <c r="A4067" s="24" t="s">
        <v>17319</v>
      </c>
      <c r="B4067" s="24" t="s">
        <v>17320</v>
      </c>
      <c r="C4067" s="21">
        <f>VLOOKUP(A4067,[1]spot_prices!$A:$F,3,FALSE)</f>
        <v>16.7</v>
      </c>
      <c r="D4067" s="21">
        <f>VLOOKUP(A4067,[1]spot_prices!$A:$F,4,FALSE)</f>
        <v>20.3</v>
      </c>
      <c r="E4067" s="107">
        <f>C4067/D4067</f>
        <v>0.822660098522167</v>
      </c>
      <c r="F4067" s="20">
        <f>VLOOKUP(A4067,[1]spot_prices!$A:$F,5,FALSE)</f>
        <v>6.95</v>
      </c>
      <c r="G4067" s="103">
        <f>VLOOKUP(A4067,[1]spot_prices!$A:$F,6,FALSE)</f>
        <v>2.21</v>
      </c>
      <c r="H4067" s="27" t="s">
        <v>2004</v>
      </c>
      <c r="I4067" s="35"/>
      <c r="J4067" s="114"/>
      <c r="K4067" s="112">
        <f>VLOOKUP(H4067,行业总结!D:F,2,FALSE)</f>
        <v>1.5</v>
      </c>
      <c r="L4067" s="27" t="s">
        <v>17321</v>
      </c>
      <c r="M4067" s="27" t="s">
        <v>17322</v>
      </c>
    </row>
    <row r="4068" s="98" customFormat="1" ht="30" spans="1:13">
      <c r="A4068" s="28" t="s">
        <v>1621</v>
      </c>
      <c r="B4068" s="28" t="s">
        <v>1622</v>
      </c>
      <c r="C4068" s="21">
        <f>VLOOKUP(A4068,[1]spot_prices!$A:$F,3,FALSE)</f>
        <v>2890.1</v>
      </c>
      <c r="D4068" s="21">
        <f>VLOOKUP(A4068,[1]spot_prices!$A:$F,4,FALSE)</f>
        <v>2899.5</v>
      </c>
      <c r="E4068" s="107">
        <f>C4068/D4068</f>
        <v>0.996758061734782</v>
      </c>
      <c r="F4068" s="20">
        <f>VLOOKUP(A4068,[1]spot_prices!$A:$F,5,FALSE)</f>
        <v>14.6</v>
      </c>
      <c r="G4068" s="103">
        <f>VLOOKUP(A4068,[1]spot_prices!$A:$F,6,FALSE)</f>
        <v>-1.88</v>
      </c>
      <c r="H4068" s="30" t="s">
        <v>132</v>
      </c>
      <c r="I4068" s="129"/>
      <c r="J4068" s="28" t="s">
        <v>2765</v>
      </c>
      <c r="K4068" s="112">
        <f>VLOOKUP(H4068,行业总结!D:F,2,FALSE)</f>
        <v>3.3</v>
      </c>
      <c r="L4068" s="30" t="s">
        <v>1623</v>
      </c>
      <c r="M4068" s="30" t="s">
        <v>17323</v>
      </c>
    </row>
    <row r="4069" s="98" customFormat="1" ht="45" spans="1:13">
      <c r="A4069" s="28" t="s">
        <v>1624</v>
      </c>
      <c r="B4069" s="28" t="s">
        <v>1625</v>
      </c>
      <c r="C4069" s="21">
        <f>VLOOKUP(A4069,[1]spot_prices!$A:$F,3,FALSE)</f>
        <v>2008.2</v>
      </c>
      <c r="D4069" s="21">
        <f>VLOOKUP(A4069,[1]spot_prices!$A:$F,4,FALSE)</f>
        <v>2011.5</v>
      </c>
      <c r="E4069" s="107">
        <f>C4069/D4069</f>
        <v>0.998359433258762</v>
      </c>
      <c r="F4069" s="20">
        <f>VLOOKUP(A4069,[1]spot_prices!$A:$F,5,FALSE)</f>
        <v>28.24</v>
      </c>
      <c r="G4069" s="103">
        <f>VLOOKUP(A4069,[1]spot_prices!$A:$F,6,FALSE)</f>
        <v>1.22</v>
      </c>
      <c r="H4069" s="30" t="s">
        <v>132</v>
      </c>
      <c r="I4069" s="129"/>
      <c r="J4069" s="28" t="s">
        <v>2309</v>
      </c>
      <c r="K4069" s="112">
        <f>VLOOKUP(H4069,行业总结!D:F,2,FALSE)</f>
        <v>3.3</v>
      </c>
      <c r="L4069" s="30" t="s">
        <v>1626</v>
      </c>
      <c r="M4069" s="30" t="s">
        <v>17324</v>
      </c>
    </row>
    <row r="4070" s="98" customFormat="1" ht="49.5" spans="1:13">
      <c r="A4070" s="110" t="s">
        <v>1160</v>
      </c>
      <c r="B4070" s="110" t="s">
        <v>1161</v>
      </c>
      <c r="C4070" s="21">
        <f>VLOOKUP(A4070,[1]spot_prices!$A:$F,3,FALSE)</f>
        <v>619.1</v>
      </c>
      <c r="D4070" s="21">
        <f>VLOOKUP(A4070,[1]spot_prices!$A:$F,4,FALSE)</f>
        <v>620.7</v>
      </c>
      <c r="E4070" s="107">
        <f>C4070/D4070</f>
        <v>0.997422265184469</v>
      </c>
      <c r="F4070" s="20">
        <f>VLOOKUP(A4070,[1]spot_prices!$A:$F,5,FALSE)</f>
        <v>12.48</v>
      </c>
      <c r="G4070" s="103">
        <f>VLOOKUP(A4070,[1]spot_prices!$A:$F,6,FALSE)</f>
        <v>2.38</v>
      </c>
      <c r="H4070" s="111" t="s">
        <v>132</v>
      </c>
      <c r="I4070" s="130"/>
      <c r="J4070" s="110" t="s">
        <v>3185</v>
      </c>
      <c r="K4070" s="112">
        <f>VLOOKUP(H4070,行业总结!D:F,2,FALSE)</f>
        <v>3.3</v>
      </c>
      <c r="L4070" s="111" t="s">
        <v>1162</v>
      </c>
      <c r="M4070" s="111" t="s">
        <v>1163</v>
      </c>
    </row>
    <row r="4071" s="98" customFormat="1" ht="66" spans="1:13">
      <c r="A4071" s="110" t="s">
        <v>1164</v>
      </c>
      <c r="B4071" s="110" t="s">
        <v>1165</v>
      </c>
      <c r="C4071" s="21">
        <f>VLOOKUP(A4071,[1]spot_prices!$A:$F,3,FALSE)</f>
        <v>615.5</v>
      </c>
      <c r="D4071" s="21">
        <f>VLOOKUP(A4071,[1]spot_prices!$A:$F,4,FALSE)</f>
        <v>699.8</v>
      </c>
      <c r="E4071" s="107">
        <f>C4071/D4071</f>
        <v>0.87953701057445</v>
      </c>
      <c r="F4071" s="20">
        <f>VLOOKUP(A4071,[1]spot_prices!$A:$F,5,FALSE)</f>
        <v>20.46</v>
      </c>
      <c r="G4071" s="103">
        <f>VLOOKUP(A4071,[1]spot_prices!$A:$F,6,FALSE)</f>
        <v>-0.34</v>
      </c>
      <c r="H4071" s="111" t="s">
        <v>132</v>
      </c>
      <c r="I4071" s="130"/>
      <c r="J4071" s="110" t="s">
        <v>2309</v>
      </c>
      <c r="K4071" s="112">
        <f>VLOOKUP(H4071,行业总结!D:F,2,FALSE)</f>
        <v>3.3</v>
      </c>
      <c r="L4071" s="111" t="s">
        <v>1166</v>
      </c>
      <c r="M4071" s="111" t="s">
        <v>1167</v>
      </c>
    </row>
    <row r="4072" s="98" customFormat="1" ht="33" spans="1:13">
      <c r="A4072" s="110" t="s">
        <v>1168</v>
      </c>
      <c r="B4072" s="110" t="s">
        <v>1169</v>
      </c>
      <c r="C4072" s="21">
        <f>VLOOKUP(A4072,[1]spot_prices!$A:$F,3,FALSE)</f>
        <v>414.9</v>
      </c>
      <c r="D4072" s="21">
        <f>VLOOKUP(A4072,[1]spot_prices!$A:$F,4,FALSE)</f>
        <v>423.7</v>
      </c>
      <c r="E4072" s="107">
        <f>C4072/D4072</f>
        <v>0.979230587679962</v>
      </c>
      <c r="F4072" s="20">
        <f>VLOOKUP(A4072,[1]spot_prices!$A:$F,5,FALSE)</f>
        <v>6.02</v>
      </c>
      <c r="G4072" s="103">
        <f>VLOOKUP(A4072,[1]spot_prices!$A:$F,6,FALSE)</f>
        <v>2.73</v>
      </c>
      <c r="H4072" s="111" t="s">
        <v>132</v>
      </c>
      <c r="I4072" s="130"/>
      <c r="J4072" s="110" t="s">
        <v>2322</v>
      </c>
      <c r="K4072" s="112">
        <f>VLOOKUP(H4072,行业总结!D:F,2,FALSE)</f>
        <v>3.3</v>
      </c>
      <c r="L4072" s="111" t="s">
        <v>1170</v>
      </c>
      <c r="M4072" s="111" t="s">
        <v>1171</v>
      </c>
    </row>
    <row r="4073" s="98" customFormat="1" ht="33" spans="1:13">
      <c r="A4073" s="108" t="s">
        <v>17325</v>
      </c>
      <c r="B4073" s="108" t="s">
        <v>17326</v>
      </c>
      <c r="C4073" s="21">
        <f>VLOOKUP(A4073,[1]spot_prices!$A:$F,3,FALSE)</f>
        <v>345.2</v>
      </c>
      <c r="D4073" s="21">
        <f>VLOOKUP(A4073,[1]spot_prices!$A:$F,4,FALSE)</f>
        <v>349.3</v>
      </c>
      <c r="E4073" s="107">
        <f>C4073/D4073</f>
        <v>0.988262238763241</v>
      </c>
      <c r="F4073" s="20">
        <f>VLOOKUP(A4073,[1]spot_prices!$A:$F,5,FALSE)</f>
        <v>15.83</v>
      </c>
      <c r="G4073" s="103">
        <f>VLOOKUP(A4073,[1]spot_prices!$A:$F,6,FALSE)</f>
        <v>0.89</v>
      </c>
      <c r="H4073" s="109" t="s">
        <v>132</v>
      </c>
      <c r="I4073" s="121"/>
      <c r="J4073" s="108" t="s">
        <v>2216</v>
      </c>
      <c r="K4073" s="112">
        <f>VLOOKUP(H4073,行业总结!D:F,2,FALSE)</f>
        <v>3.3</v>
      </c>
      <c r="L4073" s="109" t="s">
        <v>17327</v>
      </c>
      <c r="M4073" s="109" t="s">
        <v>17328</v>
      </c>
    </row>
    <row r="4074" s="98" customFormat="1" ht="49.5" spans="1:13">
      <c r="A4074" s="108" t="s">
        <v>17329</v>
      </c>
      <c r="B4074" s="108" t="s">
        <v>17330</v>
      </c>
      <c r="C4074" s="21">
        <f>VLOOKUP(A4074,[1]spot_prices!$A:$F,3,FALSE)</f>
        <v>207.2</v>
      </c>
      <c r="D4074" s="21">
        <f>VLOOKUP(A4074,[1]spot_prices!$A:$F,4,FALSE)</f>
        <v>207.2</v>
      </c>
      <c r="E4074" s="107">
        <f>C4074/D4074</f>
        <v>1</v>
      </c>
      <c r="F4074" s="20">
        <f>VLOOKUP(A4074,[1]spot_prices!$A:$F,5,FALSE)</f>
        <v>13.28</v>
      </c>
      <c r="G4074" s="103">
        <f>VLOOKUP(A4074,[1]spot_prices!$A:$F,6,FALSE)</f>
        <v>2.39</v>
      </c>
      <c r="H4074" s="109" t="s">
        <v>132</v>
      </c>
      <c r="I4074" s="121"/>
      <c r="J4074" s="108" t="s">
        <v>2211</v>
      </c>
      <c r="K4074" s="112">
        <f>VLOOKUP(H4074,行业总结!D:F,2,FALSE)</f>
        <v>3.3</v>
      </c>
      <c r="L4074" s="109" t="s">
        <v>17331</v>
      </c>
      <c r="M4074" s="109" t="s">
        <v>17332</v>
      </c>
    </row>
    <row r="4075" s="98" customFormat="1" ht="49.5" spans="1:13">
      <c r="A4075" s="108" t="s">
        <v>17333</v>
      </c>
      <c r="B4075" s="108" t="s">
        <v>17334</v>
      </c>
      <c r="C4075" s="21">
        <f>VLOOKUP(A4075,[1]spot_prices!$A:$F,3,FALSE)</f>
        <v>163.1</v>
      </c>
      <c r="D4075" s="21">
        <f>VLOOKUP(A4075,[1]spot_prices!$A:$F,4,FALSE)</f>
        <v>191.6</v>
      </c>
      <c r="E4075" s="107">
        <f>C4075/D4075</f>
        <v>0.85125260960334</v>
      </c>
      <c r="F4075" s="20">
        <f>VLOOKUP(A4075,[1]spot_prices!$A:$F,5,FALSE)</f>
        <v>19.8</v>
      </c>
      <c r="G4075" s="103">
        <f>VLOOKUP(A4075,[1]spot_prices!$A:$F,6,FALSE)</f>
        <v>-1.25</v>
      </c>
      <c r="H4075" s="109" t="s">
        <v>132</v>
      </c>
      <c r="I4075" s="121"/>
      <c r="J4075" s="108" t="s">
        <v>3373</v>
      </c>
      <c r="K4075" s="112">
        <f>VLOOKUP(H4075,行业总结!D:F,2,FALSE)</f>
        <v>3.3</v>
      </c>
      <c r="L4075" s="109" t="s">
        <v>17335</v>
      </c>
      <c r="M4075" s="109" t="s">
        <v>17336</v>
      </c>
    </row>
    <row r="4076" s="98" customFormat="1" ht="33" spans="1:13">
      <c r="A4076" s="108" t="s">
        <v>17337</v>
      </c>
      <c r="B4076" s="108" t="s">
        <v>17338</v>
      </c>
      <c r="C4076" s="21">
        <f>VLOOKUP(A4076,[1]spot_prices!$A:$F,3,FALSE)</f>
        <v>149.3</v>
      </c>
      <c r="D4076" s="21">
        <f>VLOOKUP(A4076,[1]spot_prices!$A:$F,4,FALSE)</f>
        <v>159.1</v>
      </c>
      <c r="E4076" s="107">
        <f>C4076/D4076</f>
        <v>0.938403519798869</v>
      </c>
      <c r="F4076" s="20">
        <f>VLOOKUP(A4076,[1]spot_prices!$A:$F,5,FALSE)</f>
        <v>20.33</v>
      </c>
      <c r="G4076" s="103">
        <f>VLOOKUP(A4076,[1]spot_prices!$A:$F,6,FALSE)</f>
        <v>0.4</v>
      </c>
      <c r="H4076" s="109" t="s">
        <v>132</v>
      </c>
      <c r="I4076" s="121"/>
      <c r="J4076" s="108" t="s">
        <v>2421</v>
      </c>
      <c r="K4076" s="112">
        <f>VLOOKUP(H4076,行业总结!D:F,2,FALSE)</f>
        <v>3.3</v>
      </c>
      <c r="L4076" s="109" t="s">
        <v>17339</v>
      </c>
      <c r="M4076" s="109" t="s">
        <v>17340</v>
      </c>
    </row>
    <row r="4077" s="98" customFormat="1" ht="49.5" spans="1:13">
      <c r="A4077" s="108" t="s">
        <v>17341</v>
      </c>
      <c r="B4077" s="108" t="s">
        <v>17342</v>
      </c>
      <c r="C4077" s="21">
        <f>VLOOKUP(A4077,[1]spot_prices!$A:$F,3,FALSE)</f>
        <v>148.2</v>
      </c>
      <c r="D4077" s="21">
        <f>VLOOKUP(A4077,[1]spot_prices!$A:$F,4,FALSE)</f>
        <v>148.8</v>
      </c>
      <c r="E4077" s="107">
        <f>C4077/D4077</f>
        <v>0.995967741935484</v>
      </c>
      <c r="F4077" s="20">
        <f>VLOOKUP(A4077,[1]spot_prices!$A:$F,5,FALSE)</f>
        <v>12.39</v>
      </c>
      <c r="G4077" s="103">
        <f>VLOOKUP(A4077,[1]spot_prices!$A:$F,6,FALSE)</f>
        <v>0.65</v>
      </c>
      <c r="H4077" s="109" t="s">
        <v>132</v>
      </c>
      <c r="I4077" s="121"/>
      <c r="J4077" s="108" t="s">
        <v>2839</v>
      </c>
      <c r="K4077" s="112">
        <f>VLOOKUP(H4077,行业总结!D:F,2,FALSE)</f>
        <v>3.3</v>
      </c>
      <c r="L4077" s="109" t="s">
        <v>17343</v>
      </c>
      <c r="M4077" s="109" t="s">
        <v>17344</v>
      </c>
    </row>
    <row r="4078" s="98" customFormat="1" ht="33" spans="1:13">
      <c r="A4078" s="108" t="s">
        <v>17345</v>
      </c>
      <c r="B4078" s="108" t="s">
        <v>17346</v>
      </c>
      <c r="C4078" s="21">
        <f>VLOOKUP(A4078,[1]spot_prices!$A:$F,3,FALSE)</f>
        <v>146.3</v>
      </c>
      <c r="D4078" s="21">
        <f>VLOOKUP(A4078,[1]spot_prices!$A:$F,4,FALSE)</f>
        <v>147.9</v>
      </c>
      <c r="E4078" s="107">
        <f>C4078/D4078</f>
        <v>0.989181879648411</v>
      </c>
      <c r="F4078" s="20">
        <f>VLOOKUP(A4078,[1]spot_prices!$A:$F,5,FALSE)</f>
        <v>32.48</v>
      </c>
      <c r="G4078" s="103">
        <f>VLOOKUP(A4078,[1]spot_prices!$A:$F,6,FALSE)</f>
        <v>1.88</v>
      </c>
      <c r="H4078" s="109" t="s">
        <v>132</v>
      </c>
      <c r="I4078" s="121"/>
      <c r="J4078" s="108" t="s">
        <v>2253</v>
      </c>
      <c r="K4078" s="112">
        <f>VLOOKUP(H4078,行业总结!D:F,2,FALSE)</f>
        <v>3.3</v>
      </c>
      <c r="L4078" s="109" t="s">
        <v>17347</v>
      </c>
      <c r="M4078" s="109" t="s">
        <v>17348</v>
      </c>
    </row>
    <row r="4079" s="98" customFormat="1" ht="49.5" spans="1:13">
      <c r="A4079" s="108" t="s">
        <v>17349</v>
      </c>
      <c r="B4079" s="108" t="s">
        <v>17350</v>
      </c>
      <c r="C4079" s="21">
        <f>VLOOKUP(A4079,[1]spot_prices!$A:$F,3,FALSE)</f>
        <v>135.7</v>
      </c>
      <c r="D4079" s="21">
        <f>VLOOKUP(A4079,[1]spot_prices!$A:$F,4,FALSE)</f>
        <v>157.7</v>
      </c>
      <c r="E4079" s="107">
        <f>C4079/D4079</f>
        <v>0.860494610019023</v>
      </c>
      <c r="F4079" s="20">
        <f>VLOOKUP(A4079,[1]spot_prices!$A:$F,5,FALSE)</f>
        <v>16.92</v>
      </c>
      <c r="G4079" s="103">
        <f>VLOOKUP(A4079,[1]spot_prices!$A:$F,6,FALSE)</f>
        <v>1.93</v>
      </c>
      <c r="H4079" s="109" t="s">
        <v>132</v>
      </c>
      <c r="I4079" s="121"/>
      <c r="J4079" s="108" t="s">
        <v>2135</v>
      </c>
      <c r="K4079" s="112">
        <f>VLOOKUP(H4079,行业总结!D:F,2,FALSE)</f>
        <v>3.3</v>
      </c>
      <c r="L4079" s="109" t="s">
        <v>17351</v>
      </c>
      <c r="M4079" s="109" t="s">
        <v>17352</v>
      </c>
    </row>
    <row r="4080" s="98" customFormat="1" ht="49.5" spans="1:13">
      <c r="A4080" s="108" t="s">
        <v>17353</v>
      </c>
      <c r="B4080" s="108" t="s">
        <v>17354</v>
      </c>
      <c r="C4080" s="21">
        <f>VLOOKUP(A4080,[1]spot_prices!$A:$F,3,FALSE)</f>
        <v>129.9</v>
      </c>
      <c r="D4080" s="21">
        <f>VLOOKUP(A4080,[1]spot_prices!$A:$F,4,FALSE)</f>
        <v>158.3</v>
      </c>
      <c r="E4080" s="107">
        <f>C4080/D4080</f>
        <v>0.820593809222994</v>
      </c>
      <c r="F4080" s="20">
        <f>VLOOKUP(A4080,[1]spot_prices!$A:$F,5,FALSE)</f>
        <v>12.47</v>
      </c>
      <c r="G4080" s="103">
        <f>VLOOKUP(A4080,[1]spot_prices!$A:$F,6,FALSE)</f>
        <v>3.49</v>
      </c>
      <c r="H4080" s="109" t="s">
        <v>132</v>
      </c>
      <c r="I4080" s="121"/>
      <c r="J4080" s="108" t="s">
        <v>2135</v>
      </c>
      <c r="K4080" s="112">
        <f>VLOOKUP(H4080,行业总结!D:F,2,FALSE)</f>
        <v>3.3</v>
      </c>
      <c r="L4080" s="109" t="s">
        <v>17355</v>
      </c>
      <c r="M4080" s="109" t="s">
        <v>17356</v>
      </c>
    </row>
    <row r="4081" s="98" customFormat="1" ht="33" spans="1:13">
      <c r="A4081" s="108" t="s">
        <v>17357</v>
      </c>
      <c r="B4081" s="108" t="s">
        <v>17358</v>
      </c>
      <c r="C4081" s="21">
        <f>VLOOKUP(A4081,[1]spot_prices!$A:$F,3,FALSE)</f>
        <v>120.2</v>
      </c>
      <c r="D4081" s="21">
        <f>VLOOKUP(A4081,[1]spot_prices!$A:$F,4,FALSE)</f>
        <v>142.6</v>
      </c>
      <c r="E4081" s="107">
        <f>C4081/D4081</f>
        <v>0.842917251051893</v>
      </c>
      <c r="F4081" s="20">
        <f>VLOOKUP(A4081,[1]spot_prices!$A:$F,5,FALSE)</f>
        <v>33.77</v>
      </c>
      <c r="G4081" s="103">
        <f>VLOOKUP(A4081,[1]spot_prices!$A:$F,6,FALSE)</f>
        <v>-0.12</v>
      </c>
      <c r="H4081" s="109" t="s">
        <v>132</v>
      </c>
      <c r="I4081" s="121"/>
      <c r="J4081" s="108" t="s">
        <v>2352</v>
      </c>
      <c r="K4081" s="112">
        <f>VLOOKUP(H4081,行业总结!D:F,2,FALSE)</f>
        <v>3.3</v>
      </c>
      <c r="L4081" s="109" t="s">
        <v>17359</v>
      </c>
      <c r="M4081" s="109" t="s">
        <v>17360</v>
      </c>
    </row>
    <row r="4082" s="98" customFormat="1" ht="33" spans="1:13">
      <c r="A4082" s="20" t="s">
        <v>17361</v>
      </c>
      <c r="B4082" s="20" t="s">
        <v>17362</v>
      </c>
      <c r="C4082" s="21">
        <f>VLOOKUP(A4082,[1]spot_prices!$A:$F,3,FALSE)</f>
        <v>87</v>
      </c>
      <c r="D4082" s="21">
        <f>VLOOKUP(A4082,[1]spot_prices!$A:$F,4,FALSE)</f>
        <v>89</v>
      </c>
      <c r="E4082" s="107">
        <f>C4082/D4082</f>
        <v>0.97752808988764</v>
      </c>
      <c r="F4082" s="20">
        <f>VLOOKUP(A4082,[1]spot_prices!$A:$F,5,FALSE)</f>
        <v>11.56</v>
      </c>
      <c r="G4082" s="103">
        <f>VLOOKUP(A4082,[1]spot_prices!$A:$F,6,FALSE)</f>
        <v>-2.45</v>
      </c>
      <c r="H4082" s="23" t="s">
        <v>132</v>
      </c>
      <c r="I4082" s="115"/>
      <c r="J4082" s="20" t="s">
        <v>2352</v>
      </c>
      <c r="K4082" s="112">
        <f>VLOOKUP(H4082,行业总结!D:F,2,FALSE)</f>
        <v>3.3</v>
      </c>
      <c r="L4082" s="23" t="s">
        <v>17363</v>
      </c>
      <c r="M4082" s="23" t="s">
        <v>17364</v>
      </c>
    </row>
    <row r="4083" s="98" customFormat="1" ht="33" spans="1:13">
      <c r="A4083" s="20" t="s">
        <v>17365</v>
      </c>
      <c r="B4083" s="20" t="s">
        <v>17366</v>
      </c>
      <c r="C4083" s="21">
        <f>VLOOKUP(A4083,[1]spot_prices!$A:$F,3,FALSE)</f>
        <v>83.2</v>
      </c>
      <c r="D4083" s="21">
        <f>VLOOKUP(A4083,[1]spot_prices!$A:$F,4,FALSE)</f>
        <v>83.2</v>
      </c>
      <c r="E4083" s="107">
        <f>C4083/D4083</f>
        <v>1</v>
      </c>
      <c r="F4083" s="20">
        <f>VLOOKUP(A4083,[1]spot_prices!$A:$F,5,FALSE)</f>
        <v>15.96</v>
      </c>
      <c r="G4083" s="103">
        <f>VLOOKUP(A4083,[1]spot_prices!$A:$F,6,FALSE)</f>
        <v>1.98</v>
      </c>
      <c r="H4083" s="23" t="s">
        <v>132</v>
      </c>
      <c r="I4083" s="115"/>
      <c r="J4083" s="20" t="s">
        <v>2723</v>
      </c>
      <c r="K4083" s="112">
        <f>VLOOKUP(H4083,行业总结!D:F,2,FALSE)</f>
        <v>3.3</v>
      </c>
      <c r="L4083" s="23" t="s">
        <v>17367</v>
      </c>
      <c r="M4083" s="23" t="s">
        <v>17368</v>
      </c>
    </row>
    <row r="4084" s="98" customFormat="1" ht="33" spans="1:13">
      <c r="A4084" s="20" t="s">
        <v>17369</v>
      </c>
      <c r="B4084" s="20" t="s">
        <v>17370</v>
      </c>
      <c r="C4084" s="21">
        <f>VLOOKUP(A4084,[1]spot_prices!$A:$F,3,FALSE)</f>
        <v>79.5</v>
      </c>
      <c r="D4084" s="21">
        <f>VLOOKUP(A4084,[1]spot_prices!$A:$F,4,FALSE)</f>
        <v>81.8</v>
      </c>
      <c r="E4084" s="107">
        <f>C4084/D4084</f>
        <v>0.971882640586797</v>
      </c>
      <c r="F4084" s="20">
        <f>VLOOKUP(A4084,[1]spot_prices!$A:$F,5,FALSE)</f>
        <v>27.46</v>
      </c>
      <c r="G4084" s="103">
        <f>VLOOKUP(A4084,[1]spot_prices!$A:$F,6,FALSE)</f>
        <v>5.86</v>
      </c>
      <c r="H4084" s="23" t="s">
        <v>132</v>
      </c>
      <c r="I4084" s="115"/>
      <c r="J4084" s="113"/>
      <c r="K4084" s="112">
        <f>VLOOKUP(H4084,行业总结!D:F,2,FALSE)</f>
        <v>3.3</v>
      </c>
      <c r="L4084" s="23" t="s">
        <v>17371</v>
      </c>
      <c r="M4084" s="23" t="s">
        <v>17372</v>
      </c>
    </row>
    <row r="4085" s="98" customFormat="1" ht="33" spans="1:13">
      <c r="A4085" s="20" t="s">
        <v>17373</v>
      </c>
      <c r="B4085" s="20" t="s">
        <v>17374</v>
      </c>
      <c r="C4085" s="21">
        <f>VLOOKUP(A4085,[1]spot_prices!$A:$F,3,FALSE)</f>
        <v>78.8</v>
      </c>
      <c r="D4085" s="21">
        <f>VLOOKUP(A4085,[1]spot_prices!$A:$F,4,FALSE)</f>
        <v>86</v>
      </c>
      <c r="E4085" s="107">
        <f>C4085/D4085</f>
        <v>0.916279069767442</v>
      </c>
      <c r="F4085" s="20">
        <f>VLOOKUP(A4085,[1]spot_prices!$A:$F,5,FALSE)</f>
        <v>2.5</v>
      </c>
      <c r="G4085" s="103">
        <f>VLOOKUP(A4085,[1]spot_prices!$A:$F,6,FALSE)</f>
        <v>2.46</v>
      </c>
      <c r="H4085" s="23" t="s">
        <v>132</v>
      </c>
      <c r="I4085" s="115"/>
      <c r="J4085" s="113"/>
      <c r="K4085" s="112">
        <f>VLOOKUP(H4085,行业总结!D:F,2,FALSE)</f>
        <v>3.3</v>
      </c>
      <c r="L4085" s="23" t="s">
        <v>17375</v>
      </c>
      <c r="M4085" s="23" t="s">
        <v>17376</v>
      </c>
    </row>
    <row r="4086" s="98" customFormat="1" ht="49.5" spans="1:13">
      <c r="A4086" s="20" t="s">
        <v>17377</v>
      </c>
      <c r="B4086" s="20" t="s">
        <v>17378</v>
      </c>
      <c r="C4086" s="21">
        <f>VLOOKUP(A4086,[1]spot_prices!$A:$F,3,FALSE)</f>
        <v>60.1</v>
      </c>
      <c r="D4086" s="21">
        <f>VLOOKUP(A4086,[1]spot_prices!$A:$F,4,FALSE)</f>
        <v>99.8</v>
      </c>
      <c r="E4086" s="107">
        <f>C4086/D4086</f>
        <v>0.602204408817635</v>
      </c>
      <c r="F4086" s="20">
        <f>VLOOKUP(A4086,[1]spot_prices!$A:$F,5,FALSE)</f>
        <v>14.61</v>
      </c>
      <c r="G4086" s="103">
        <f>VLOOKUP(A4086,[1]spot_prices!$A:$F,6,FALSE)</f>
        <v>0.21</v>
      </c>
      <c r="H4086" s="23" t="s">
        <v>132</v>
      </c>
      <c r="I4086" s="115"/>
      <c r="J4086" s="20" t="s">
        <v>2135</v>
      </c>
      <c r="K4086" s="112">
        <f>VLOOKUP(H4086,行业总结!D:F,2,FALSE)</f>
        <v>3.3</v>
      </c>
      <c r="L4086" s="23" t="s">
        <v>17379</v>
      </c>
      <c r="M4086" s="23" t="s">
        <v>17380</v>
      </c>
    </row>
    <row r="4087" s="98" customFormat="1" ht="33" spans="1:13">
      <c r="A4087" s="20" t="s">
        <v>17381</v>
      </c>
      <c r="B4087" s="20" t="s">
        <v>17382</v>
      </c>
      <c r="C4087" s="21">
        <f>VLOOKUP(A4087,[1]spot_prices!$A:$F,3,FALSE)</f>
        <v>56.8</v>
      </c>
      <c r="D4087" s="21">
        <f>VLOOKUP(A4087,[1]spot_prices!$A:$F,4,FALSE)</f>
        <v>91</v>
      </c>
      <c r="E4087" s="107">
        <f>C4087/D4087</f>
        <v>0.624175824175824</v>
      </c>
      <c r="F4087" s="20">
        <f>VLOOKUP(A4087,[1]spot_prices!$A:$F,5,FALSE)</f>
        <v>31.44</v>
      </c>
      <c r="G4087" s="103">
        <f>VLOOKUP(A4087,[1]spot_prices!$A:$F,6,FALSE)</f>
        <v>1.71</v>
      </c>
      <c r="H4087" s="23" t="s">
        <v>132</v>
      </c>
      <c r="I4087" s="115"/>
      <c r="J4087" s="113"/>
      <c r="K4087" s="112">
        <f>VLOOKUP(H4087,行业总结!D:F,2,FALSE)</f>
        <v>3.3</v>
      </c>
      <c r="L4087" s="23" t="s">
        <v>17383</v>
      </c>
      <c r="M4087" s="23" t="s">
        <v>17384</v>
      </c>
    </row>
    <row r="4088" s="98" customFormat="1" ht="33" spans="1:13">
      <c r="A4088" s="20" t="s">
        <v>17385</v>
      </c>
      <c r="B4088" s="20" t="s">
        <v>17386</v>
      </c>
      <c r="C4088" s="21">
        <f>VLOOKUP(A4088,[1]spot_prices!$A:$F,3,FALSE)</f>
        <v>56.5</v>
      </c>
      <c r="D4088" s="21">
        <f>VLOOKUP(A4088,[1]spot_prices!$A:$F,4,FALSE)</f>
        <v>57.9</v>
      </c>
      <c r="E4088" s="107">
        <f>C4088/D4088</f>
        <v>0.975820379965458</v>
      </c>
      <c r="F4088" s="20">
        <f>VLOOKUP(A4088,[1]spot_prices!$A:$F,5,FALSE)</f>
        <v>17.12</v>
      </c>
      <c r="G4088" s="103">
        <f>VLOOKUP(A4088,[1]spot_prices!$A:$F,6,FALSE)</f>
        <v>2.58</v>
      </c>
      <c r="H4088" s="23" t="s">
        <v>132</v>
      </c>
      <c r="I4088" s="115"/>
      <c r="J4088" s="113"/>
      <c r="K4088" s="112">
        <f>VLOOKUP(H4088,行业总结!D:F,2,FALSE)</f>
        <v>3.3</v>
      </c>
      <c r="L4088" s="23" t="s">
        <v>17387</v>
      </c>
      <c r="M4088" s="23" t="s">
        <v>17388</v>
      </c>
    </row>
    <row r="4089" s="98" customFormat="1" ht="33" spans="1:13">
      <c r="A4089" s="20" t="s">
        <v>17389</v>
      </c>
      <c r="B4089" s="20" t="s">
        <v>17390</v>
      </c>
      <c r="C4089" s="21">
        <f>VLOOKUP(A4089,[1]spot_prices!$A:$F,3,FALSE)</f>
        <v>55.2</v>
      </c>
      <c r="D4089" s="21">
        <f>VLOOKUP(A4089,[1]spot_prices!$A:$F,4,FALSE)</f>
        <v>56.6</v>
      </c>
      <c r="E4089" s="107">
        <f>C4089/D4089</f>
        <v>0.975265017667845</v>
      </c>
      <c r="F4089" s="20">
        <f>VLOOKUP(A4089,[1]spot_prices!$A:$F,5,FALSE)</f>
        <v>9.36</v>
      </c>
      <c r="G4089" s="103">
        <f>VLOOKUP(A4089,[1]spot_prices!$A:$F,6,FALSE)</f>
        <v>2.52</v>
      </c>
      <c r="H4089" s="23" t="s">
        <v>132</v>
      </c>
      <c r="I4089" s="115"/>
      <c r="J4089" s="20" t="s">
        <v>2135</v>
      </c>
      <c r="K4089" s="112">
        <f>VLOOKUP(H4089,行业总结!D:F,2,FALSE)</f>
        <v>3.3</v>
      </c>
      <c r="L4089" s="23" t="s">
        <v>17391</v>
      </c>
      <c r="M4089" s="23" t="s">
        <v>17392</v>
      </c>
    </row>
    <row r="4090" s="98" customFormat="1" ht="49.5" spans="1:13">
      <c r="A4090" s="20" t="s">
        <v>17393</v>
      </c>
      <c r="B4090" s="20" t="s">
        <v>17394</v>
      </c>
      <c r="C4090" s="21">
        <f>VLOOKUP(A4090,[1]spot_prices!$A:$F,3,FALSE)</f>
        <v>55.1</v>
      </c>
      <c r="D4090" s="21">
        <f>VLOOKUP(A4090,[1]spot_prices!$A:$F,4,FALSE)</f>
        <v>79.2</v>
      </c>
      <c r="E4090" s="107">
        <f>C4090/D4090</f>
        <v>0.695707070707071</v>
      </c>
      <c r="F4090" s="20">
        <f>VLOOKUP(A4090,[1]spot_prices!$A:$F,5,FALSE)</f>
        <v>4.34</v>
      </c>
      <c r="G4090" s="103">
        <f>VLOOKUP(A4090,[1]spot_prices!$A:$F,6,FALSE)</f>
        <v>0</v>
      </c>
      <c r="H4090" s="23" t="s">
        <v>132</v>
      </c>
      <c r="I4090" s="115"/>
      <c r="J4090" s="113"/>
      <c r="K4090" s="112">
        <f>VLOOKUP(H4090,行业总结!D:F,2,FALSE)</f>
        <v>3.3</v>
      </c>
      <c r="L4090" s="23" t="s">
        <v>17395</v>
      </c>
      <c r="M4090" s="23" t="s">
        <v>17396</v>
      </c>
    </row>
    <row r="4091" s="98" customFormat="1" ht="33" spans="1:13">
      <c r="A4091" s="20" t="s">
        <v>17397</v>
      </c>
      <c r="B4091" s="20" t="s">
        <v>17398</v>
      </c>
      <c r="C4091" s="21">
        <f>VLOOKUP(A4091,[1]spot_prices!$A:$F,3,FALSE)</f>
        <v>51.6</v>
      </c>
      <c r="D4091" s="21">
        <f>VLOOKUP(A4091,[1]spot_prices!$A:$F,4,FALSE)</f>
        <v>83.3</v>
      </c>
      <c r="E4091" s="107">
        <f>C4091/D4091</f>
        <v>0.619447779111645</v>
      </c>
      <c r="F4091" s="20">
        <f>VLOOKUP(A4091,[1]spot_prices!$A:$F,5,FALSE)</f>
        <v>16.4</v>
      </c>
      <c r="G4091" s="103">
        <f>VLOOKUP(A4091,[1]spot_prices!$A:$F,6,FALSE)</f>
        <v>1.17</v>
      </c>
      <c r="H4091" s="23" t="s">
        <v>132</v>
      </c>
      <c r="I4091" s="115"/>
      <c r="J4091" s="20" t="s">
        <v>2352</v>
      </c>
      <c r="K4091" s="112">
        <f>VLOOKUP(H4091,行业总结!D:F,2,FALSE)</f>
        <v>3.3</v>
      </c>
      <c r="L4091" s="23" t="s">
        <v>17399</v>
      </c>
      <c r="M4091" s="23" t="s">
        <v>17400</v>
      </c>
    </row>
    <row r="4092" s="98" customFormat="1" ht="33" spans="1:13">
      <c r="A4092" s="20" t="s">
        <v>17401</v>
      </c>
      <c r="B4092" s="20" t="s">
        <v>17402</v>
      </c>
      <c r="C4092" s="21">
        <f>VLOOKUP(A4092,[1]spot_prices!$A:$F,3,FALSE)</f>
        <v>48</v>
      </c>
      <c r="D4092" s="21">
        <f>VLOOKUP(A4092,[1]spot_prices!$A:$F,4,FALSE)</f>
        <v>77.7</v>
      </c>
      <c r="E4092" s="107">
        <f>C4092/D4092</f>
        <v>0.617760617760618</v>
      </c>
      <c r="F4092" s="20">
        <f>VLOOKUP(A4092,[1]spot_prices!$A:$F,5,FALSE)</f>
        <v>29.78</v>
      </c>
      <c r="G4092" s="103">
        <f>VLOOKUP(A4092,[1]spot_prices!$A:$F,6,FALSE)</f>
        <v>0.71</v>
      </c>
      <c r="H4092" s="23" t="s">
        <v>132</v>
      </c>
      <c r="I4092" s="115"/>
      <c r="J4092" s="113"/>
      <c r="K4092" s="112">
        <f>VLOOKUP(H4092,行业总结!D:F,2,FALSE)</f>
        <v>3.3</v>
      </c>
      <c r="L4092" s="23" t="s">
        <v>17403</v>
      </c>
      <c r="M4092" s="23" t="s">
        <v>17404</v>
      </c>
    </row>
    <row r="4093" s="98" customFormat="1" ht="33" spans="1:13">
      <c r="A4093" s="24" t="s">
        <v>17405</v>
      </c>
      <c r="B4093" s="24" t="s">
        <v>17406</v>
      </c>
      <c r="C4093" s="21">
        <f>VLOOKUP(A4093,[1]spot_prices!$A:$F,3,FALSE)</f>
        <v>45.4</v>
      </c>
      <c r="D4093" s="21">
        <f>VLOOKUP(A4093,[1]spot_prices!$A:$F,4,FALSE)</f>
        <v>45.4</v>
      </c>
      <c r="E4093" s="107">
        <f>C4093/D4093</f>
        <v>1</v>
      </c>
      <c r="F4093" s="20">
        <f>VLOOKUP(A4093,[1]spot_prices!$A:$F,5,FALSE)</f>
        <v>5.65</v>
      </c>
      <c r="G4093" s="103">
        <f>VLOOKUP(A4093,[1]spot_prices!$A:$F,6,FALSE)</f>
        <v>1.44</v>
      </c>
      <c r="H4093" s="27" t="s">
        <v>132</v>
      </c>
      <c r="I4093" s="35"/>
      <c r="J4093" s="114"/>
      <c r="K4093" s="112">
        <f>VLOOKUP(H4093,行业总结!D:F,2,FALSE)</f>
        <v>3.3</v>
      </c>
      <c r="L4093" s="27" t="s">
        <v>17407</v>
      </c>
      <c r="M4093" s="27" t="s">
        <v>17408</v>
      </c>
    </row>
    <row r="4094" s="98" customFormat="1" ht="33" spans="1:13">
      <c r="A4094" s="24" t="s">
        <v>17409</v>
      </c>
      <c r="B4094" s="24" t="s">
        <v>17410</v>
      </c>
      <c r="C4094" s="21">
        <f>VLOOKUP(A4094,[1]spot_prices!$A:$F,3,FALSE)</f>
        <v>44.7</v>
      </c>
      <c r="D4094" s="21">
        <f>VLOOKUP(A4094,[1]spot_prices!$A:$F,4,FALSE)</f>
        <v>45.4</v>
      </c>
      <c r="E4094" s="107">
        <f>C4094/D4094</f>
        <v>0.984581497797357</v>
      </c>
      <c r="F4094" s="20">
        <f>VLOOKUP(A4094,[1]spot_prices!$A:$F,5,FALSE)</f>
        <v>12.41</v>
      </c>
      <c r="G4094" s="103">
        <f>VLOOKUP(A4094,[1]spot_prices!$A:$F,6,FALSE)</f>
        <v>0.57</v>
      </c>
      <c r="H4094" s="27" t="s">
        <v>132</v>
      </c>
      <c r="I4094" s="35"/>
      <c r="J4094" s="114"/>
      <c r="K4094" s="112">
        <f>VLOOKUP(H4094,行业总结!D:F,2,FALSE)</f>
        <v>3.3</v>
      </c>
      <c r="L4094" s="27" t="s">
        <v>17411</v>
      </c>
      <c r="M4094" s="27" t="s">
        <v>17412</v>
      </c>
    </row>
    <row r="4095" s="98" customFormat="1" ht="33" spans="1:13">
      <c r="A4095" s="24" t="s">
        <v>17413</v>
      </c>
      <c r="B4095" s="24" t="s">
        <v>17414</v>
      </c>
      <c r="C4095" s="21">
        <f>VLOOKUP(A4095,[1]spot_prices!$A:$F,3,FALSE)</f>
        <v>43.5</v>
      </c>
      <c r="D4095" s="21">
        <f>VLOOKUP(A4095,[1]spot_prices!$A:$F,4,FALSE)</f>
        <v>43.7</v>
      </c>
      <c r="E4095" s="107">
        <f>C4095/D4095</f>
        <v>0.995423340961098</v>
      </c>
      <c r="F4095" s="20">
        <f>VLOOKUP(A4095,[1]spot_prices!$A:$F,5,FALSE)</f>
        <v>7.84</v>
      </c>
      <c r="G4095" s="103">
        <f>VLOOKUP(A4095,[1]spot_prices!$A:$F,6,FALSE)</f>
        <v>1.82</v>
      </c>
      <c r="H4095" s="27" t="s">
        <v>132</v>
      </c>
      <c r="I4095" s="35"/>
      <c r="J4095" s="114"/>
      <c r="K4095" s="112">
        <f>VLOOKUP(H4095,行业总结!D:F,2,FALSE)</f>
        <v>3.3</v>
      </c>
      <c r="L4095" s="27" t="s">
        <v>17415</v>
      </c>
      <c r="M4095" s="27" t="s">
        <v>17416</v>
      </c>
    </row>
    <row r="4096" s="98" customFormat="1" ht="33" spans="1:13">
      <c r="A4096" s="24" t="s">
        <v>17417</v>
      </c>
      <c r="B4096" s="24" t="s">
        <v>17418</v>
      </c>
      <c r="C4096" s="21">
        <f>VLOOKUP(A4096,[1]spot_prices!$A:$F,3,FALSE)</f>
        <v>43.2</v>
      </c>
      <c r="D4096" s="21">
        <f>VLOOKUP(A4096,[1]spot_prices!$A:$F,4,FALSE)</f>
        <v>43.4</v>
      </c>
      <c r="E4096" s="107">
        <f>C4096/D4096</f>
        <v>0.995391705069125</v>
      </c>
      <c r="F4096" s="20">
        <f>VLOOKUP(A4096,[1]spot_prices!$A:$F,5,FALSE)</f>
        <v>26.92</v>
      </c>
      <c r="G4096" s="103">
        <f>VLOOKUP(A4096,[1]spot_prices!$A:$F,6,FALSE)</f>
        <v>1.62</v>
      </c>
      <c r="H4096" s="27" t="s">
        <v>132</v>
      </c>
      <c r="I4096" s="35"/>
      <c r="J4096" s="114"/>
      <c r="K4096" s="112">
        <f>VLOOKUP(H4096,行业总结!D:F,2,FALSE)</f>
        <v>3.3</v>
      </c>
      <c r="L4096" s="27" t="s">
        <v>17419</v>
      </c>
      <c r="M4096" s="27" t="s">
        <v>17420</v>
      </c>
    </row>
    <row r="4097" s="98" customFormat="1" ht="33" spans="1:13">
      <c r="A4097" s="24" t="s">
        <v>17421</v>
      </c>
      <c r="B4097" s="24" t="s">
        <v>17422</v>
      </c>
      <c r="C4097" s="21">
        <f>VLOOKUP(A4097,[1]spot_prices!$A:$F,3,FALSE)</f>
        <v>41.3</v>
      </c>
      <c r="D4097" s="21">
        <f>VLOOKUP(A4097,[1]spot_prices!$A:$F,4,FALSE)</f>
        <v>41.3</v>
      </c>
      <c r="E4097" s="107">
        <f>C4097/D4097</f>
        <v>1</v>
      </c>
      <c r="F4097" s="20">
        <f>VLOOKUP(A4097,[1]spot_prices!$A:$F,5,FALSE)</f>
        <v>9.41</v>
      </c>
      <c r="G4097" s="103">
        <f>VLOOKUP(A4097,[1]spot_prices!$A:$F,6,FALSE)</f>
        <v>2.62</v>
      </c>
      <c r="H4097" s="27" t="s">
        <v>132</v>
      </c>
      <c r="I4097" s="35"/>
      <c r="J4097" s="24" t="s">
        <v>2286</v>
      </c>
      <c r="K4097" s="112">
        <f>VLOOKUP(H4097,行业总结!D:F,2,FALSE)</f>
        <v>3.3</v>
      </c>
      <c r="L4097" s="27" t="s">
        <v>17423</v>
      </c>
      <c r="M4097" s="27" t="s">
        <v>17424</v>
      </c>
    </row>
    <row r="4098" s="98" customFormat="1" ht="49.5" spans="1:13">
      <c r="A4098" s="24" t="s">
        <v>17425</v>
      </c>
      <c r="B4098" s="24" t="s">
        <v>17426</v>
      </c>
      <c r="C4098" s="21">
        <f>VLOOKUP(A4098,[1]spot_prices!$A:$F,3,FALSE)</f>
        <v>40.8</v>
      </c>
      <c r="D4098" s="21">
        <f>VLOOKUP(A4098,[1]spot_prices!$A:$F,4,FALSE)</f>
        <v>43.2</v>
      </c>
      <c r="E4098" s="107">
        <f>C4098/D4098</f>
        <v>0.944444444444444</v>
      </c>
      <c r="F4098" s="20">
        <f>VLOOKUP(A4098,[1]spot_prices!$A:$F,5,FALSE)</f>
        <v>9.28</v>
      </c>
      <c r="G4098" s="103">
        <f>VLOOKUP(A4098,[1]spot_prices!$A:$F,6,FALSE)</f>
        <v>0.87</v>
      </c>
      <c r="H4098" s="27" t="s">
        <v>132</v>
      </c>
      <c r="I4098" s="35"/>
      <c r="J4098" s="114"/>
      <c r="K4098" s="112">
        <f>VLOOKUP(H4098,行业总结!D:F,2,FALSE)</f>
        <v>3.3</v>
      </c>
      <c r="L4098" s="27" t="s">
        <v>17427</v>
      </c>
      <c r="M4098" s="27" t="s">
        <v>17428</v>
      </c>
    </row>
    <row r="4099" s="98" customFormat="1" ht="33" spans="1:13">
      <c r="A4099" s="24" t="s">
        <v>17429</v>
      </c>
      <c r="B4099" s="24" t="s">
        <v>17430</v>
      </c>
      <c r="C4099" s="21">
        <f>VLOOKUP(A4099,[1]spot_prices!$A:$F,3,FALSE)</f>
        <v>34.7</v>
      </c>
      <c r="D4099" s="21">
        <f>VLOOKUP(A4099,[1]spot_prices!$A:$F,4,FALSE)</f>
        <v>34.7</v>
      </c>
      <c r="E4099" s="107">
        <f>C4099/D4099</f>
        <v>1</v>
      </c>
      <c r="F4099" s="20">
        <f>VLOOKUP(A4099,[1]spot_prices!$A:$F,5,FALSE)</f>
        <v>4.52</v>
      </c>
      <c r="G4099" s="103">
        <f>VLOOKUP(A4099,[1]spot_prices!$A:$F,6,FALSE)</f>
        <v>2.26</v>
      </c>
      <c r="H4099" s="27" t="s">
        <v>132</v>
      </c>
      <c r="I4099" s="35"/>
      <c r="J4099" s="24" t="s">
        <v>2286</v>
      </c>
      <c r="K4099" s="112">
        <f>VLOOKUP(H4099,行业总结!D:F,2,FALSE)</f>
        <v>3.3</v>
      </c>
      <c r="L4099" s="27" t="s">
        <v>17431</v>
      </c>
      <c r="M4099" s="27" t="s">
        <v>17432</v>
      </c>
    </row>
    <row r="4100" s="98" customFormat="1" ht="33" spans="1:13">
      <c r="A4100" s="24" t="s">
        <v>17433</v>
      </c>
      <c r="B4100" s="24" t="s">
        <v>17434</v>
      </c>
      <c r="C4100" s="21">
        <f>VLOOKUP(A4100,[1]spot_prices!$A:$F,3,FALSE)</f>
        <v>34.2</v>
      </c>
      <c r="D4100" s="21">
        <f>VLOOKUP(A4100,[1]spot_prices!$A:$F,4,FALSE)</f>
        <v>35.9</v>
      </c>
      <c r="E4100" s="107">
        <f>C4100/D4100</f>
        <v>0.952646239554318</v>
      </c>
      <c r="F4100" s="20">
        <f>VLOOKUP(A4100,[1]spot_prices!$A:$F,5,FALSE)</f>
        <v>6.05</v>
      </c>
      <c r="G4100" s="103">
        <f>VLOOKUP(A4100,[1]spot_prices!$A:$F,6,FALSE)</f>
        <v>0.67</v>
      </c>
      <c r="H4100" s="27" t="s">
        <v>132</v>
      </c>
      <c r="I4100" s="35"/>
      <c r="J4100" s="24" t="s">
        <v>2286</v>
      </c>
      <c r="K4100" s="112">
        <f>VLOOKUP(H4100,行业总结!D:F,2,FALSE)</f>
        <v>3.3</v>
      </c>
      <c r="L4100" s="27" t="s">
        <v>17435</v>
      </c>
      <c r="M4100" s="27" t="s">
        <v>17436</v>
      </c>
    </row>
    <row r="4101" s="98" customFormat="1" ht="33" spans="1:13">
      <c r="A4101" s="24" t="s">
        <v>17437</v>
      </c>
      <c r="B4101" s="24" t="s">
        <v>17438</v>
      </c>
      <c r="C4101" s="21">
        <f>VLOOKUP(A4101,[1]spot_prices!$A:$F,3,FALSE)</f>
        <v>34.1</v>
      </c>
      <c r="D4101" s="21">
        <f>VLOOKUP(A4101,[1]spot_prices!$A:$F,4,FALSE)</f>
        <v>42.6</v>
      </c>
      <c r="E4101" s="107">
        <f>C4101/D4101</f>
        <v>0.800469483568075</v>
      </c>
      <c r="F4101" s="20">
        <f>VLOOKUP(A4101,[1]spot_prices!$A:$F,5,FALSE)</f>
        <v>22.9</v>
      </c>
      <c r="G4101" s="103">
        <f>VLOOKUP(A4101,[1]spot_prices!$A:$F,6,FALSE)</f>
        <v>1.78</v>
      </c>
      <c r="H4101" s="27" t="s">
        <v>132</v>
      </c>
      <c r="I4101" s="35"/>
      <c r="J4101" s="24" t="s">
        <v>2135</v>
      </c>
      <c r="K4101" s="112">
        <f>VLOOKUP(H4101,行业总结!D:F,2,FALSE)</f>
        <v>3.3</v>
      </c>
      <c r="L4101" s="27" t="s">
        <v>17439</v>
      </c>
      <c r="M4101" s="27" t="s">
        <v>17440</v>
      </c>
    </row>
    <row r="4102" s="98" customFormat="1" ht="33" spans="1:13">
      <c r="A4102" s="24" t="s">
        <v>17441</v>
      </c>
      <c r="B4102" s="24" t="s">
        <v>17442</v>
      </c>
      <c r="C4102" s="21">
        <f>VLOOKUP(A4102,[1]spot_prices!$A:$F,3,FALSE)</f>
        <v>33.3</v>
      </c>
      <c r="D4102" s="21">
        <f>VLOOKUP(A4102,[1]spot_prices!$A:$F,4,FALSE)</f>
        <v>90.6</v>
      </c>
      <c r="E4102" s="107">
        <f>C4102/D4102</f>
        <v>0.367549668874172</v>
      </c>
      <c r="F4102" s="20">
        <f>VLOOKUP(A4102,[1]spot_prices!$A:$F,5,FALSE)</f>
        <v>32.83</v>
      </c>
      <c r="G4102" s="103">
        <f>VLOOKUP(A4102,[1]spot_prices!$A:$F,6,FALSE)</f>
        <v>1.64</v>
      </c>
      <c r="H4102" s="27" t="s">
        <v>132</v>
      </c>
      <c r="I4102" s="35"/>
      <c r="J4102" s="24" t="s">
        <v>2135</v>
      </c>
      <c r="K4102" s="112">
        <f>VLOOKUP(H4102,行业总结!D:F,2,FALSE)</f>
        <v>3.3</v>
      </c>
      <c r="L4102" s="27" t="s">
        <v>17443</v>
      </c>
      <c r="M4102" s="27" t="s">
        <v>17444</v>
      </c>
    </row>
    <row r="4103" s="98" customFormat="1" ht="33" spans="1:13">
      <c r="A4103" s="24" t="s">
        <v>17445</v>
      </c>
      <c r="B4103" s="24" t="s">
        <v>17446</v>
      </c>
      <c r="C4103" s="21">
        <f>VLOOKUP(A4103,[1]spot_prices!$A:$F,3,FALSE)</f>
        <v>32.9</v>
      </c>
      <c r="D4103" s="21">
        <f>VLOOKUP(A4103,[1]spot_prices!$A:$F,4,FALSE)</f>
        <v>69.6</v>
      </c>
      <c r="E4103" s="107">
        <f>C4103/D4103</f>
        <v>0.472701149425287</v>
      </c>
      <c r="F4103" s="20">
        <f>VLOOKUP(A4103,[1]spot_prices!$A:$F,5,FALSE)</f>
        <v>57.71</v>
      </c>
      <c r="G4103" s="103">
        <f>VLOOKUP(A4103,[1]spot_prices!$A:$F,6,FALSE)</f>
        <v>3.4</v>
      </c>
      <c r="H4103" s="27" t="s">
        <v>132</v>
      </c>
      <c r="I4103" s="35"/>
      <c r="J4103" s="114"/>
      <c r="K4103" s="112">
        <f>VLOOKUP(H4103,行业总结!D:F,2,FALSE)</f>
        <v>3.3</v>
      </c>
      <c r="L4103" s="27" t="s">
        <v>17447</v>
      </c>
      <c r="M4103" s="27" t="s">
        <v>17448</v>
      </c>
    </row>
    <row r="4104" s="98" customFormat="1" ht="33" spans="1:13">
      <c r="A4104" s="24" t="s">
        <v>17449</v>
      </c>
      <c r="B4104" s="24" t="s">
        <v>17450</v>
      </c>
      <c r="C4104" s="21">
        <f>VLOOKUP(A4104,[1]spot_prices!$A:$F,3,FALSE)</f>
        <v>32.8</v>
      </c>
      <c r="D4104" s="21">
        <f>VLOOKUP(A4104,[1]spot_prices!$A:$F,4,FALSE)</f>
        <v>49.7</v>
      </c>
      <c r="E4104" s="107">
        <f>C4104/D4104</f>
        <v>0.659959758551308</v>
      </c>
      <c r="F4104" s="20">
        <f>VLOOKUP(A4104,[1]spot_prices!$A:$F,5,FALSE)</f>
        <v>21.6</v>
      </c>
      <c r="G4104" s="103">
        <f>VLOOKUP(A4104,[1]spot_prices!$A:$F,6,FALSE)</f>
        <v>-0.92</v>
      </c>
      <c r="H4104" s="27" t="s">
        <v>132</v>
      </c>
      <c r="I4104" s="35"/>
      <c r="J4104" s="114"/>
      <c r="K4104" s="112">
        <f>VLOOKUP(H4104,行业总结!D:F,2,FALSE)</f>
        <v>3.3</v>
      </c>
      <c r="L4104" s="27" t="s">
        <v>17451</v>
      </c>
      <c r="M4104" s="27" t="s">
        <v>17452</v>
      </c>
    </row>
    <row r="4105" s="98" customFormat="1" ht="33" spans="1:13">
      <c r="A4105" s="24" t="s">
        <v>17453</v>
      </c>
      <c r="B4105" s="24" t="s">
        <v>17454</v>
      </c>
      <c r="C4105" s="21">
        <f>VLOOKUP(A4105,[1]spot_prices!$A:$F,3,FALSE)</f>
        <v>32.5</v>
      </c>
      <c r="D4105" s="21">
        <f>VLOOKUP(A4105,[1]spot_prices!$A:$F,4,FALSE)</f>
        <v>47.3</v>
      </c>
      <c r="E4105" s="107">
        <f>C4105/D4105</f>
        <v>0.687103594080338</v>
      </c>
      <c r="F4105" s="20">
        <f>VLOOKUP(A4105,[1]spot_prices!$A:$F,5,FALSE)</f>
        <v>22.92</v>
      </c>
      <c r="G4105" s="103">
        <f>VLOOKUP(A4105,[1]spot_prices!$A:$F,6,FALSE)</f>
        <v>1.28</v>
      </c>
      <c r="H4105" s="27" t="s">
        <v>132</v>
      </c>
      <c r="I4105" s="35"/>
      <c r="J4105" s="114"/>
      <c r="K4105" s="112">
        <f>VLOOKUP(H4105,行业总结!D:F,2,FALSE)</f>
        <v>3.3</v>
      </c>
      <c r="L4105" s="27" t="s">
        <v>17455</v>
      </c>
      <c r="M4105" s="27" t="s">
        <v>17456</v>
      </c>
    </row>
    <row r="4106" s="98" customFormat="1" ht="49.5" spans="1:13">
      <c r="A4106" s="24" t="s">
        <v>17457</v>
      </c>
      <c r="B4106" s="24" t="s">
        <v>17458</v>
      </c>
      <c r="C4106" s="21">
        <f>VLOOKUP(A4106,[1]spot_prices!$A:$F,3,FALSE)</f>
        <v>31.7</v>
      </c>
      <c r="D4106" s="21">
        <f>VLOOKUP(A4106,[1]spot_prices!$A:$F,4,FALSE)</f>
        <v>31.7</v>
      </c>
      <c r="E4106" s="107">
        <f>C4106/D4106</f>
        <v>1</v>
      </c>
      <c r="F4106" s="20">
        <f>VLOOKUP(A4106,[1]spot_prices!$A:$F,5,FALSE)</f>
        <v>5.6</v>
      </c>
      <c r="G4106" s="103">
        <f>VLOOKUP(A4106,[1]spot_prices!$A:$F,6,FALSE)</f>
        <v>2</v>
      </c>
      <c r="H4106" s="27" t="s">
        <v>132</v>
      </c>
      <c r="I4106" s="35"/>
      <c r="J4106" s="114"/>
      <c r="K4106" s="112">
        <f>VLOOKUP(H4106,行业总结!D:F,2,FALSE)</f>
        <v>3.3</v>
      </c>
      <c r="L4106" s="27" t="s">
        <v>17459</v>
      </c>
      <c r="M4106" s="27" t="s">
        <v>17460</v>
      </c>
    </row>
    <row r="4107" s="98" customFormat="1" ht="33" spans="1:13">
      <c r="A4107" s="24" t="s">
        <v>17461</v>
      </c>
      <c r="B4107" s="24" t="s">
        <v>17462</v>
      </c>
      <c r="C4107" s="21">
        <f>VLOOKUP(A4107,[1]spot_prices!$A:$F,3,FALSE)</f>
        <v>31.4</v>
      </c>
      <c r="D4107" s="21">
        <f>VLOOKUP(A4107,[1]spot_prices!$A:$F,4,FALSE)</f>
        <v>31.4</v>
      </c>
      <c r="E4107" s="107">
        <f>C4107/D4107</f>
        <v>1</v>
      </c>
      <c r="F4107" s="20">
        <f>VLOOKUP(A4107,[1]spot_prices!$A:$F,5,FALSE)</f>
        <v>17.27</v>
      </c>
      <c r="G4107" s="103">
        <f>VLOOKUP(A4107,[1]spot_prices!$A:$F,6,FALSE)</f>
        <v>1.17</v>
      </c>
      <c r="H4107" s="27" t="s">
        <v>132</v>
      </c>
      <c r="I4107" s="35"/>
      <c r="J4107" s="114"/>
      <c r="K4107" s="112">
        <f>VLOOKUP(H4107,行业总结!D:F,2,FALSE)</f>
        <v>3.3</v>
      </c>
      <c r="L4107" s="27" t="s">
        <v>17463</v>
      </c>
      <c r="M4107" s="27" t="s">
        <v>17464</v>
      </c>
    </row>
    <row r="4108" s="98" customFormat="1" ht="33" spans="1:13">
      <c r="A4108" s="24" t="s">
        <v>17465</v>
      </c>
      <c r="B4108" s="24" t="s">
        <v>17466</v>
      </c>
      <c r="C4108" s="21">
        <f>VLOOKUP(A4108,[1]spot_prices!$A:$F,3,FALSE)</f>
        <v>29.7</v>
      </c>
      <c r="D4108" s="21">
        <f>VLOOKUP(A4108,[1]spot_prices!$A:$F,4,FALSE)</f>
        <v>50.5</v>
      </c>
      <c r="E4108" s="107">
        <f>C4108/D4108</f>
        <v>0.588118811881188</v>
      </c>
      <c r="F4108" s="20">
        <f>VLOOKUP(A4108,[1]spot_prices!$A:$F,5,FALSE)</f>
        <v>63.17</v>
      </c>
      <c r="G4108" s="103">
        <f>VLOOKUP(A4108,[1]spot_prices!$A:$F,6,FALSE)</f>
        <v>4.15</v>
      </c>
      <c r="H4108" s="27" t="s">
        <v>132</v>
      </c>
      <c r="I4108" s="35"/>
      <c r="J4108" s="24" t="s">
        <v>2122</v>
      </c>
      <c r="K4108" s="112">
        <f>VLOOKUP(H4108,行业总结!D:F,2,FALSE)</f>
        <v>3.3</v>
      </c>
      <c r="L4108" s="27" t="s">
        <v>17467</v>
      </c>
      <c r="M4108" s="114"/>
    </row>
    <row r="4109" s="98" customFormat="1" ht="33" spans="1:13">
      <c r="A4109" s="24" t="s">
        <v>17468</v>
      </c>
      <c r="B4109" s="24" t="s">
        <v>17469</v>
      </c>
      <c r="C4109" s="21">
        <f>VLOOKUP(A4109,[1]spot_prices!$A:$F,3,FALSE)</f>
        <v>28.6</v>
      </c>
      <c r="D4109" s="21">
        <f>VLOOKUP(A4109,[1]spot_prices!$A:$F,4,FALSE)</f>
        <v>49.1</v>
      </c>
      <c r="E4109" s="107">
        <f>C4109/D4109</f>
        <v>0.582484725050917</v>
      </c>
      <c r="F4109" s="20">
        <f>VLOOKUP(A4109,[1]spot_prices!$A:$F,5,FALSE)</f>
        <v>32.05</v>
      </c>
      <c r="G4109" s="103">
        <f>VLOOKUP(A4109,[1]spot_prices!$A:$F,6,FALSE)</f>
        <v>4.09</v>
      </c>
      <c r="H4109" s="27" t="s">
        <v>132</v>
      </c>
      <c r="I4109" s="35"/>
      <c r="J4109" s="114"/>
      <c r="K4109" s="112">
        <f>VLOOKUP(H4109,行业总结!D:F,2,FALSE)</f>
        <v>3.3</v>
      </c>
      <c r="L4109" s="27" t="s">
        <v>17470</v>
      </c>
      <c r="M4109" s="27" t="s">
        <v>17471</v>
      </c>
    </row>
    <row r="4110" s="98" customFormat="1" ht="33" spans="1:13">
      <c r="A4110" s="24" t="s">
        <v>17472</v>
      </c>
      <c r="B4110" s="24" t="s">
        <v>17473</v>
      </c>
      <c r="C4110" s="21">
        <f>VLOOKUP(A4110,[1]spot_prices!$A:$F,3,FALSE)</f>
        <v>25.5</v>
      </c>
      <c r="D4110" s="21">
        <f>VLOOKUP(A4110,[1]spot_prices!$A:$F,4,FALSE)</f>
        <v>27.6</v>
      </c>
      <c r="E4110" s="107">
        <f>C4110/D4110</f>
        <v>0.923913043478261</v>
      </c>
      <c r="F4110" s="20">
        <f>VLOOKUP(A4110,[1]spot_prices!$A:$F,5,FALSE)</f>
        <v>17.22</v>
      </c>
      <c r="G4110" s="103">
        <f>VLOOKUP(A4110,[1]spot_prices!$A:$F,6,FALSE)</f>
        <v>0.7</v>
      </c>
      <c r="H4110" s="27" t="s">
        <v>132</v>
      </c>
      <c r="I4110" s="35"/>
      <c r="J4110" s="114"/>
      <c r="K4110" s="112">
        <f>VLOOKUP(H4110,行业总结!D:F,2,FALSE)</f>
        <v>3.3</v>
      </c>
      <c r="L4110" s="27" t="s">
        <v>17474</v>
      </c>
      <c r="M4110" s="27" t="s">
        <v>17475</v>
      </c>
    </row>
    <row r="4111" s="98" customFormat="1" ht="33" spans="1:13">
      <c r="A4111" s="24" t="s">
        <v>17476</v>
      </c>
      <c r="B4111" s="24" t="s">
        <v>17477</v>
      </c>
      <c r="C4111" s="21">
        <f>VLOOKUP(A4111,[1]spot_prices!$A:$F,3,FALSE)</f>
        <v>25.3</v>
      </c>
      <c r="D4111" s="21">
        <f>VLOOKUP(A4111,[1]spot_prices!$A:$F,4,FALSE)</f>
        <v>32.9</v>
      </c>
      <c r="E4111" s="107">
        <f>C4111/D4111</f>
        <v>0.768996960486322</v>
      </c>
      <c r="F4111" s="20">
        <f>VLOOKUP(A4111,[1]spot_prices!$A:$F,5,FALSE)</f>
        <v>9.23</v>
      </c>
      <c r="G4111" s="103">
        <f>VLOOKUP(A4111,[1]spot_prices!$A:$F,6,FALSE)</f>
        <v>1.76</v>
      </c>
      <c r="H4111" s="27" t="s">
        <v>132</v>
      </c>
      <c r="I4111" s="35"/>
      <c r="J4111" s="114"/>
      <c r="K4111" s="112">
        <f>VLOOKUP(H4111,行业总结!D:F,2,FALSE)</f>
        <v>3.3</v>
      </c>
      <c r="L4111" s="27" t="s">
        <v>17478</v>
      </c>
      <c r="M4111" s="27" t="s">
        <v>17479</v>
      </c>
    </row>
    <row r="4112" s="98" customFormat="1" ht="33" spans="1:13">
      <c r="A4112" s="24" t="s">
        <v>17480</v>
      </c>
      <c r="B4112" s="24" t="s">
        <v>17481</v>
      </c>
      <c r="C4112" s="21">
        <f>VLOOKUP(A4112,[1]spot_prices!$A:$F,3,FALSE)</f>
        <v>25.1</v>
      </c>
      <c r="D4112" s="21">
        <f>VLOOKUP(A4112,[1]spot_prices!$A:$F,4,FALSE)</f>
        <v>25.1</v>
      </c>
      <c r="E4112" s="107">
        <f>C4112/D4112</f>
        <v>1</v>
      </c>
      <c r="F4112" s="20">
        <f>VLOOKUP(A4112,[1]spot_prices!$A:$F,5,FALSE)</f>
        <v>10.18</v>
      </c>
      <c r="G4112" s="103">
        <f>VLOOKUP(A4112,[1]spot_prices!$A:$F,6,FALSE)</f>
        <v>1.7</v>
      </c>
      <c r="H4112" s="27" t="s">
        <v>132</v>
      </c>
      <c r="I4112" s="35"/>
      <c r="J4112" s="114"/>
      <c r="K4112" s="112">
        <f>VLOOKUP(H4112,行业总结!D:F,2,FALSE)</f>
        <v>3.3</v>
      </c>
      <c r="L4112" s="27" t="s">
        <v>17482</v>
      </c>
      <c r="M4112" s="27" t="s">
        <v>17483</v>
      </c>
    </row>
    <row r="4113" s="98" customFormat="1" ht="33" spans="1:13">
      <c r="A4113" s="24" t="s">
        <v>17484</v>
      </c>
      <c r="B4113" s="24" t="s">
        <v>17485</v>
      </c>
      <c r="C4113" s="21">
        <f>VLOOKUP(A4113,[1]spot_prices!$A:$F,3,FALSE)</f>
        <v>24.3</v>
      </c>
      <c r="D4113" s="21">
        <f>VLOOKUP(A4113,[1]spot_prices!$A:$F,4,FALSE)</f>
        <v>27</v>
      </c>
      <c r="E4113" s="107">
        <f>C4113/D4113</f>
        <v>0.9</v>
      </c>
      <c r="F4113" s="20">
        <f>VLOOKUP(A4113,[1]spot_prices!$A:$F,5,FALSE)</f>
        <v>5.62</v>
      </c>
      <c r="G4113" s="103">
        <f>VLOOKUP(A4113,[1]spot_prices!$A:$F,6,FALSE)</f>
        <v>2.18</v>
      </c>
      <c r="H4113" s="27" t="s">
        <v>132</v>
      </c>
      <c r="I4113" s="35"/>
      <c r="J4113" s="114"/>
      <c r="K4113" s="112">
        <f>VLOOKUP(H4113,行业总结!D:F,2,FALSE)</f>
        <v>3.3</v>
      </c>
      <c r="L4113" s="27" t="s">
        <v>17486</v>
      </c>
      <c r="M4113" s="27" t="s">
        <v>17487</v>
      </c>
    </row>
    <row r="4114" s="98" customFormat="1" ht="33" spans="1:13">
      <c r="A4114" s="24" t="s">
        <v>17488</v>
      </c>
      <c r="B4114" s="24" t="s">
        <v>17489</v>
      </c>
      <c r="C4114" s="21">
        <f>VLOOKUP(A4114,[1]spot_prices!$A:$F,3,FALSE)</f>
        <v>24.1</v>
      </c>
      <c r="D4114" s="21">
        <f>VLOOKUP(A4114,[1]spot_prices!$A:$F,4,FALSE)</f>
        <v>24.1</v>
      </c>
      <c r="E4114" s="107">
        <f>C4114/D4114</f>
        <v>1</v>
      </c>
      <c r="F4114" s="20">
        <f>VLOOKUP(A4114,[1]spot_prices!$A:$F,5,FALSE)</f>
        <v>11.52</v>
      </c>
      <c r="G4114" s="103">
        <f>VLOOKUP(A4114,[1]spot_prices!$A:$F,6,FALSE)</f>
        <v>0.88</v>
      </c>
      <c r="H4114" s="27" t="s">
        <v>132</v>
      </c>
      <c r="I4114" s="35"/>
      <c r="J4114" s="114"/>
      <c r="K4114" s="112">
        <f>VLOOKUP(H4114,行业总结!D:F,2,FALSE)</f>
        <v>3.3</v>
      </c>
      <c r="L4114" s="27" t="s">
        <v>17490</v>
      </c>
      <c r="M4114" s="27" t="s">
        <v>17491</v>
      </c>
    </row>
    <row r="4115" s="98" customFormat="1" ht="33" spans="1:13">
      <c r="A4115" s="24" t="s">
        <v>17492</v>
      </c>
      <c r="B4115" s="24" t="s">
        <v>17493</v>
      </c>
      <c r="C4115" s="21">
        <f>VLOOKUP(A4115,[1]spot_prices!$A:$F,3,FALSE)</f>
        <v>23.1</v>
      </c>
      <c r="D4115" s="21">
        <f>VLOOKUP(A4115,[1]spot_prices!$A:$F,4,FALSE)</f>
        <v>30.9</v>
      </c>
      <c r="E4115" s="107">
        <f>C4115/D4115</f>
        <v>0.747572815533981</v>
      </c>
      <c r="F4115" s="20">
        <f>VLOOKUP(A4115,[1]spot_prices!$A:$F,5,FALSE)</f>
        <v>11.65</v>
      </c>
      <c r="G4115" s="103">
        <f>VLOOKUP(A4115,[1]spot_prices!$A:$F,6,FALSE)</f>
        <v>2.73</v>
      </c>
      <c r="H4115" s="27" t="s">
        <v>132</v>
      </c>
      <c r="I4115" s="35"/>
      <c r="J4115" s="114"/>
      <c r="K4115" s="112">
        <f>VLOOKUP(H4115,行业总结!D:F,2,FALSE)</f>
        <v>3.3</v>
      </c>
      <c r="L4115" s="27" t="s">
        <v>17494</v>
      </c>
      <c r="M4115" s="27" t="s">
        <v>17495</v>
      </c>
    </row>
    <row r="4116" s="98" customFormat="1" ht="33" spans="1:13">
      <c r="A4116" s="24" t="s">
        <v>17496</v>
      </c>
      <c r="B4116" s="24" t="s">
        <v>17497</v>
      </c>
      <c r="C4116" s="21">
        <f>VLOOKUP(A4116,[1]spot_prices!$A:$F,3,FALSE)</f>
        <v>21</v>
      </c>
      <c r="D4116" s="21">
        <f>VLOOKUP(A4116,[1]spot_prices!$A:$F,4,FALSE)</f>
        <v>26.6</v>
      </c>
      <c r="E4116" s="107">
        <f>C4116/D4116</f>
        <v>0.789473684210526</v>
      </c>
      <c r="F4116" s="20">
        <f>VLOOKUP(A4116,[1]spot_prices!$A:$F,5,FALSE)</f>
        <v>9.92</v>
      </c>
      <c r="G4116" s="103">
        <f>VLOOKUP(A4116,[1]spot_prices!$A:$F,6,FALSE)</f>
        <v>2.69</v>
      </c>
      <c r="H4116" s="27" t="s">
        <v>132</v>
      </c>
      <c r="I4116" s="35"/>
      <c r="J4116" s="114"/>
      <c r="K4116" s="112">
        <f>VLOOKUP(H4116,行业总结!D:F,2,FALSE)</f>
        <v>3.3</v>
      </c>
      <c r="L4116" s="27" t="s">
        <v>17498</v>
      </c>
      <c r="M4116" s="27" t="s">
        <v>17499</v>
      </c>
    </row>
    <row r="4117" s="98" customFormat="1" ht="33" spans="1:13">
      <c r="A4117" s="24" t="s">
        <v>17500</v>
      </c>
      <c r="B4117" s="24" t="s">
        <v>17501</v>
      </c>
      <c r="C4117" s="21">
        <f>VLOOKUP(A4117,[1]spot_prices!$A:$F,3,FALSE)</f>
        <v>20.3</v>
      </c>
      <c r="D4117" s="21">
        <f>VLOOKUP(A4117,[1]spot_prices!$A:$F,4,FALSE)</f>
        <v>31.2</v>
      </c>
      <c r="E4117" s="107">
        <f>C4117/D4117</f>
        <v>0.650641025641026</v>
      </c>
      <c r="F4117" s="20">
        <f>VLOOKUP(A4117,[1]spot_prices!$A:$F,5,FALSE)</f>
        <v>27.9</v>
      </c>
      <c r="G4117" s="103">
        <f>VLOOKUP(A4117,[1]spot_prices!$A:$F,6,FALSE)</f>
        <v>1.45</v>
      </c>
      <c r="H4117" s="27" t="s">
        <v>132</v>
      </c>
      <c r="I4117" s="35"/>
      <c r="J4117" s="114"/>
      <c r="K4117" s="112">
        <f>VLOOKUP(H4117,行业总结!D:F,2,FALSE)</f>
        <v>3.3</v>
      </c>
      <c r="L4117" s="27" t="s">
        <v>17502</v>
      </c>
      <c r="M4117" s="27" t="s">
        <v>3358</v>
      </c>
    </row>
    <row r="4118" s="98" customFormat="1" ht="33" spans="1:13">
      <c r="A4118" s="24" t="s">
        <v>17503</v>
      </c>
      <c r="B4118" s="24" t="s">
        <v>17504</v>
      </c>
      <c r="C4118" s="21">
        <f>VLOOKUP(A4118,[1]spot_prices!$A:$F,3,FALSE)</f>
        <v>20.1</v>
      </c>
      <c r="D4118" s="21">
        <f>VLOOKUP(A4118,[1]spot_prices!$A:$F,4,FALSE)</f>
        <v>72.4</v>
      </c>
      <c r="E4118" s="107">
        <f>C4118/D4118</f>
        <v>0.277624309392265</v>
      </c>
      <c r="F4118" s="20">
        <f>VLOOKUP(A4118,[1]spot_prices!$A:$F,5,FALSE)</f>
        <v>80.53</v>
      </c>
      <c r="G4118" s="103">
        <f>VLOOKUP(A4118,[1]spot_prices!$A:$F,6,FALSE)</f>
        <v>-0.35</v>
      </c>
      <c r="H4118" s="27" t="s">
        <v>132</v>
      </c>
      <c r="I4118" s="35"/>
      <c r="J4118" s="24" t="s">
        <v>2286</v>
      </c>
      <c r="K4118" s="112">
        <f>VLOOKUP(H4118,行业总结!D:F,2,FALSE)</f>
        <v>3.3</v>
      </c>
      <c r="L4118" s="27" t="s">
        <v>17505</v>
      </c>
      <c r="M4118" s="27" t="s">
        <v>17506</v>
      </c>
    </row>
    <row r="4119" s="98" customFormat="1" ht="33" spans="1:13">
      <c r="A4119" s="24" t="s">
        <v>17507</v>
      </c>
      <c r="B4119" s="24" t="s">
        <v>17508</v>
      </c>
      <c r="C4119" s="21">
        <f>VLOOKUP(A4119,[1]spot_prices!$A:$F,3,FALSE)</f>
        <v>19.4</v>
      </c>
      <c r="D4119" s="21">
        <f>VLOOKUP(A4119,[1]spot_prices!$A:$F,4,FALSE)</f>
        <v>37.4</v>
      </c>
      <c r="E4119" s="107">
        <f>C4119/D4119</f>
        <v>0.518716577540107</v>
      </c>
      <c r="F4119" s="20">
        <f>VLOOKUP(A4119,[1]spot_prices!$A:$F,5,FALSE)</f>
        <v>21.56</v>
      </c>
      <c r="G4119" s="103">
        <f>VLOOKUP(A4119,[1]spot_prices!$A:$F,6,FALSE)</f>
        <v>3.75</v>
      </c>
      <c r="H4119" s="27" t="s">
        <v>132</v>
      </c>
      <c r="I4119" s="35"/>
      <c r="J4119" s="114"/>
      <c r="K4119" s="112">
        <f>VLOOKUP(H4119,行业总结!D:F,2,FALSE)</f>
        <v>3.3</v>
      </c>
      <c r="L4119" s="27" t="s">
        <v>17509</v>
      </c>
      <c r="M4119" s="27" t="s">
        <v>17510</v>
      </c>
    </row>
    <row r="4120" s="98" customFormat="1" ht="33" spans="1:13">
      <c r="A4120" s="24" t="s">
        <v>17511</v>
      </c>
      <c r="B4120" s="24" t="s">
        <v>17512</v>
      </c>
      <c r="C4120" s="21">
        <f>VLOOKUP(A4120,[1]spot_prices!$A:$F,3,FALSE)</f>
        <v>19.1</v>
      </c>
      <c r="D4120" s="21">
        <f>VLOOKUP(A4120,[1]spot_prices!$A:$F,4,FALSE)</f>
        <v>48.4</v>
      </c>
      <c r="E4120" s="107">
        <f>C4120/D4120</f>
        <v>0.394628099173554</v>
      </c>
      <c r="F4120" s="20">
        <f>VLOOKUP(A4120,[1]spot_prices!$A:$F,5,FALSE)</f>
        <v>51.23</v>
      </c>
      <c r="G4120" s="103">
        <f>VLOOKUP(A4120,[1]spot_prices!$A:$F,6,FALSE)</f>
        <v>1.59</v>
      </c>
      <c r="H4120" s="27" t="s">
        <v>132</v>
      </c>
      <c r="I4120" s="35"/>
      <c r="J4120" s="114"/>
      <c r="K4120" s="112">
        <f>VLOOKUP(H4120,行业总结!D:F,2,FALSE)</f>
        <v>3.3</v>
      </c>
      <c r="L4120" s="27" t="s">
        <v>17513</v>
      </c>
      <c r="M4120" s="27" t="s">
        <v>17514</v>
      </c>
    </row>
    <row r="4121" s="98" customFormat="1" ht="33" spans="1:13">
      <c r="A4121" s="24" t="s">
        <v>17515</v>
      </c>
      <c r="B4121" s="24" t="s">
        <v>17516</v>
      </c>
      <c r="C4121" s="21">
        <f>VLOOKUP(A4121,[1]spot_prices!$A:$F,3,FALSE)</f>
        <v>19</v>
      </c>
      <c r="D4121" s="21">
        <f>VLOOKUP(A4121,[1]spot_prices!$A:$F,4,FALSE)</f>
        <v>57.9</v>
      </c>
      <c r="E4121" s="107">
        <f>C4121/D4121</f>
        <v>0.328151986183074</v>
      </c>
      <c r="F4121" s="20">
        <f>VLOOKUP(A4121,[1]spot_prices!$A:$F,5,FALSE)</f>
        <v>24.8</v>
      </c>
      <c r="G4121" s="103">
        <f>VLOOKUP(A4121,[1]spot_prices!$A:$F,6,FALSE)</f>
        <v>1.22</v>
      </c>
      <c r="H4121" s="27" t="s">
        <v>132</v>
      </c>
      <c r="I4121" s="35"/>
      <c r="J4121" s="114"/>
      <c r="K4121" s="112">
        <f>VLOOKUP(H4121,行业总结!D:F,2,FALSE)</f>
        <v>3.3</v>
      </c>
      <c r="L4121" s="27" t="s">
        <v>17517</v>
      </c>
      <c r="M4121" s="27" t="s">
        <v>17518</v>
      </c>
    </row>
    <row r="4122" s="98" customFormat="1" ht="33" spans="1:13">
      <c r="A4122" s="24" t="s">
        <v>17519</v>
      </c>
      <c r="B4122" s="24" t="s">
        <v>17520</v>
      </c>
      <c r="C4122" s="21">
        <f>VLOOKUP(A4122,[1]spot_prices!$A:$F,3,FALSE)</f>
        <v>16.2</v>
      </c>
      <c r="D4122" s="21">
        <f>VLOOKUP(A4122,[1]spot_prices!$A:$F,4,FALSE)</f>
        <v>69.6</v>
      </c>
      <c r="E4122" s="107">
        <f>C4122/D4122</f>
        <v>0.232758620689655</v>
      </c>
      <c r="F4122" s="20">
        <f>VLOOKUP(A4122,[1]spot_prices!$A:$F,5,FALSE)</f>
        <v>20.75</v>
      </c>
      <c r="G4122" s="103">
        <f>VLOOKUP(A4122,[1]spot_prices!$A:$F,6,FALSE)</f>
        <v>-0.48</v>
      </c>
      <c r="H4122" s="27" t="s">
        <v>132</v>
      </c>
      <c r="I4122" s="35"/>
      <c r="J4122" s="114"/>
      <c r="K4122" s="112">
        <f>VLOOKUP(H4122,行业总结!D:F,2,FALSE)</f>
        <v>3.3</v>
      </c>
      <c r="L4122" s="27" t="s">
        <v>17521</v>
      </c>
      <c r="M4122" s="27" t="s">
        <v>17522</v>
      </c>
    </row>
    <row r="4123" s="98" customFormat="1" ht="33" spans="1:13">
      <c r="A4123" s="24" t="s">
        <v>17523</v>
      </c>
      <c r="B4123" s="24" t="s">
        <v>17524</v>
      </c>
      <c r="C4123" s="21">
        <f>VLOOKUP(A4123,[1]spot_prices!$A:$F,3,FALSE)</f>
        <v>16.1</v>
      </c>
      <c r="D4123" s="21">
        <f>VLOOKUP(A4123,[1]spot_prices!$A:$F,4,FALSE)</f>
        <v>38.4</v>
      </c>
      <c r="E4123" s="107">
        <f>C4123/D4123</f>
        <v>0.419270833333333</v>
      </c>
      <c r="F4123" s="20">
        <f>VLOOKUP(A4123,[1]spot_prices!$A:$F,5,FALSE)</f>
        <v>9.3</v>
      </c>
      <c r="G4123" s="103">
        <f>VLOOKUP(A4123,[1]spot_prices!$A:$F,6,FALSE)</f>
        <v>1.64</v>
      </c>
      <c r="H4123" s="27" t="s">
        <v>132</v>
      </c>
      <c r="I4123" s="35"/>
      <c r="J4123" s="114"/>
      <c r="K4123" s="112">
        <f>VLOOKUP(H4123,行业总结!D:F,2,FALSE)</f>
        <v>3.3</v>
      </c>
      <c r="L4123" s="27" t="s">
        <v>17525</v>
      </c>
      <c r="M4123" s="27" t="s">
        <v>17526</v>
      </c>
    </row>
    <row r="4124" s="98" customFormat="1" ht="33" spans="1:13">
      <c r="A4124" s="24" t="s">
        <v>17527</v>
      </c>
      <c r="B4124" s="24" t="s">
        <v>17528</v>
      </c>
      <c r="C4124" s="21">
        <f>VLOOKUP(A4124,[1]spot_prices!$A:$F,3,FALSE)</f>
        <v>16</v>
      </c>
      <c r="D4124" s="21">
        <f>VLOOKUP(A4124,[1]spot_prices!$A:$F,4,FALSE)</f>
        <v>63.9</v>
      </c>
      <c r="E4124" s="107">
        <f>C4124/D4124</f>
        <v>0.250391236306729</v>
      </c>
      <c r="F4124" s="20">
        <f>VLOOKUP(A4124,[1]spot_prices!$A:$F,5,FALSE)</f>
        <v>45.53</v>
      </c>
      <c r="G4124" s="103">
        <f>VLOOKUP(A4124,[1]spot_prices!$A:$F,6,FALSE)</f>
        <v>-0.07</v>
      </c>
      <c r="H4124" s="27" t="s">
        <v>132</v>
      </c>
      <c r="I4124" s="35"/>
      <c r="J4124" s="114"/>
      <c r="K4124" s="112">
        <f>VLOOKUP(H4124,行业总结!D:F,2,FALSE)</f>
        <v>3.3</v>
      </c>
      <c r="L4124" s="27" t="s">
        <v>17529</v>
      </c>
      <c r="M4124" s="27" t="s">
        <v>17530</v>
      </c>
    </row>
    <row r="4125" s="98" customFormat="1" ht="33" spans="1:13">
      <c r="A4125" s="24" t="s">
        <v>17531</v>
      </c>
      <c r="B4125" s="24" t="s">
        <v>17532</v>
      </c>
      <c r="C4125" s="21">
        <f>VLOOKUP(A4125,[1]spot_prices!$A:$F,3,FALSE)</f>
        <v>14.9</v>
      </c>
      <c r="D4125" s="21">
        <f>VLOOKUP(A4125,[1]spot_prices!$A:$F,4,FALSE)</f>
        <v>16.9</v>
      </c>
      <c r="E4125" s="107">
        <f>C4125/D4125</f>
        <v>0.881656804733728</v>
      </c>
      <c r="F4125" s="20">
        <f>VLOOKUP(A4125,[1]spot_prices!$A:$F,5,FALSE)</f>
        <v>5.91</v>
      </c>
      <c r="G4125" s="103">
        <f>VLOOKUP(A4125,[1]spot_prices!$A:$F,6,FALSE)</f>
        <v>1.03</v>
      </c>
      <c r="H4125" s="27" t="s">
        <v>132</v>
      </c>
      <c r="I4125" s="35"/>
      <c r="J4125" s="114"/>
      <c r="K4125" s="112">
        <f>VLOOKUP(H4125,行业总结!D:F,2,FALSE)</f>
        <v>3.3</v>
      </c>
      <c r="L4125" s="27" t="s">
        <v>17533</v>
      </c>
      <c r="M4125" s="27" t="s">
        <v>17534</v>
      </c>
    </row>
    <row r="4126" s="98" customFormat="1" ht="33" spans="1:13">
      <c r="A4126" s="24" t="s">
        <v>17535</v>
      </c>
      <c r="B4126" s="24" t="s">
        <v>17536</v>
      </c>
      <c r="C4126" s="21">
        <f>VLOOKUP(A4126,[1]spot_prices!$A:$F,3,FALSE)</f>
        <v>14.7</v>
      </c>
      <c r="D4126" s="21">
        <f>VLOOKUP(A4126,[1]spot_prices!$A:$F,4,FALSE)</f>
        <v>40.6</v>
      </c>
      <c r="E4126" s="107">
        <f>C4126/D4126</f>
        <v>0.362068965517241</v>
      </c>
      <c r="F4126" s="20">
        <f>VLOOKUP(A4126,[1]spot_prices!$A:$F,5,FALSE)</f>
        <v>67.66</v>
      </c>
      <c r="G4126" s="103">
        <f>VLOOKUP(A4126,[1]spot_prices!$A:$F,6,FALSE)</f>
        <v>0.49</v>
      </c>
      <c r="H4126" s="27" t="s">
        <v>132</v>
      </c>
      <c r="I4126" s="35"/>
      <c r="J4126" s="114"/>
      <c r="K4126" s="112">
        <f>VLOOKUP(H4126,行业总结!D:F,2,FALSE)</f>
        <v>3.3</v>
      </c>
      <c r="L4126" s="27" t="s">
        <v>17537</v>
      </c>
      <c r="M4126" s="27" t="s">
        <v>17538</v>
      </c>
    </row>
    <row r="4127" s="98" customFormat="1" ht="33" spans="1:13">
      <c r="A4127" s="24" t="s">
        <v>17539</v>
      </c>
      <c r="B4127" s="24" t="s">
        <v>17540</v>
      </c>
      <c r="C4127" s="21">
        <f>VLOOKUP(A4127,[1]spot_prices!$A:$F,3,FALSE)</f>
        <v>14.3</v>
      </c>
      <c r="D4127" s="21">
        <f>VLOOKUP(A4127,[1]spot_prices!$A:$F,4,FALSE)</f>
        <v>35.4</v>
      </c>
      <c r="E4127" s="107">
        <f>C4127/D4127</f>
        <v>0.403954802259887</v>
      </c>
      <c r="F4127" s="20">
        <f>VLOOKUP(A4127,[1]spot_prices!$A:$F,5,FALSE)</f>
        <v>18.31</v>
      </c>
      <c r="G4127" s="103">
        <f>VLOOKUP(A4127,[1]spot_prices!$A:$F,6,FALSE)</f>
        <v>-1.03</v>
      </c>
      <c r="H4127" s="27" t="s">
        <v>132</v>
      </c>
      <c r="I4127" s="35"/>
      <c r="J4127" s="114"/>
      <c r="K4127" s="112">
        <f>VLOOKUP(H4127,行业总结!D:F,2,FALSE)</f>
        <v>3.3</v>
      </c>
      <c r="L4127" s="27" t="s">
        <v>17541</v>
      </c>
      <c r="M4127" s="27" t="s">
        <v>17542</v>
      </c>
    </row>
    <row r="4128" s="98" customFormat="1" ht="33" spans="1:13">
      <c r="A4128" s="24" t="s">
        <v>17543</v>
      </c>
      <c r="B4128" s="24" t="s">
        <v>17544</v>
      </c>
      <c r="C4128" s="21">
        <f>VLOOKUP(A4128,[1]spot_prices!$A:$F,3,FALSE)</f>
        <v>13.6</v>
      </c>
      <c r="D4128" s="21">
        <f>VLOOKUP(A4128,[1]spot_prices!$A:$F,4,FALSE)</f>
        <v>57.2</v>
      </c>
      <c r="E4128" s="107">
        <f>C4128/D4128</f>
        <v>0.237762237762238</v>
      </c>
      <c r="F4128" s="20">
        <f>VLOOKUP(A4128,[1]spot_prices!$A:$F,5,FALSE)</f>
        <v>20.17</v>
      </c>
      <c r="G4128" s="103">
        <f>VLOOKUP(A4128,[1]spot_prices!$A:$F,6,FALSE)</f>
        <v>-0.05</v>
      </c>
      <c r="H4128" s="27" t="s">
        <v>132</v>
      </c>
      <c r="I4128" s="35"/>
      <c r="J4128" s="114"/>
      <c r="K4128" s="112">
        <f>VLOOKUP(H4128,行业总结!D:F,2,FALSE)</f>
        <v>3.3</v>
      </c>
      <c r="L4128" s="27" t="s">
        <v>17545</v>
      </c>
      <c r="M4128" s="27" t="s">
        <v>17546</v>
      </c>
    </row>
    <row r="4129" s="98" customFormat="1" ht="33" spans="1:13">
      <c r="A4129" s="24" t="s">
        <v>17547</v>
      </c>
      <c r="B4129" s="24" t="s">
        <v>17548</v>
      </c>
      <c r="C4129" s="21">
        <f>VLOOKUP(A4129,[1]spot_prices!$A:$F,3,FALSE)</f>
        <v>13.5</v>
      </c>
      <c r="D4129" s="21">
        <f>VLOOKUP(A4129,[1]spot_prices!$A:$F,4,FALSE)</f>
        <v>53.5</v>
      </c>
      <c r="E4129" s="107">
        <f>C4129/D4129</f>
        <v>0.252336448598131</v>
      </c>
      <c r="F4129" s="20">
        <f>VLOOKUP(A4129,[1]spot_prices!$A:$F,5,FALSE)</f>
        <v>48</v>
      </c>
      <c r="G4129" s="103">
        <f>VLOOKUP(A4129,[1]spot_prices!$A:$F,6,FALSE)</f>
        <v>6.08</v>
      </c>
      <c r="H4129" s="27" t="s">
        <v>132</v>
      </c>
      <c r="I4129" s="35"/>
      <c r="J4129" s="114"/>
      <c r="K4129" s="112">
        <f>VLOOKUP(H4129,行业总结!D:F,2,FALSE)</f>
        <v>3.3</v>
      </c>
      <c r="L4129" s="27" t="s">
        <v>17549</v>
      </c>
      <c r="M4129" s="27" t="s">
        <v>17550</v>
      </c>
    </row>
    <row r="4130" s="98" customFormat="1" ht="33" spans="1:13">
      <c r="A4130" s="24" t="s">
        <v>17551</v>
      </c>
      <c r="B4130" s="24" t="s">
        <v>17552</v>
      </c>
      <c r="C4130" s="21">
        <f>VLOOKUP(A4130,[1]spot_prices!$A:$F,3,FALSE)</f>
        <v>13.1</v>
      </c>
      <c r="D4130" s="21">
        <f>VLOOKUP(A4130,[1]spot_prices!$A:$F,4,FALSE)</f>
        <v>36.2</v>
      </c>
      <c r="E4130" s="107">
        <f>C4130/D4130</f>
        <v>0.361878453038674</v>
      </c>
      <c r="F4130" s="20">
        <f>VLOOKUP(A4130,[1]spot_prices!$A:$F,5,FALSE)</f>
        <v>23.34</v>
      </c>
      <c r="G4130" s="103">
        <f>VLOOKUP(A4130,[1]spot_prices!$A:$F,6,FALSE)</f>
        <v>2.23</v>
      </c>
      <c r="H4130" s="27" t="s">
        <v>132</v>
      </c>
      <c r="I4130" s="35"/>
      <c r="J4130" s="114"/>
      <c r="K4130" s="112">
        <f>VLOOKUP(H4130,行业总结!D:F,2,FALSE)</f>
        <v>3.3</v>
      </c>
      <c r="L4130" s="27" t="s">
        <v>17553</v>
      </c>
      <c r="M4130" s="27" t="s">
        <v>17554</v>
      </c>
    </row>
    <row r="4131" s="98" customFormat="1" ht="33" spans="1:13">
      <c r="A4131" s="24" t="s">
        <v>17555</v>
      </c>
      <c r="B4131" s="24" t="s">
        <v>17556</v>
      </c>
      <c r="C4131" s="21">
        <f>VLOOKUP(A4131,[1]spot_prices!$A:$F,3,FALSE)</f>
        <v>12.7</v>
      </c>
      <c r="D4131" s="21">
        <f>VLOOKUP(A4131,[1]spot_prices!$A:$F,4,FALSE)</f>
        <v>18.2</v>
      </c>
      <c r="E4131" s="107">
        <f>C4131/D4131</f>
        <v>0.697802197802198</v>
      </c>
      <c r="F4131" s="20">
        <f>VLOOKUP(A4131,[1]spot_prices!$A:$F,5,FALSE)</f>
        <v>11.73</v>
      </c>
      <c r="G4131" s="103">
        <f>VLOOKUP(A4131,[1]spot_prices!$A:$F,6,FALSE)</f>
        <v>2.45</v>
      </c>
      <c r="H4131" s="27" t="s">
        <v>132</v>
      </c>
      <c r="I4131" s="35"/>
      <c r="J4131" s="114"/>
      <c r="K4131" s="112">
        <f>VLOOKUP(H4131,行业总结!D:F,2,FALSE)</f>
        <v>3.3</v>
      </c>
      <c r="L4131" s="27" t="s">
        <v>17557</v>
      </c>
      <c r="M4131" s="27" t="s">
        <v>17558</v>
      </c>
    </row>
    <row r="4132" s="98" customFormat="1" ht="33" spans="1:13">
      <c r="A4132" s="24" t="s">
        <v>17559</v>
      </c>
      <c r="B4132" s="24" t="s">
        <v>17560</v>
      </c>
      <c r="C4132" s="21">
        <f>VLOOKUP(A4132,[1]spot_prices!$A:$F,3,FALSE)</f>
        <v>11.5</v>
      </c>
      <c r="D4132" s="21">
        <f>VLOOKUP(A4132,[1]spot_prices!$A:$F,4,FALSE)</f>
        <v>20.7</v>
      </c>
      <c r="E4132" s="107">
        <f>C4132/D4132</f>
        <v>0.555555555555556</v>
      </c>
      <c r="F4132" s="20">
        <f>VLOOKUP(A4132,[1]spot_prices!$A:$F,5,FALSE)</f>
        <v>17.24</v>
      </c>
      <c r="G4132" s="103">
        <f>VLOOKUP(A4132,[1]spot_prices!$A:$F,6,FALSE)</f>
        <v>4.36</v>
      </c>
      <c r="H4132" s="27" t="s">
        <v>132</v>
      </c>
      <c r="I4132" s="35"/>
      <c r="J4132" s="114"/>
      <c r="K4132" s="112">
        <f>VLOOKUP(H4132,行业总结!D:F,2,FALSE)</f>
        <v>3.3</v>
      </c>
      <c r="L4132" s="27" t="s">
        <v>17561</v>
      </c>
      <c r="M4132" s="27" t="s">
        <v>17562</v>
      </c>
    </row>
    <row r="4133" s="98" customFormat="1" ht="33" spans="1:13">
      <c r="A4133" s="24" t="s">
        <v>17563</v>
      </c>
      <c r="B4133" s="24" t="s">
        <v>17564</v>
      </c>
      <c r="C4133" s="21">
        <f>VLOOKUP(A4133,[1]spot_prices!$A:$F,3,FALSE)</f>
        <v>11.3</v>
      </c>
      <c r="D4133" s="21">
        <f>VLOOKUP(A4133,[1]spot_prices!$A:$F,4,FALSE)</f>
        <v>41.5</v>
      </c>
      <c r="E4133" s="107">
        <f>C4133/D4133</f>
        <v>0.272289156626506</v>
      </c>
      <c r="F4133" s="20">
        <f>VLOOKUP(A4133,[1]spot_prices!$A:$F,5,FALSE)</f>
        <v>43.29</v>
      </c>
      <c r="G4133" s="103">
        <f>VLOOKUP(A4133,[1]spot_prices!$A:$F,6,FALSE)</f>
        <v>2.73</v>
      </c>
      <c r="H4133" s="27" t="s">
        <v>132</v>
      </c>
      <c r="I4133" s="35"/>
      <c r="J4133" s="114"/>
      <c r="K4133" s="112">
        <f>VLOOKUP(H4133,行业总结!D:F,2,FALSE)</f>
        <v>3.3</v>
      </c>
      <c r="L4133" s="27" t="s">
        <v>17565</v>
      </c>
      <c r="M4133" s="27" t="s">
        <v>17566</v>
      </c>
    </row>
    <row r="4134" s="98" customFormat="1" ht="33" spans="1:13">
      <c r="A4134" s="24" t="s">
        <v>17567</v>
      </c>
      <c r="B4134" s="24" t="s">
        <v>17568</v>
      </c>
      <c r="C4134" s="21">
        <f>VLOOKUP(A4134,[1]spot_prices!$A:$F,3,FALSE)</f>
        <v>10.3</v>
      </c>
      <c r="D4134" s="21">
        <f>VLOOKUP(A4134,[1]spot_prices!$A:$F,4,FALSE)</f>
        <v>75.7</v>
      </c>
      <c r="E4134" s="107">
        <f>C4134/D4134</f>
        <v>0.136063408190225</v>
      </c>
      <c r="F4134" s="20">
        <f>VLOOKUP(A4134,[1]spot_prices!$A:$F,5,FALSE)</f>
        <v>18.92</v>
      </c>
      <c r="G4134" s="103">
        <f>VLOOKUP(A4134,[1]spot_prices!$A:$F,6,FALSE)</f>
        <v>2.1</v>
      </c>
      <c r="H4134" s="27" t="s">
        <v>132</v>
      </c>
      <c r="I4134" s="35"/>
      <c r="J4134" s="24" t="s">
        <v>2113</v>
      </c>
      <c r="K4134" s="112">
        <f>VLOOKUP(H4134,行业总结!D:F,2,FALSE)</f>
        <v>3.3</v>
      </c>
      <c r="L4134" s="27" t="s">
        <v>17569</v>
      </c>
      <c r="M4134" s="27" t="s">
        <v>17570</v>
      </c>
    </row>
    <row r="4135" s="98" customFormat="1" ht="33" spans="1:13">
      <c r="A4135" s="24" t="s">
        <v>17571</v>
      </c>
      <c r="B4135" s="24" t="s">
        <v>17572</v>
      </c>
      <c r="C4135" s="21">
        <f>VLOOKUP(A4135,[1]spot_prices!$A:$F,3,FALSE)</f>
        <v>10.2</v>
      </c>
      <c r="D4135" s="21">
        <f>VLOOKUP(A4135,[1]spot_prices!$A:$F,4,FALSE)</f>
        <v>23.7</v>
      </c>
      <c r="E4135" s="107">
        <f>C4135/D4135</f>
        <v>0.430379746835443</v>
      </c>
      <c r="F4135" s="20">
        <f>VLOOKUP(A4135,[1]spot_prices!$A:$F,5,FALSE)</f>
        <v>43.89</v>
      </c>
      <c r="G4135" s="103">
        <f>VLOOKUP(A4135,[1]spot_prices!$A:$F,6,FALSE)</f>
        <v>4.5</v>
      </c>
      <c r="H4135" s="27" t="s">
        <v>132</v>
      </c>
      <c r="I4135" s="35"/>
      <c r="J4135" s="114"/>
      <c r="K4135" s="112">
        <f>VLOOKUP(H4135,行业总结!D:F,2,FALSE)</f>
        <v>3.3</v>
      </c>
      <c r="L4135" s="27" t="s">
        <v>17573</v>
      </c>
      <c r="M4135" s="27" t="s">
        <v>17574</v>
      </c>
    </row>
    <row r="4136" s="98" customFormat="1" ht="33" spans="1:13">
      <c r="A4136" s="24" t="s">
        <v>17575</v>
      </c>
      <c r="B4136" s="24" t="s">
        <v>17576</v>
      </c>
      <c r="C4136" s="21">
        <f>VLOOKUP(A4136,[1]spot_prices!$A:$F,3,FALSE)</f>
        <v>9.9</v>
      </c>
      <c r="D4136" s="21">
        <f>VLOOKUP(A4136,[1]spot_prices!$A:$F,4,FALSE)</f>
        <v>30.3</v>
      </c>
      <c r="E4136" s="107">
        <f>C4136/D4136</f>
        <v>0.326732673267327</v>
      </c>
      <c r="F4136" s="20">
        <f>VLOOKUP(A4136,[1]spot_prices!$A:$F,5,FALSE)</f>
        <v>20.24</v>
      </c>
      <c r="G4136" s="103">
        <f>VLOOKUP(A4136,[1]spot_prices!$A:$F,6,FALSE)</f>
        <v>1.96</v>
      </c>
      <c r="H4136" s="27" t="s">
        <v>132</v>
      </c>
      <c r="I4136" s="35"/>
      <c r="J4136" s="114"/>
      <c r="K4136" s="112">
        <f>VLOOKUP(H4136,行业总结!D:F,2,FALSE)</f>
        <v>3.3</v>
      </c>
      <c r="L4136" s="27" t="s">
        <v>17577</v>
      </c>
      <c r="M4136" s="27" t="s">
        <v>17578</v>
      </c>
    </row>
    <row r="4137" s="98" customFormat="1" ht="33" spans="1:13">
      <c r="A4137" s="24" t="s">
        <v>17579</v>
      </c>
      <c r="B4137" s="24" t="s">
        <v>17580</v>
      </c>
      <c r="C4137" s="21">
        <f>VLOOKUP(A4137,[1]spot_prices!$A:$F,3,FALSE)</f>
        <v>9.4</v>
      </c>
      <c r="D4137" s="21">
        <f>VLOOKUP(A4137,[1]spot_prices!$A:$F,4,FALSE)</f>
        <v>21.8</v>
      </c>
      <c r="E4137" s="107">
        <f>C4137/D4137</f>
        <v>0.431192660550459</v>
      </c>
      <c r="F4137" s="20">
        <f>VLOOKUP(A4137,[1]spot_prices!$A:$F,5,FALSE)</f>
        <v>16.52</v>
      </c>
      <c r="G4137" s="103">
        <f>VLOOKUP(A4137,[1]spot_prices!$A:$F,6,FALSE)</f>
        <v>2.86</v>
      </c>
      <c r="H4137" s="27" t="s">
        <v>132</v>
      </c>
      <c r="I4137" s="35"/>
      <c r="J4137" s="114"/>
      <c r="K4137" s="112">
        <f>VLOOKUP(H4137,行业总结!D:F,2,FALSE)</f>
        <v>3.3</v>
      </c>
      <c r="L4137" s="27" t="s">
        <v>17581</v>
      </c>
      <c r="M4137" s="27" t="s">
        <v>17582</v>
      </c>
    </row>
    <row r="4138" s="98" customFormat="1" ht="33" spans="1:13">
      <c r="A4138" s="24" t="s">
        <v>17583</v>
      </c>
      <c r="B4138" s="24" t="s">
        <v>17584</v>
      </c>
      <c r="C4138" s="21">
        <f>VLOOKUP(A4138,[1]spot_prices!$A:$F,3,FALSE)</f>
        <v>8.4</v>
      </c>
      <c r="D4138" s="21">
        <f>VLOOKUP(A4138,[1]spot_prices!$A:$F,4,FALSE)</f>
        <v>33.6</v>
      </c>
      <c r="E4138" s="107">
        <f>C4138/D4138</f>
        <v>0.25</v>
      </c>
      <c r="F4138" s="20">
        <f>VLOOKUP(A4138,[1]spot_prices!$A:$F,5,FALSE)</f>
        <v>48.81</v>
      </c>
      <c r="G4138" s="103">
        <f>VLOOKUP(A4138,[1]spot_prices!$A:$F,6,FALSE)</f>
        <v>1.33</v>
      </c>
      <c r="H4138" s="27" t="s">
        <v>132</v>
      </c>
      <c r="I4138" s="35"/>
      <c r="J4138" s="114"/>
      <c r="K4138" s="112">
        <f>VLOOKUP(H4138,行业总结!D:F,2,FALSE)</f>
        <v>3.3</v>
      </c>
      <c r="L4138" s="27" t="s">
        <v>17585</v>
      </c>
      <c r="M4138" s="27" t="s">
        <v>17586</v>
      </c>
    </row>
    <row r="4139" s="98" customFormat="1" ht="33" spans="1:13">
      <c r="A4139" s="24" t="s">
        <v>17587</v>
      </c>
      <c r="B4139" s="24" t="s">
        <v>17588</v>
      </c>
      <c r="C4139" s="21">
        <f>VLOOKUP(A4139,[1]spot_prices!$A:$F,3,FALSE)</f>
        <v>8.1</v>
      </c>
      <c r="D4139" s="21">
        <f>VLOOKUP(A4139,[1]spot_prices!$A:$F,4,FALSE)</f>
        <v>21.6</v>
      </c>
      <c r="E4139" s="107">
        <f>C4139/D4139</f>
        <v>0.375</v>
      </c>
      <c r="F4139" s="20">
        <f>VLOOKUP(A4139,[1]spot_prices!$A:$F,5,FALSE)</f>
        <v>22.5</v>
      </c>
      <c r="G4139" s="103">
        <f>VLOOKUP(A4139,[1]spot_prices!$A:$F,6,FALSE)</f>
        <v>2.27</v>
      </c>
      <c r="H4139" s="27" t="s">
        <v>132</v>
      </c>
      <c r="I4139" s="35"/>
      <c r="J4139" s="114"/>
      <c r="K4139" s="112">
        <f>VLOOKUP(H4139,行业总结!D:F,2,FALSE)</f>
        <v>3.3</v>
      </c>
      <c r="L4139" s="27" t="s">
        <v>17589</v>
      </c>
      <c r="M4139" s="27" t="s">
        <v>17590</v>
      </c>
    </row>
    <row r="4140" s="98" customFormat="1" ht="33" spans="1:13">
      <c r="A4140" s="24" t="s">
        <v>17591</v>
      </c>
      <c r="B4140" s="24" t="s">
        <v>17592</v>
      </c>
      <c r="C4140" s="21">
        <f>VLOOKUP(A4140,[1]spot_prices!$A:$F,3,FALSE)</f>
        <v>7.6</v>
      </c>
      <c r="D4140" s="21">
        <f>VLOOKUP(A4140,[1]spot_prices!$A:$F,4,FALSE)</f>
        <v>33.5</v>
      </c>
      <c r="E4140" s="107">
        <f>C4140/D4140</f>
        <v>0.226865671641791</v>
      </c>
      <c r="F4140" s="20">
        <f>VLOOKUP(A4140,[1]spot_prices!$A:$F,5,FALSE)</f>
        <v>51.5</v>
      </c>
      <c r="G4140" s="103">
        <f>VLOOKUP(A4140,[1]spot_prices!$A:$F,6,FALSE)</f>
        <v>0.8</v>
      </c>
      <c r="H4140" s="27" t="s">
        <v>132</v>
      </c>
      <c r="I4140" s="35"/>
      <c r="J4140" s="114"/>
      <c r="K4140" s="112">
        <f>VLOOKUP(H4140,行业总结!D:F,2,FALSE)</f>
        <v>3.3</v>
      </c>
      <c r="L4140" s="27" t="s">
        <v>17593</v>
      </c>
      <c r="M4140" s="27" t="s">
        <v>17594</v>
      </c>
    </row>
    <row r="4141" s="98" customFormat="1" ht="33" spans="1:13">
      <c r="A4141" s="24" t="s">
        <v>17595</v>
      </c>
      <c r="B4141" s="24" t="s">
        <v>17596</v>
      </c>
      <c r="C4141" s="21">
        <f>VLOOKUP(A4141,[1]spot_prices!$A:$F,3,FALSE)</f>
        <v>7.2</v>
      </c>
      <c r="D4141" s="21">
        <f>VLOOKUP(A4141,[1]spot_prices!$A:$F,4,FALSE)</f>
        <v>30.7</v>
      </c>
      <c r="E4141" s="107">
        <f>C4141/D4141</f>
        <v>0.234527687296417</v>
      </c>
      <c r="F4141" s="20">
        <f>VLOOKUP(A4141,[1]spot_prices!$A:$F,5,FALSE)</f>
        <v>42.55</v>
      </c>
      <c r="G4141" s="103">
        <f>VLOOKUP(A4141,[1]spot_prices!$A:$F,6,FALSE)</f>
        <v>2.31</v>
      </c>
      <c r="H4141" s="27" t="s">
        <v>132</v>
      </c>
      <c r="I4141" s="35"/>
      <c r="J4141" s="114"/>
      <c r="K4141" s="112">
        <f>VLOOKUP(H4141,行业总结!D:F,2,FALSE)</f>
        <v>3.3</v>
      </c>
      <c r="L4141" s="27" t="s">
        <v>17597</v>
      </c>
      <c r="M4141" s="27" t="s">
        <v>17598</v>
      </c>
    </row>
    <row r="4142" s="98" customFormat="1" ht="33" spans="1:13">
      <c r="A4142" s="24" t="s">
        <v>17599</v>
      </c>
      <c r="B4142" s="24" t="s">
        <v>17600</v>
      </c>
      <c r="C4142" s="21">
        <f>VLOOKUP(A4142,[1]spot_prices!$A:$F,3,FALSE)</f>
        <v>7.1</v>
      </c>
      <c r="D4142" s="21">
        <f>VLOOKUP(A4142,[1]spot_prices!$A:$F,4,FALSE)</f>
        <v>30.1</v>
      </c>
      <c r="E4142" s="107">
        <f>C4142/D4142</f>
        <v>0.235880398671096</v>
      </c>
      <c r="F4142" s="20">
        <f>VLOOKUP(A4142,[1]spot_prices!$A:$F,5,FALSE)</f>
        <v>14.55</v>
      </c>
      <c r="G4142" s="103">
        <f>VLOOKUP(A4142,[1]spot_prices!$A:$F,6,FALSE)</f>
        <v>1.82</v>
      </c>
      <c r="H4142" s="27" t="s">
        <v>132</v>
      </c>
      <c r="I4142" s="35"/>
      <c r="J4142" s="114"/>
      <c r="K4142" s="112">
        <f>VLOOKUP(H4142,行业总结!D:F,2,FALSE)</f>
        <v>3.3</v>
      </c>
      <c r="L4142" s="27" t="s">
        <v>17601</v>
      </c>
      <c r="M4142" s="27" t="s">
        <v>17602</v>
      </c>
    </row>
    <row r="4143" s="98" customFormat="1" ht="33" spans="1:13">
      <c r="A4143" s="24" t="s">
        <v>17603</v>
      </c>
      <c r="B4143" s="24" t="s">
        <v>17604</v>
      </c>
      <c r="C4143" s="21">
        <f>VLOOKUP(A4143,[1]spot_prices!$A:$F,3,FALSE)</f>
        <v>6.6</v>
      </c>
      <c r="D4143" s="21">
        <f>VLOOKUP(A4143,[1]spot_prices!$A:$F,4,FALSE)</f>
        <v>26.5</v>
      </c>
      <c r="E4143" s="107">
        <f>C4143/D4143</f>
        <v>0.249056603773585</v>
      </c>
      <c r="F4143" s="20">
        <f>VLOOKUP(A4143,[1]spot_prices!$A:$F,5,FALSE)</f>
        <v>27.61</v>
      </c>
      <c r="G4143" s="103">
        <f>VLOOKUP(A4143,[1]spot_prices!$A:$F,6,FALSE)</f>
        <v>2.15</v>
      </c>
      <c r="H4143" s="27" t="s">
        <v>132</v>
      </c>
      <c r="I4143" s="35"/>
      <c r="J4143" s="114"/>
      <c r="K4143" s="112">
        <f>VLOOKUP(H4143,行业总结!D:F,2,FALSE)</f>
        <v>3.3</v>
      </c>
      <c r="L4143" s="27" t="s">
        <v>17605</v>
      </c>
      <c r="M4143" s="27" t="s">
        <v>17606</v>
      </c>
    </row>
    <row r="4144" s="98" customFormat="1" ht="33" spans="1:13">
      <c r="A4144" s="24" t="s">
        <v>17607</v>
      </c>
      <c r="B4144" s="24" t="s">
        <v>17608</v>
      </c>
      <c r="C4144" s="21">
        <f>VLOOKUP(A4144,[1]spot_prices!$A:$F,3,FALSE)</f>
        <v>6.4</v>
      </c>
      <c r="D4144" s="21">
        <f>VLOOKUP(A4144,[1]spot_prices!$A:$F,4,FALSE)</f>
        <v>27.3</v>
      </c>
      <c r="E4144" s="107">
        <f>C4144/D4144</f>
        <v>0.234432234432234</v>
      </c>
      <c r="F4144" s="20">
        <f>VLOOKUP(A4144,[1]spot_prices!$A:$F,5,FALSE)</f>
        <v>26.46</v>
      </c>
      <c r="G4144" s="103">
        <f>VLOOKUP(A4144,[1]spot_prices!$A:$F,6,FALSE)</f>
        <v>1.19</v>
      </c>
      <c r="H4144" s="27" t="s">
        <v>132</v>
      </c>
      <c r="I4144" s="35"/>
      <c r="J4144" s="114"/>
      <c r="K4144" s="112">
        <f>VLOOKUP(H4144,行业总结!D:F,2,FALSE)</f>
        <v>3.3</v>
      </c>
      <c r="L4144" s="27" t="s">
        <v>17609</v>
      </c>
      <c r="M4144" s="27" t="s">
        <v>17610</v>
      </c>
    </row>
    <row r="4145" s="98" customFormat="1" ht="33" spans="1:13">
      <c r="A4145" s="24" t="s">
        <v>17611</v>
      </c>
      <c r="B4145" s="24" t="s">
        <v>17612</v>
      </c>
      <c r="C4145" s="21">
        <f>VLOOKUP(A4145,[1]spot_prices!$A:$F,3,FALSE)</f>
        <v>3.6</v>
      </c>
      <c r="D4145" s="21">
        <f>VLOOKUP(A4145,[1]spot_prices!$A:$F,4,FALSE)</f>
        <v>7.3</v>
      </c>
      <c r="E4145" s="107">
        <f>C4145/D4145</f>
        <v>0.493150684931507</v>
      </c>
      <c r="F4145" s="20">
        <f>VLOOKUP(A4145,[1]spot_prices!$A:$F,5,FALSE)</f>
        <v>6.85</v>
      </c>
      <c r="G4145" s="103">
        <f>VLOOKUP(A4145,[1]spot_prices!$A:$F,6,FALSE)</f>
        <v>-0.44</v>
      </c>
      <c r="H4145" s="27" t="s">
        <v>132</v>
      </c>
      <c r="I4145" s="35"/>
      <c r="J4145" s="114"/>
      <c r="K4145" s="112">
        <f>VLOOKUP(H4145,行业总结!D:F,2,FALSE)</f>
        <v>3.3</v>
      </c>
      <c r="L4145" s="27" t="s">
        <v>17613</v>
      </c>
      <c r="M4145" s="27" t="s">
        <v>1772</v>
      </c>
    </row>
    <row r="4146" s="98" customFormat="1" ht="33" spans="1:13">
      <c r="A4146" s="24" t="s">
        <v>17614</v>
      </c>
      <c r="B4146" s="24" t="s">
        <v>17615</v>
      </c>
      <c r="C4146" s="21">
        <f>VLOOKUP(A4146,[1]spot_prices!$A:$F,3,FALSE)</f>
        <v>2</v>
      </c>
      <c r="D4146" s="21">
        <f>VLOOKUP(A4146,[1]spot_prices!$A:$F,4,FALSE)</f>
        <v>5.7</v>
      </c>
      <c r="E4146" s="107">
        <f>C4146/D4146</f>
        <v>0.350877192982456</v>
      </c>
      <c r="F4146" s="20">
        <f>VLOOKUP(A4146,[1]spot_prices!$A:$F,5,FALSE)</f>
        <v>7.11</v>
      </c>
      <c r="G4146" s="103">
        <f>VLOOKUP(A4146,[1]spot_prices!$A:$F,6,FALSE)</f>
        <v>0.42</v>
      </c>
      <c r="H4146" s="27" t="s">
        <v>132</v>
      </c>
      <c r="I4146" s="35"/>
      <c r="J4146" s="114"/>
      <c r="K4146" s="112">
        <f>VLOOKUP(H4146,行业总结!D:F,2,FALSE)</f>
        <v>3.3</v>
      </c>
      <c r="L4146" s="114"/>
      <c r="M4146" s="114"/>
    </row>
    <row r="4147" s="98" customFormat="1" ht="33" spans="1:13">
      <c r="A4147" s="24" t="s">
        <v>17616</v>
      </c>
      <c r="B4147" s="24" t="s">
        <v>17617</v>
      </c>
      <c r="C4147" s="21">
        <f>VLOOKUP(A4147,[1]spot_prices!$A:$F,3,FALSE)</f>
        <v>1.9</v>
      </c>
      <c r="D4147" s="21">
        <f>VLOOKUP(A4147,[1]spot_prices!$A:$F,4,FALSE)</f>
        <v>6.4</v>
      </c>
      <c r="E4147" s="107">
        <f>C4147/D4147</f>
        <v>0.296875</v>
      </c>
      <c r="F4147" s="20">
        <f>VLOOKUP(A4147,[1]spot_prices!$A:$F,5,FALSE)</f>
        <v>8.6</v>
      </c>
      <c r="G4147" s="103">
        <f>VLOOKUP(A4147,[1]spot_prices!$A:$F,6,FALSE)</f>
        <v>0.23</v>
      </c>
      <c r="H4147" s="27" t="s">
        <v>132</v>
      </c>
      <c r="I4147" s="35"/>
      <c r="J4147" s="114"/>
      <c r="K4147" s="112">
        <f>VLOOKUP(H4147,行业总结!D:F,2,FALSE)</f>
        <v>3.3</v>
      </c>
      <c r="L4147" s="114"/>
      <c r="M4147" s="114"/>
    </row>
    <row r="4148" s="98" customFormat="1" ht="33" spans="1:13">
      <c r="A4148" s="24" t="s">
        <v>17618</v>
      </c>
      <c r="B4148" s="24" t="s">
        <v>17619</v>
      </c>
      <c r="C4148" s="21">
        <f>VLOOKUP(A4148,[1]spot_prices!$A:$F,3,FALSE)</f>
        <v>1.9</v>
      </c>
      <c r="D4148" s="21">
        <f>VLOOKUP(A4148,[1]spot_prices!$A:$F,4,FALSE)</f>
        <v>4.8</v>
      </c>
      <c r="E4148" s="107">
        <f>C4148/D4148</f>
        <v>0.395833333333333</v>
      </c>
      <c r="F4148" s="20">
        <f>VLOOKUP(A4148,[1]spot_prices!$A:$F,5,FALSE)</f>
        <v>9.52</v>
      </c>
      <c r="G4148" s="103">
        <f>VLOOKUP(A4148,[1]spot_prices!$A:$F,6,FALSE)</f>
        <v>0</v>
      </c>
      <c r="H4148" s="27" t="s">
        <v>132</v>
      </c>
      <c r="I4148" s="35"/>
      <c r="J4148" s="114"/>
      <c r="K4148" s="112">
        <f>VLOOKUP(H4148,行业总结!D:F,2,FALSE)</f>
        <v>3.3</v>
      </c>
      <c r="L4148" s="114"/>
      <c r="M4148" s="27" t="s">
        <v>3715</v>
      </c>
    </row>
    <row r="4149" s="98" customFormat="1" ht="33" spans="1:13">
      <c r="A4149" s="24" t="s">
        <v>17620</v>
      </c>
      <c r="B4149" s="24" t="s">
        <v>17621</v>
      </c>
      <c r="C4149" s="21">
        <f>VLOOKUP(A4149,[1]spot_prices!$A:$F,3,FALSE)</f>
        <v>1.8</v>
      </c>
      <c r="D4149" s="21">
        <f>VLOOKUP(A4149,[1]spot_prices!$A:$F,4,FALSE)</f>
        <v>7.3</v>
      </c>
      <c r="E4149" s="107">
        <f>C4149/D4149</f>
        <v>0.246575342465753</v>
      </c>
      <c r="F4149" s="20">
        <f>VLOOKUP(A4149,[1]spot_prices!$A:$F,5,FALSE)</f>
        <v>11.86</v>
      </c>
      <c r="G4149" s="103">
        <f>VLOOKUP(A4149,[1]spot_prices!$A:$F,6,FALSE)</f>
        <v>1.8</v>
      </c>
      <c r="H4149" s="27" t="s">
        <v>132</v>
      </c>
      <c r="I4149" s="35"/>
      <c r="J4149" s="114"/>
      <c r="K4149" s="112">
        <f>VLOOKUP(H4149,行业总结!D:F,2,FALSE)</f>
        <v>3.3</v>
      </c>
      <c r="L4149" s="27" t="s">
        <v>17622</v>
      </c>
      <c r="M4149" s="27" t="s">
        <v>1772</v>
      </c>
    </row>
    <row r="4150" s="98" customFormat="1" ht="33" spans="1:13">
      <c r="A4150" s="24" t="s">
        <v>17623</v>
      </c>
      <c r="B4150" s="24" t="s">
        <v>17624</v>
      </c>
      <c r="C4150" s="21">
        <f>VLOOKUP(A4150,[1]spot_prices!$A:$F,3,FALSE)</f>
        <v>1.3</v>
      </c>
      <c r="D4150" s="21">
        <f>VLOOKUP(A4150,[1]spot_prices!$A:$F,4,FALSE)</f>
        <v>4.4</v>
      </c>
      <c r="E4150" s="107">
        <f>C4150/D4150</f>
        <v>0.295454545454545</v>
      </c>
      <c r="F4150" s="20">
        <f>VLOOKUP(A4150,[1]spot_prices!$A:$F,5,FALSE)</f>
        <v>6.83</v>
      </c>
      <c r="G4150" s="103">
        <f>VLOOKUP(A4150,[1]spot_prices!$A:$F,6,FALSE)</f>
        <v>1.79</v>
      </c>
      <c r="H4150" s="27" t="s">
        <v>132</v>
      </c>
      <c r="I4150" s="35"/>
      <c r="J4150" s="114"/>
      <c r="K4150" s="112">
        <f>VLOOKUP(H4150,行业总结!D:F,2,FALSE)</f>
        <v>3.3</v>
      </c>
      <c r="L4150" s="27" t="s">
        <v>17625</v>
      </c>
      <c r="M4150" s="114"/>
    </row>
    <row r="4151" s="98" customFormat="1" ht="33" spans="1:13">
      <c r="A4151" s="110" t="s">
        <v>1155</v>
      </c>
      <c r="B4151" s="110" t="s">
        <v>1156</v>
      </c>
      <c r="C4151" s="21">
        <f>VLOOKUP(A4151,[1]spot_prices!$A:$F,3,FALSE)</f>
        <v>723.6</v>
      </c>
      <c r="D4151" s="21">
        <f>VLOOKUP(A4151,[1]spot_prices!$A:$F,4,FALSE)</f>
        <v>723.6</v>
      </c>
      <c r="E4151" s="107">
        <f>C4151/D4151</f>
        <v>1</v>
      </c>
      <c r="F4151" s="20">
        <f>VLOOKUP(A4151,[1]spot_prices!$A:$F,5,FALSE)</f>
        <v>90</v>
      </c>
      <c r="G4151" s="103">
        <f>VLOOKUP(A4151,[1]spot_prices!$A:$F,6,FALSE)</f>
        <v>-1.14</v>
      </c>
      <c r="H4151" s="111" t="s">
        <v>1157</v>
      </c>
      <c r="I4151" s="130"/>
      <c r="J4151" s="110" t="s">
        <v>17626</v>
      </c>
      <c r="K4151" s="112">
        <f>VLOOKUP(H4151,行业总结!D:F,2,FALSE)</f>
        <v>3.3</v>
      </c>
      <c r="L4151" s="111" t="s">
        <v>1158</v>
      </c>
      <c r="M4151" s="111" t="s">
        <v>1159</v>
      </c>
    </row>
    <row r="4152" s="98" customFormat="1" ht="33" spans="1:13">
      <c r="A4152" s="108" t="s">
        <v>17627</v>
      </c>
      <c r="B4152" s="108" t="s">
        <v>17628</v>
      </c>
      <c r="C4152" s="21">
        <f>VLOOKUP(A4152,[1]spot_prices!$A:$F,3,FALSE)</f>
        <v>368.4</v>
      </c>
      <c r="D4152" s="21">
        <f>VLOOKUP(A4152,[1]spot_prices!$A:$F,4,FALSE)</f>
        <v>543.1</v>
      </c>
      <c r="E4152" s="107">
        <f>C4152/D4152</f>
        <v>0.678328116368993</v>
      </c>
      <c r="F4152" s="20">
        <f>VLOOKUP(A4152,[1]spot_prices!$A:$F,5,FALSE)</f>
        <v>77.45</v>
      </c>
      <c r="G4152" s="103">
        <f>VLOOKUP(A4152,[1]spot_prices!$A:$F,6,FALSE)</f>
        <v>7.67</v>
      </c>
      <c r="H4152" s="109" t="s">
        <v>1157</v>
      </c>
      <c r="I4152" s="121"/>
      <c r="J4152" s="108" t="s">
        <v>2309</v>
      </c>
      <c r="K4152" s="112">
        <f>VLOOKUP(H4152,行业总结!D:F,2,FALSE)</f>
        <v>3.3</v>
      </c>
      <c r="L4152" s="109" t="s">
        <v>17629</v>
      </c>
      <c r="M4152" s="109" t="s">
        <v>17630</v>
      </c>
    </row>
    <row r="4153" s="98" customFormat="1" ht="33" spans="1:13">
      <c r="A4153" s="108" t="s">
        <v>17631</v>
      </c>
      <c r="B4153" s="108" t="s">
        <v>17632</v>
      </c>
      <c r="C4153" s="21">
        <f>VLOOKUP(A4153,[1]spot_prices!$A:$F,3,FALSE)</f>
        <v>110.4</v>
      </c>
      <c r="D4153" s="21">
        <f>VLOOKUP(A4153,[1]spot_prices!$A:$F,4,FALSE)</f>
        <v>110.4</v>
      </c>
      <c r="E4153" s="107">
        <f>C4153/D4153</f>
        <v>1</v>
      </c>
      <c r="F4153" s="20">
        <f>VLOOKUP(A4153,[1]spot_prices!$A:$F,5,FALSE)</f>
        <v>24.16</v>
      </c>
      <c r="G4153" s="103">
        <f>VLOOKUP(A4153,[1]spot_prices!$A:$F,6,FALSE)</f>
        <v>0.96</v>
      </c>
      <c r="H4153" s="109" t="s">
        <v>1157</v>
      </c>
      <c r="I4153" s="121"/>
      <c r="J4153" s="108" t="s">
        <v>2113</v>
      </c>
      <c r="K4153" s="112">
        <f>VLOOKUP(H4153,行业总结!D:F,2,FALSE)</f>
        <v>3.3</v>
      </c>
      <c r="L4153" s="109" t="s">
        <v>17633</v>
      </c>
      <c r="M4153" s="109" t="s">
        <v>17634</v>
      </c>
    </row>
    <row r="4154" s="98" customFormat="1" ht="33" spans="1:13">
      <c r="A4154" s="20" t="s">
        <v>17635</v>
      </c>
      <c r="B4154" s="20" t="s">
        <v>17636</v>
      </c>
      <c r="C4154" s="21">
        <f>VLOOKUP(A4154,[1]spot_prices!$A:$F,3,FALSE)</f>
        <v>93.1</v>
      </c>
      <c r="D4154" s="21">
        <f>VLOOKUP(A4154,[1]spot_prices!$A:$F,4,FALSE)</f>
        <v>250.2</v>
      </c>
      <c r="E4154" s="107">
        <f>C4154/D4154</f>
        <v>0.372102318145484</v>
      </c>
      <c r="F4154" s="20">
        <f>VLOOKUP(A4154,[1]spot_prices!$A:$F,5,FALSE)</f>
        <v>61.56</v>
      </c>
      <c r="G4154" s="103">
        <f>VLOOKUP(A4154,[1]spot_prices!$A:$F,6,FALSE)</f>
        <v>2.29</v>
      </c>
      <c r="H4154" s="23" t="s">
        <v>1157</v>
      </c>
      <c r="I4154" s="115"/>
      <c r="J4154" s="20" t="s">
        <v>3509</v>
      </c>
      <c r="K4154" s="112">
        <f>VLOOKUP(H4154,行业总结!D:F,2,FALSE)</f>
        <v>3.3</v>
      </c>
      <c r="L4154" s="23" t="s">
        <v>17637</v>
      </c>
      <c r="M4154" s="23" t="s">
        <v>17638</v>
      </c>
    </row>
    <row r="4155" s="98" customFormat="1" ht="33" spans="1:13">
      <c r="A4155" s="20" t="s">
        <v>17639</v>
      </c>
      <c r="B4155" s="20" t="s">
        <v>17640</v>
      </c>
      <c r="C4155" s="21">
        <f>VLOOKUP(A4155,[1]spot_prices!$A:$F,3,FALSE)</f>
        <v>72</v>
      </c>
      <c r="D4155" s="21">
        <f>VLOOKUP(A4155,[1]spot_prices!$A:$F,4,FALSE)</f>
        <v>72.1</v>
      </c>
      <c r="E4155" s="107">
        <f>C4155/D4155</f>
        <v>0.998613037447989</v>
      </c>
      <c r="F4155" s="20">
        <f>VLOOKUP(A4155,[1]spot_prices!$A:$F,5,FALSE)</f>
        <v>15.39</v>
      </c>
      <c r="G4155" s="103">
        <f>VLOOKUP(A4155,[1]spot_prices!$A:$F,6,FALSE)</f>
        <v>-1.22</v>
      </c>
      <c r="H4155" s="23" t="s">
        <v>1157</v>
      </c>
      <c r="I4155" s="115"/>
      <c r="J4155" s="113"/>
      <c r="K4155" s="112">
        <f>VLOOKUP(H4155,行业总结!D:F,2,FALSE)</f>
        <v>3.3</v>
      </c>
      <c r="L4155" s="23" t="s">
        <v>17641</v>
      </c>
      <c r="M4155" s="23" t="s">
        <v>17642</v>
      </c>
    </row>
    <row r="4156" s="98" customFormat="1" ht="33" spans="1:13">
      <c r="A4156" s="20" t="s">
        <v>17643</v>
      </c>
      <c r="B4156" s="20" t="s">
        <v>17644</v>
      </c>
      <c r="C4156" s="21">
        <f>VLOOKUP(A4156,[1]spot_prices!$A:$F,3,FALSE)</f>
        <v>63.6</v>
      </c>
      <c r="D4156" s="21">
        <f>VLOOKUP(A4156,[1]spot_prices!$A:$F,4,FALSE)</f>
        <v>115</v>
      </c>
      <c r="E4156" s="107">
        <f>C4156/D4156</f>
        <v>0.55304347826087</v>
      </c>
      <c r="F4156" s="20">
        <f>VLOOKUP(A4156,[1]spot_prices!$A:$F,5,FALSE)</f>
        <v>12.93</v>
      </c>
      <c r="G4156" s="103">
        <f>VLOOKUP(A4156,[1]spot_prices!$A:$F,6,FALSE)</f>
        <v>0.47</v>
      </c>
      <c r="H4156" s="23" t="s">
        <v>1157</v>
      </c>
      <c r="I4156" s="115"/>
      <c r="J4156" s="20" t="s">
        <v>2135</v>
      </c>
      <c r="K4156" s="112">
        <f>VLOOKUP(H4156,行业总结!D:F,2,FALSE)</f>
        <v>3.3</v>
      </c>
      <c r="L4156" s="23" t="s">
        <v>17645</v>
      </c>
      <c r="M4156" s="23" t="s">
        <v>17646</v>
      </c>
    </row>
    <row r="4157" s="98" customFormat="1" ht="33" spans="1:13">
      <c r="A4157" s="24" t="s">
        <v>17647</v>
      </c>
      <c r="B4157" s="24" t="s">
        <v>17648</v>
      </c>
      <c r="C4157" s="21">
        <f>VLOOKUP(A4157,[1]spot_prices!$A:$F,3,FALSE)</f>
        <v>13.7</v>
      </c>
      <c r="D4157" s="21">
        <f>VLOOKUP(A4157,[1]spot_prices!$A:$F,4,FALSE)</f>
        <v>38.1</v>
      </c>
      <c r="E4157" s="107">
        <f>C4157/D4157</f>
        <v>0.359580052493438</v>
      </c>
      <c r="F4157" s="20">
        <f>VLOOKUP(A4157,[1]spot_prices!$A:$F,5,FALSE)</f>
        <v>33.18</v>
      </c>
      <c r="G4157" s="103">
        <f>VLOOKUP(A4157,[1]spot_prices!$A:$F,6,FALSE)</f>
        <v>2.66</v>
      </c>
      <c r="H4157" s="27" t="s">
        <v>1157</v>
      </c>
      <c r="I4157" s="35"/>
      <c r="J4157" s="114"/>
      <c r="K4157" s="112">
        <f>VLOOKUP(H4157,行业总结!D:F,2,FALSE)</f>
        <v>3.3</v>
      </c>
      <c r="L4157" s="27" t="s">
        <v>17649</v>
      </c>
      <c r="M4157" s="27" t="s">
        <v>17650</v>
      </c>
    </row>
    <row r="4158" s="98" customFormat="1" spans="1:13">
      <c r="A4158" s="24" t="s">
        <v>17651</v>
      </c>
      <c r="B4158" s="24" t="s">
        <v>17652</v>
      </c>
      <c r="C4158" s="21">
        <f>VLOOKUP(A4158,[1]spot_prices!$A:$F,3,FALSE)</f>
        <v>10.7</v>
      </c>
      <c r="D4158" s="21">
        <f>VLOOKUP(A4158,[1]spot_prices!$A:$F,4,FALSE)</f>
        <v>21.3</v>
      </c>
      <c r="E4158" s="107">
        <f>C4158/D4158</f>
        <v>0.502347417840376</v>
      </c>
      <c r="F4158" s="20">
        <f>VLOOKUP(A4158,[1]spot_prices!$A:$F,5,FALSE)</f>
        <v>14.25</v>
      </c>
      <c r="G4158" s="103">
        <f>VLOOKUP(A4158,[1]spot_prices!$A:$F,6,FALSE)</f>
        <v>3.04</v>
      </c>
      <c r="H4158" s="27" t="s">
        <v>1157</v>
      </c>
      <c r="I4158" s="35"/>
      <c r="J4158" s="114"/>
      <c r="K4158" s="112">
        <f>VLOOKUP(H4158,行业总结!D:F,2,FALSE)</f>
        <v>3.3</v>
      </c>
      <c r="L4158" s="27" t="s">
        <v>17653</v>
      </c>
      <c r="M4158" s="27" t="s">
        <v>17654</v>
      </c>
    </row>
    <row r="4159" s="98" customFormat="1" ht="33" spans="1:13">
      <c r="A4159" s="108" t="s">
        <v>17655</v>
      </c>
      <c r="B4159" s="108" t="s">
        <v>17656</v>
      </c>
      <c r="C4159" s="21">
        <f>VLOOKUP(A4159,[1]spot_prices!$A:$F,3,FALSE)</f>
        <v>137.1</v>
      </c>
      <c r="D4159" s="21">
        <f>VLOOKUP(A4159,[1]spot_prices!$A:$F,4,FALSE)</f>
        <v>137.3</v>
      </c>
      <c r="E4159" s="107">
        <f>C4159/D4159</f>
        <v>0.998543335761107</v>
      </c>
      <c r="F4159" s="20">
        <f>VLOOKUP(A4159,[1]spot_prices!$A:$F,5,FALSE)</f>
        <v>13.13</v>
      </c>
      <c r="G4159" s="103">
        <f>VLOOKUP(A4159,[1]spot_prices!$A:$F,6,FALSE)</f>
        <v>1.16</v>
      </c>
      <c r="H4159" s="109" t="s">
        <v>2046</v>
      </c>
      <c r="I4159" s="121"/>
      <c r="J4159" s="108" t="s">
        <v>2421</v>
      </c>
      <c r="K4159" s="112">
        <f>VLOOKUP(H4159,行业总结!D:F,2,FALSE)</f>
        <v>3.6</v>
      </c>
      <c r="L4159" s="109" t="s">
        <v>17657</v>
      </c>
      <c r="M4159" s="109" t="s">
        <v>17658</v>
      </c>
    </row>
    <row r="4160" s="98" customFormat="1" spans="1:13">
      <c r="A4160" s="108" t="s">
        <v>17659</v>
      </c>
      <c r="B4160" s="108" t="s">
        <v>17660</v>
      </c>
      <c r="C4160" s="21">
        <f>VLOOKUP(A4160,[1]spot_prices!$A:$F,3,FALSE)</f>
        <v>108.3</v>
      </c>
      <c r="D4160" s="21">
        <f>VLOOKUP(A4160,[1]spot_prices!$A:$F,4,FALSE)</f>
        <v>117.7</v>
      </c>
      <c r="E4160" s="107">
        <f>C4160/D4160</f>
        <v>0.920135938827528</v>
      </c>
      <c r="F4160" s="20">
        <f>VLOOKUP(A4160,[1]spot_prices!$A:$F,5,FALSE)</f>
        <v>27.11</v>
      </c>
      <c r="G4160" s="103">
        <f>VLOOKUP(A4160,[1]spot_prices!$A:$F,6,FALSE)</f>
        <v>-4.07</v>
      </c>
      <c r="H4160" s="109" t="s">
        <v>2046</v>
      </c>
      <c r="I4160" s="121"/>
      <c r="J4160" s="108" t="s">
        <v>2135</v>
      </c>
      <c r="K4160" s="112">
        <f>VLOOKUP(H4160,行业总结!D:F,2,FALSE)</f>
        <v>3.6</v>
      </c>
      <c r="L4160" s="109" t="s">
        <v>17661</v>
      </c>
      <c r="M4160" s="109" t="s">
        <v>17662</v>
      </c>
    </row>
    <row r="4161" s="98" customFormat="1" ht="33" spans="1:13">
      <c r="A4161" s="20" t="s">
        <v>17663</v>
      </c>
      <c r="B4161" s="20" t="s">
        <v>17664</v>
      </c>
      <c r="C4161" s="21">
        <f>VLOOKUP(A4161,[1]spot_prices!$A:$F,3,FALSE)</f>
        <v>94.9</v>
      </c>
      <c r="D4161" s="21">
        <f>VLOOKUP(A4161,[1]spot_prices!$A:$F,4,FALSE)</f>
        <v>95.8</v>
      </c>
      <c r="E4161" s="107">
        <f>C4161/D4161</f>
        <v>0.990605427974948</v>
      </c>
      <c r="F4161" s="20">
        <f>VLOOKUP(A4161,[1]spot_prices!$A:$F,5,FALSE)</f>
        <v>7.6</v>
      </c>
      <c r="G4161" s="103">
        <f>VLOOKUP(A4161,[1]spot_prices!$A:$F,6,FALSE)</f>
        <v>4.54</v>
      </c>
      <c r="H4161" s="23" t="s">
        <v>2046</v>
      </c>
      <c r="I4161" s="115"/>
      <c r="J4161" s="20" t="s">
        <v>2135</v>
      </c>
      <c r="K4161" s="112">
        <f>VLOOKUP(H4161,行业总结!D:F,2,FALSE)</f>
        <v>3.6</v>
      </c>
      <c r="L4161" s="23" t="s">
        <v>17665</v>
      </c>
      <c r="M4161" s="23" t="s">
        <v>17666</v>
      </c>
    </row>
    <row r="4162" s="98" customFormat="1" spans="1:13">
      <c r="A4162" s="20" t="s">
        <v>17667</v>
      </c>
      <c r="B4162" s="20" t="s">
        <v>17668</v>
      </c>
      <c r="C4162" s="21">
        <f>VLOOKUP(A4162,[1]spot_prices!$A:$F,3,FALSE)</f>
        <v>88.3</v>
      </c>
      <c r="D4162" s="21">
        <f>VLOOKUP(A4162,[1]spot_prices!$A:$F,4,FALSE)</f>
        <v>91.4</v>
      </c>
      <c r="E4162" s="107">
        <f>C4162/D4162</f>
        <v>0.966083150984683</v>
      </c>
      <c r="F4162" s="20">
        <f>VLOOKUP(A4162,[1]spot_prices!$A:$F,5,FALSE)</f>
        <v>18.63</v>
      </c>
      <c r="G4162" s="103">
        <f>VLOOKUP(A4162,[1]spot_prices!$A:$F,6,FALSE)</f>
        <v>4.37</v>
      </c>
      <c r="H4162" s="23" t="s">
        <v>2046</v>
      </c>
      <c r="I4162" s="115"/>
      <c r="J4162" s="20" t="s">
        <v>2135</v>
      </c>
      <c r="K4162" s="112">
        <f>VLOOKUP(H4162,行业总结!D:F,2,FALSE)</f>
        <v>3.6</v>
      </c>
      <c r="L4162" s="23" t="s">
        <v>17669</v>
      </c>
      <c r="M4162" s="23" t="s">
        <v>17670</v>
      </c>
    </row>
    <row r="4163" s="98" customFormat="1" ht="33" spans="1:13">
      <c r="A4163" s="20" t="s">
        <v>17671</v>
      </c>
      <c r="B4163" s="20" t="s">
        <v>17672</v>
      </c>
      <c r="C4163" s="21">
        <f>VLOOKUP(A4163,[1]spot_prices!$A:$F,3,FALSE)</f>
        <v>79.5</v>
      </c>
      <c r="D4163" s="21">
        <f>VLOOKUP(A4163,[1]spot_prices!$A:$F,4,FALSE)</f>
        <v>79.5</v>
      </c>
      <c r="E4163" s="107">
        <f>C4163/D4163</f>
        <v>1</v>
      </c>
      <c r="F4163" s="20">
        <f>VLOOKUP(A4163,[1]spot_prices!$A:$F,5,FALSE)</f>
        <v>17.38</v>
      </c>
      <c r="G4163" s="103">
        <f>VLOOKUP(A4163,[1]spot_prices!$A:$F,6,FALSE)</f>
        <v>1.76</v>
      </c>
      <c r="H4163" s="23" t="s">
        <v>2046</v>
      </c>
      <c r="I4163" s="115"/>
      <c r="J4163" s="113"/>
      <c r="K4163" s="112">
        <f>VLOOKUP(H4163,行业总结!D:F,2,FALSE)</f>
        <v>3.6</v>
      </c>
      <c r="L4163" s="23" t="s">
        <v>17673</v>
      </c>
      <c r="M4163" s="23" t="s">
        <v>17674</v>
      </c>
    </row>
    <row r="4164" s="98" customFormat="1" ht="33" spans="1:13">
      <c r="A4164" s="20" t="s">
        <v>17675</v>
      </c>
      <c r="B4164" s="20" t="s">
        <v>17676</v>
      </c>
      <c r="C4164" s="21">
        <f>VLOOKUP(A4164,[1]spot_prices!$A:$F,3,FALSE)</f>
        <v>69.5</v>
      </c>
      <c r="D4164" s="21">
        <f>VLOOKUP(A4164,[1]spot_prices!$A:$F,4,FALSE)</f>
        <v>78.3</v>
      </c>
      <c r="E4164" s="107">
        <f>C4164/D4164</f>
        <v>0.887611749680715</v>
      </c>
      <c r="F4164" s="20">
        <f>VLOOKUP(A4164,[1]spot_prices!$A:$F,5,FALSE)</f>
        <v>2.7</v>
      </c>
      <c r="G4164" s="103">
        <f>VLOOKUP(A4164,[1]spot_prices!$A:$F,6,FALSE)</f>
        <v>0.37</v>
      </c>
      <c r="H4164" s="23" t="s">
        <v>2046</v>
      </c>
      <c r="I4164" s="115"/>
      <c r="J4164" s="20" t="s">
        <v>2113</v>
      </c>
      <c r="K4164" s="112">
        <f>VLOOKUP(H4164,行业总结!D:F,2,FALSE)</f>
        <v>3.6</v>
      </c>
      <c r="L4164" s="23" t="s">
        <v>17677</v>
      </c>
      <c r="M4164" s="23" t="s">
        <v>17678</v>
      </c>
    </row>
    <row r="4165" s="98" customFormat="1" ht="33" spans="1:13">
      <c r="A4165" s="20" t="s">
        <v>17679</v>
      </c>
      <c r="B4165" s="20" t="s">
        <v>17680</v>
      </c>
      <c r="C4165" s="21">
        <f>VLOOKUP(A4165,[1]spot_prices!$A:$F,3,FALSE)</f>
        <v>69</v>
      </c>
      <c r="D4165" s="21">
        <f>VLOOKUP(A4165,[1]spot_prices!$A:$F,4,FALSE)</f>
        <v>70.7</v>
      </c>
      <c r="E4165" s="107">
        <f>C4165/D4165</f>
        <v>0.975954738330976</v>
      </c>
      <c r="F4165" s="20">
        <f>VLOOKUP(A4165,[1]spot_prices!$A:$F,5,FALSE)</f>
        <v>11.94</v>
      </c>
      <c r="G4165" s="103">
        <f>VLOOKUP(A4165,[1]spot_prices!$A:$F,6,FALSE)</f>
        <v>2.93</v>
      </c>
      <c r="H4165" s="23" t="s">
        <v>2046</v>
      </c>
      <c r="I4165" s="115"/>
      <c r="J4165" s="113"/>
      <c r="K4165" s="112">
        <f>VLOOKUP(H4165,行业总结!D:F,2,FALSE)</f>
        <v>3.6</v>
      </c>
      <c r="L4165" s="23" t="s">
        <v>17681</v>
      </c>
      <c r="M4165" s="23" t="s">
        <v>17682</v>
      </c>
    </row>
    <row r="4166" s="98" customFormat="1" ht="33" spans="1:13">
      <c r="A4166" s="20" t="s">
        <v>17683</v>
      </c>
      <c r="B4166" s="20" t="s">
        <v>17684</v>
      </c>
      <c r="C4166" s="21">
        <f>VLOOKUP(A4166,[1]spot_prices!$A:$F,3,FALSE)</f>
        <v>66.2</v>
      </c>
      <c r="D4166" s="21">
        <f>VLOOKUP(A4166,[1]spot_prices!$A:$F,4,FALSE)</f>
        <v>98.4</v>
      </c>
      <c r="E4166" s="107">
        <f>C4166/D4166</f>
        <v>0.672764227642276</v>
      </c>
      <c r="F4166" s="20">
        <f>VLOOKUP(A4166,[1]spot_prices!$A:$F,5,FALSE)</f>
        <v>86.99</v>
      </c>
      <c r="G4166" s="103">
        <f>VLOOKUP(A4166,[1]spot_prices!$A:$F,6,FALSE)</f>
        <v>3.01</v>
      </c>
      <c r="H4166" s="23" t="s">
        <v>2046</v>
      </c>
      <c r="I4166" s="115"/>
      <c r="J4166" s="20" t="s">
        <v>2253</v>
      </c>
      <c r="K4166" s="112">
        <f>VLOOKUP(H4166,行业总结!D:F,2,FALSE)</f>
        <v>3.6</v>
      </c>
      <c r="L4166" s="23" t="s">
        <v>17685</v>
      </c>
      <c r="M4166" s="23" t="s">
        <v>17686</v>
      </c>
    </row>
    <row r="4167" s="98" customFormat="1" ht="33" spans="1:13">
      <c r="A4167" s="20" t="s">
        <v>17687</v>
      </c>
      <c r="B4167" s="20" t="s">
        <v>17688</v>
      </c>
      <c r="C4167" s="21">
        <f>VLOOKUP(A4167,[1]spot_prices!$A:$F,3,FALSE)</f>
        <v>59.9</v>
      </c>
      <c r="D4167" s="21">
        <f>VLOOKUP(A4167,[1]spot_prices!$A:$F,4,FALSE)</f>
        <v>59.9</v>
      </c>
      <c r="E4167" s="107">
        <f>C4167/D4167</f>
        <v>1</v>
      </c>
      <c r="F4167" s="20">
        <f>VLOOKUP(A4167,[1]spot_prices!$A:$F,5,FALSE)</f>
        <v>33.29</v>
      </c>
      <c r="G4167" s="103">
        <f>VLOOKUP(A4167,[1]spot_prices!$A:$F,6,FALSE)</f>
        <v>17.72</v>
      </c>
      <c r="H4167" s="23" t="s">
        <v>2046</v>
      </c>
      <c r="I4167" s="115"/>
      <c r="J4167" s="20" t="s">
        <v>2122</v>
      </c>
      <c r="K4167" s="112">
        <f>VLOOKUP(H4167,行业总结!D:F,2,FALSE)</f>
        <v>3.6</v>
      </c>
      <c r="L4167" s="23" t="s">
        <v>17689</v>
      </c>
      <c r="M4167" s="23" t="s">
        <v>17690</v>
      </c>
    </row>
    <row r="4168" s="98" customFormat="1" ht="33" spans="1:13">
      <c r="A4168" s="20" t="s">
        <v>17691</v>
      </c>
      <c r="B4168" s="20" t="s">
        <v>17692</v>
      </c>
      <c r="C4168" s="21">
        <f>VLOOKUP(A4168,[1]spot_prices!$A:$F,3,FALSE)</f>
        <v>59.5</v>
      </c>
      <c r="D4168" s="21">
        <f>VLOOKUP(A4168,[1]spot_prices!$A:$F,4,FALSE)</f>
        <v>96.1</v>
      </c>
      <c r="E4168" s="107">
        <f>C4168/D4168</f>
        <v>0.619146722164412</v>
      </c>
      <c r="F4168" s="20">
        <f>VLOOKUP(A4168,[1]spot_prices!$A:$F,5,FALSE)</f>
        <v>144.98</v>
      </c>
      <c r="G4168" s="103">
        <f>VLOOKUP(A4168,[1]spot_prices!$A:$F,6,FALSE)</f>
        <v>1.53</v>
      </c>
      <c r="H4168" s="23" t="s">
        <v>2046</v>
      </c>
      <c r="I4168" s="115"/>
      <c r="J4168" s="20" t="s">
        <v>2352</v>
      </c>
      <c r="K4168" s="112">
        <f>VLOOKUP(H4168,行业总结!D:F,2,FALSE)</f>
        <v>3.6</v>
      </c>
      <c r="L4168" s="23" t="s">
        <v>17693</v>
      </c>
      <c r="M4168" s="23" t="s">
        <v>17694</v>
      </c>
    </row>
    <row r="4169" s="98" customFormat="1" ht="33" spans="1:13">
      <c r="A4169" s="20" t="s">
        <v>17695</v>
      </c>
      <c r="B4169" s="20" t="s">
        <v>17696</v>
      </c>
      <c r="C4169" s="21">
        <f>VLOOKUP(A4169,[1]spot_prices!$A:$F,3,FALSE)</f>
        <v>59</v>
      </c>
      <c r="D4169" s="21">
        <f>VLOOKUP(A4169,[1]spot_prices!$A:$F,4,FALSE)</f>
        <v>59</v>
      </c>
      <c r="E4169" s="107">
        <f>C4169/D4169</f>
        <v>1</v>
      </c>
      <c r="F4169" s="20">
        <f>VLOOKUP(A4169,[1]spot_prices!$A:$F,5,FALSE)</f>
        <v>13.5</v>
      </c>
      <c r="G4169" s="103">
        <f>VLOOKUP(A4169,[1]spot_prices!$A:$F,6,FALSE)</f>
        <v>2.66</v>
      </c>
      <c r="H4169" s="23" t="s">
        <v>2046</v>
      </c>
      <c r="I4169" s="115"/>
      <c r="J4169" s="113"/>
      <c r="K4169" s="112">
        <f>VLOOKUP(H4169,行业总结!D:F,2,FALSE)</f>
        <v>3.6</v>
      </c>
      <c r="L4169" s="23" t="s">
        <v>17697</v>
      </c>
      <c r="M4169" s="23" t="s">
        <v>17698</v>
      </c>
    </row>
    <row r="4170" s="98" customFormat="1" ht="33" spans="1:13">
      <c r="A4170" s="20" t="s">
        <v>17699</v>
      </c>
      <c r="B4170" s="20" t="s">
        <v>17700</v>
      </c>
      <c r="C4170" s="21">
        <f>VLOOKUP(A4170,[1]spot_prices!$A:$F,3,FALSE)</f>
        <v>58.9</v>
      </c>
      <c r="D4170" s="21">
        <f>VLOOKUP(A4170,[1]spot_prices!$A:$F,4,FALSE)</f>
        <v>65.2</v>
      </c>
      <c r="E4170" s="107">
        <f>C4170/D4170</f>
        <v>0.903374233128834</v>
      </c>
      <c r="F4170" s="20">
        <f>VLOOKUP(A4170,[1]spot_prices!$A:$F,5,FALSE)</f>
        <v>5.73</v>
      </c>
      <c r="G4170" s="103">
        <f>VLOOKUP(A4170,[1]spot_prices!$A:$F,6,FALSE)</f>
        <v>0.35</v>
      </c>
      <c r="H4170" s="23" t="s">
        <v>2046</v>
      </c>
      <c r="I4170" s="115"/>
      <c r="J4170" s="20" t="s">
        <v>2352</v>
      </c>
      <c r="K4170" s="112">
        <f>VLOOKUP(H4170,行业总结!D:F,2,FALSE)</f>
        <v>3.6</v>
      </c>
      <c r="L4170" s="23" t="s">
        <v>17701</v>
      </c>
      <c r="M4170" s="23" t="s">
        <v>17702</v>
      </c>
    </row>
    <row r="4171" s="98" customFormat="1" spans="1:13">
      <c r="A4171" s="20" t="s">
        <v>17703</v>
      </c>
      <c r="B4171" s="20" t="s">
        <v>17704</v>
      </c>
      <c r="C4171" s="21">
        <f>VLOOKUP(A4171,[1]spot_prices!$A:$F,3,FALSE)</f>
        <v>55.3</v>
      </c>
      <c r="D4171" s="21">
        <f>VLOOKUP(A4171,[1]spot_prices!$A:$F,4,FALSE)</f>
        <v>74</v>
      </c>
      <c r="E4171" s="107">
        <f>C4171/D4171</f>
        <v>0.747297297297297</v>
      </c>
      <c r="F4171" s="20">
        <f>VLOOKUP(A4171,[1]spot_prices!$A:$F,5,FALSE)</f>
        <v>9.06</v>
      </c>
      <c r="G4171" s="103">
        <f>VLOOKUP(A4171,[1]spot_prices!$A:$F,6,FALSE)</f>
        <v>0.78</v>
      </c>
      <c r="H4171" s="23" t="s">
        <v>2046</v>
      </c>
      <c r="I4171" s="115"/>
      <c r="J4171" s="113"/>
      <c r="K4171" s="112">
        <f>VLOOKUP(H4171,行业总结!D:F,2,FALSE)</f>
        <v>3.6</v>
      </c>
      <c r="L4171" s="23" t="s">
        <v>17705</v>
      </c>
      <c r="M4171" s="23" t="s">
        <v>17706</v>
      </c>
    </row>
    <row r="4172" s="98" customFormat="1" ht="49.5" spans="1:13">
      <c r="A4172" s="20" t="s">
        <v>17707</v>
      </c>
      <c r="B4172" s="20" t="s">
        <v>17708</v>
      </c>
      <c r="C4172" s="21">
        <f>VLOOKUP(A4172,[1]spot_prices!$A:$F,3,FALSE)</f>
        <v>54.5</v>
      </c>
      <c r="D4172" s="21">
        <f>VLOOKUP(A4172,[1]spot_prices!$A:$F,4,FALSE)</f>
        <v>60</v>
      </c>
      <c r="E4172" s="107">
        <f>C4172/D4172</f>
        <v>0.908333333333333</v>
      </c>
      <c r="F4172" s="20">
        <f>VLOOKUP(A4172,[1]spot_prices!$A:$F,5,FALSE)</f>
        <v>5.2</v>
      </c>
      <c r="G4172" s="103">
        <f>VLOOKUP(A4172,[1]spot_prices!$A:$F,6,FALSE)</f>
        <v>1.56</v>
      </c>
      <c r="H4172" s="23" t="s">
        <v>2046</v>
      </c>
      <c r="I4172" s="115"/>
      <c r="J4172" s="20" t="s">
        <v>2352</v>
      </c>
      <c r="K4172" s="112">
        <f>VLOOKUP(H4172,行业总结!D:F,2,FALSE)</f>
        <v>3.6</v>
      </c>
      <c r="L4172" s="23" t="s">
        <v>17709</v>
      </c>
      <c r="M4172" s="23" t="s">
        <v>17710</v>
      </c>
    </row>
    <row r="4173" s="98" customFormat="1" ht="33" spans="1:13">
      <c r="A4173" s="20" t="s">
        <v>17711</v>
      </c>
      <c r="B4173" s="20" t="s">
        <v>17712</v>
      </c>
      <c r="C4173" s="21">
        <f>VLOOKUP(A4173,[1]spot_prices!$A:$F,3,FALSE)</f>
        <v>49.5</v>
      </c>
      <c r="D4173" s="21">
        <f>VLOOKUP(A4173,[1]spot_prices!$A:$F,4,FALSE)</f>
        <v>64.6</v>
      </c>
      <c r="E4173" s="107">
        <f>C4173/D4173</f>
        <v>0.76625386996904</v>
      </c>
      <c r="F4173" s="20">
        <f>VLOOKUP(A4173,[1]spot_prices!$A:$F,5,FALSE)</f>
        <v>35.63</v>
      </c>
      <c r="G4173" s="103">
        <f>VLOOKUP(A4173,[1]spot_prices!$A:$F,6,FALSE)</f>
        <v>6.49</v>
      </c>
      <c r="H4173" s="23" t="s">
        <v>2046</v>
      </c>
      <c r="I4173" s="115"/>
      <c r="J4173" s="113"/>
      <c r="K4173" s="112">
        <f>VLOOKUP(H4173,行业总结!D:F,2,FALSE)</f>
        <v>3.6</v>
      </c>
      <c r="L4173" s="23" t="s">
        <v>17713</v>
      </c>
      <c r="M4173" s="23" t="s">
        <v>17714</v>
      </c>
    </row>
    <row r="4174" s="98" customFormat="1" spans="1:13">
      <c r="A4174" s="20" t="s">
        <v>17715</v>
      </c>
      <c r="B4174" s="20" t="s">
        <v>17716</v>
      </c>
      <c r="C4174" s="21">
        <f>VLOOKUP(A4174,[1]spot_prices!$A:$F,3,FALSE)</f>
        <v>47.3</v>
      </c>
      <c r="D4174" s="21">
        <f>VLOOKUP(A4174,[1]spot_prices!$A:$F,4,FALSE)</f>
        <v>50.7</v>
      </c>
      <c r="E4174" s="107">
        <f>C4174/D4174</f>
        <v>0.932938856015779</v>
      </c>
      <c r="F4174" s="20">
        <f>VLOOKUP(A4174,[1]spot_prices!$A:$F,5,FALSE)</f>
        <v>16.78</v>
      </c>
      <c r="G4174" s="103">
        <f>VLOOKUP(A4174,[1]spot_prices!$A:$F,6,FALSE)</f>
        <v>1.02</v>
      </c>
      <c r="H4174" s="23" t="s">
        <v>2046</v>
      </c>
      <c r="I4174" s="115"/>
      <c r="J4174" s="113"/>
      <c r="K4174" s="112">
        <f>VLOOKUP(H4174,行业总结!D:F,2,FALSE)</f>
        <v>3.6</v>
      </c>
      <c r="L4174" s="23" t="s">
        <v>17717</v>
      </c>
      <c r="M4174" s="23" t="s">
        <v>17718</v>
      </c>
    </row>
    <row r="4175" s="98" customFormat="1" spans="1:13">
      <c r="A4175" s="20" t="s">
        <v>17719</v>
      </c>
      <c r="B4175" s="20" t="s">
        <v>17720</v>
      </c>
      <c r="C4175" s="21">
        <f>VLOOKUP(A4175,[1]spot_prices!$A:$F,3,FALSE)</f>
        <v>42.8</v>
      </c>
      <c r="D4175" s="21">
        <f>VLOOKUP(A4175,[1]spot_prices!$A:$F,4,FALSE)</f>
        <v>44.6</v>
      </c>
      <c r="E4175" s="107">
        <f>C4175/D4175</f>
        <v>0.959641255605381</v>
      </c>
      <c r="F4175" s="20">
        <f>VLOOKUP(A4175,[1]spot_prices!$A:$F,5,FALSE)</f>
        <v>24.4</v>
      </c>
      <c r="G4175" s="103">
        <f>VLOOKUP(A4175,[1]spot_prices!$A:$F,6,FALSE)</f>
        <v>-10</v>
      </c>
      <c r="H4175" s="23" t="s">
        <v>2046</v>
      </c>
      <c r="I4175" s="115"/>
      <c r="J4175" s="113"/>
      <c r="K4175" s="112">
        <f>VLOOKUP(H4175,行业总结!D:F,2,FALSE)</f>
        <v>3.6</v>
      </c>
      <c r="L4175" s="23" t="s">
        <v>17721</v>
      </c>
      <c r="M4175" s="23" t="s">
        <v>17722</v>
      </c>
    </row>
    <row r="4176" s="98" customFormat="1" ht="33" spans="1:13">
      <c r="A4176" s="24" t="s">
        <v>17723</v>
      </c>
      <c r="B4176" s="24" t="s">
        <v>17724</v>
      </c>
      <c r="C4176" s="21">
        <f>VLOOKUP(A4176,[1]spot_prices!$A:$F,3,FALSE)</f>
        <v>42.1</v>
      </c>
      <c r="D4176" s="21">
        <f>VLOOKUP(A4176,[1]spot_prices!$A:$F,4,FALSE)</f>
        <v>57</v>
      </c>
      <c r="E4176" s="107">
        <f>C4176/D4176</f>
        <v>0.73859649122807</v>
      </c>
      <c r="F4176" s="20">
        <f>VLOOKUP(A4176,[1]spot_prices!$A:$F,5,FALSE)</f>
        <v>36.33</v>
      </c>
      <c r="G4176" s="103">
        <f>VLOOKUP(A4176,[1]spot_prices!$A:$F,6,FALSE)</f>
        <v>0.5</v>
      </c>
      <c r="H4176" s="27" t="s">
        <v>2046</v>
      </c>
      <c r="I4176" s="35"/>
      <c r="J4176" s="114"/>
      <c r="K4176" s="112">
        <f>VLOOKUP(H4176,行业总结!D:F,2,FALSE)</f>
        <v>3.6</v>
      </c>
      <c r="L4176" s="27" t="s">
        <v>17725</v>
      </c>
      <c r="M4176" s="27" t="s">
        <v>17726</v>
      </c>
    </row>
    <row r="4177" s="98" customFormat="1" ht="33" spans="1:13">
      <c r="A4177" s="24" t="s">
        <v>17727</v>
      </c>
      <c r="B4177" s="24" t="s">
        <v>17728</v>
      </c>
      <c r="C4177" s="21">
        <f>VLOOKUP(A4177,[1]spot_prices!$A:$F,3,FALSE)</f>
        <v>41.5</v>
      </c>
      <c r="D4177" s="21">
        <f>VLOOKUP(A4177,[1]spot_prices!$A:$F,4,FALSE)</f>
        <v>43.1</v>
      </c>
      <c r="E4177" s="107">
        <f>C4177/D4177</f>
        <v>0.962877030162413</v>
      </c>
      <c r="F4177" s="20">
        <f>VLOOKUP(A4177,[1]spot_prices!$A:$F,5,FALSE)</f>
        <v>5.82</v>
      </c>
      <c r="G4177" s="103">
        <f>VLOOKUP(A4177,[1]spot_prices!$A:$F,6,FALSE)</f>
        <v>3.37</v>
      </c>
      <c r="H4177" s="27" t="s">
        <v>2046</v>
      </c>
      <c r="I4177" s="35"/>
      <c r="J4177" s="114"/>
      <c r="K4177" s="112">
        <f>VLOOKUP(H4177,行业总结!D:F,2,FALSE)</f>
        <v>3.6</v>
      </c>
      <c r="L4177" s="27" t="s">
        <v>17729</v>
      </c>
      <c r="M4177" s="27" t="s">
        <v>17730</v>
      </c>
    </row>
    <row r="4178" s="98" customFormat="1" ht="33" spans="1:13">
      <c r="A4178" s="24" t="s">
        <v>17731</v>
      </c>
      <c r="B4178" s="24" t="s">
        <v>17732</v>
      </c>
      <c r="C4178" s="21">
        <f>VLOOKUP(A4178,[1]spot_prices!$A:$F,3,FALSE)</f>
        <v>39.2</v>
      </c>
      <c r="D4178" s="21">
        <f>VLOOKUP(A4178,[1]spot_prices!$A:$F,4,FALSE)</f>
        <v>39.7</v>
      </c>
      <c r="E4178" s="107">
        <f>C4178/D4178</f>
        <v>0.987405541561713</v>
      </c>
      <c r="F4178" s="20">
        <f>VLOOKUP(A4178,[1]spot_prices!$A:$F,5,FALSE)</f>
        <v>7.87</v>
      </c>
      <c r="G4178" s="103">
        <f>VLOOKUP(A4178,[1]spot_prices!$A:$F,6,FALSE)</f>
        <v>-0.25</v>
      </c>
      <c r="H4178" s="27" t="s">
        <v>2046</v>
      </c>
      <c r="I4178" s="35"/>
      <c r="J4178" s="114"/>
      <c r="K4178" s="112">
        <f>VLOOKUP(H4178,行业总结!D:F,2,FALSE)</f>
        <v>3.6</v>
      </c>
      <c r="L4178" s="27" t="s">
        <v>17733</v>
      </c>
      <c r="M4178" s="27" t="s">
        <v>17734</v>
      </c>
    </row>
    <row r="4179" s="98" customFormat="1" spans="1:13">
      <c r="A4179" s="24" t="s">
        <v>17735</v>
      </c>
      <c r="B4179" s="24" t="s">
        <v>17736</v>
      </c>
      <c r="C4179" s="21">
        <f>VLOOKUP(A4179,[1]spot_prices!$A:$F,3,FALSE)</f>
        <v>37.9</v>
      </c>
      <c r="D4179" s="21">
        <f>VLOOKUP(A4179,[1]spot_prices!$A:$F,4,FALSE)</f>
        <v>58.6</v>
      </c>
      <c r="E4179" s="107">
        <f>C4179/D4179</f>
        <v>0.646757679180887</v>
      </c>
      <c r="F4179" s="20">
        <f>VLOOKUP(A4179,[1]spot_prices!$A:$F,5,FALSE)</f>
        <v>61.39</v>
      </c>
      <c r="G4179" s="103">
        <f>VLOOKUP(A4179,[1]spot_prices!$A:$F,6,FALSE)</f>
        <v>0.89</v>
      </c>
      <c r="H4179" s="27" t="s">
        <v>2046</v>
      </c>
      <c r="I4179" s="35"/>
      <c r="J4179" s="114"/>
      <c r="K4179" s="112">
        <f>VLOOKUP(H4179,行业总结!D:F,2,FALSE)</f>
        <v>3.6</v>
      </c>
      <c r="L4179" s="27" t="s">
        <v>17737</v>
      </c>
      <c r="M4179" s="114"/>
    </row>
    <row r="4180" s="98" customFormat="1" ht="33" spans="1:13">
      <c r="A4180" s="24" t="s">
        <v>17738</v>
      </c>
      <c r="B4180" s="24" t="s">
        <v>17739</v>
      </c>
      <c r="C4180" s="21">
        <f>VLOOKUP(A4180,[1]spot_prices!$A:$F,3,FALSE)</f>
        <v>36.9</v>
      </c>
      <c r="D4180" s="21">
        <f>VLOOKUP(A4180,[1]spot_prices!$A:$F,4,FALSE)</f>
        <v>77.8</v>
      </c>
      <c r="E4180" s="107">
        <f>C4180/D4180</f>
        <v>0.474293059125964</v>
      </c>
      <c r="F4180" s="20">
        <f>VLOOKUP(A4180,[1]spot_prices!$A:$F,5,FALSE)</f>
        <v>9.98</v>
      </c>
      <c r="G4180" s="103">
        <f>VLOOKUP(A4180,[1]spot_prices!$A:$F,6,FALSE)</f>
        <v>0.3</v>
      </c>
      <c r="H4180" s="27" t="s">
        <v>2046</v>
      </c>
      <c r="I4180" s="35"/>
      <c r="J4180" s="24" t="s">
        <v>2135</v>
      </c>
      <c r="K4180" s="112">
        <f>VLOOKUP(H4180,行业总结!D:F,2,FALSE)</f>
        <v>3.6</v>
      </c>
      <c r="L4180" s="27" t="s">
        <v>17740</v>
      </c>
      <c r="M4180" s="27" t="s">
        <v>17741</v>
      </c>
    </row>
    <row r="4181" s="98" customFormat="1" ht="49.5" spans="1:13">
      <c r="A4181" s="24" t="s">
        <v>17742</v>
      </c>
      <c r="B4181" s="24" t="s">
        <v>17743</v>
      </c>
      <c r="C4181" s="21">
        <f>VLOOKUP(A4181,[1]spot_prices!$A:$F,3,FALSE)</f>
        <v>36.2</v>
      </c>
      <c r="D4181" s="21">
        <f>VLOOKUP(A4181,[1]spot_prices!$A:$F,4,FALSE)</f>
        <v>43</v>
      </c>
      <c r="E4181" s="107">
        <f>C4181/D4181</f>
        <v>0.841860465116279</v>
      </c>
      <c r="F4181" s="20">
        <f>VLOOKUP(A4181,[1]spot_prices!$A:$F,5,FALSE)</f>
        <v>23.97</v>
      </c>
      <c r="G4181" s="103">
        <f>VLOOKUP(A4181,[1]spot_prices!$A:$F,6,FALSE)</f>
        <v>0.67</v>
      </c>
      <c r="H4181" s="27" t="s">
        <v>2046</v>
      </c>
      <c r="I4181" s="35"/>
      <c r="J4181" s="114"/>
      <c r="K4181" s="112">
        <f>VLOOKUP(H4181,行业总结!D:F,2,FALSE)</f>
        <v>3.6</v>
      </c>
      <c r="L4181" s="27" t="s">
        <v>17744</v>
      </c>
      <c r="M4181" s="27" t="s">
        <v>17745</v>
      </c>
    </row>
    <row r="4182" s="98" customFormat="1" ht="33" spans="1:13">
      <c r="A4182" s="24" t="s">
        <v>17746</v>
      </c>
      <c r="B4182" s="24" t="s">
        <v>17747</v>
      </c>
      <c r="C4182" s="21">
        <f>VLOOKUP(A4182,[1]spot_prices!$A:$F,3,FALSE)</f>
        <v>36.2</v>
      </c>
      <c r="D4182" s="21">
        <f>VLOOKUP(A4182,[1]spot_prices!$A:$F,4,FALSE)</f>
        <v>38</v>
      </c>
      <c r="E4182" s="107">
        <f>C4182/D4182</f>
        <v>0.952631578947368</v>
      </c>
      <c r="F4182" s="20">
        <f>VLOOKUP(A4182,[1]spot_prices!$A:$F,5,FALSE)</f>
        <v>7.49</v>
      </c>
      <c r="G4182" s="103">
        <f>VLOOKUP(A4182,[1]spot_prices!$A:$F,6,FALSE)</f>
        <v>1.49</v>
      </c>
      <c r="H4182" s="27" t="s">
        <v>2046</v>
      </c>
      <c r="I4182" s="35"/>
      <c r="J4182" s="114"/>
      <c r="K4182" s="112">
        <f>VLOOKUP(H4182,行业总结!D:F,2,FALSE)</f>
        <v>3.6</v>
      </c>
      <c r="L4182" s="27" t="s">
        <v>17748</v>
      </c>
      <c r="M4182" s="27" t="s">
        <v>17749</v>
      </c>
    </row>
    <row r="4183" s="98" customFormat="1" ht="49.5" spans="1:13">
      <c r="A4183" s="24" t="s">
        <v>17750</v>
      </c>
      <c r="B4183" s="24" t="s">
        <v>17751</v>
      </c>
      <c r="C4183" s="21">
        <f>VLOOKUP(A4183,[1]spot_prices!$A:$F,3,FALSE)</f>
        <v>28.5</v>
      </c>
      <c r="D4183" s="21">
        <f>VLOOKUP(A4183,[1]spot_prices!$A:$F,4,FALSE)</f>
        <v>39.2</v>
      </c>
      <c r="E4183" s="107">
        <f>C4183/D4183</f>
        <v>0.727040816326531</v>
      </c>
      <c r="F4183" s="20">
        <f>VLOOKUP(A4183,[1]spot_prices!$A:$F,5,FALSE)</f>
        <v>6.94</v>
      </c>
      <c r="G4183" s="103">
        <f>VLOOKUP(A4183,[1]spot_prices!$A:$F,6,FALSE)</f>
        <v>1.61</v>
      </c>
      <c r="H4183" s="27" t="s">
        <v>2046</v>
      </c>
      <c r="I4183" s="35"/>
      <c r="J4183" s="114"/>
      <c r="K4183" s="112">
        <f>VLOOKUP(H4183,行业总结!D:F,2,FALSE)</f>
        <v>3.6</v>
      </c>
      <c r="L4183" s="27" t="s">
        <v>17752</v>
      </c>
      <c r="M4183" s="27" t="s">
        <v>17753</v>
      </c>
    </row>
    <row r="4184" s="98" customFormat="1" ht="33" spans="1:13">
      <c r="A4184" s="24" t="s">
        <v>17754</v>
      </c>
      <c r="B4184" s="24" t="s">
        <v>17755</v>
      </c>
      <c r="C4184" s="21">
        <f>VLOOKUP(A4184,[1]spot_prices!$A:$F,3,FALSE)</f>
        <v>25.1</v>
      </c>
      <c r="D4184" s="21">
        <f>VLOOKUP(A4184,[1]spot_prices!$A:$F,4,FALSE)</f>
        <v>25.8</v>
      </c>
      <c r="E4184" s="107">
        <f>C4184/D4184</f>
        <v>0.972868217054264</v>
      </c>
      <c r="F4184" s="20">
        <f>VLOOKUP(A4184,[1]spot_prices!$A:$F,5,FALSE)</f>
        <v>12.26</v>
      </c>
      <c r="G4184" s="103">
        <f>VLOOKUP(A4184,[1]spot_prices!$A:$F,6,FALSE)</f>
        <v>1.16</v>
      </c>
      <c r="H4184" s="27" t="s">
        <v>2046</v>
      </c>
      <c r="I4184" s="35"/>
      <c r="J4184" s="24" t="s">
        <v>2286</v>
      </c>
      <c r="K4184" s="112">
        <f>VLOOKUP(H4184,行业总结!D:F,2,FALSE)</f>
        <v>3.6</v>
      </c>
      <c r="L4184" s="27" t="s">
        <v>17756</v>
      </c>
      <c r="M4184" s="27" t="s">
        <v>17757</v>
      </c>
    </row>
    <row r="4185" s="98" customFormat="1" spans="1:13">
      <c r="A4185" s="24" t="s">
        <v>17758</v>
      </c>
      <c r="B4185" s="24" t="s">
        <v>17759</v>
      </c>
      <c r="C4185" s="21">
        <f>VLOOKUP(A4185,[1]spot_prices!$A:$F,3,FALSE)</f>
        <v>23.9</v>
      </c>
      <c r="D4185" s="21">
        <f>VLOOKUP(A4185,[1]spot_prices!$A:$F,4,FALSE)</f>
        <v>46.7</v>
      </c>
      <c r="E4185" s="107">
        <f>C4185/D4185</f>
        <v>0.511777301927195</v>
      </c>
      <c r="F4185" s="20">
        <f>VLOOKUP(A4185,[1]spot_prices!$A:$F,5,FALSE)</f>
        <v>7.42</v>
      </c>
      <c r="G4185" s="103">
        <f>VLOOKUP(A4185,[1]spot_prices!$A:$F,6,FALSE)</f>
        <v>4.51</v>
      </c>
      <c r="H4185" s="27" t="s">
        <v>2046</v>
      </c>
      <c r="I4185" s="35"/>
      <c r="J4185" s="114"/>
      <c r="K4185" s="112">
        <f>VLOOKUP(H4185,行业总结!D:F,2,FALSE)</f>
        <v>3.6</v>
      </c>
      <c r="L4185" s="27" t="s">
        <v>17760</v>
      </c>
      <c r="M4185" s="27" t="s">
        <v>17761</v>
      </c>
    </row>
    <row r="4186" s="98" customFormat="1" ht="33" spans="1:13">
      <c r="A4186" s="24" t="s">
        <v>17762</v>
      </c>
      <c r="B4186" s="24" t="s">
        <v>17763</v>
      </c>
      <c r="C4186" s="21">
        <f>VLOOKUP(A4186,[1]spot_prices!$A:$F,3,FALSE)</f>
        <v>18.9</v>
      </c>
      <c r="D4186" s="21">
        <f>VLOOKUP(A4186,[1]spot_prices!$A:$F,4,FALSE)</f>
        <v>19.1</v>
      </c>
      <c r="E4186" s="107">
        <f>C4186/D4186</f>
        <v>0.989528795811518</v>
      </c>
      <c r="F4186" s="20">
        <f>VLOOKUP(A4186,[1]spot_prices!$A:$F,5,FALSE)</f>
        <v>14.7</v>
      </c>
      <c r="G4186" s="103">
        <f>VLOOKUP(A4186,[1]spot_prices!$A:$F,6,FALSE)</f>
        <v>4.4</v>
      </c>
      <c r="H4186" s="27" t="s">
        <v>2046</v>
      </c>
      <c r="I4186" s="35"/>
      <c r="J4186" s="114"/>
      <c r="K4186" s="112">
        <f>VLOOKUP(H4186,行业总结!D:F,2,FALSE)</f>
        <v>3.6</v>
      </c>
      <c r="L4186" s="27" t="s">
        <v>17764</v>
      </c>
      <c r="M4186" s="27" t="s">
        <v>17765</v>
      </c>
    </row>
    <row r="4187" s="98" customFormat="1" spans="1:13">
      <c r="A4187" s="24" t="s">
        <v>17766</v>
      </c>
      <c r="B4187" s="24" t="s">
        <v>17767</v>
      </c>
      <c r="C4187" s="21">
        <f>VLOOKUP(A4187,[1]spot_prices!$A:$F,3,FALSE)</f>
        <v>18.4</v>
      </c>
      <c r="D4187" s="21">
        <f>VLOOKUP(A4187,[1]spot_prices!$A:$F,4,FALSE)</f>
        <v>52.3</v>
      </c>
      <c r="E4187" s="107">
        <f>C4187/D4187</f>
        <v>0.351816443594646</v>
      </c>
      <c r="F4187" s="20">
        <f>VLOOKUP(A4187,[1]spot_prices!$A:$F,5,FALSE)</f>
        <v>65.35</v>
      </c>
      <c r="G4187" s="103">
        <f>VLOOKUP(A4187,[1]spot_prices!$A:$F,6,FALSE)</f>
        <v>3.71</v>
      </c>
      <c r="H4187" s="27" t="s">
        <v>2046</v>
      </c>
      <c r="I4187" s="35"/>
      <c r="J4187" s="114"/>
      <c r="K4187" s="112">
        <f>VLOOKUP(H4187,行业总结!D:F,2,FALSE)</f>
        <v>3.6</v>
      </c>
      <c r="L4187" s="27" t="s">
        <v>17768</v>
      </c>
      <c r="M4187" s="27" t="s">
        <v>17769</v>
      </c>
    </row>
    <row r="4188" s="98" customFormat="1" ht="33" spans="1:13">
      <c r="A4188" s="24" t="s">
        <v>17770</v>
      </c>
      <c r="B4188" s="24" t="s">
        <v>17771</v>
      </c>
      <c r="C4188" s="21">
        <f>VLOOKUP(A4188,[1]spot_prices!$A:$F,3,FALSE)</f>
        <v>16.4</v>
      </c>
      <c r="D4188" s="21">
        <f>VLOOKUP(A4188,[1]spot_prices!$A:$F,4,FALSE)</f>
        <v>24</v>
      </c>
      <c r="E4188" s="107">
        <f>C4188/D4188</f>
        <v>0.683333333333333</v>
      </c>
      <c r="F4188" s="20">
        <f>VLOOKUP(A4188,[1]spot_prices!$A:$F,5,FALSE)</f>
        <v>10.99</v>
      </c>
      <c r="G4188" s="103">
        <f>VLOOKUP(A4188,[1]spot_prices!$A:$F,6,FALSE)</f>
        <v>3.68</v>
      </c>
      <c r="H4188" s="27" t="s">
        <v>2046</v>
      </c>
      <c r="I4188" s="35"/>
      <c r="J4188" s="114"/>
      <c r="K4188" s="112">
        <f>VLOOKUP(H4188,行业总结!D:F,2,FALSE)</f>
        <v>3.6</v>
      </c>
      <c r="L4188" s="27" t="s">
        <v>17772</v>
      </c>
      <c r="M4188" s="27" t="s">
        <v>17773</v>
      </c>
    </row>
    <row r="4189" s="98" customFormat="1" ht="33" spans="1:13">
      <c r="A4189" s="24" t="s">
        <v>17774</v>
      </c>
      <c r="B4189" s="24" t="s">
        <v>17775</v>
      </c>
      <c r="C4189" s="21">
        <f>VLOOKUP(A4189,[1]spot_prices!$A:$F,3,FALSE)</f>
        <v>15.6</v>
      </c>
      <c r="D4189" s="21">
        <f>VLOOKUP(A4189,[1]spot_prices!$A:$F,4,FALSE)</f>
        <v>25.9</v>
      </c>
      <c r="E4189" s="107">
        <f>C4189/D4189</f>
        <v>0.602316602316602</v>
      </c>
      <c r="F4189" s="20">
        <f>VLOOKUP(A4189,[1]spot_prices!$A:$F,5,FALSE)</f>
        <v>29.32</v>
      </c>
      <c r="G4189" s="103">
        <f>VLOOKUP(A4189,[1]spot_prices!$A:$F,6,FALSE)</f>
        <v>1.07</v>
      </c>
      <c r="H4189" s="27" t="s">
        <v>2046</v>
      </c>
      <c r="I4189" s="35"/>
      <c r="J4189" s="114"/>
      <c r="K4189" s="112">
        <f>VLOOKUP(H4189,行业总结!D:F,2,FALSE)</f>
        <v>3.6</v>
      </c>
      <c r="L4189" s="27" t="s">
        <v>17776</v>
      </c>
      <c r="M4189" s="27" t="s">
        <v>17777</v>
      </c>
    </row>
    <row r="4190" s="98" customFormat="1" spans="1:13">
      <c r="A4190" s="24" t="s">
        <v>17778</v>
      </c>
      <c r="B4190" s="24" t="s">
        <v>17779</v>
      </c>
      <c r="C4190" s="21">
        <f>VLOOKUP(A4190,[1]spot_prices!$A:$F,3,FALSE)</f>
        <v>14.6</v>
      </c>
      <c r="D4190" s="21">
        <f>VLOOKUP(A4190,[1]spot_prices!$A:$F,4,FALSE)</f>
        <v>61</v>
      </c>
      <c r="E4190" s="107">
        <f>C4190/D4190</f>
        <v>0.239344262295082</v>
      </c>
      <c r="F4190" s="20">
        <f>VLOOKUP(A4190,[1]spot_prices!$A:$F,5,FALSE)</f>
        <v>83.28</v>
      </c>
      <c r="G4190" s="103">
        <f>VLOOKUP(A4190,[1]spot_prices!$A:$F,6,FALSE)</f>
        <v>-0.37</v>
      </c>
      <c r="H4190" s="27" t="s">
        <v>2046</v>
      </c>
      <c r="I4190" s="35"/>
      <c r="J4190" s="114"/>
      <c r="K4190" s="112">
        <f>VLOOKUP(H4190,行业总结!D:F,2,FALSE)</f>
        <v>3.6</v>
      </c>
      <c r="L4190" s="27" t="s">
        <v>17780</v>
      </c>
      <c r="M4190" s="27" t="s">
        <v>17781</v>
      </c>
    </row>
    <row r="4191" s="98" customFormat="1" spans="1:13">
      <c r="A4191" s="24" t="s">
        <v>17782</v>
      </c>
      <c r="B4191" s="24" t="s">
        <v>17783</v>
      </c>
      <c r="C4191" s="21">
        <f>VLOOKUP(A4191,[1]spot_prices!$A:$F,3,FALSE)</f>
        <v>12.9</v>
      </c>
      <c r="D4191" s="21">
        <f>VLOOKUP(A4191,[1]spot_prices!$A:$F,4,FALSE)</f>
        <v>49.7</v>
      </c>
      <c r="E4191" s="107">
        <f>C4191/D4191</f>
        <v>0.259557344064386</v>
      </c>
      <c r="F4191" s="20">
        <f>VLOOKUP(A4191,[1]spot_prices!$A:$F,5,FALSE)</f>
        <v>20.6</v>
      </c>
      <c r="G4191" s="103">
        <f>VLOOKUP(A4191,[1]spot_prices!$A:$F,6,FALSE)</f>
        <v>2.44</v>
      </c>
      <c r="H4191" s="27" t="s">
        <v>2046</v>
      </c>
      <c r="I4191" s="35"/>
      <c r="J4191" s="114"/>
      <c r="K4191" s="112">
        <f>VLOOKUP(H4191,行业总结!D:F,2,FALSE)</f>
        <v>3.6</v>
      </c>
      <c r="L4191" s="27" t="s">
        <v>17784</v>
      </c>
      <c r="M4191" s="27" t="s">
        <v>1771</v>
      </c>
    </row>
    <row r="4192" s="98" customFormat="1" spans="1:13">
      <c r="A4192" s="24" t="s">
        <v>17785</v>
      </c>
      <c r="B4192" s="24" t="s">
        <v>17786</v>
      </c>
      <c r="C4192" s="21">
        <f>VLOOKUP(A4192,[1]spot_prices!$A:$F,3,FALSE)</f>
        <v>10.5</v>
      </c>
      <c r="D4192" s="21">
        <f>VLOOKUP(A4192,[1]spot_prices!$A:$F,4,FALSE)</f>
        <v>21.8</v>
      </c>
      <c r="E4192" s="107">
        <f>C4192/D4192</f>
        <v>0.481651376146789</v>
      </c>
      <c r="F4192" s="20">
        <f>VLOOKUP(A4192,[1]spot_prices!$A:$F,5,FALSE)</f>
        <v>17.03</v>
      </c>
      <c r="G4192" s="103">
        <f>VLOOKUP(A4192,[1]spot_prices!$A:$F,6,FALSE)</f>
        <v>2.84</v>
      </c>
      <c r="H4192" s="27" t="s">
        <v>2046</v>
      </c>
      <c r="I4192" s="35"/>
      <c r="J4192" s="114"/>
      <c r="K4192" s="112">
        <f>VLOOKUP(H4192,行业总结!D:F,2,FALSE)</f>
        <v>3.6</v>
      </c>
      <c r="L4192" s="27" t="s">
        <v>17787</v>
      </c>
      <c r="M4192" s="27" t="s">
        <v>17788</v>
      </c>
    </row>
    <row r="4193" s="98" customFormat="1" spans="1:13">
      <c r="A4193" s="24" t="s">
        <v>17789</v>
      </c>
      <c r="B4193" s="24" t="s">
        <v>17790</v>
      </c>
      <c r="C4193" s="21">
        <f>VLOOKUP(A4193,[1]spot_prices!$A:$F,3,FALSE)</f>
        <v>10</v>
      </c>
      <c r="D4193" s="21">
        <f>VLOOKUP(A4193,[1]spot_prices!$A:$F,4,FALSE)</f>
        <v>40.1</v>
      </c>
      <c r="E4193" s="107">
        <f>C4193/D4193</f>
        <v>0.249376558603491</v>
      </c>
      <c r="F4193" s="20">
        <f>VLOOKUP(A4193,[1]spot_prices!$A:$F,5,FALSE)</f>
        <v>41.75</v>
      </c>
      <c r="G4193" s="103">
        <f>VLOOKUP(A4193,[1]spot_prices!$A:$F,6,FALSE)</f>
        <v>0.26</v>
      </c>
      <c r="H4193" s="27" t="s">
        <v>2046</v>
      </c>
      <c r="I4193" s="35"/>
      <c r="J4193" s="114"/>
      <c r="K4193" s="112">
        <f>VLOOKUP(H4193,行业总结!D:F,2,FALSE)</f>
        <v>3.6</v>
      </c>
      <c r="L4193" s="27" t="s">
        <v>17791</v>
      </c>
      <c r="M4193" s="27" t="s">
        <v>17792</v>
      </c>
    </row>
    <row r="4194" s="98" customFormat="1" spans="1:13">
      <c r="A4194" s="24" t="s">
        <v>17793</v>
      </c>
      <c r="B4194" s="24" t="s">
        <v>17794</v>
      </c>
      <c r="C4194" s="21">
        <f>VLOOKUP(A4194,[1]spot_prices!$A:$F,3,FALSE)</f>
        <v>9.4</v>
      </c>
      <c r="D4194" s="21">
        <f>VLOOKUP(A4194,[1]spot_prices!$A:$F,4,FALSE)</f>
        <v>20.7</v>
      </c>
      <c r="E4194" s="107">
        <f>C4194/D4194</f>
        <v>0.454106280193237</v>
      </c>
      <c r="F4194" s="20">
        <f>VLOOKUP(A4194,[1]spot_prices!$A:$F,5,FALSE)</f>
        <v>14.37</v>
      </c>
      <c r="G4194" s="103">
        <f>VLOOKUP(A4194,[1]spot_prices!$A:$F,6,FALSE)</f>
        <v>4.06</v>
      </c>
      <c r="H4194" s="27" t="s">
        <v>2046</v>
      </c>
      <c r="I4194" s="35"/>
      <c r="J4194" s="114"/>
      <c r="K4194" s="112">
        <f>VLOOKUP(H4194,行业总结!D:F,2,FALSE)</f>
        <v>3.6</v>
      </c>
      <c r="L4194" s="27" t="s">
        <v>17795</v>
      </c>
      <c r="M4194" s="27" t="s">
        <v>17796</v>
      </c>
    </row>
    <row r="4195" s="98" customFormat="1" ht="60" spans="1:13">
      <c r="A4195" s="28" t="s">
        <v>1617</v>
      </c>
      <c r="B4195" s="28" t="s">
        <v>1618</v>
      </c>
      <c r="C4195" s="21">
        <f>VLOOKUP(A4195,[1]spot_prices!$A:$F,3,FALSE)</f>
        <v>1569.4</v>
      </c>
      <c r="D4195" s="21">
        <f>VLOOKUP(A4195,[1]spot_prices!$A:$F,4,FALSE)</f>
        <v>1611.9</v>
      </c>
      <c r="E4195" s="107">
        <f>C4195/D4195</f>
        <v>0.973633600099262</v>
      </c>
      <c r="F4195" s="20">
        <f>VLOOKUP(A4195,[1]spot_prices!$A:$F,5,FALSE)</f>
        <v>4.22</v>
      </c>
      <c r="G4195" s="103">
        <f>VLOOKUP(A4195,[1]spot_prices!$A:$F,6,FALSE)</f>
        <v>-0.24</v>
      </c>
      <c r="H4195" s="30" t="s">
        <v>1140</v>
      </c>
      <c r="I4195" s="129"/>
      <c r="J4195" s="28" t="s">
        <v>2309</v>
      </c>
      <c r="K4195" s="112">
        <f>VLOOKUP(H4195,行业总结!D:F,2,FALSE)</f>
        <v>3.5</v>
      </c>
      <c r="L4195" s="30" t="s">
        <v>1620</v>
      </c>
      <c r="M4195" s="30" t="s">
        <v>17797</v>
      </c>
    </row>
    <row r="4196" s="98" customFormat="1" ht="33" spans="1:13">
      <c r="A4196" s="110" t="s">
        <v>1138</v>
      </c>
      <c r="B4196" s="110" t="s">
        <v>1139</v>
      </c>
      <c r="C4196" s="21">
        <f>VLOOKUP(A4196,[1]spot_prices!$A:$F,3,FALSE)</f>
        <v>584.3</v>
      </c>
      <c r="D4196" s="21">
        <f>VLOOKUP(A4196,[1]spot_prices!$A:$F,4,FALSE)</f>
        <v>730.7</v>
      </c>
      <c r="E4196" s="107">
        <f>C4196/D4196</f>
        <v>0.799644176816751</v>
      </c>
      <c r="F4196" s="20">
        <f>VLOOKUP(A4196,[1]spot_prices!$A:$F,5,FALSE)</f>
        <v>4.28</v>
      </c>
      <c r="G4196" s="103">
        <f>VLOOKUP(A4196,[1]spot_prices!$A:$F,6,FALSE)</f>
        <v>1.18</v>
      </c>
      <c r="H4196" s="111" t="s">
        <v>1140</v>
      </c>
      <c r="I4196" s="130"/>
      <c r="J4196" s="110" t="s">
        <v>2309</v>
      </c>
      <c r="K4196" s="112">
        <f>VLOOKUP(H4196,行业总结!D:F,2,FALSE)</f>
        <v>3.5</v>
      </c>
      <c r="L4196" s="111" t="s">
        <v>1141</v>
      </c>
      <c r="M4196" s="111" t="s">
        <v>1142</v>
      </c>
    </row>
    <row r="4197" s="98" customFormat="1" ht="49.5" spans="1:13">
      <c r="A4197" s="108" t="s">
        <v>17798</v>
      </c>
      <c r="B4197" s="108" t="s">
        <v>17799</v>
      </c>
      <c r="C4197" s="21">
        <f>VLOOKUP(A4197,[1]spot_prices!$A:$F,3,FALSE)</f>
        <v>240.9</v>
      </c>
      <c r="D4197" s="21">
        <f>VLOOKUP(A4197,[1]spot_prices!$A:$F,4,FALSE)</f>
        <v>249.2</v>
      </c>
      <c r="E4197" s="107">
        <f>C4197/D4197</f>
        <v>0.96669341894061</v>
      </c>
      <c r="F4197" s="20">
        <f>VLOOKUP(A4197,[1]spot_prices!$A:$F,5,FALSE)</f>
        <v>10.14</v>
      </c>
      <c r="G4197" s="103">
        <f>VLOOKUP(A4197,[1]spot_prices!$A:$F,6,FALSE)</f>
        <v>0.6</v>
      </c>
      <c r="H4197" s="109" t="s">
        <v>1140</v>
      </c>
      <c r="I4197" s="121"/>
      <c r="J4197" s="108" t="s">
        <v>2211</v>
      </c>
      <c r="K4197" s="112">
        <f>VLOOKUP(H4197,行业总结!D:F,2,FALSE)</f>
        <v>3.5</v>
      </c>
      <c r="L4197" s="109" t="s">
        <v>17800</v>
      </c>
      <c r="M4197" s="109" t="s">
        <v>17801</v>
      </c>
    </row>
    <row r="4198" s="98" customFormat="1" spans="1:13">
      <c r="A4198" s="108" t="s">
        <v>17802</v>
      </c>
      <c r="B4198" s="108" t="s">
        <v>17803</v>
      </c>
      <c r="C4198" s="21">
        <f>VLOOKUP(A4198,[1]spot_prices!$A:$F,3,FALSE)</f>
        <v>174</v>
      </c>
      <c r="D4198" s="21">
        <f>VLOOKUP(A4198,[1]spot_prices!$A:$F,4,FALSE)</f>
        <v>174</v>
      </c>
      <c r="E4198" s="107">
        <f>C4198/D4198</f>
        <v>1</v>
      </c>
      <c r="F4198" s="20">
        <f>VLOOKUP(A4198,[1]spot_prices!$A:$F,5,FALSE)</f>
        <v>4.85</v>
      </c>
      <c r="G4198" s="103">
        <f>VLOOKUP(A4198,[1]spot_prices!$A:$F,6,FALSE)</f>
        <v>-1.42</v>
      </c>
      <c r="H4198" s="109" t="s">
        <v>1140</v>
      </c>
      <c r="I4198" s="121"/>
      <c r="J4198" s="108" t="s">
        <v>2226</v>
      </c>
      <c r="K4198" s="112">
        <f>VLOOKUP(H4198,行业总结!D:F,2,FALSE)</f>
        <v>3.5</v>
      </c>
      <c r="L4198" s="109" t="s">
        <v>17804</v>
      </c>
      <c r="M4198" s="109" t="s">
        <v>17805</v>
      </c>
    </row>
    <row r="4199" s="98" customFormat="1" ht="66" spans="1:13">
      <c r="A4199" s="108" t="s">
        <v>17806</v>
      </c>
      <c r="B4199" s="108" t="s">
        <v>17807</v>
      </c>
      <c r="C4199" s="21">
        <f>VLOOKUP(A4199,[1]spot_prices!$A:$F,3,FALSE)</f>
        <v>169</v>
      </c>
      <c r="D4199" s="21">
        <f>VLOOKUP(A4199,[1]spot_prices!$A:$F,4,FALSE)</f>
        <v>169.9</v>
      </c>
      <c r="E4199" s="107">
        <f>C4199/D4199</f>
        <v>0.994702766333137</v>
      </c>
      <c r="F4199" s="20">
        <f>VLOOKUP(A4199,[1]spot_prices!$A:$F,5,FALSE)</f>
        <v>6.92</v>
      </c>
      <c r="G4199" s="103">
        <f>VLOOKUP(A4199,[1]spot_prices!$A:$F,6,FALSE)</f>
        <v>0.58</v>
      </c>
      <c r="H4199" s="109" t="s">
        <v>1140</v>
      </c>
      <c r="I4199" s="121"/>
      <c r="J4199" s="108" t="s">
        <v>2331</v>
      </c>
      <c r="K4199" s="112">
        <f>VLOOKUP(H4199,行业总结!D:F,2,FALSE)</f>
        <v>3.5</v>
      </c>
      <c r="L4199" s="109" t="s">
        <v>17808</v>
      </c>
      <c r="M4199" s="109" t="s">
        <v>17809</v>
      </c>
    </row>
    <row r="4200" s="98" customFormat="1" spans="1:13">
      <c r="A4200" s="108" t="s">
        <v>17810</v>
      </c>
      <c r="B4200" s="108" t="s">
        <v>17811</v>
      </c>
      <c r="C4200" s="21">
        <f>VLOOKUP(A4200,[1]spot_prices!$A:$F,3,FALSE)</f>
        <v>149.9</v>
      </c>
      <c r="D4200" s="21">
        <f>VLOOKUP(A4200,[1]spot_prices!$A:$F,4,FALSE)</f>
        <v>365.3</v>
      </c>
      <c r="E4200" s="107">
        <f>C4200/D4200</f>
        <v>0.41034765945798</v>
      </c>
      <c r="F4200" s="20">
        <f>VLOOKUP(A4200,[1]spot_prices!$A:$F,5,FALSE)</f>
        <v>2.63</v>
      </c>
      <c r="G4200" s="103">
        <f>VLOOKUP(A4200,[1]spot_prices!$A:$F,6,FALSE)</f>
        <v>0.38</v>
      </c>
      <c r="H4200" s="109" t="s">
        <v>1140</v>
      </c>
      <c r="I4200" s="121"/>
      <c r="J4200" s="108" t="s">
        <v>8545</v>
      </c>
      <c r="K4200" s="112">
        <f>VLOOKUP(H4200,行业总结!D:F,2,FALSE)</f>
        <v>3.5</v>
      </c>
      <c r="L4200" s="109" t="s">
        <v>17812</v>
      </c>
      <c r="M4200" s="109" t="s">
        <v>17813</v>
      </c>
    </row>
    <row r="4201" s="98" customFormat="1" ht="49.5" spans="1:13">
      <c r="A4201" s="108" t="s">
        <v>17814</v>
      </c>
      <c r="B4201" s="108" t="s">
        <v>17815</v>
      </c>
      <c r="C4201" s="21">
        <f>VLOOKUP(A4201,[1]spot_prices!$A:$F,3,FALSE)</f>
        <v>129.8</v>
      </c>
      <c r="D4201" s="21">
        <f>VLOOKUP(A4201,[1]spot_prices!$A:$F,4,FALSE)</f>
        <v>132.7</v>
      </c>
      <c r="E4201" s="107">
        <f>C4201/D4201</f>
        <v>0.978146194423512</v>
      </c>
      <c r="F4201" s="20">
        <f>VLOOKUP(A4201,[1]spot_prices!$A:$F,5,FALSE)</f>
        <v>12.36</v>
      </c>
      <c r="G4201" s="103">
        <f>VLOOKUP(A4201,[1]spot_prices!$A:$F,6,FALSE)</f>
        <v>1.31</v>
      </c>
      <c r="H4201" s="109" t="s">
        <v>1140</v>
      </c>
      <c r="I4201" s="121"/>
      <c r="J4201" s="108" t="s">
        <v>2135</v>
      </c>
      <c r="K4201" s="112">
        <f>VLOOKUP(H4201,行业总结!D:F,2,FALSE)</f>
        <v>3.5</v>
      </c>
      <c r="L4201" s="109" t="s">
        <v>17816</v>
      </c>
      <c r="M4201" s="109" t="s">
        <v>17817</v>
      </c>
    </row>
    <row r="4202" s="98" customFormat="1" ht="33" spans="1:13">
      <c r="A4202" s="20" t="s">
        <v>17818</v>
      </c>
      <c r="B4202" s="20" t="s">
        <v>17819</v>
      </c>
      <c r="C4202" s="21">
        <f>VLOOKUP(A4202,[1]spot_prices!$A:$F,3,FALSE)</f>
        <v>94.8</v>
      </c>
      <c r="D4202" s="21">
        <f>VLOOKUP(A4202,[1]spot_prices!$A:$F,4,FALSE)</f>
        <v>95.5</v>
      </c>
      <c r="E4202" s="107">
        <f>C4202/D4202</f>
        <v>0.992670157068063</v>
      </c>
      <c r="F4202" s="20">
        <f>VLOOKUP(A4202,[1]spot_prices!$A:$F,5,FALSE)</f>
        <v>6.91</v>
      </c>
      <c r="G4202" s="103">
        <f>VLOOKUP(A4202,[1]spot_prices!$A:$F,6,FALSE)</f>
        <v>4.38</v>
      </c>
      <c r="H4202" s="23" t="s">
        <v>1140</v>
      </c>
      <c r="I4202" s="115"/>
      <c r="J4202" s="20" t="s">
        <v>2122</v>
      </c>
      <c r="K4202" s="112">
        <f>VLOOKUP(H4202,行业总结!D:F,2,FALSE)</f>
        <v>3.5</v>
      </c>
      <c r="L4202" s="23" t="s">
        <v>17820</v>
      </c>
      <c r="M4202" s="23" t="s">
        <v>17821</v>
      </c>
    </row>
    <row r="4203" s="98" customFormat="1" ht="49.5" spans="1:13">
      <c r="A4203" s="20" t="s">
        <v>17822</v>
      </c>
      <c r="B4203" s="20" t="s">
        <v>17823</v>
      </c>
      <c r="C4203" s="21">
        <f>VLOOKUP(A4203,[1]spot_prices!$A:$F,3,FALSE)</f>
        <v>91.5</v>
      </c>
      <c r="D4203" s="21">
        <f>VLOOKUP(A4203,[1]spot_prices!$A:$F,4,FALSE)</f>
        <v>102.5</v>
      </c>
      <c r="E4203" s="107">
        <f>C4203/D4203</f>
        <v>0.892682926829268</v>
      </c>
      <c r="F4203" s="20">
        <f>VLOOKUP(A4203,[1]spot_prices!$A:$F,5,FALSE)</f>
        <v>1.82</v>
      </c>
      <c r="G4203" s="103">
        <f>VLOOKUP(A4203,[1]spot_prices!$A:$F,6,FALSE)</f>
        <v>0.55</v>
      </c>
      <c r="H4203" s="23" t="s">
        <v>1140</v>
      </c>
      <c r="I4203" s="115"/>
      <c r="J4203" s="113"/>
      <c r="K4203" s="112">
        <f>VLOOKUP(H4203,行业总结!D:F,2,FALSE)</f>
        <v>3.5</v>
      </c>
      <c r="L4203" s="23" t="s">
        <v>17824</v>
      </c>
      <c r="M4203" s="23" t="s">
        <v>17825</v>
      </c>
    </row>
    <row r="4204" s="98" customFormat="1" ht="33" spans="1:13">
      <c r="A4204" s="108" t="s">
        <v>17826</v>
      </c>
      <c r="B4204" s="108" t="s">
        <v>17827</v>
      </c>
      <c r="C4204" s="21">
        <f>VLOOKUP(A4204,[1]spot_prices!$A:$F,3,FALSE)</f>
        <v>90.8</v>
      </c>
      <c r="D4204" s="21">
        <f>VLOOKUP(A4204,[1]spot_prices!$A:$F,4,FALSE)</f>
        <v>112.3</v>
      </c>
      <c r="E4204" s="107">
        <f>C4204/D4204</f>
        <v>0.808548530721282</v>
      </c>
      <c r="F4204" s="20">
        <f>VLOOKUP(A4204,[1]spot_prices!$A:$F,5,FALSE)</f>
        <v>11.89</v>
      </c>
      <c r="G4204" s="103">
        <f>VLOOKUP(A4204,[1]spot_prices!$A:$F,6,FALSE)</f>
        <v>-0.83</v>
      </c>
      <c r="H4204" s="109" t="s">
        <v>1140</v>
      </c>
      <c r="I4204" s="121"/>
      <c r="J4204" s="108" t="s">
        <v>2113</v>
      </c>
      <c r="K4204" s="112">
        <f>VLOOKUP(H4204,行业总结!D:F,2,FALSE)</f>
        <v>3.5</v>
      </c>
      <c r="L4204" s="109" t="s">
        <v>17828</v>
      </c>
      <c r="M4204" s="109" t="s">
        <v>17829</v>
      </c>
    </row>
    <row r="4205" s="98" customFormat="1" spans="1:13">
      <c r="A4205" s="20" t="s">
        <v>17830</v>
      </c>
      <c r="B4205" s="20" t="s">
        <v>17831</v>
      </c>
      <c r="C4205" s="21">
        <f>VLOOKUP(A4205,[1]spot_prices!$A:$F,3,FALSE)</f>
        <v>83.3</v>
      </c>
      <c r="D4205" s="21">
        <f>VLOOKUP(A4205,[1]spot_prices!$A:$F,4,FALSE)</f>
        <v>154</v>
      </c>
      <c r="E4205" s="107">
        <f>C4205/D4205</f>
        <v>0.540909090909091</v>
      </c>
      <c r="F4205" s="20">
        <f>VLOOKUP(A4205,[1]spot_prices!$A:$F,5,FALSE)</f>
        <v>4.62</v>
      </c>
      <c r="G4205" s="103">
        <f>VLOOKUP(A4205,[1]spot_prices!$A:$F,6,FALSE)</f>
        <v>0.43</v>
      </c>
      <c r="H4205" s="23" t="s">
        <v>1140</v>
      </c>
      <c r="I4205" s="115"/>
      <c r="J4205" s="20" t="s">
        <v>2723</v>
      </c>
      <c r="K4205" s="112">
        <f>VLOOKUP(H4205,行业总结!D:F,2,FALSE)</f>
        <v>3.5</v>
      </c>
      <c r="L4205" s="23" t="s">
        <v>17832</v>
      </c>
      <c r="M4205" s="23" t="s">
        <v>17833</v>
      </c>
    </row>
    <row r="4206" s="98" customFormat="1" ht="66" spans="1:13">
      <c r="A4206" s="20" t="s">
        <v>17834</v>
      </c>
      <c r="B4206" s="20" t="s">
        <v>17835</v>
      </c>
      <c r="C4206" s="21">
        <f>VLOOKUP(A4206,[1]spot_prices!$A:$F,3,FALSE)</f>
        <v>75.9</v>
      </c>
      <c r="D4206" s="21">
        <f>VLOOKUP(A4206,[1]spot_prices!$A:$F,4,FALSE)</f>
        <v>100.6</v>
      </c>
      <c r="E4206" s="107">
        <f>C4206/D4206</f>
        <v>0.754473161033797</v>
      </c>
      <c r="F4206" s="20">
        <f>VLOOKUP(A4206,[1]spot_prices!$A:$F,5,FALSE)</f>
        <v>2.22</v>
      </c>
      <c r="G4206" s="103">
        <f>VLOOKUP(A4206,[1]spot_prices!$A:$F,6,FALSE)</f>
        <v>0.91</v>
      </c>
      <c r="H4206" s="23" t="s">
        <v>1140</v>
      </c>
      <c r="I4206" s="115"/>
      <c r="J4206" s="20" t="s">
        <v>2135</v>
      </c>
      <c r="K4206" s="112">
        <f>VLOOKUP(H4206,行业总结!D:F,2,FALSE)</f>
        <v>3.5</v>
      </c>
      <c r="L4206" s="23" t="s">
        <v>17836</v>
      </c>
      <c r="M4206" s="23" t="s">
        <v>17837</v>
      </c>
    </row>
    <row r="4207" s="98" customFormat="1" ht="33" spans="1:13">
      <c r="A4207" s="20" t="s">
        <v>17838</v>
      </c>
      <c r="B4207" s="20" t="s">
        <v>17839</v>
      </c>
      <c r="C4207" s="21">
        <f>VLOOKUP(A4207,[1]spot_prices!$A:$F,3,FALSE)</f>
        <v>67.8</v>
      </c>
      <c r="D4207" s="21">
        <f>VLOOKUP(A4207,[1]spot_prices!$A:$F,4,FALSE)</f>
        <v>85.5</v>
      </c>
      <c r="E4207" s="107">
        <f>C4207/D4207</f>
        <v>0.792982456140351</v>
      </c>
      <c r="F4207" s="20">
        <f>VLOOKUP(A4207,[1]spot_prices!$A:$F,5,FALSE)</f>
        <v>36.52</v>
      </c>
      <c r="G4207" s="103">
        <f>VLOOKUP(A4207,[1]spot_prices!$A:$F,6,FALSE)</f>
        <v>10</v>
      </c>
      <c r="H4207" s="23" t="s">
        <v>1140</v>
      </c>
      <c r="I4207" s="115"/>
      <c r="J4207" s="113"/>
      <c r="K4207" s="112">
        <f>VLOOKUP(H4207,行业总结!D:F,2,FALSE)</f>
        <v>3.5</v>
      </c>
      <c r="L4207" s="23" t="s">
        <v>17840</v>
      </c>
      <c r="M4207" s="23" t="s">
        <v>17841</v>
      </c>
    </row>
    <row r="4208" s="98" customFormat="1" spans="1:13">
      <c r="A4208" s="20" t="s">
        <v>17842</v>
      </c>
      <c r="B4208" s="20" t="s">
        <v>17843</v>
      </c>
      <c r="C4208" s="21">
        <f>VLOOKUP(A4208,[1]spot_prices!$A:$F,3,FALSE)</f>
        <v>65.6</v>
      </c>
      <c r="D4208" s="21">
        <f>VLOOKUP(A4208,[1]spot_prices!$A:$F,4,FALSE)</f>
        <v>76.7</v>
      </c>
      <c r="E4208" s="107">
        <f>C4208/D4208</f>
        <v>0.855280312907431</v>
      </c>
      <c r="F4208" s="20">
        <f>VLOOKUP(A4208,[1]spot_prices!$A:$F,5,FALSE)</f>
        <v>44.1</v>
      </c>
      <c r="G4208" s="103">
        <f>VLOOKUP(A4208,[1]spot_prices!$A:$F,6,FALSE)</f>
        <v>-2.13</v>
      </c>
      <c r="H4208" s="23" t="s">
        <v>1140</v>
      </c>
      <c r="I4208" s="115"/>
      <c r="J4208" s="20" t="s">
        <v>2122</v>
      </c>
      <c r="K4208" s="112">
        <f>VLOOKUP(H4208,行业总结!D:F,2,FALSE)</f>
        <v>3.5</v>
      </c>
      <c r="L4208" s="23" t="s">
        <v>17844</v>
      </c>
      <c r="M4208" s="23" t="s">
        <v>17845</v>
      </c>
    </row>
    <row r="4209" s="98" customFormat="1" ht="33" spans="1:13">
      <c r="A4209" s="20" t="s">
        <v>17846</v>
      </c>
      <c r="B4209" s="20" t="s">
        <v>17847</v>
      </c>
      <c r="C4209" s="21">
        <f>VLOOKUP(A4209,[1]spot_prices!$A:$F,3,FALSE)</f>
        <v>63.7</v>
      </c>
      <c r="D4209" s="21">
        <f>VLOOKUP(A4209,[1]spot_prices!$A:$F,4,FALSE)</f>
        <v>63.8</v>
      </c>
      <c r="E4209" s="107">
        <f>C4209/D4209</f>
        <v>0.998432601880878</v>
      </c>
      <c r="F4209" s="20">
        <f>VLOOKUP(A4209,[1]spot_prices!$A:$F,5,FALSE)</f>
        <v>9.04</v>
      </c>
      <c r="G4209" s="103">
        <f>VLOOKUP(A4209,[1]spot_prices!$A:$F,6,FALSE)</f>
        <v>1.01</v>
      </c>
      <c r="H4209" s="23" t="s">
        <v>1140</v>
      </c>
      <c r="I4209" s="115"/>
      <c r="J4209" s="20" t="s">
        <v>2135</v>
      </c>
      <c r="K4209" s="112">
        <f>VLOOKUP(H4209,行业总结!D:F,2,FALSE)</f>
        <v>3.5</v>
      </c>
      <c r="L4209" s="23" t="s">
        <v>17848</v>
      </c>
      <c r="M4209" s="23" t="s">
        <v>17849</v>
      </c>
    </row>
    <row r="4210" s="98" customFormat="1" ht="49.5" spans="1:13">
      <c r="A4210" s="20" t="s">
        <v>17850</v>
      </c>
      <c r="B4210" s="20" t="s">
        <v>17851</v>
      </c>
      <c r="C4210" s="21">
        <f>VLOOKUP(A4210,[1]spot_prices!$A:$F,3,FALSE)</f>
        <v>58.9</v>
      </c>
      <c r="D4210" s="21">
        <f>VLOOKUP(A4210,[1]spot_prices!$A:$F,4,FALSE)</f>
        <v>58.9</v>
      </c>
      <c r="E4210" s="107">
        <f>C4210/D4210</f>
        <v>1</v>
      </c>
      <c r="F4210" s="20">
        <f>VLOOKUP(A4210,[1]spot_prices!$A:$F,5,FALSE)</f>
        <v>2.13</v>
      </c>
      <c r="G4210" s="103">
        <f>VLOOKUP(A4210,[1]spot_prices!$A:$F,6,FALSE)</f>
        <v>0.95</v>
      </c>
      <c r="H4210" s="23" t="s">
        <v>1140</v>
      </c>
      <c r="I4210" s="115"/>
      <c r="J4210" s="20" t="s">
        <v>2122</v>
      </c>
      <c r="K4210" s="112">
        <f>VLOOKUP(H4210,行业总结!D:F,2,FALSE)</f>
        <v>3.5</v>
      </c>
      <c r="L4210" s="23" t="s">
        <v>17852</v>
      </c>
      <c r="M4210" s="23" t="s">
        <v>17853</v>
      </c>
    </row>
    <row r="4211" s="98" customFormat="1" ht="33" spans="1:13">
      <c r="A4211" s="20" t="s">
        <v>17854</v>
      </c>
      <c r="B4211" s="20" t="s">
        <v>17855</v>
      </c>
      <c r="C4211" s="21">
        <f>VLOOKUP(A4211,[1]spot_prices!$A:$F,3,FALSE)</f>
        <v>48.5</v>
      </c>
      <c r="D4211" s="21">
        <f>VLOOKUP(A4211,[1]spot_prices!$A:$F,4,FALSE)</f>
        <v>53.7</v>
      </c>
      <c r="E4211" s="107">
        <f>C4211/D4211</f>
        <v>0.90316573556797</v>
      </c>
      <c r="F4211" s="20">
        <f>VLOOKUP(A4211,[1]spot_prices!$A:$F,5,FALSE)</f>
        <v>10.61</v>
      </c>
      <c r="G4211" s="103">
        <f>VLOOKUP(A4211,[1]spot_prices!$A:$F,6,FALSE)</f>
        <v>-0.38</v>
      </c>
      <c r="H4211" s="23" t="s">
        <v>1140</v>
      </c>
      <c r="I4211" s="115"/>
      <c r="J4211" s="113"/>
      <c r="K4211" s="112">
        <f>VLOOKUP(H4211,行业总结!D:F,2,FALSE)</f>
        <v>3.5</v>
      </c>
      <c r="L4211" s="23" t="s">
        <v>17856</v>
      </c>
      <c r="M4211" s="23" t="s">
        <v>17857</v>
      </c>
    </row>
    <row r="4212" s="98" customFormat="1" spans="1:13">
      <c r="A4212" s="24" t="s">
        <v>17858</v>
      </c>
      <c r="B4212" s="24" t="s">
        <v>17859</v>
      </c>
      <c r="C4212" s="21">
        <f>VLOOKUP(A4212,[1]spot_prices!$A:$F,3,FALSE)</f>
        <v>48.5</v>
      </c>
      <c r="D4212" s="21">
        <f>VLOOKUP(A4212,[1]spot_prices!$A:$F,4,FALSE)</f>
        <v>48.5</v>
      </c>
      <c r="E4212" s="107">
        <f>C4212/D4212</f>
        <v>1</v>
      </c>
      <c r="F4212" s="20">
        <f>VLOOKUP(A4212,[1]spot_prices!$A:$F,5,FALSE)</f>
        <v>16.92</v>
      </c>
      <c r="G4212" s="103">
        <f>VLOOKUP(A4212,[1]spot_prices!$A:$F,6,FALSE)</f>
        <v>2.92</v>
      </c>
      <c r="H4212" s="27" t="s">
        <v>1140</v>
      </c>
      <c r="I4212" s="35"/>
      <c r="J4212" s="114"/>
      <c r="K4212" s="112">
        <f>VLOOKUP(H4212,行业总结!D:F,2,FALSE)</f>
        <v>3.5</v>
      </c>
      <c r="L4212" s="27" t="s">
        <v>17860</v>
      </c>
      <c r="M4212" s="27" t="s">
        <v>17861</v>
      </c>
    </row>
    <row r="4213" s="98" customFormat="1" ht="33" spans="1:13">
      <c r="A4213" s="24" t="s">
        <v>17862</v>
      </c>
      <c r="B4213" s="24" t="s">
        <v>17863</v>
      </c>
      <c r="C4213" s="21">
        <f>VLOOKUP(A4213,[1]spot_prices!$A:$F,3,FALSE)</f>
        <v>47.5</v>
      </c>
      <c r="D4213" s="21">
        <f>VLOOKUP(A4213,[1]spot_prices!$A:$F,4,FALSE)</f>
        <v>47.5</v>
      </c>
      <c r="E4213" s="107">
        <f>C4213/D4213</f>
        <v>1</v>
      </c>
      <c r="F4213" s="20">
        <f>VLOOKUP(A4213,[1]spot_prices!$A:$F,5,FALSE)</f>
        <v>15.91</v>
      </c>
      <c r="G4213" s="103">
        <f>VLOOKUP(A4213,[1]spot_prices!$A:$F,6,FALSE)</f>
        <v>0</v>
      </c>
      <c r="H4213" s="27" t="s">
        <v>1140</v>
      </c>
      <c r="I4213" s="35"/>
      <c r="J4213" s="24" t="s">
        <v>2286</v>
      </c>
      <c r="K4213" s="112">
        <f>VLOOKUP(H4213,行业总结!D:F,2,FALSE)</f>
        <v>3.5</v>
      </c>
      <c r="L4213" s="27" t="s">
        <v>17864</v>
      </c>
      <c r="M4213" s="27" t="s">
        <v>17865</v>
      </c>
    </row>
    <row r="4214" s="98" customFormat="1" ht="33" spans="1:13">
      <c r="A4214" s="24" t="s">
        <v>17866</v>
      </c>
      <c r="B4214" s="24" t="s">
        <v>17867</v>
      </c>
      <c r="C4214" s="21">
        <f>VLOOKUP(A4214,[1]spot_prices!$A:$F,3,FALSE)</f>
        <v>47.5</v>
      </c>
      <c r="D4214" s="21">
        <f>VLOOKUP(A4214,[1]spot_prices!$A:$F,4,FALSE)</f>
        <v>47.6</v>
      </c>
      <c r="E4214" s="107">
        <f>C4214/D4214</f>
        <v>0.997899159663866</v>
      </c>
      <c r="F4214" s="20">
        <f>VLOOKUP(A4214,[1]spot_prices!$A:$F,5,FALSE)</f>
        <v>4.35</v>
      </c>
      <c r="G4214" s="103">
        <f>VLOOKUP(A4214,[1]spot_prices!$A:$F,6,FALSE)</f>
        <v>5.07</v>
      </c>
      <c r="H4214" s="27" t="s">
        <v>1140</v>
      </c>
      <c r="I4214" s="35"/>
      <c r="J4214" s="114"/>
      <c r="K4214" s="112">
        <f>VLOOKUP(H4214,行业总结!D:F,2,FALSE)</f>
        <v>3.5</v>
      </c>
      <c r="L4214" s="27" t="s">
        <v>17868</v>
      </c>
      <c r="M4214" s="27" t="s">
        <v>17869</v>
      </c>
    </row>
    <row r="4215" s="98" customFormat="1" ht="33" spans="1:13">
      <c r="A4215" s="24" t="s">
        <v>17870</v>
      </c>
      <c r="B4215" s="24" t="s">
        <v>17871</v>
      </c>
      <c r="C4215" s="21">
        <f>VLOOKUP(A4215,[1]spot_prices!$A:$F,3,FALSE)</f>
        <v>42.8</v>
      </c>
      <c r="D4215" s="21">
        <f>VLOOKUP(A4215,[1]spot_prices!$A:$F,4,FALSE)</f>
        <v>42.8</v>
      </c>
      <c r="E4215" s="107">
        <f>C4215/D4215</f>
        <v>1</v>
      </c>
      <c r="F4215" s="20">
        <f>VLOOKUP(A4215,[1]spot_prices!$A:$F,5,FALSE)</f>
        <v>3.99</v>
      </c>
      <c r="G4215" s="103">
        <f>VLOOKUP(A4215,[1]spot_prices!$A:$F,6,FALSE)</f>
        <v>1.79</v>
      </c>
      <c r="H4215" s="27" t="s">
        <v>1140</v>
      </c>
      <c r="I4215" s="35"/>
      <c r="J4215" s="114"/>
      <c r="K4215" s="112">
        <f>VLOOKUP(H4215,行业总结!D:F,2,FALSE)</f>
        <v>3.5</v>
      </c>
      <c r="L4215" s="27" t="s">
        <v>17872</v>
      </c>
      <c r="M4215" s="27" t="s">
        <v>17873</v>
      </c>
    </row>
    <row r="4216" s="98" customFormat="1" ht="33" spans="1:13">
      <c r="A4216" s="24" t="s">
        <v>17874</v>
      </c>
      <c r="B4216" s="24" t="s">
        <v>17875</v>
      </c>
      <c r="C4216" s="21">
        <f>VLOOKUP(A4216,[1]spot_prices!$A:$F,3,FALSE)</f>
        <v>41.6</v>
      </c>
      <c r="D4216" s="21">
        <f>VLOOKUP(A4216,[1]spot_prices!$A:$F,4,FALSE)</f>
        <v>41.6</v>
      </c>
      <c r="E4216" s="107">
        <f>C4216/D4216</f>
        <v>1</v>
      </c>
      <c r="F4216" s="20">
        <f>VLOOKUP(A4216,[1]spot_prices!$A:$F,5,FALSE)</f>
        <v>43.17</v>
      </c>
      <c r="G4216" s="103">
        <f>VLOOKUP(A4216,[1]spot_prices!$A:$F,6,FALSE)</f>
        <v>0.16</v>
      </c>
      <c r="H4216" s="27" t="s">
        <v>1140</v>
      </c>
      <c r="I4216" s="35"/>
      <c r="J4216" s="24" t="s">
        <v>2286</v>
      </c>
      <c r="K4216" s="112">
        <f>VLOOKUP(H4216,行业总结!D:F,2,FALSE)</f>
        <v>3.5</v>
      </c>
      <c r="L4216" s="27" t="s">
        <v>17876</v>
      </c>
      <c r="M4216" s="27" t="s">
        <v>17877</v>
      </c>
    </row>
    <row r="4217" s="98" customFormat="1" ht="49.5" spans="1:13">
      <c r="A4217" s="24" t="s">
        <v>17878</v>
      </c>
      <c r="B4217" s="24" t="s">
        <v>17879</v>
      </c>
      <c r="C4217" s="21">
        <f>VLOOKUP(A4217,[1]spot_prices!$A:$F,3,FALSE)</f>
        <v>38.6</v>
      </c>
      <c r="D4217" s="21">
        <f>VLOOKUP(A4217,[1]spot_prices!$A:$F,4,FALSE)</f>
        <v>56.6</v>
      </c>
      <c r="E4217" s="107">
        <f>C4217/D4217</f>
        <v>0.681978798586572</v>
      </c>
      <c r="F4217" s="20">
        <f>VLOOKUP(A4217,[1]spot_prices!$A:$F,5,FALSE)</f>
        <v>17.25</v>
      </c>
      <c r="G4217" s="103">
        <f>VLOOKUP(A4217,[1]spot_prices!$A:$F,6,FALSE)</f>
        <v>-1.2</v>
      </c>
      <c r="H4217" s="27" t="s">
        <v>1140</v>
      </c>
      <c r="I4217" s="35"/>
      <c r="J4217" s="114"/>
      <c r="K4217" s="112">
        <f>VLOOKUP(H4217,行业总结!D:F,2,FALSE)</f>
        <v>3.5</v>
      </c>
      <c r="L4217" s="27" t="s">
        <v>17880</v>
      </c>
      <c r="M4217" s="27" t="s">
        <v>17881</v>
      </c>
    </row>
    <row r="4218" s="98" customFormat="1" ht="33" spans="1:13">
      <c r="A4218" s="24" t="s">
        <v>17882</v>
      </c>
      <c r="B4218" s="24" t="s">
        <v>17883</v>
      </c>
      <c r="C4218" s="21">
        <f>VLOOKUP(A4218,[1]spot_prices!$A:$F,3,FALSE)</f>
        <v>33.6</v>
      </c>
      <c r="D4218" s="21">
        <f>VLOOKUP(A4218,[1]spot_prices!$A:$F,4,FALSE)</f>
        <v>52</v>
      </c>
      <c r="E4218" s="107">
        <f>C4218/D4218</f>
        <v>0.646153846153846</v>
      </c>
      <c r="F4218" s="20">
        <f>VLOOKUP(A4218,[1]spot_prices!$A:$F,5,FALSE)</f>
        <v>7.92</v>
      </c>
      <c r="G4218" s="103">
        <f>VLOOKUP(A4218,[1]spot_prices!$A:$F,6,FALSE)</f>
        <v>1.93</v>
      </c>
      <c r="H4218" s="27" t="s">
        <v>1140</v>
      </c>
      <c r="I4218" s="35"/>
      <c r="J4218" s="114"/>
      <c r="K4218" s="112">
        <f>VLOOKUP(H4218,行业总结!D:F,2,FALSE)</f>
        <v>3.5</v>
      </c>
      <c r="L4218" s="27" t="s">
        <v>17884</v>
      </c>
      <c r="M4218" s="27" t="s">
        <v>17885</v>
      </c>
    </row>
    <row r="4219" s="98" customFormat="1" ht="33" spans="1:13">
      <c r="A4219" s="24" t="s">
        <v>17886</v>
      </c>
      <c r="B4219" s="24" t="s">
        <v>17887</v>
      </c>
      <c r="C4219" s="21">
        <f>VLOOKUP(A4219,[1]spot_prices!$A:$F,3,FALSE)</f>
        <v>33.5</v>
      </c>
      <c r="D4219" s="21">
        <f>VLOOKUP(A4219,[1]spot_prices!$A:$F,4,FALSE)</f>
        <v>36.7</v>
      </c>
      <c r="E4219" s="107">
        <f>C4219/D4219</f>
        <v>0.912806539509537</v>
      </c>
      <c r="F4219" s="20">
        <f>VLOOKUP(A4219,[1]spot_prices!$A:$F,5,FALSE)</f>
        <v>21.44</v>
      </c>
      <c r="G4219" s="103">
        <f>VLOOKUP(A4219,[1]spot_prices!$A:$F,6,FALSE)</f>
        <v>6.51</v>
      </c>
      <c r="H4219" s="27" t="s">
        <v>1140</v>
      </c>
      <c r="I4219" s="35"/>
      <c r="J4219" s="114"/>
      <c r="K4219" s="112">
        <f>VLOOKUP(H4219,行业总结!D:F,2,FALSE)</f>
        <v>3.5</v>
      </c>
      <c r="L4219" s="27" t="s">
        <v>17888</v>
      </c>
      <c r="M4219" s="27" t="s">
        <v>17889</v>
      </c>
    </row>
    <row r="4220" s="98" customFormat="1" ht="33" spans="1:13">
      <c r="A4220" s="24" t="s">
        <v>17890</v>
      </c>
      <c r="B4220" s="24" t="s">
        <v>17891</v>
      </c>
      <c r="C4220" s="21">
        <f>VLOOKUP(A4220,[1]spot_prices!$A:$F,3,FALSE)</f>
        <v>28.4</v>
      </c>
      <c r="D4220" s="21">
        <f>VLOOKUP(A4220,[1]spot_prices!$A:$F,4,FALSE)</f>
        <v>32.6</v>
      </c>
      <c r="E4220" s="107">
        <f>C4220/D4220</f>
        <v>0.871165644171779</v>
      </c>
      <c r="F4220" s="20">
        <f>VLOOKUP(A4220,[1]spot_prices!$A:$F,5,FALSE)</f>
        <v>7.02</v>
      </c>
      <c r="G4220" s="103">
        <f>VLOOKUP(A4220,[1]spot_prices!$A:$F,6,FALSE)</f>
        <v>0.57</v>
      </c>
      <c r="H4220" s="27" t="s">
        <v>1140</v>
      </c>
      <c r="I4220" s="35"/>
      <c r="J4220" s="114"/>
      <c r="K4220" s="112">
        <f>VLOOKUP(H4220,行业总结!D:F,2,FALSE)</f>
        <v>3.5</v>
      </c>
      <c r="L4220" s="27" t="s">
        <v>17892</v>
      </c>
      <c r="M4220" s="27" t="s">
        <v>17893</v>
      </c>
    </row>
    <row r="4221" s="98" customFormat="1" spans="1:13">
      <c r="A4221" s="24" t="s">
        <v>17894</v>
      </c>
      <c r="B4221" s="24" t="s">
        <v>17895</v>
      </c>
      <c r="C4221" s="21">
        <f>VLOOKUP(A4221,[1]spot_prices!$A:$F,3,FALSE)</f>
        <v>26.2</v>
      </c>
      <c r="D4221" s="21">
        <f>VLOOKUP(A4221,[1]spot_prices!$A:$F,4,FALSE)</f>
        <v>38</v>
      </c>
      <c r="E4221" s="107">
        <f>C4221/D4221</f>
        <v>0.689473684210526</v>
      </c>
      <c r="F4221" s="20">
        <f>VLOOKUP(A4221,[1]spot_prices!$A:$F,5,FALSE)</f>
        <v>25.75</v>
      </c>
      <c r="G4221" s="103">
        <f>VLOOKUP(A4221,[1]spot_prices!$A:$F,6,FALSE)</f>
        <v>1.38</v>
      </c>
      <c r="H4221" s="27" t="s">
        <v>1140</v>
      </c>
      <c r="I4221" s="35"/>
      <c r="J4221" s="114"/>
      <c r="K4221" s="112">
        <f>VLOOKUP(H4221,行业总结!D:F,2,FALSE)</f>
        <v>3.5</v>
      </c>
      <c r="L4221" s="27" t="s">
        <v>17896</v>
      </c>
      <c r="M4221" s="27" t="s">
        <v>17897</v>
      </c>
    </row>
    <row r="4222" s="98" customFormat="1" spans="1:13">
      <c r="A4222" s="24" t="s">
        <v>17898</v>
      </c>
      <c r="B4222" s="24" t="s">
        <v>17899</v>
      </c>
      <c r="C4222" s="21">
        <f>VLOOKUP(A4222,[1]spot_prices!$A:$F,3,FALSE)</f>
        <v>23.8</v>
      </c>
      <c r="D4222" s="21">
        <f>VLOOKUP(A4222,[1]spot_prices!$A:$F,4,FALSE)</f>
        <v>29.9</v>
      </c>
      <c r="E4222" s="107">
        <f>C4222/D4222</f>
        <v>0.795986622073579</v>
      </c>
      <c r="F4222" s="20">
        <f>VLOOKUP(A4222,[1]spot_prices!$A:$F,5,FALSE)</f>
        <v>18.19</v>
      </c>
      <c r="G4222" s="103">
        <f>VLOOKUP(A4222,[1]spot_prices!$A:$F,6,FALSE)</f>
        <v>0.55</v>
      </c>
      <c r="H4222" s="27" t="s">
        <v>1140</v>
      </c>
      <c r="I4222" s="35"/>
      <c r="J4222" s="114"/>
      <c r="K4222" s="112">
        <f>VLOOKUP(H4222,行业总结!D:F,2,FALSE)</f>
        <v>3.5</v>
      </c>
      <c r="L4222" s="27" t="s">
        <v>17900</v>
      </c>
      <c r="M4222" s="27" t="s">
        <v>17901</v>
      </c>
    </row>
    <row r="4223" s="98" customFormat="1" spans="1:13">
      <c r="A4223" s="24" t="s">
        <v>17902</v>
      </c>
      <c r="B4223" s="24" t="s">
        <v>17903</v>
      </c>
      <c r="C4223" s="21">
        <f>VLOOKUP(A4223,[1]spot_prices!$A:$F,3,FALSE)</f>
        <v>23</v>
      </c>
      <c r="D4223" s="21">
        <f>VLOOKUP(A4223,[1]spot_prices!$A:$F,4,FALSE)</f>
        <v>24.4</v>
      </c>
      <c r="E4223" s="107">
        <f>C4223/D4223</f>
        <v>0.942622950819672</v>
      </c>
      <c r="F4223" s="20">
        <f>VLOOKUP(A4223,[1]spot_prices!$A:$F,5,FALSE)</f>
        <v>8.72</v>
      </c>
      <c r="G4223" s="103">
        <f>VLOOKUP(A4223,[1]spot_prices!$A:$F,6,FALSE)</f>
        <v>0.23</v>
      </c>
      <c r="H4223" s="27" t="s">
        <v>1140</v>
      </c>
      <c r="I4223" s="35"/>
      <c r="J4223" s="114"/>
      <c r="K4223" s="112">
        <f>VLOOKUP(H4223,行业总结!D:F,2,FALSE)</f>
        <v>3.5</v>
      </c>
      <c r="L4223" s="27" t="s">
        <v>17904</v>
      </c>
      <c r="M4223" s="27" t="s">
        <v>17905</v>
      </c>
    </row>
    <row r="4224" s="98" customFormat="1" ht="33" spans="1:13">
      <c r="A4224" s="24" t="s">
        <v>17906</v>
      </c>
      <c r="B4224" s="24" t="s">
        <v>17907</v>
      </c>
      <c r="C4224" s="21">
        <f>VLOOKUP(A4224,[1]spot_prices!$A:$F,3,FALSE)</f>
        <v>22.9</v>
      </c>
      <c r="D4224" s="21">
        <f>VLOOKUP(A4224,[1]spot_prices!$A:$F,4,FALSE)</f>
        <v>36.4</v>
      </c>
      <c r="E4224" s="107">
        <f>C4224/D4224</f>
        <v>0.629120879120879</v>
      </c>
      <c r="F4224" s="20">
        <f>VLOOKUP(A4224,[1]spot_prices!$A:$F,5,FALSE)</f>
        <v>20.48</v>
      </c>
      <c r="G4224" s="103">
        <f>VLOOKUP(A4224,[1]spot_prices!$A:$F,6,FALSE)</f>
        <v>2.35</v>
      </c>
      <c r="H4224" s="27" t="s">
        <v>1140</v>
      </c>
      <c r="I4224" s="35"/>
      <c r="J4224" s="114"/>
      <c r="K4224" s="112">
        <f>VLOOKUP(H4224,行业总结!D:F,2,FALSE)</f>
        <v>3.5</v>
      </c>
      <c r="L4224" s="27" t="s">
        <v>17908</v>
      </c>
      <c r="M4224" s="27" t="s">
        <v>17909</v>
      </c>
    </row>
    <row r="4225" s="98" customFormat="1" ht="33" spans="1:13">
      <c r="A4225" s="24" t="s">
        <v>17910</v>
      </c>
      <c r="B4225" s="24" t="s">
        <v>17911</v>
      </c>
      <c r="C4225" s="21">
        <f>VLOOKUP(A4225,[1]spot_prices!$A:$F,3,FALSE)</f>
        <v>22.8</v>
      </c>
      <c r="D4225" s="21">
        <f>VLOOKUP(A4225,[1]spot_prices!$A:$F,4,FALSE)</f>
        <v>22.8</v>
      </c>
      <c r="E4225" s="107">
        <f>C4225/D4225</f>
        <v>1</v>
      </c>
      <c r="F4225" s="20">
        <f>VLOOKUP(A4225,[1]spot_prices!$A:$F,5,FALSE)</f>
        <v>5.37</v>
      </c>
      <c r="G4225" s="103">
        <f>VLOOKUP(A4225,[1]spot_prices!$A:$F,6,FALSE)</f>
        <v>2.48</v>
      </c>
      <c r="H4225" s="27" t="s">
        <v>1140</v>
      </c>
      <c r="I4225" s="35"/>
      <c r="J4225" s="114"/>
      <c r="K4225" s="112">
        <f>VLOOKUP(H4225,行业总结!D:F,2,FALSE)</f>
        <v>3.5</v>
      </c>
      <c r="L4225" s="27" t="s">
        <v>17912</v>
      </c>
      <c r="M4225" s="27" t="s">
        <v>17913</v>
      </c>
    </row>
    <row r="4226" s="98" customFormat="1" ht="33" spans="1:13">
      <c r="A4226" s="24" t="s">
        <v>17914</v>
      </c>
      <c r="B4226" s="24" t="s">
        <v>17915</v>
      </c>
      <c r="C4226" s="21">
        <f>VLOOKUP(A4226,[1]spot_prices!$A:$F,3,FALSE)</f>
        <v>22.5</v>
      </c>
      <c r="D4226" s="21">
        <f>VLOOKUP(A4226,[1]spot_prices!$A:$F,4,FALSE)</f>
        <v>212.9</v>
      </c>
      <c r="E4226" s="107">
        <f>C4226/D4226</f>
        <v>0.105683419445749</v>
      </c>
      <c r="F4226" s="20">
        <f>VLOOKUP(A4226,[1]spot_prices!$A:$F,5,FALSE)</f>
        <v>40.68</v>
      </c>
      <c r="G4226" s="103">
        <f>VLOOKUP(A4226,[1]spot_prices!$A:$F,6,FALSE)</f>
        <v>3.04</v>
      </c>
      <c r="H4226" s="27" t="s">
        <v>1140</v>
      </c>
      <c r="I4226" s="35"/>
      <c r="J4226" s="24" t="s">
        <v>2135</v>
      </c>
      <c r="K4226" s="112">
        <f>VLOOKUP(H4226,行业总结!D:F,2,FALSE)</f>
        <v>3.5</v>
      </c>
      <c r="L4226" s="27" t="s">
        <v>17916</v>
      </c>
      <c r="M4226" s="27" t="s">
        <v>17917</v>
      </c>
    </row>
    <row r="4227" s="98" customFormat="1" ht="33" spans="1:13">
      <c r="A4227" s="24" t="s">
        <v>17918</v>
      </c>
      <c r="B4227" s="24" t="s">
        <v>17919</v>
      </c>
      <c r="C4227" s="21">
        <f>VLOOKUP(A4227,[1]spot_prices!$A:$F,3,FALSE)</f>
        <v>21.3</v>
      </c>
      <c r="D4227" s="21">
        <f>VLOOKUP(A4227,[1]spot_prices!$A:$F,4,FALSE)</f>
        <v>38.9</v>
      </c>
      <c r="E4227" s="107">
        <f>C4227/D4227</f>
        <v>0.547557840616967</v>
      </c>
      <c r="F4227" s="20">
        <f>VLOOKUP(A4227,[1]spot_prices!$A:$F,5,FALSE)</f>
        <v>32.38</v>
      </c>
      <c r="G4227" s="103">
        <f>VLOOKUP(A4227,[1]spot_prices!$A:$F,6,FALSE)</f>
        <v>1.31</v>
      </c>
      <c r="H4227" s="27" t="s">
        <v>1140</v>
      </c>
      <c r="I4227" s="35"/>
      <c r="J4227" s="114"/>
      <c r="K4227" s="112">
        <f>VLOOKUP(H4227,行业总结!D:F,2,FALSE)</f>
        <v>3.5</v>
      </c>
      <c r="L4227" s="27" t="s">
        <v>17920</v>
      </c>
      <c r="M4227" s="27" t="s">
        <v>17921</v>
      </c>
    </row>
    <row r="4228" s="98" customFormat="1" spans="1:13">
      <c r="A4228" s="24" t="s">
        <v>17922</v>
      </c>
      <c r="B4228" s="24" t="s">
        <v>17923</v>
      </c>
      <c r="C4228" s="21">
        <f>VLOOKUP(A4228,[1]spot_prices!$A:$F,3,FALSE)</f>
        <v>20.5</v>
      </c>
      <c r="D4228" s="21">
        <f>VLOOKUP(A4228,[1]spot_prices!$A:$F,4,FALSE)</f>
        <v>51.3</v>
      </c>
      <c r="E4228" s="107">
        <f>C4228/D4228</f>
        <v>0.399610136452242</v>
      </c>
      <c r="F4228" s="20">
        <f>VLOOKUP(A4228,[1]spot_prices!$A:$F,5,FALSE)</f>
        <v>33.88</v>
      </c>
      <c r="G4228" s="103">
        <f>VLOOKUP(A4228,[1]spot_prices!$A:$F,6,FALSE)</f>
        <v>2.85</v>
      </c>
      <c r="H4228" s="27" t="s">
        <v>1140</v>
      </c>
      <c r="I4228" s="35"/>
      <c r="J4228" s="114"/>
      <c r="K4228" s="112">
        <f>VLOOKUP(H4228,行业总结!D:F,2,FALSE)</f>
        <v>3.5</v>
      </c>
      <c r="L4228" s="27" t="s">
        <v>17924</v>
      </c>
      <c r="M4228" s="27" t="s">
        <v>17925</v>
      </c>
    </row>
    <row r="4229" s="98" customFormat="1" spans="1:13">
      <c r="A4229" s="24" t="s">
        <v>17926</v>
      </c>
      <c r="B4229" s="24" t="s">
        <v>17927</v>
      </c>
      <c r="C4229" s="21">
        <f>VLOOKUP(A4229,[1]spot_prices!$A:$F,3,FALSE)</f>
        <v>18.3</v>
      </c>
      <c r="D4229" s="21">
        <f>VLOOKUP(A4229,[1]spot_prices!$A:$F,4,FALSE)</f>
        <v>28.6</v>
      </c>
      <c r="E4229" s="107">
        <f>C4229/D4229</f>
        <v>0.63986013986014</v>
      </c>
      <c r="F4229" s="20">
        <f>VLOOKUP(A4229,[1]spot_prices!$A:$F,5,FALSE)</f>
        <v>10.1</v>
      </c>
      <c r="G4229" s="103">
        <f>VLOOKUP(A4229,[1]spot_prices!$A:$F,6,FALSE)</f>
        <v>2.64</v>
      </c>
      <c r="H4229" s="27" t="s">
        <v>1140</v>
      </c>
      <c r="I4229" s="35"/>
      <c r="J4229" s="114"/>
      <c r="K4229" s="112">
        <f>VLOOKUP(H4229,行业总结!D:F,2,FALSE)</f>
        <v>3.5</v>
      </c>
      <c r="L4229" s="27" t="s">
        <v>17928</v>
      </c>
      <c r="M4229" s="27" t="s">
        <v>17929</v>
      </c>
    </row>
    <row r="4230" s="98" customFormat="1" ht="33" spans="1:13">
      <c r="A4230" s="24" t="s">
        <v>17930</v>
      </c>
      <c r="B4230" s="24" t="s">
        <v>17931</v>
      </c>
      <c r="C4230" s="21">
        <f>VLOOKUP(A4230,[1]spot_prices!$A:$F,3,FALSE)</f>
        <v>14.4</v>
      </c>
      <c r="D4230" s="21">
        <f>VLOOKUP(A4230,[1]spot_prices!$A:$F,4,FALSE)</f>
        <v>34.8</v>
      </c>
      <c r="E4230" s="107">
        <f>C4230/D4230</f>
        <v>0.413793103448276</v>
      </c>
      <c r="F4230" s="20">
        <f>VLOOKUP(A4230,[1]spot_prices!$A:$F,5,FALSE)</f>
        <v>16.37</v>
      </c>
      <c r="G4230" s="103">
        <f>VLOOKUP(A4230,[1]spot_prices!$A:$F,6,FALSE)</f>
        <v>2.18</v>
      </c>
      <c r="H4230" s="27" t="s">
        <v>1140</v>
      </c>
      <c r="I4230" s="35"/>
      <c r="J4230" s="114"/>
      <c r="K4230" s="112">
        <f>VLOOKUP(H4230,行业总结!D:F,2,FALSE)</f>
        <v>3.5</v>
      </c>
      <c r="L4230" s="27" t="s">
        <v>17932</v>
      </c>
      <c r="M4230" s="27" t="s">
        <v>17933</v>
      </c>
    </row>
    <row r="4231" s="98" customFormat="1" spans="1:13">
      <c r="A4231" s="24" t="s">
        <v>17934</v>
      </c>
      <c r="B4231" s="24" t="s">
        <v>17935</v>
      </c>
      <c r="C4231" s="21">
        <f>VLOOKUP(A4231,[1]spot_prices!$A:$F,3,FALSE)</f>
        <v>13.8</v>
      </c>
      <c r="D4231" s="21">
        <f>VLOOKUP(A4231,[1]spot_prices!$A:$F,4,FALSE)</f>
        <v>27.7</v>
      </c>
      <c r="E4231" s="107">
        <f>C4231/D4231</f>
        <v>0.498194945848375</v>
      </c>
      <c r="F4231" s="20">
        <f>VLOOKUP(A4231,[1]spot_prices!$A:$F,5,FALSE)</f>
        <v>22.26</v>
      </c>
      <c r="G4231" s="103">
        <f>VLOOKUP(A4231,[1]spot_prices!$A:$F,6,FALSE)</f>
        <v>-0.4</v>
      </c>
      <c r="H4231" s="27" t="s">
        <v>1140</v>
      </c>
      <c r="I4231" s="35"/>
      <c r="J4231" s="114"/>
      <c r="K4231" s="112">
        <f>VLOOKUP(H4231,行业总结!D:F,2,FALSE)</f>
        <v>3.5</v>
      </c>
      <c r="L4231" s="114"/>
      <c r="M4231" s="27" t="s">
        <v>17936</v>
      </c>
    </row>
    <row r="4232" s="98" customFormat="1" ht="33" spans="1:13">
      <c r="A4232" s="24" t="s">
        <v>17937</v>
      </c>
      <c r="B4232" s="24" t="s">
        <v>17938</v>
      </c>
      <c r="C4232" s="21">
        <f>VLOOKUP(A4232,[1]spot_prices!$A:$F,3,FALSE)</f>
        <v>12.1</v>
      </c>
      <c r="D4232" s="21">
        <f>VLOOKUP(A4232,[1]spot_prices!$A:$F,4,FALSE)</f>
        <v>21.7</v>
      </c>
      <c r="E4232" s="107">
        <f>C4232/D4232</f>
        <v>0.557603686635945</v>
      </c>
      <c r="F4232" s="20">
        <f>VLOOKUP(A4232,[1]spot_prices!$A:$F,5,FALSE)</f>
        <v>21.06</v>
      </c>
      <c r="G4232" s="103">
        <f>VLOOKUP(A4232,[1]spot_prices!$A:$F,6,FALSE)</f>
        <v>-1.08</v>
      </c>
      <c r="H4232" s="27" t="s">
        <v>1140</v>
      </c>
      <c r="I4232" s="35"/>
      <c r="J4232" s="114"/>
      <c r="K4232" s="112">
        <f>VLOOKUP(H4232,行业总结!D:F,2,FALSE)</f>
        <v>3.5</v>
      </c>
      <c r="L4232" s="27" t="s">
        <v>17939</v>
      </c>
      <c r="M4232" s="114"/>
    </row>
    <row r="4233" s="98" customFormat="1" ht="49.5" spans="1:13">
      <c r="A4233" s="24" t="s">
        <v>17940</v>
      </c>
      <c r="B4233" s="24" t="s">
        <v>17941</v>
      </c>
      <c r="C4233" s="21">
        <f>VLOOKUP(A4233,[1]spot_prices!$A:$F,3,FALSE)</f>
        <v>8.8</v>
      </c>
      <c r="D4233" s="21">
        <f>VLOOKUP(A4233,[1]spot_prices!$A:$F,4,FALSE)</f>
        <v>50.5</v>
      </c>
      <c r="E4233" s="107">
        <f>C4233/D4233</f>
        <v>0.174257425742574</v>
      </c>
      <c r="F4233" s="20">
        <f>VLOOKUP(A4233,[1]spot_prices!$A:$F,5,FALSE)</f>
        <v>11.22</v>
      </c>
      <c r="G4233" s="103">
        <f>VLOOKUP(A4233,[1]spot_prices!$A:$F,6,FALSE)</f>
        <v>-0.53</v>
      </c>
      <c r="H4233" s="27" t="s">
        <v>1140</v>
      </c>
      <c r="I4233" s="35"/>
      <c r="J4233" s="114"/>
      <c r="K4233" s="112">
        <f>VLOOKUP(H4233,行业总结!D:F,2,FALSE)</f>
        <v>3.5</v>
      </c>
      <c r="L4233" s="27" t="s">
        <v>17942</v>
      </c>
      <c r="M4233" s="27" t="s">
        <v>17943</v>
      </c>
    </row>
    <row r="4234" s="98" customFormat="1" spans="1:13">
      <c r="A4234" s="24" t="s">
        <v>17944</v>
      </c>
      <c r="B4234" s="24" t="s">
        <v>17945</v>
      </c>
      <c r="C4234" s="21">
        <f>VLOOKUP(A4234,[1]spot_prices!$A:$F,3,FALSE)</f>
        <v>7</v>
      </c>
      <c r="D4234" s="21">
        <f>VLOOKUP(A4234,[1]spot_prices!$A:$F,4,FALSE)</f>
        <v>24.4</v>
      </c>
      <c r="E4234" s="107">
        <f>C4234/D4234</f>
        <v>0.286885245901639</v>
      </c>
      <c r="F4234" s="20">
        <f>VLOOKUP(A4234,[1]spot_prices!$A:$F,5,FALSE)</f>
        <v>33.57</v>
      </c>
      <c r="G4234" s="103">
        <f>VLOOKUP(A4234,[1]spot_prices!$A:$F,6,FALSE)</f>
        <v>1.91</v>
      </c>
      <c r="H4234" s="27" t="s">
        <v>1140</v>
      </c>
      <c r="I4234" s="35"/>
      <c r="J4234" s="114"/>
      <c r="K4234" s="112">
        <f>VLOOKUP(H4234,行业总结!D:F,2,FALSE)</f>
        <v>3.5</v>
      </c>
      <c r="L4234" s="27" t="s">
        <v>17946</v>
      </c>
      <c r="M4234" s="27" t="s">
        <v>1772</v>
      </c>
    </row>
    <row r="4235" s="98" customFormat="1" spans="1:13">
      <c r="A4235" s="24" t="s">
        <v>17947</v>
      </c>
      <c r="B4235" s="24" t="s">
        <v>17948</v>
      </c>
      <c r="C4235" s="21">
        <f>VLOOKUP(A4235,[1]spot_prices!$A:$F,3,FALSE)</f>
        <v>6.7</v>
      </c>
      <c r="D4235" s="21">
        <f>VLOOKUP(A4235,[1]spot_prices!$A:$F,4,FALSE)</f>
        <v>28.4</v>
      </c>
      <c r="E4235" s="107">
        <f>C4235/D4235</f>
        <v>0.235915492957746</v>
      </c>
      <c r="F4235" s="20">
        <f>VLOOKUP(A4235,[1]spot_prices!$A:$F,5,FALSE)</f>
        <v>28.05</v>
      </c>
      <c r="G4235" s="103">
        <f>VLOOKUP(A4235,[1]spot_prices!$A:$F,6,FALSE)</f>
        <v>2.19</v>
      </c>
      <c r="H4235" s="27" t="s">
        <v>1140</v>
      </c>
      <c r="I4235" s="35"/>
      <c r="J4235" s="114"/>
      <c r="K4235" s="112">
        <f>VLOOKUP(H4235,行业总结!D:F,2,FALSE)</f>
        <v>3.5</v>
      </c>
      <c r="L4235" s="27" t="s">
        <v>17949</v>
      </c>
      <c r="M4235" s="114"/>
    </row>
    <row r="4236" s="98" customFormat="1" ht="49.5" spans="1:13">
      <c r="A4236" s="24" t="s">
        <v>17950</v>
      </c>
      <c r="B4236" s="24" t="s">
        <v>17951</v>
      </c>
      <c r="C4236" s="21">
        <f>VLOOKUP(A4236,[1]spot_prices!$A:$F,3,FALSE)</f>
        <v>2.2</v>
      </c>
      <c r="D4236" s="21">
        <f>VLOOKUP(A4236,[1]spot_prices!$A:$F,4,FALSE)</f>
        <v>11.2</v>
      </c>
      <c r="E4236" s="107">
        <f>C4236/D4236</f>
        <v>0.196428571428571</v>
      </c>
      <c r="F4236" s="20">
        <f>VLOOKUP(A4236,[1]spot_prices!$A:$F,5,FALSE)</f>
        <v>7.26</v>
      </c>
      <c r="G4236" s="103">
        <f>VLOOKUP(A4236,[1]spot_prices!$A:$F,6,FALSE)</f>
        <v>1.11</v>
      </c>
      <c r="H4236" s="27" t="s">
        <v>1140</v>
      </c>
      <c r="I4236" s="35"/>
      <c r="J4236" s="114"/>
      <c r="K4236" s="112">
        <f>VLOOKUP(H4236,行业总结!D:F,2,FALSE)</f>
        <v>3.5</v>
      </c>
      <c r="L4236" s="27" t="s">
        <v>17952</v>
      </c>
      <c r="M4236" s="27" t="s">
        <v>9608</v>
      </c>
    </row>
    <row r="4237" s="98" customFormat="1" ht="49.5" spans="1:13">
      <c r="A4237" s="108" t="s">
        <v>17953</v>
      </c>
      <c r="B4237" s="108" t="s">
        <v>17954</v>
      </c>
      <c r="C4237" s="21">
        <f>VLOOKUP(A4237,[1]spot_prices!$A:$F,3,FALSE)</f>
        <v>181</v>
      </c>
      <c r="D4237" s="21">
        <f>VLOOKUP(A4237,[1]spot_prices!$A:$F,4,FALSE)</f>
        <v>186.1</v>
      </c>
      <c r="E4237" s="107">
        <f>C4237/D4237</f>
        <v>0.972595378828587</v>
      </c>
      <c r="F4237" s="20">
        <f>VLOOKUP(A4237,[1]spot_prices!$A:$F,5,FALSE)</f>
        <v>13.38</v>
      </c>
      <c r="G4237" s="103">
        <f>VLOOKUP(A4237,[1]spot_prices!$A:$F,6,FALSE)</f>
        <v>0.9</v>
      </c>
      <c r="H4237" s="109" t="s">
        <v>2042</v>
      </c>
      <c r="I4237" s="121"/>
      <c r="J4237" s="108" t="s">
        <v>2421</v>
      </c>
      <c r="K4237" s="112">
        <f>VLOOKUP(H4237,行业总结!D:F,2,FALSE)</f>
        <v>3.5</v>
      </c>
      <c r="L4237" s="109" t="s">
        <v>17955</v>
      </c>
      <c r="M4237" s="109" t="s">
        <v>17956</v>
      </c>
    </row>
    <row r="4238" s="98" customFormat="1" ht="49.5" spans="1:13">
      <c r="A4238" s="108" t="s">
        <v>17957</v>
      </c>
      <c r="B4238" s="108" t="s">
        <v>17958</v>
      </c>
      <c r="C4238" s="21">
        <f>VLOOKUP(A4238,[1]spot_prices!$A:$F,3,FALSE)</f>
        <v>145.7</v>
      </c>
      <c r="D4238" s="21">
        <f>VLOOKUP(A4238,[1]spot_prices!$A:$F,4,FALSE)</f>
        <v>164.5</v>
      </c>
      <c r="E4238" s="107">
        <f>C4238/D4238</f>
        <v>0.885714285714286</v>
      </c>
      <c r="F4238" s="20">
        <f>VLOOKUP(A4238,[1]spot_prices!$A:$F,5,FALSE)</f>
        <v>5.05</v>
      </c>
      <c r="G4238" s="103">
        <f>VLOOKUP(A4238,[1]spot_prices!$A:$F,6,FALSE)</f>
        <v>0.8</v>
      </c>
      <c r="H4238" s="109" t="s">
        <v>2042</v>
      </c>
      <c r="I4238" s="121"/>
      <c r="J4238" s="108" t="s">
        <v>2317</v>
      </c>
      <c r="K4238" s="112">
        <f>VLOOKUP(H4238,行业总结!D:F,2,FALSE)</f>
        <v>3.5</v>
      </c>
      <c r="L4238" s="109" t="s">
        <v>17959</v>
      </c>
      <c r="M4238" s="109" t="s">
        <v>17960</v>
      </c>
    </row>
    <row r="4239" s="98" customFormat="1" ht="33" spans="1:13">
      <c r="A4239" s="108" t="s">
        <v>17961</v>
      </c>
      <c r="B4239" s="108" t="s">
        <v>17962</v>
      </c>
      <c r="C4239" s="21">
        <f>VLOOKUP(A4239,[1]spot_prices!$A:$F,3,FALSE)</f>
        <v>100</v>
      </c>
      <c r="D4239" s="21">
        <f>VLOOKUP(A4239,[1]spot_prices!$A:$F,4,FALSE)</f>
        <v>100.4</v>
      </c>
      <c r="E4239" s="107">
        <f>C4239/D4239</f>
        <v>0.99601593625498</v>
      </c>
      <c r="F4239" s="20">
        <f>VLOOKUP(A4239,[1]spot_prices!$A:$F,5,FALSE)</f>
        <v>90.92</v>
      </c>
      <c r="G4239" s="103">
        <f>VLOOKUP(A4239,[1]spot_prices!$A:$F,6,FALSE)</f>
        <v>1.29</v>
      </c>
      <c r="H4239" s="109" t="s">
        <v>2042</v>
      </c>
      <c r="I4239" s="121"/>
      <c r="J4239" s="108" t="s">
        <v>2113</v>
      </c>
      <c r="K4239" s="112">
        <f>VLOOKUP(H4239,行业总结!D:F,2,FALSE)</f>
        <v>3.5</v>
      </c>
      <c r="L4239" s="109" t="s">
        <v>17963</v>
      </c>
      <c r="M4239" s="109" t="s">
        <v>17964</v>
      </c>
    </row>
    <row r="4240" s="98" customFormat="1" ht="33" spans="1:13">
      <c r="A4240" s="20" t="s">
        <v>17965</v>
      </c>
      <c r="B4240" s="20" t="s">
        <v>17966</v>
      </c>
      <c r="C4240" s="21">
        <f>VLOOKUP(A4240,[1]spot_prices!$A:$F,3,FALSE)</f>
        <v>90.5</v>
      </c>
      <c r="D4240" s="21">
        <f>VLOOKUP(A4240,[1]spot_prices!$A:$F,4,FALSE)</f>
        <v>90.9</v>
      </c>
      <c r="E4240" s="107">
        <f>C4240/D4240</f>
        <v>0.995599559955996</v>
      </c>
      <c r="F4240" s="20">
        <f>VLOOKUP(A4240,[1]spot_prices!$A:$F,5,FALSE)</f>
        <v>21.27</v>
      </c>
      <c r="G4240" s="103">
        <f>VLOOKUP(A4240,[1]spot_prices!$A:$F,6,FALSE)</f>
        <v>-2.65</v>
      </c>
      <c r="H4240" s="23" t="s">
        <v>2042</v>
      </c>
      <c r="I4240" s="115"/>
      <c r="J4240" s="20" t="s">
        <v>2135</v>
      </c>
      <c r="K4240" s="112">
        <f>VLOOKUP(H4240,行业总结!D:F,2,FALSE)</f>
        <v>3.5</v>
      </c>
      <c r="L4240" s="23" t="s">
        <v>17967</v>
      </c>
      <c r="M4240" s="23" t="s">
        <v>17968</v>
      </c>
    </row>
    <row r="4241" s="98" customFormat="1" ht="33" spans="1:13">
      <c r="A4241" s="20" t="s">
        <v>17969</v>
      </c>
      <c r="B4241" s="20" t="s">
        <v>17970</v>
      </c>
      <c r="C4241" s="21">
        <f>VLOOKUP(A4241,[1]spot_prices!$A:$F,3,FALSE)</f>
        <v>61.4</v>
      </c>
      <c r="D4241" s="21">
        <f>VLOOKUP(A4241,[1]spot_prices!$A:$F,4,FALSE)</f>
        <v>61.4</v>
      </c>
      <c r="E4241" s="107">
        <f>C4241/D4241</f>
        <v>1</v>
      </c>
      <c r="F4241" s="20">
        <f>VLOOKUP(A4241,[1]spot_prices!$A:$F,5,FALSE)</f>
        <v>21.8</v>
      </c>
      <c r="G4241" s="103">
        <f>VLOOKUP(A4241,[1]spot_prices!$A:$F,6,FALSE)</f>
        <v>0.28</v>
      </c>
      <c r="H4241" s="23" t="s">
        <v>2042</v>
      </c>
      <c r="I4241" s="115"/>
      <c r="J4241" s="113"/>
      <c r="K4241" s="112">
        <f>VLOOKUP(H4241,行业总结!D:F,2,FALSE)</f>
        <v>3.5</v>
      </c>
      <c r="L4241" s="23" t="s">
        <v>17971</v>
      </c>
      <c r="M4241" s="23" t="s">
        <v>17972</v>
      </c>
    </row>
    <row r="4242" s="98" customFormat="1" ht="33" spans="1:13">
      <c r="A4242" s="24" t="s">
        <v>17973</v>
      </c>
      <c r="B4242" s="24" t="s">
        <v>17974</v>
      </c>
      <c r="C4242" s="21">
        <f>VLOOKUP(A4242,[1]spot_prices!$A:$F,3,FALSE)</f>
        <v>51.8</v>
      </c>
      <c r="D4242" s="21">
        <f>VLOOKUP(A4242,[1]spot_prices!$A:$F,4,FALSE)</f>
        <v>66.9</v>
      </c>
      <c r="E4242" s="107">
        <f>C4242/D4242</f>
        <v>0.774289985052317</v>
      </c>
      <c r="F4242" s="20">
        <f>VLOOKUP(A4242,[1]spot_prices!$A:$F,5,FALSE)</f>
        <v>25.77</v>
      </c>
      <c r="G4242" s="103">
        <f>VLOOKUP(A4242,[1]spot_prices!$A:$F,6,FALSE)</f>
        <v>-4.13</v>
      </c>
      <c r="H4242" s="27" t="s">
        <v>2042</v>
      </c>
      <c r="I4242" s="35"/>
      <c r="J4242" s="114"/>
      <c r="K4242" s="112">
        <f>VLOOKUP(H4242,行业总结!D:F,2,FALSE)</f>
        <v>3.5</v>
      </c>
      <c r="L4242" s="27" t="s">
        <v>17975</v>
      </c>
      <c r="M4242" s="27" t="s">
        <v>17976</v>
      </c>
    </row>
    <row r="4243" s="98" customFormat="1" ht="33" spans="1:13">
      <c r="A4243" s="24" t="s">
        <v>17977</v>
      </c>
      <c r="B4243" s="24" t="s">
        <v>17978</v>
      </c>
      <c r="C4243" s="21">
        <f>VLOOKUP(A4243,[1]spot_prices!$A:$F,3,FALSE)</f>
        <v>39.6</v>
      </c>
      <c r="D4243" s="21">
        <f>VLOOKUP(A4243,[1]spot_prices!$A:$F,4,FALSE)</f>
        <v>51</v>
      </c>
      <c r="E4243" s="107">
        <f>C4243/D4243</f>
        <v>0.776470588235294</v>
      </c>
      <c r="F4243" s="20">
        <f>VLOOKUP(A4243,[1]spot_prices!$A:$F,5,FALSE)</f>
        <v>19.35</v>
      </c>
      <c r="G4243" s="103">
        <f>VLOOKUP(A4243,[1]spot_prices!$A:$F,6,FALSE)</f>
        <v>1.68</v>
      </c>
      <c r="H4243" s="27" t="s">
        <v>2042</v>
      </c>
      <c r="I4243" s="35"/>
      <c r="J4243" s="114"/>
      <c r="K4243" s="112">
        <f>VLOOKUP(H4243,行业总结!D:F,2,FALSE)</f>
        <v>3.5</v>
      </c>
      <c r="L4243" s="27" t="s">
        <v>17979</v>
      </c>
      <c r="M4243" s="27" t="s">
        <v>17980</v>
      </c>
    </row>
    <row r="4244" s="98" customFormat="1" ht="33" spans="1:13">
      <c r="A4244" s="24" t="s">
        <v>17981</v>
      </c>
      <c r="B4244" s="24" t="s">
        <v>17982</v>
      </c>
      <c r="C4244" s="21">
        <f>VLOOKUP(A4244,[1]spot_prices!$A:$F,3,FALSE)</f>
        <v>38.1</v>
      </c>
      <c r="D4244" s="21">
        <f>VLOOKUP(A4244,[1]spot_prices!$A:$F,4,FALSE)</f>
        <v>38.3</v>
      </c>
      <c r="E4244" s="107">
        <f>C4244/D4244</f>
        <v>0.994778067885118</v>
      </c>
      <c r="F4244" s="20">
        <f>VLOOKUP(A4244,[1]spot_prices!$A:$F,5,FALSE)</f>
        <v>24.92</v>
      </c>
      <c r="G4244" s="103">
        <f>VLOOKUP(A4244,[1]spot_prices!$A:$F,6,FALSE)</f>
        <v>1.51</v>
      </c>
      <c r="H4244" s="27" t="s">
        <v>2042</v>
      </c>
      <c r="I4244" s="35"/>
      <c r="J4244" s="114"/>
      <c r="K4244" s="112">
        <f>VLOOKUP(H4244,行业总结!D:F,2,FALSE)</f>
        <v>3.5</v>
      </c>
      <c r="L4244" s="27" t="s">
        <v>17983</v>
      </c>
      <c r="M4244" s="27" t="s">
        <v>17984</v>
      </c>
    </row>
    <row r="4245" s="98" customFormat="1" spans="1:13">
      <c r="A4245" s="24" t="s">
        <v>17985</v>
      </c>
      <c r="B4245" s="24" t="s">
        <v>17986</v>
      </c>
      <c r="C4245" s="21">
        <f>VLOOKUP(A4245,[1]spot_prices!$A:$F,3,FALSE)</f>
        <v>37</v>
      </c>
      <c r="D4245" s="21">
        <f>VLOOKUP(A4245,[1]spot_prices!$A:$F,4,FALSE)</f>
        <v>87.2</v>
      </c>
      <c r="E4245" s="107">
        <f>C4245/D4245</f>
        <v>0.424311926605505</v>
      </c>
      <c r="F4245" s="20">
        <f>VLOOKUP(A4245,[1]spot_prices!$A:$F,5,FALSE)</f>
        <v>21.65</v>
      </c>
      <c r="G4245" s="103">
        <f>VLOOKUP(A4245,[1]spot_prices!$A:$F,6,FALSE)</f>
        <v>3.34</v>
      </c>
      <c r="H4245" s="27" t="s">
        <v>2042</v>
      </c>
      <c r="I4245" s="35"/>
      <c r="J4245" s="24" t="s">
        <v>2113</v>
      </c>
      <c r="K4245" s="112">
        <f>VLOOKUP(H4245,行业总结!D:F,2,FALSE)</f>
        <v>3.5</v>
      </c>
      <c r="L4245" s="27" t="s">
        <v>17987</v>
      </c>
      <c r="M4245" s="27" t="s">
        <v>17988</v>
      </c>
    </row>
    <row r="4246" s="98" customFormat="1" ht="49.5" spans="1:13">
      <c r="A4246" s="24" t="s">
        <v>17989</v>
      </c>
      <c r="B4246" s="24" t="s">
        <v>17990</v>
      </c>
      <c r="C4246" s="21">
        <f>VLOOKUP(A4246,[1]spot_prices!$A:$F,3,FALSE)</f>
        <v>28.8</v>
      </c>
      <c r="D4246" s="21">
        <f>VLOOKUP(A4246,[1]spot_prices!$A:$F,4,FALSE)</f>
        <v>45.1</v>
      </c>
      <c r="E4246" s="107">
        <f>C4246/D4246</f>
        <v>0.638580931263858</v>
      </c>
      <c r="F4246" s="20">
        <f>VLOOKUP(A4246,[1]spot_prices!$A:$F,5,FALSE)</f>
        <v>16.78</v>
      </c>
      <c r="G4246" s="103">
        <f>VLOOKUP(A4246,[1]spot_prices!$A:$F,6,FALSE)</f>
        <v>-1.06</v>
      </c>
      <c r="H4246" s="27" t="s">
        <v>2042</v>
      </c>
      <c r="I4246" s="35"/>
      <c r="J4246" s="114"/>
      <c r="K4246" s="112">
        <f>VLOOKUP(H4246,行业总结!D:F,2,FALSE)</f>
        <v>3.5</v>
      </c>
      <c r="L4246" s="27" t="s">
        <v>17991</v>
      </c>
      <c r="M4246" s="27" t="s">
        <v>17992</v>
      </c>
    </row>
    <row r="4247" s="98" customFormat="1" spans="1:13">
      <c r="A4247" s="24" t="s">
        <v>17993</v>
      </c>
      <c r="B4247" s="24" t="s">
        <v>17994</v>
      </c>
      <c r="C4247" s="21">
        <f>VLOOKUP(A4247,[1]spot_prices!$A:$F,3,FALSE)</f>
        <v>25.7</v>
      </c>
      <c r="D4247" s="21">
        <f>VLOOKUP(A4247,[1]spot_prices!$A:$F,4,FALSE)</f>
        <v>36.9</v>
      </c>
      <c r="E4247" s="107">
        <f>C4247/D4247</f>
        <v>0.696476964769648</v>
      </c>
      <c r="F4247" s="20">
        <f>VLOOKUP(A4247,[1]spot_prices!$A:$F,5,FALSE)</f>
        <v>12.56</v>
      </c>
      <c r="G4247" s="103">
        <f>VLOOKUP(A4247,[1]spot_prices!$A:$F,6,FALSE)</f>
        <v>0.08</v>
      </c>
      <c r="H4247" s="27" t="s">
        <v>2042</v>
      </c>
      <c r="I4247" s="35"/>
      <c r="J4247" s="114"/>
      <c r="K4247" s="112">
        <f>VLOOKUP(H4247,行业总结!D:F,2,FALSE)</f>
        <v>3.5</v>
      </c>
      <c r="L4247" s="27" t="s">
        <v>17995</v>
      </c>
      <c r="M4247" s="27" t="s">
        <v>17996</v>
      </c>
    </row>
    <row r="4248" s="98" customFormat="1" ht="33" spans="1:13">
      <c r="A4248" s="24" t="s">
        <v>17997</v>
      </c>
      <c r="B4248" s="24" t="s">
        <v>17998</v>
      </c>
      <c r="C4248" s="21">
        <f>VLOOKUP(A4248,[1]spot_prices!$A:$F,3,FALSE)</f>
        <v>24.2</v>
      </c>
      <c r="D4248" s="21">
        <f>VLOOKUP(A4248,[1]spot_prices!$A:$F,4,FALSE)</f>
        <v>38.8</v>
      </c>
      <c r="E4248" s="107">
        <f>C4248/D4248</f>
        <v>0.623711340206186</v>
      </c>
      <c r="F4248" s="20">
        <f>VLOOKUP(A4248,[1]spot_prices!$A:$F,5,FALSE)</f>
        <v>30.01</v>
      </c>
      <c r="G4248" s="103">
        <f>VLOOKUP(A4248,[1]spot_prices!$A:$F,6,FALSE)</f>
        <v>0.07</v>
      </c>
      <c r="H4248" s="27" t="s">
        <v>2042</v>
      </c>
      <c r="I4248" s="35"/>
      <c r="J4248" s="114"/>
      <c r="K4248" s="112">
        <f>VLOOKUP(H4248,行业总结!D:F,2,FALSE)</f>
        <v>3.5</v>
      </c>
      <c r="L4248" s="27" t="s">
        <v>17999</v>
      </c>
      <c r="M4248" s="27" t="s">
        <v>18000</v>
      </c>
    </row>
    <row r="4249" s="98" customFormat="1" ht="33" spans="1:13">
      <c r="A4249" s="24" t="s">
        <v>18001</v>
      </c>
      <c r="B4249" s="24" t="s">
        <v>18002</v>
      </c>
      <c r="C4249" s="21">
        <f>VLOOKUP(A4249,[1]spot_prices!$A:$F,3,FALSE)</f>
        <v>24</v>
      </c>
      <c r="D4249" s="21">
        <f>VLOOKUP(A4249,[1]spot_prices!$A:$F,4,FALSE)</f>
        <v>26.9</v>
      </c>
      <c r="E4249" s="107">
        <f>C4249/D4249</f>
        <v>0.892193308550186</v>
      </c>
      <c r="F4249" s="20">
        <f>VLOOKUP(A4249,[1]spot_prices!$A:$F,5,FALSE)</f>
        <v>9.98</v>
      </c>
      <c r="G4249" s="103">
        <f>VLOOKUP(A4249,[1]spot_prices!$A:$F,6,FALSE)</f>
        <v>2.15</v>
      </c>
      <c r="H4249" s="27" t="s">
        <v>2042</v>
      </c>
      <c r="I4249" s="35"/>
      <c r="J4249" s="114"/>
      <c r="K4249" s="112">
        <f>VLOOKUP(H4249,行业总结!D:F,2,FALSE)</f>
        <v>3.5</v>
      </c>
      <c r="L4249" s="27" t="s">
        <v>18003</v>
      </c>
      <c r="M4249" s="27" t="s">
        <v>18004</v>
      </c>
    </row>
    <row r="4250" s="98" customFormat="1" spans="1:13">
      <c r="A4250" s="24" t="s">
        <v>18005</v>
      </c>
      <c r="B4250" s="24" t="s">
        <v>18006</v>
      </c>
      <c r="C4250" s="21">
        <f>VLOOKUP(A4250,[1]spot_prices!$A:$F,3,FALSE)</f>
        <v>20.2</v>
      </c>
      <c r="D4250" s="21">
        <f>VLOOKUP(A4250,[1]spot_prices!$A:$F,4,FALSE)</f>
        <v>45.6</v>
      </c>
      <c r="E4250" s="107">
        <f>C4250/D4250</f>
        <v>0.442982456140351</v>
      </c>
      <c r="F4250" s="20">
        <f>VLOOKUP(A4250,[1]spot_prices!$A:$F,5,FALSE)</f>
        <v>11.35</v>
      </c>
      <c r="G4250" s="103">
        <f>VLOOKUP(A4250,[1]spot_prices!$A:$F,6,FALSE)</f>
        <v>2.25</v>
      </c>
      <c r="H4250" s="27" t="s">
        <v>2042</v>
      </c>
      <c r="I4250" s="35"/>
      <c r="J4250" s="114"/>
      <c r="K4250" s="112">
        <f>VLOOKUP(H4250,行业总结!D:F,2,FALSE)</f>
        <v>3.5</v>
      </c>
      <c r="L4250" s="27" t="s">
        <v>18007</v>
      </c>
      <c r="M4250" s="27" t="s">
        <v>18008</v>
      </c>
    </row>
    <row r="4251" s="98" customFormat="1" spans="1:13">
      <c r="A4251" s="24" t="s">
        <v>18009</v>
      </c>
      <c r="B4251" s="24" t="s">
        <v>18010</v>
      </c>
      <c r="C4251" s="21">
        <f>VLOOKUP(A4251,[1]spot_prices!$A:$F,3,FALSE)</f>
        <v>18.3</v>
      </c>
      <c r="D4251" s="21">
        <f>VLOOKUP(A4251,[1]spot_prices!$A:$F,4,FALSE)</f>
        <v>27</v>
      </c>
      <c r="E4251" s="107">
        <f>C4251/D4251</f>
        <v>0.677777777777778</v>
      </c>
      <c r="F4251" s="20">
        <f>VLOOKUP(A4251,[1]spot_prices!$A:$F,5,FALSE)</f>
        <v>9.59</v>
      </c>
      <c r="G4251" s="103">
        <f>VLOOKUP(A4251,[1]spot_prices!$A:$F,6,FALSE)</f>
        <v>0.95</v>
      </c>
      <c r="H4251" s="27" t="s">
        <v>2042</v>
      </c>
      <c r="I4251" s="35"/>
      <c r="J4251" s="114"/>
      <c r="K4251" s="112">
        <f>VLOOKUP(H4251,行业总结!D:F,2,FALSE)</f>
        <v>3.5</v>
      </c>
      <c r="L4251" s="27" t="s">
        <v>18011</v>
      </c>
      <c r="M4251" s="27" t="s">
        <v>18012</v>
      </c>
    </row>
    <row r="4252" s="98" customFormat="1" ht="49.5" spans="1:13">
      <c r="A4252" s="24" t="s">
        <v>18013</v>
      </c>
      <c r="B4252" s="24" t="s">
        <v>18014</v>
      </c>
      <c r="C4252" s="21">
        <f>VLOOKUP(A4252,[1]spot_prices!$A:$F,3,FALSE)</f>
        <v>10.2</v>
      </c>
      <c r="D4252" s="21">
        <f>VLOOKUP(A4252,[1]spot_prices!$A:$F,4,FALSE)</f>
        <v>124.7</v>
      </c>
      <c r="E4252" s="107">
        <f>C4252/D4252</f>
        <v>0.0817963111467522</v>
      </c>
      <c r="F4252" s="20">
        <f>VLOOKUP(A4252,[1]spot_prices!$A:$F,5,FALSE)</f>
        <v>31.18</v>
      </c>
      <c r="G4252" s="103">
        <f>VLOOKUP(A4252,[1]spot_prices!$A:$F,6,FALSE)</f>
        <v>0.55</v>
      </c>
      <c r="H4252" s="27" t="s">
        <v>2042</v>
      </c>
      <c r="I4252" s="35"/>
      <c r="J4252" s="114"/>
      <c r="K4252" s="112">
        <f>VLOOKUP(H4252,行业总结!D:F,2,FALSE)</f>
        <v>3.5</v>
      </c>
      <c r="L4252" s="27" t="s">
        <v>18015</v>
      </c>
      <c r="M4252" s="27" t="s">
        <v>18016</v>
      </c>
    </row>
    <row r="4253" s="98" customFormat="1" ht="33" spans="1:13">
      <c r="A4253" s="24" t="s">
        <v>18017</v>
      </c>
      <c r="B4253" s="24" t="s">
        <v>18018</v>
      </c>
      <c r="C4253" s="21">
        <f>VLOOKUP(A4253,[1]spot_prices!$A:$F,3,FALSE)</f>
        <v>7.9</v>
      </c>
      <c r="D4253" s="21">
        <f>VLOOKUP(A4253,[1]spot_prices!$A:$F,4,FALSE)</f>
        <v>25</v>
      </c>
      <c r="E4253" s="107">
        <f>C4253/D4253</f>
        <v>0.316</v>
      </c>
      <c r="F4253" s="20">
        <f>VLOOKUP(A4253,[1]spot_prices!$A:$F,5,FALSE)</f>
        <v>34.14</v>
      </c>
      <c r="G4253" s="103">
        <f>VLOOKUP(A4253,[1]spot_prices!$A:$F,6,FALSE)</f>
        <v>1.43</v>
      </c>
      <c r="H4253" s="27" t="s">
        <v>2042</v>
      </c>
      <c r="I4253" s="35"/>
      <c r="J4253" s="114"/>
      <c r="K4253" s="112">
        <f>VLOOKUP(H4253,行业总结!D:F,2,FALSE)</f>
        <v>3.5</v>
      </c>
      <c r="L4253" s="27" t="s">
        <v>18019</v>
      </c>
      <c r="M4253" s="27" t="s">
        <v>18020</v>
      </c>
    </row>
    <row r="4254" s="98" customFormat="1" spans="1:13">
      <c r="A4254" s="24" t="s">
        <v>18021</v>
      </c>
      <c r="B4254" s="24" t="s">
        <v>18022</v>
      </c>
      <c r="C4254" s="21">
        <f>VLOOKUP(A4254,[1]spot_prices!$A:$F,3,FALSE)</f>
        <v>5.4</v>
      </c>
      <c r="D4254" s="21">
        <f>VLOOKUP(A4254,[1]spot_prices!$A:$F,4,FALSE)</f>
        <v>21.7</v>
      </c>
      <c r="E4254" s="107">
        <f>C4254/D4254</f>
        <v>0.248847926267281</v>
      </c>
      <c r="F4254" s="20">
        <f>VLOOKUP(A4254,[1]spot_prices!$A:$F,5,FALSE)</f>
        <v>27.1</v>
      </c>
      <c r="G4254" s="103">
        <f>VLOOKUP(A4254,[1]spot_prices!$A:$F,6,FALSE)</f>
        <v>5</v>
      </c>
      <c r="H4254" s="27" t="s">
        <v>2042</v>
      </c>
      <c r="I4254" s="35"/>
      <c r="J4254" s="114"/>
      <c r="K4254" s="112">
        <f>VLOOKUP(H4254,行业总结!D:F,2,FALSE)</f>
        <v>3.5</v>
      </c>
      <c r="L4254" s="27" t="s">
        <v>18023</v>
      </c>
      <c r="M4254" s="27" t="s">
        <v>18024</v>
      </c>
    </row>
    <row r="4255" s="98" customFormat="1" ht="49.5" spans="1:13">
      <c r="A4255" s="110" t="s">
        <v>1130</v>
      </c>
      <c r="B4255" s="110" t="s">
        <v>1131</v>
      </c>
      <c r="C4255" s="21">
        <f>VLOOKUP(A4255,[1]spot_prices!$A:$F,3,FALSE)</f>
        <v>807.5</v>
      </c>
      <c r="D4255" s="21">
        <f>VLOOKUP(A4255,[1]spot_prices!$A:$F,4,FALSE)</f>
        <v>987.8</v>
      </c>
      <c r="E4255" s="107">
        <f>C4255/D4255</f>
        <v>0.817473172707026</v>
      </c>
      <c r="F4255" s="20">
        <f>VLOOKUP(A4255,[1]spot_prices!$A:$F,5,FALSE)</f>
        <v>19.8</v>
      </c>
      <c r="G4255" s="103">
        <f>VLOOKUP(A4255,[1]spot_prices!$A:$F,6,FALSE)</f>
        <v>0.3</v>
      </c>
      <c r="H4255" s="111" t="s">
        <v>196</v>
      </c>
      <c r="I4255" s="130"/>
      <c r="J4255" s="117"/>
      <c r="K4255" s="112">
        <f>VLOOKUP(H4255,行业总结!D:F,2,FALSE)</f>
        <v>3.5</v>
      </c>
      <c r="L4255" s="111" t="s">
        <v>1132</v>
      </c>
      <c r="M4255" s="111" t="s">
        <v>1133</v>
      </c>
    </row>
    <row r="4256" s="98" customFormat="1" ht="33" spans="1:13">
      <c r="A4256" s="108" t="s">
        <v>18025</v>
      </c>
      <c r="B4256" s="108" t="s">
        <v>18026</v>
      </c>
      <c r="C4256" s="21">
        <f>VLOOKUP(A4256,[1]spot_prices!$A:$F,3,FALSE)</f>
        <v>143.5</v>
      </c>
      <c r="D4256" s="21">
        <f>VLOOKUP(A4256,[1]spot_prices!$A:$F,4,FALSE)</f>
        <v>143.6</v>
      </c>
      <c r="E4256" s="107">
        <f>C4256/D4256</f>
        <v>0.999303621169916</v>
      </c>
      <c r="F4256" s="20">
        <f>VLOOKUP(A4256,[1]spot_prices!$A:$F,5,FALSE)</f>
        <v>19.04</v>
      </c>
      <c r="G4256" s="103">
        <f>VLOOKUP(A4256,[1]spot_prices!$A:$F,6,FALSE)</f>
        <v>4.67</v>
      </c>
      <c r="H4256" s="109" t="s">
        <v>196</v>
      </c>
      <c r="I4256" s="121"/>
      <c r="J4256" s="108" t="s">
        <v>2723</v>
      </c>
      <c r="K4256" s="112">
        <f>VLOOKUP(H4256,行业总结!D:F,2,FALSE)</f>
        <v>3.5</v>
      </c>
      <c r="L4256" s="109" t="s">
        <v>18027</v>
      </c>
      <c r="M4256" s="109" t="s">
        <v>18028</v>
      </c>
    </row>
    <row r="4257" s="98" customFormat="1" ht="49.5" spans="1:13">
      <c r="A4257" s="108" t="s">
        <v>18029</v>
      </c>
      <c r="B4257" s="108" t="s">
        <v>18030</v>
      </c>
      <c r="C4257" s="21">
        <f>VLOOKUP(A4257,[1]spot_prices!$A:$F,3,FALSE)</f>
        <v>138.2</v>
      </c>
      <c r="D4257" s="21">
        <f>VLOOKUP(A4257,[1]spot_prices!$A:$F,4,FALSE)</f>
        <v>168.7</v>
      </c>
      <c r="E4257" s="107">
        <f>C4257/D4257</f>
        <v>0.819205690574985</v>
      </c>
      <c r="F4257" s="20">
        <f>VLOOKUP(A4257,[1]spot_prices!$A:$F,5,FALSE)</f>
        <v>6.67</v>
      </c>
      <c r="G4257" s="103">
        <f>VLOOKUP(A4257,[1]spot_prices!$A:$F,6,FALSE)</f>
        <v>-0.3</v>
      </c>
      <c r="H4257" s="109" t="s">
        <v>196</v>
      </c>
      <c r="I4257" s="121"/>
      <c r="J4257" s="108" t="s">
        <v>3373</v>
      </c>
      <c r="K4257" s="112">
        <f>VLOOKUP(H4257,行业总结!D:F,2,FALSE)</f>
        <v>3.5</v>
      </c>
      <c r="L4257" s="109" t="s">
        <v>18031</v>
      </c>
      <c r="M4257" s="109" t="s">
        <v>18032</v>
      </c>
    </row>
    <row r="4258" s="98" customFormat="1" ht="33" spans="1:13">
      <c r="A4258" s="20" t="s">
        <v>18033</v>
      </c>
      <c r="B4258" s="20" t="s">
        <v>18034</v>
      </c>
      <c r="C4258" s="21">
        <f>VLOOKUP(A4258,[1]spot_prices!$A:$F,3,FALSE)</f>
        <v>90.4</v>
      </c>
      <c r="D4258" s="21">
        <f>VLOOKUP(A4258,[1]spot_prices!$A:$F,4,FALSE)</f>
        <v>139.4</v>
      </c>
      <c r="E4258" s="107">
        <f>C4258/D4258</f>
        <v>0.648493543758967</v>
      </c>
      <c r="F4258" s="20">
        <f>VLOOKUP(A4258,[1]spot_prices!$A:$F,5,FALSE)</f>
        <v>9.39</v>
      </c>
      <c r="G4258" s="103">
        <f>VLOOKUP(A4258,[1]spot_prices!$A:$F,6,FALSE)</f>
        <v>1.84</v>
      </c>
      <c r="H4258" s="23" t="s">
        <v>196</v>
      </c>
      <c r="I4258" s="115"/>
      <c r="J4258" s="20" t="s">
        <v>2421</v>
      </c>
      <c r="K4258" s="112">
        <f>VLOOKUP(H4258,行业总结!D:F,2,FALSE)</f>
        <v>3.5</v>
      </c>
      <c r="L4258" s="23" t="s">
        <v>18035</v>
      </c>
      <c r="M4258" s="23" t="s">
        <v>18036</v>
      </c>
    </row>
    <row r="4259" s="98" customFormat="1" ht="33" spans="1:13">
      <c r="A4259" s="20" t="s">
        <v>18037</v>
      </c>
      <c r="B4259" s="20" t="s">
        <v>18038</v>
      </c>
      <c r="C4259" s="21">
        <f>VLOOKUP(A4259,[1]spot_prices!$A:$F,3,FALSE)</f>
        <v>78.7</v>
      </c>
      <c r="D4259" s="21">
        <f>VLOOKUP(A4259,[1]spot_prices!$A:$F,4,FALSE)</f>
        <v>78.7</v>
      </c>
      <c r="E4259" s="107">
        <f>C4259/D4259</f>
        <v>1</v>
      </c>
      <c r="F4259" s="20">
        <f>VLOOKUP(A4259,[1]spot_prices!$A:$F,5,FALSE)</f>
        <v>16.51</v>
      </c>
      <c r="G4259" s="103">
        <f>VLOOKUP(A4259,[1]spot_prices!$A:$F,6,FALSE)</f>
        <v>0.18</v>
      </c>
      <c r="H4259" s="23" t="s">
        <v>196</v>
      </c>
      <c r="I4259" s="115"/>
      <c r="J4259" s="113"/>
      <c r="K4259" s="112">
        <f>VLOOKUP(H4259,行业总结!D:F,2,FALSE)</f>
        <v>3.5</v>
      </c>
      <c r="L4259" s="23" t="s">
        <v>18039</v>
      </c>
      <c r="M4259" s="23" t="s">
        <v>18040</v>
      </c>
    </row>
    <row r="4260" s="98" customFormat="1" ht="33" spans="1:13">
      <c r="A4260" s="20" t="s">
        <v>18041</v>
      </c>
      <c r="B4260" s="20" t="s">
        <v>18042</v>
      </c>
      <c r="C4260" s="21">
        <f>VLOOKUP(A4260,[1]spot_prices!$A:$F,3,FALSE)</f>
        <v>71.5</v>
      </c>
      <c r="D4260" s="21">
        <f>VLOOKUP(A4260,[1]spot_prices!$A:$F,4,FALSE)</f>
        <v>96.6</v>
      </c>
      <c r="E4260" s="107">
        <f>C4260/D4260</f>
        <v>0.740165631469979</v>
      </c>
      <c r="F4260" s="20">
        <f>VLOOKUP(A4260,[1]spot_prices!$A:$F,5,FALSE)</f>
        <v>7.79</v>
      </c>
      <c r="G4260" s="103">
        <f>VLOOKUP(A4260,[1]spot_prices!$A:$F,6,FALSE)</f>
        <v>0.13</v>
      </c>
      <c r="H4260" s="23" t="s">
        <v>196</v>
      </c>
      <c r="I4260" s="115"/>
      <c r="J4260" s="20" t="s">
        <v>2352</v>
      </c>
      <c r="K4260" s="112">
        <f>VLOOKUP(H4260,行业总结!D:F,2,FALSE)</f>
        <v>3.5</v>
      </c>
      <c r="L4260" s="23" t="s">
        <v>18043</v>
      </c>
      <c r="M4260" s="23" t="s">
        <v>18044</v>
      </c>
    </row>
    <row r="4261" s="98" customFormat="1" ht="33" spans="1:13">
      <c r="A4261" s="20" t="s">
        <v>18045</v>
      </c>
      <c r="B4261" s="20" t="s">
        <v>18046</v>
      </c>
      <c r="C4261" s="21">
        <f>VLOOKUP(A4261,[1]spot_prices!$A:$F,3,FALSE)</f>
        <v>67</v>
      </c>
      <c r="D4261" s="21">
        <f>VLOOKUP(A4261,[1]spot_prices!$A:$F,4,FALSE)</f>
        <v>67.1</v>
      </c>
      <c r="E4261" s="107">
        <f>C4261/D4261</f>
        <v>0.998509687034277</v>
      </c>
      <c r="F4261" s="20">
        <f>VLOOKUP(A4261,[1]spot_prices!$A:$F,5,FALSE)</f>
        <v>7.43</v>
      </c>
      <c r="G4261" s="103">
        <f>VLOOKUP(A4261,[1]spot_prices!$A:$F,6,FALSE)</f>
        <v>1.09</v>
      </c>
      <c r="H4261" s="23" t="s">
        <v>196</v>
      </c>
      <c r="I4261" s="115"/>
      <c r="J4261" s="20" t="s">
        <v>2113</v>
      </c>
      <c r="K4261" s="112">
        <f>VLOOKUP(H4261,行业总结!D:F,2,FALSE)</f>
        <v>3.5</v>
      </c>
      <c r="L4261" s="23" t="s">
        <v>18047</v>
      </c>
      <c r="M4261" s="23" t="s">
        <v>18048</v>
      </c>
    </row>
    <row r="4262" s="98" customFormat="1" ht="49.5" spans="1:13">
      <c r="A4262" s="20" t="s">
        <v>18049</v>
      </c>
      <c r="B4262" s="20" t="s">
        <v>18050</v>
      </c>
      <c r="C4262" s="21">
        <f>VLOOKUP(A4262,[1]spot_prices!$A:$F,3,FALSE)</f>
        <v>63.7</v>
      </c>
      <c r="D4262" s="21">
        <f>VLOOKUP(A4262,[1]spot_prices!$A:$F,4,FALSE)</f>
        <v>79.6</v>
      </c>
      <c r="E4262" s="107">
        <f>C4262/D4262</f>
        <v>0.800251256281407</v>
      </c>
      <c r="F4262" s="20">
        <f>VLOOKUP(A4262,[1]spot_prices!$A:$F,5,FALSE)</f>
        <v>7.28</v>
      </c>
      <c r="G4262" s="103">
        <f>VLOOKUP(A4262,[1]spot_prices!$A:$F,6,FALSE)</f>
        <v>0.14</v>
      </c>
      <c r="H4262" s="23" t="s">
        <v>196</v>
      </c>
      <c r="I4262" s="115"/>
      <c r="J4262" s="20" t="s">
        <v>2352</v>
      </c>
      <c r="K4262" s="112">
        <f>VLOOKUP(H4262,行业总结!D:F,2,FALSE)</f>
        <v>3.5</v>
      </c>
      <c r="L4262" s="23" t="s">
        <v>18051</v>
      </c>
      <c r="M4262" s="23" t="s">
        <v>18052</v>
      </c>
    </row>
    <row r="4263" s="98" customFormat="1" ht="33" spans="1:13">
      <c r="A4263" s="20" t="s">
        <v>18053</v>
      </c>
      <c r="B4263" s="20" t="s">
        <v>18054</v>
      </c>
      <c r="C4263" s="21">
        <f>VLOOKUP(A4263,[1]spot_prices!$A:$F,3,FALSE)</f>
        <v>59</v>
      </c>
      <c r="D4263" s="21">
        <f>VLOOKUP(A4263,[1]spot_prices!$A:$F,4,FALSE)</f>
        <v>76</v>
      </c>
      <c r="E4263" s="107">
        <f>C4263/D4263</f>
        <v>0.776315789473684</v>
      </c>
      <c r="F4263" s="20">
        <f>VLOOKUP(A4263,[1]spot_prices!$A:$F,5,FALSE)</f>
        <v>5.58</v>
      </c>
      <c r="G4263" s="103">
        <f>VLOOKUP(A4263,[1]spot_prices!$A:$F,6,FALSE)</f>
        <v>1.09</v>
      </c>
      <c r="H4263" s="23" t="s">
        <v>196</v>
      </c>
      <c r="I4263" s="115"/>
      <c r="J4263" s="113"/>
      <c r="K4263" s="112">
        <f>VLOOKUP(H4263,行业总结!D:F,2,FALSE)</f>
        <v>3.5</v>
      </c>
      <c r="L4263" s="23" t="s">
        <v>18055</v>
      </c>
      <c r="M4263" s="23" t="s">
        <v>18056</v>
      </c>
    </row>
    <row r="4264" s="98" customFormat="1" ht="33" spans="1:13">
      <c r="A4264" s="20" t="s">
        <v>18057</v>
      </c>
      <c r="B4264" s="20" t="s">
        <v>18058</v>
      </c>
      <c r="C4264" s="21">
        <f>VLOOKUP(A4264,[1]spot_prices!$A:$F,3,FALSE)</f>
        <v>58.4</v>
      </c>
      <c r="D4264" s="21">
        <f>VLOOKUP(A4264,[1]spot_prices!$A:$F,4,FALSE)</f>
        <v>62.6</v>
      </c>
      <c r="E4264" s="107">
        <f>C4264/D4264</f>
        <v>0.932907348242811</v>
      </c>
      <c r="F4264" s="20">
        <f>VLOOKUP(A4264,[1]spot_prices!$A:$F,5,FALSE)</f>
        <v>4.66</v>
      </c>
      <c r="G4264" s="103">
        <f>VLOOKUP(A4264,[1]spot_prices!$A:$F,6,FALSE)</f>
        <v>-0.21</v>
      </c>
      <c r="H4264" s="23" t="s">
        <v>196</v>
      </c>
      <c r="I4264" s="115"/>
      <c r="J4264" s="20" t="s">
        <v>2352</v>
      </c>
      <c r="K4264" s="112">
        <f>VLOOKUP(H4264,行业总结!D:F,2,FALSE)</f>
        <v>3.5</v>
      </c>
      <c r="L4264" s="23" t="s">
        <v>18059</v>
      </c>
      <c r="M4264" s="23" t="s">
        <v>18060</v>
      </c>
    </row>
    <row r="4265" s="98" customFormat="1" ht="49.5" spans="1:13">
      <c r="A4265" s="20" t="s">
        <v>18061</v>
      </c>
      <c r="B4265" s="20" t="s">
        <v>18062</v>
      </c>
      <c r="C4265" s="21">
        <f>VLOOKUP(A4265,[1]spot_prices!$A:$F,3,FALSE)</f>
        <v>56.9</v>
      </c>
      <c r="D4265" s="21">
        <f>VLOOKUP(A4265,[1]spot_prices!$A:$F,4,FALSE)</f>
        <v>57.5</v>
      </c>
      <c r="E4265" s="107">
        <f>C4265/D4265</f>
        <v>0.989565217391304</v>
      </c>
      <c r="F4265" s="20">
        <f>VLOOKUP(A4265,[1]spot_prices!$A:$F,5,FALSE)</f>
        <v>9.29</v>
      </c>
      <c r="G4265" s="103">
        <f>VLOOKUP(A4265,[1]spot_prices!$A:$F,6,FALSE)</f>
        <v>0.11</v>
      </c>
      <c r="H4265" s="23" t="s">
        <v>196</v>
      </c>
      <c r="I4265" s="115"/>
      <c r="J4265" s="20" t="s">
        <v>2135</v>
      </c>
      <c r="K4265" s="112">
        <f>VLOOKUP(H4265,行业总结!D:F,2,FALSE)</f>
        <v>3.5</v>
      </c>
      <c r="L4265" s="23" t="s">
        <v>18063</v>
      </c>
      <c r="M4265" s="23" t="s">
        <v>18064</v>
      </c>
    </row>
    <row r="4266" s="98" customFormat="1" ht="33" spans="1:13">
      <c r="A4266" s="20" t="s">
        <v>18065</v>
      </c>
      <c r="B4266" s="20" t="s">
        <v>18066</v>
      </c>
      <c r="C4266" s="21">
        <f>VLOOKUP(A4266,[1]spot_prices!$A:$F,3,FALSE)</f>
        <v>55.8</v>
      </c>
      <c r="D4266" s="21">
        <f>VLOOKUP(A4266,[1]spot_prices!$A:$F,4,FALSE)</f>
        <v>55.9</v>
      </c>
      <c r="E4266" s="107">
        <f>C4266/D4266</f>
        <v>0.998211091234347</v>
      </c>
      <c r="F4266" s="20">
        <f>VLOOKUP(A4266,[1]spot_prices!$A:$F,5,FALSE)</f>
        <v>7.9</v>
      </c>
      <c r="G4266" s="103">
        <f>VLOOKUP(A4266,[1]spot_prices!$A:$F,6,FALSE)</f>
        <v>1.94</v>
      </c>
      <c r="H4266" s="23" t="s">
        <v>196</v>
      </c>
      <c r="I4266" s="115"/>
      <c r="J4266" s="20" t="s">
        <v>2352</v>
      </c>
      <c r="K4266" s="112">
        <f>VLOOKUP(H4266,行业总结!D:F,2,FALSE)</f>
        <v>3.5</v>
      </c>
      <c r="L4266" s="23" t="s">
        <v>18067</v>
      </c>
      <c r="M4266" s="23" t="s">
        <v>18068</v>
      </c>
    </row>
    <row r="4267" s="98" customFormat="1" spans="1:13">
      <c r="A4267" s="24" t="s">
        <v>18069</v>
      </c>
      <c r="B4267" s="24" t="s">
        <v>18070</v>
      </c>
      <c r="C4267" s="21">
        <f>VLOOKUP(A4267,[1]spot_prices!$A:$F,3,FALSE)</f>
        <v>48.2</v>
      </c>
      <c r="D4267" s="21">
        <f>VLOOKUP(A4267,[1]spot_prices!$A:$F,4,FALSE)</f>
        <v>48.2</v>
      </c>
      <c r="E4267" s="107">
        <f>C4267/D4267</f>
        <v>1</v>
      </c>
      <c r="F4267" s="20">
        <f>VLOOKUP(A4267,[1]spot_prices!$A:$F,5,FALSE)</f>
        <v>3.41</v>
      </c>
      <c r="G4267" s="103">
        <f>VLOOKUP(A4267,[1]spot_prices!$A:$F,6,FALSE)</f>
        <v>-0.58</v>
      </c>
      <c r="H4267" s="27" t="s">
        <v>196</v>
      </c>
      <c r="I4267" s="35"/>
      <c r="J4267" s="114"/>
      <c r="K4267" s="112">
        <f>VLOOKUP(H4267,行业总结!D:F,2,FALSE)</f>
        <v>3.5</v>
      </c>
      <c r="L4267" s="27" t="s">
        <v>18071</v>
      </c>
      <c r="M4267" s="27" t="s">
        <v>1782</v>
      </c>
    </row>
    <row r="4268" s="98" customFormat="1" ht="49.5" spans="1:13">
      <c r="A4268" s="24" t="s">
        <v>18072</v>
      </c>
      <c r="B4268" s="24" t="s">
        <v>18073</v>
      </c>
      <c r="C4268" s="21">
        <f>VLOOKUP(A4268,[1]spot_prices!$A:$F,3,FALSE)</f>
        <v>44.5</v>
      </c>
      <c r="D4268" s="21">
        <f>VLOOKUP(A4268,[1]spot_prices!$A:$F,4,FALSE)</f>
        <v>49.8</v>
      </c>
      <c r="E4268" s="107">
        <f>C4268/D4268</f>
        <v>0.893574297188755</v>
      </c>
      <c r="F4268" s="20">
        <f>VLOOKUP(A4268,[1]spot_prices!$A:$F,5,FALSE)</f>
        <v>5.82</v>
      </c>
      <c r="G4268" s="103">
        <f>VLOOKUP(A4268,[1]spot_prices!$A:$F,6,FALSE)</f>
        <v>-2.02</v>
      </c>
      <c r="H4268" s="27" t="s">
        <v>196</v>
      </c>
      <c r="I4268" s="35"/>
      <c r="J4268" s="114"/>
      <c r="K4268" s="112">
        <f>VLOOKUP(H4268,行业总结!D:F,2,FALSE)</f>
        <v>3.5</v>
      </c>
      <c r="L4268" s="27" t="s">
        <v>18074</v>
      </c>
      <c r="M4268" s="27" t="s">
        <v>18075</v>
      </c>
    </row>
    <row r="4269" s="98" customFormat="1" ht="33" spans="1:13">
      <c r="A4269" s="24" t="s">
        <v>18076</v>
      </c>
      <c r="B4269" s="24" t="s">
        <v>18077</v>
      </c>
      <c r="C4269" s="21">
        <f>VLOOKUP(A4269,[1]spot_prices!$A:$F,3,FALSE)</f>
        <v>44</v>
      </c>
      <c r="D4269" s="21">
        <f>VLOOKUP(A4269,[1]spot_prices!$A:$F,4,FALSE)</f>
        <v>88.7</v>
      </c>
      <c r="E4269" s="107">
        <f>C4269/D4269</f>
        <v>0.496054114994363</v>
      </c>
      <c r="F4269" s="20">
        <f>VLOOKUP(A4269,[1]spot_prices!$A:$F,5,FALSE)</f>
        <v>3.54</v>
      </c>
      <c r="G4269" s="103">
        <f>VLOOKUP(A4269,[1]spot_prices!$A:$F,6,FALSE)</f>
        <v>-0.56</v>
      </c>
      <c r="H4269" s="27" t="s">
        <v>196</v>
      </c>
      <c r="I4269" s="35"/>
      <c r="J4269" s="114"/>
      <c r="K4269" s="112">
        <f>VLOOKUP(H4269,行业总结!D:F,2,FALSE)</f>
        <v>3.5</v>
      </c>
      <c r="L4269" s="27" t="s">
        <v>18078</v>
      </c>
      <c r="M4269" s="27" t="s">
        <v>18079</v>
      </c>
    </row>
    <row r="4270" s="98" customFormat="1" spans="1:13">
      <c r="A4270" s="24" t="s">
        <v>18080</v>
      </c>
      <c r="B4270" s="24" t="s">
        <v>18081</v>
      </c>
      <c r="C4270" s="21">
        <f>VLOOKUP(A4270,[1]spot_prices!$A:$F,3,FALSE)</f>
        <v>39.3</v>
      </c>
      <c r="D4270" s="21">
        <f>VLOOKUP(A4270,[1]spot_prices!$A:$F,4,FALSE)</f>
        <v>57.7</v>
      </c>
      <c r="E4270" s="107">
        <f>C4270/D4270</f>
        <v>0.681109185441941</v>
      </c>
      <c r="F4270" s="20">
        <f>VLOOKUP(A4270,[1]spot_prices!$A:$F,5,FALSE)</f>
        <v>10.59</v>
      </c>
      <c r="G4270" s="103">
        <f>VLOOKUP(A4270,[1]spot_prices!$A:$F,6,FALSE)</f>
        <v>-0.47</v>
      </c>
      <c r="H4270" s="27" t="s">
        <v>196</v>
      </c>
      <c r="I4270" s="35"/>
      <c r="J4270" s="24" t="s">
        <v>2442</v>
      </c>
      <c r="K4270" s="112">
        <f>VLOOKUP(H4270,行业总结!D:F,2,FALSE)</f>
        <v>3.5</v>
      </c>
      <c r="L4270" s="27" t="s">
        <v>18082</v>
      </c>
      <c r="M4270" s="27" t="s">
        <v>18083</v>
      </c>
    </row>
    <row r="4271" s="98" customFormat="1" ht="33" spans="1:13">
      <c r="A4271" s="24" t="s">
        <v>18084</v>
      </c>
      <c r="B4271" s="24" t="s">
        <v>18085</v>
      </c>
      <c r="C4271" s="21">
        <f>VLOOKUP(A4271,[1]spot_prices!$A:$F,3,FALSE)</f>
        <v>37</v>
      </c>
      <c r="D4271" s="21">
        <f>VLOOKUP(A4271,[1]spot_prices!$A:$F,4,FALSE)</f>
        <v>50</v>
      </c>
      <c r="E4271" s="107">
        <f>C4271/D4271</f>
        <v>0.74</v>
      </c>
      <c r="F4271" s="20">
        <f>VLOOKUP(A4271,[1]spot_prices!$A:$F,5,FALSE)</f>
        <v>16.82</v>
      </c>
      <c r="G4271" s="103">
        <f>VLOOKUP(A4271,[1]spot_prices!$A:$F,6,FALSE)</f>
        <v>-0.88</v>
      </c>
      <c r="H4271" s="27" t="s">
        <v>196</v>
      </c>
      <c r="I4271" s="35"/>
      <c r="J4271" s="114"/>
      <c r="K4271" s="112">
        <f>VLOOKUP(H4271,行业总结!D:F,2,FALSE)</f>
        <v>3.5</v>
      </c>
      <c r="L4271" s="27" t="s">
        <v>18086</v>
      </c>
      <c r="M4271" s="27" t="s">
        <v>18087</v>
      </c>
    </row>
    <row r="4272" s="98" customFormat="1" ht="33" spans="1:13">
      <c r="A4272" s="24" t="s">
        <v>18088</v>
      </c>
      <c r="B4272" s="24" t="s">
        <v>18089</v>
      </c>
      <c r="C4272" s="21">
        <f>VLOOKUP(A4272,[1]spot_prices!$A:$F,3,FALSE)</f>
        <v>36.2</v>
      </c>
      <c r="D4272" s="21">
        <f>VLOOKUP(A4272,[1]spot_prices!$A:$F,4,FALSE)</f>
        <v>37.4</v>
      </c>
      <c r="E4272" s="107">
        <f>C4272/D4272</f>
        <v>0.967914438502674</v>
      </c>
      <c r="F4272" s="20">
        <f>VLOOKUP(A4272,[1]spot_prices!$A:$F,5,FALSE)</f>
        <v>8.17</v>
      </c>
      <c r="G4272" s="103">
        <f>VLOOKUP(A4272,[1]spot_prices!$A:$F,6,FALSE)</f>
        <v>1.74</v>
      </c>
      <c r="H4272" s="27" t="s">
        <v>196</v>
      </c>
      <c r="I4272" s="35"/>
      <c r="J4272" s="114"/>
      <c r="K4272" s="112">
        <f>VLOOKUP(H4272,行业总结!D:F,2,FALSE)</f>
        <v>3.5</v>
      </c>
      <c r="L4272" s="27" t="s">
        <v>18090</v>
      </c>
      <c r="M4272" s="27" t="s">
        <v>18091</v>
      </c>
    </row>
    <row r="4273" s="98" customFormat="1" ht="82.5" spans="1:13">
      <c r="A4273" s="24" t="s">
        <v>18092</v>
      </c>
      <c r="B4273" s="24" t="s">
        <v>18093</v>
      </c>
      <c r="C4273" s="21">
        <f>VLOOKUP(A4273,[1]spot_prices!$A:$F,3,FALSE)</f>
        <v>34.1</v>
      </c>
      <c r="D4273" s="21">
        <f>VLOOKUP(A4273,[1]spot_prices!$A:$F,4,FALSE)</f>
        <v>43.7</v>
      </c>
      <c r="E4273" s="107">
        <f>C4273/D4273</f>
        <v>0.780320366132723</v>
      </c>
      <c r="F4273" s="20">
        <f>VLOOKUP(A4273,[1]spot_prices!$A:$F,5,FALSE)</f>
        <v>6.7</v>
      </c>
      <c r="G4273" s="103">
        <f>VLOOKUP(A4273,[1]spot_prices!$A:$F,6,FALSE)</f>
        <v>2.76</v>
      </c>
      <c r="H4273" s="27" t="s">
        <v>196</v>
      </c>
      <c r="I4273" s="35"/>
      <c r="J4273" s="114"/>
      <c r="K4273" s="112">
        <f>VLOOKUP(H4273,行业总结!D:F,2,FALSE)</f>
        <v>3.5</v>
      </c>
      <c r="L4273" s="27" t="s">
        <v>18094</v>
      </c>
      <c r="M4273" s="27" t="s">
        <v>18095</v>
      </c>
    </row>
    <row r="4274" s="98" customFormat="1" ht="33" spans="1:13">
      <c r="A4274" s="24" t="s">
        <v>18096</v>
      </c>
      <c r="B4274" s="24" t="s">
        <v>18097</v>
      </c>
      <c r="C4274" s="21">
        <f>VLOOKUP(A4274,[1]spot_prices!$A:$F,3,FALSE)</f>
        <v>32</v>
      </c>
      <c r="D4274" s="21">
        <f>VLOOKUP(A4274,[1]spot_prices!$A:$F,4,FALSE)</f>
        <v>38.5</v>
      </c>
      <c r="E4274" s="107">
        <f>C4274/D4274</f>
        <v>0.831168831168831</v>
      </c>
      <c r="F4274" s="20">
        <f>VLOOKUP(A4274,[1]spot_prices!$A:$F,5,FALSE)</f>
        <v>5.61</v>
      </c>
      <c r="G4274" s="103">
        <f>VLOOKUP(A4274,[1]spot_prices!$A:$F,6,FALSE)</f>
        <v>1.63</v>
      </c>
      <c r="H4274" s="27" t="s">
        <v>196</v>
      </c>
      <c r="I4274" s="35"/>
      <c r="J4274" s="114"/>
      <c r="K4274" s="112">
        <f>VLOOKUP(H4274,行业总结!D:F,2,FALSE)</f>
        <v>3.5</v>
      </c>
      <c r="L4274" s="27" t="s">
        <v>18098</v>
      </c>
      <c r="M4274" s="27" t="s">
        <v>18099</v>
      </c>
    </row>
    <row r="4275" s="98" customFormat="1" ht="33" spans="1:13">
      <c r="A4275" s="24" t="s">
        <v>18100</v>
      </c>
      <c r="B4275" s="24" t="s">
        <v>18101</v>
      </c>
      <c r="C4275" s="21">
        <f>VLOOKUP(A4275,[1]spot_prices!$A:$F,3,FALSE)</f>
        <v>31.6</v>
      </c>
      <c r="D4275" s="21">
        <f>VLOOKUP(A4275,[1]spot_prices!$A:$F,4,FALSE)</f>
        <v>32.6</v>
      </c>
      <c r="E4275" s="107">
        <f>C4275/D4275</f>
        <v>0.969325153374233</v>
      </c>
      <c r="F4275" s="20">
        <f>VLOOKUP(A4275,[1]spot_prices!$A:$F,5,FALSE)</f>
        <v>10.24</v>
      </c>
      <c r="G4275" s="103">
        <f>VLOOKUP(A4275,[1]spot_prices!$A:$F,6,FALSE)</f>
        <v>-0.68</v>
      </c>
      <c r="H4275" s="27" t="s">
        <v>196</v>
      </c>
      <c r="I4275" s="35"/>
      <c r="J4275" s="114"/>
      <c r="K4275" s="112">
        <f>VLOOKUP(H4275,行业总结!D:F,2,FALSE)</f>
        <v>3.5</v>
      </c>
      <c r="L4275" s="27" t="s">
        <v>18102</v>
      </c>
      <c r="M4275" s="27" t="s">
        <v>18103</v>
      </c>
    </row>
    <row r="4276" s="98" customFormat="1" ht="33" spans="1:13">
      <c r="A4276" s="24" t="s">
        <v>18104</v>
      </c>
      <c r="B4276" s="24" t="s">
        <v>18105</v>
      </c>
      <c r="C4276" s="21">
        <f>VLOOKUP(A4276,[1]spot_prices!$A:$F,3,FALSE)</f>
        <v>30.6</v>
      </c>
      <c r="D4276" s="21">
        <f>VLOOKUP(A4276,[1]spot_prices!$A:$F,4,FALSE)</f>
        <v>72.1</v>
      </c>
      <c r="E4276" s="107">
        <f>C4276/D4276</f>
        <v>0.424410540915395</v>
      </c>
      <c r="F4276" s="20">
        <f>VLOOKUP(A4276,[1]spot_prices!$A:$F,5,FALSE)</f>
        <v>38.99</v>
      </c>
      <c r="G4276" s="103">
        <f>VLOOKUP(A4276,[1]spot_prices!$A:$F,6,FALSE)</f>
        <v>0.49</v>
      </c>
      <c r="H4276" s="27" t="s">
        <v>196</v>
      </c>
      <c r="I4276" s="35"/>
      <c r="J4276" s="114"/>
      <c r="K4276" s="112">
        <f>VLOOKUP(H4276,行业总结!D:F,2,FALSE)</f>
        <v>3.5</v>
      </c>
      <c r="L4276" s="27" t="s">
        <v>18106</v>
      </c>
      <c r="M4276" s="27" t="s">
        <v>18107</v>
      </c>
    </row>
    <row r="4277" s="98" customFormat="1" ht="49.5" spans="1:13">
      <c r="A4277" s="24" t="s">
        <v>18108</v>
      </c>
      <c r="B4277" s="24" t="s">
        <v>18109</v>
      </c>
      <c r="C4277" s="21">
        <f>VLOOKUP(A4277,[1]spot_prices!$A:$F,3,FALSE)</f>
        <v>29.1</v>
      </c>
      <c r="D4277" s="21">
        <f>VLOOKUP(A4277,[1]spot_prices!$A:$F,4,FALSE)</f>
        <v>43.1</v>
      </c>
      <c r="E4277" s="107">
        <f>C4277/D4277</f>
        <v>0.675174013921114</v>
      </c>
      <c r="F4277" s="20">
        <f>VLOOKUP(A4277,[1]spot_prices!$A:$F,5,FALSE)</f>
        <v>7.46</v>
      </c>
      <c r="G4277" s="103">
        <f>VLOOKUP(A4277,[1]spot_prices!$A:$F,6,FALSE)</f>
        <v>3.04</v>
      </c>
      <c r="H4277" s="27" t="s">
        <v>196</v>
      </c>
      <c r="I4277" s="35"/>
      <c r="J4277" s="114"/>
      <c r="K4277" s="112">
        <f>VLOOKUP(H4277,行业总结!D:F,2,FALSE)</f>
        <v>3.5</v>
      </c>
      <c r="L4277" s="27" t="s">
        <v>18110</v>
      </c>
      <c r="M4277" s="27" t="s">
        <v>18111</v>
      </c>
    </row>
    <row r="4278" s="98" customFormat="1" ht="33" spans="1:13">
      <c r="A4278" s="24" t="s">
        <v>18112</v>
      </c>
      <c r="B4278" s="24" t="s">
        <v>18113</v>
      </c>
      <c r="C4278" s="21">
        <f>VLOOKUP(A4278,[1]spot_prices!$A:$F,3,FALSE)</f>
        <v>25.8</v>
      </c>
      <c r="D4278" s="21">
        <f>VLOOKUP(A4278,[1]spot_prices!$A:$F,4,FALSE)</f>
        <v>38.4</v>
      </c>
      <c r="E4278" s="107">
        <f>C4278/D4278</f>
        <v>0.671875</v>
      </c>
      <c r="F4278" s="20">
        <f>VLOOKUP(A4278,[1]spot_prices!$A:$F,5,FALSE)</f>
        <v>12.58</v>
      </c>
      <c r="G4278" s="103">
        <f>VLOOKUP(A4278,[1]spot_prices!$A:$F,6,FALSE)</f>
        <v>0.8</v>
      </c>
      <c r="H4278" s="27" t="s">
        <v>196</v>
      </c>
      <c r="I4278" s="35"/>
      <c r="J4278" s="114"/>
      <c r="K4278" s="112">
        <f>VLOOKUP(H4278,行业总结!D:F,2,FALSE)</f>
        <v>3.5</v>
      </c>
      <c r="L4278" s="27" t="s">
        <v>18114</v>
      </c>
      <c r="M4278" s="27" t="s">
        <v>18115</v>
      </c>
    </row>
    <row r="4279" s="98" customFormat="1" spans="1:13">
      <c r="A4279" s="24" t="s">
        <v>18116</v>
      </c>
      <c r="B4279" s="24" t="s">
        <v>18117</v>
      </c>
      <c r="C4279" s="21">
        <f>VLOOKUP(A4279,[1]spot_prices!$A:$F,3,FALSE)</f>
        <v>24.3</v>
      </c>
      <c r="D4279" s="21">
        <f>VLOOKUP(A4279,[1]spot_prices!$A:$F,4,FALSE)</f>
        <v>37.7</v>
      </c>
      <c r="E4279" s="107">
        <f>C4279/D4279</f>
        <v>0.644562334217507</v>
      </c>
      <c r="F4279" s="20">
        <f>VLOOKUP(A4279,[1]spot_prices!$A:$F,5,FALSE)</f>
        <v>18.16</v>
      </c>
      <c r="G4279" s="103">
        <f>VLOOKUP(A4279,[1]spot_prices!$A:$F,6,FALSE)</f>
        <v>1.45</v>
      </c>
      <c r="H4279" s="27" t="s">
        <v>196</v>
      </c>
      <c r="I4279" s="35"/>
      <c r="J4279" s="114"/>
      <c r="K4279" s="112">
        <f>VLOOKUP(H4279,行业总结!D:F,2,FALSE)</f>
        <v>3.5</v>
      </c>
      <c r="L4279" s="27" t="s">
        <v>18118</v>
      </c>
      <c r="M4279" s="27" t="s">
        <v>18119</v>
      </c>
    </row>
    <row r="4280" s="98" customFormat="1" spans="1:13">
      <c r="A4280" s="24" t="s">
        <v>18120</v>
      </c>
      <c r="B4280" s="24" t="s">
        <v>18121</v>
      </c>
      <c r="C4280" s="21">
        <f>VLOOKUP(A4280,[1]spot_prices!$A:$F,3,FALSE)</f>
        <v>24.3</v>
      </c>
      <c r="D4280" s="21">
        <f>VLOOKUP(A4280,[1]spot_prices!$A:$F,4,FALSE)</f>
        <v>24.3</v>
      </c>
      <c r="E4280" s="107">
        <f>C4280/D4280</f>
        <v>1</v>
      </c>
      <c r="F4280" s="20">
        <f>VLOOKUP(A4280,[1]spot_prices!$A:$F,5,FALSE)</f>
        <v>15.2</v>
      </c>
      <c r="G4280" s="103">
        <f>VLOOKUP(A4280,[1]spot_prices!$A:$F,6,FALSE)</f>
        <v>1.06</v>
      </c>
      <c r="H4280" s="27" t="s">
        <v>196</v>
      </c>
      <c r="I4280" s="35"/>
      <c r="J4280" s="114"/>
      <c r="K4280" s="112">
        <f>VLOOKUP(H4280,行业总结!D:F,2,FALSE)</f>
        <v>3.5</v>
      </c>
      <c r="L4280" s="27" t="s">
        <v>18122</v>
      </c>
      <c r="M4280" s="27" t="s">
        <v>18123</v>
      </c>
    </row>
    <row r="4281" s="98" customFormat="1" spans="1:13">
      <c r="A4281" s="24" t="s">
        <v>18124</v>
      </c>
      <c r="B4281" s="24" t="s">
        <v>18125</v>
      </c>
      <c r="C4281" s="21">
        <f>VLOOKUP(A4281,[1]spot_prices!$A:$F,3,FALSE)</f>
        <v>23</v>
      </c>
      <c r="D4281" s="21">
        <f>VLOOKUP(A4281,[1]spot_prices!$A:$F,4,FALSE)</f>
        <v>48.5</v>
      </c>
      <c r="E4281" s="107">
        <f>C4281/D4281</f>
        <v>0.474226804123711</v>
      </c>
      <c r="F4281" s="20">
        <f>VLOOKUP(A4281,[1]spot_prices!$A:$F,5,FALSE)</f>
        <v>13.46</v>
      </c>
      <c r="G4281" s="103">
        <f>VLOOKUP(A4281,[1]spot_prices!$A:$F,6,FALSE)</f>
        <v>2.59</v>
      </c>
      <c r="H4281" s="27" t="s">
        <v>196</v>
      </c>
      <c r="I4281" s="35"/>
      <c r="J4281" s="114"/>
      <c r="K4281" s="112">
        <f>VLOOKUP(H4281,行业总结!D:F,2,FALSE)</f>
        <v>3.5</v>
      </c>
      <c r="L4281" s="27" t="s">
        <v>18126</v>
      </c>
      <c r="M4281" s="27" t="s">
        <v>18127</v>
      </c>
    </row>
    <row r="4282" s="98" customFormat="1" ht="33" spans="1:13">
      <c r="A4282" s="24" t="s">
        <v>18128</v>
      </c>
      <c r="B4282" s="24" t="s">
        <v>18129</v>
      </c>
      <c r="C4282" s="21">
        <f>VLOOKUP(A4282,[1]spot_prices!$A:$F,3,FALSE)</f>
        <v>22.3</v>
      </c>
      <c r="D4282" s="21">
        <f>VLOOKUP(A4282,[1]spot_prices!$A:$F,4,FALSE)</f>
        <v>23.6</v>
      </c>
      <c r="E4282" s="107">
        <f>C4282/D4282</f>
        <v>0.944915254237288</v>
      </c>
      <c r="F4282" s="20">
        <f>VLOOKUP(A4282,[1]spot_prices!$A:$F,5,FALSE)</f>
        <v>4.25</v>
      </c>
      <c r="G4282" s="103">
        <f>VLOOKUP(A4282,[1]spot_prices!$A:$F,6,FALSE)</f>
        <v>3.66</v>
      </c>
      <c r="H4282" s="27" t="s">
        <v>196</v>
      </c>
      <c r="I4282" s="35"/>
      <c r="J4282" s="114"/>
      <c r="K4282" s="112">
        <f>VLOOKUP(H4282,行业总结!D:F,2,FALSE)</f>
        <v>3.5</v>
      </c>
      <c r="L4282" s="27" t="s">
        <v>18130</v>
      </c>
      <c r="M4282" s="27" t="s">
        <v>18131</v>
      </c>
    </row>
    <row r="4283" s="98" customFormat="1" spans="1:13">
      <c r="A4283" s="24" t="s">
        <v>18132</v>
      </c>
      <c r="B4283" s="24" t="s">
        <v>18133</v>
      </c>
      <c r="C4283" s="21">
        <f>VLOOKUP(A4283,[1]spot_prices!$A:$F,3,FALSE)</f>
        <v>20.2</v>
      </c>
      <c r="D4283" s="21">
        <f>VLOOKUP(A4283,[1]spot_prices!$A:$F,4,FALSE)</f>
        <v>35.5</v>
      </c>
      <c r="E4283" s="107">
        <f>C4283/D4283</f>
        <v>0.569014084507042</v>
      </c>
      <c r="F4283" s="20">
        <f>VLOOKUP(A4283,[1]spot_prices!$A:$F,5,FALSE)</f>
        <v>12.7</v>
      </c>
      <c r="G4283" s="103">
        <f>VLOOKUP(A4283,[1]spot_prices!$A:$F,6,FALSE)</f>
        <v>5.13</v>
      </c>
      <c r="H4283" s="27" t="s">
        <v>196</v>
      </c>
      <c r="I4283" s="35"/>
      <c r="J4283" s="114"/>
      <c r="K4283" s="112">
        <f>VLOOKUP(H4283,行业总结!D:F,2,FALSE)</f>
        <v>3.5</v>
      </c>
      <c r="L4283" s="27" t="s">
        <v>18134</v>
      </c>
      <c r="M4283" s="27" t="s">
        <v>18135</v>
      </c>
    </row>
    <row r="4284" s="98" customFormat="1" ht="33" spans="1:13">
      <c r="A4284" s="24" t="s">
        <v>18136</v>
      </c>
      <c r="B4284" s="24" t="s">
        <v>18137</v>
      </c>
      <c r="C4284" s="21">
        <f>VLOOKUP(A4284,[1]spot_prices!$A:$F,3,FALSE)</f>
        <v>20</v>
      </c>
      <c r="D4284" s="21">
        <f>VLOOKUP(A4284,[1]spot_prices!$A:$F,4,FALSE)</f>
        <v>26.4</v>
      </c>
      <c r="E4284" s="107">
        <f>C4284/D4284</f>
        <v>0.757575757575758</v>
      </c>
      <c r="F4284" s="20">
        <f>VLOOKUP(A4284,[1]spot_prices!$A:$F,5,FALSE)</f>
        <v>7.55</v>
      </c>
      <c r="G4284" s="103">
        <f>VLOOKUP(A4284,[1]spot_prices!$A:$F,6,FALSE)</f>
        <v>2.17</v>
      </c>
      <c r="H4284" s="27" t="s">
        <v>196</v>
      </c>
      <c r="I4284" s="35"/>
      <c r="J4284" s="114"/>
      <c r="K4284" s="112">
        <f>VLOOKUP(H4284,行业总结!D:F,2,FALSE)</f>
        <v>3.5</v>
      </c>
      <c r="L4284" s="27" t="s">
        <v>18138</v>
      </c>
      <c r="M4284" s="27" t="s">
        <v>18139</v>
      </c>
    </row>
    <row r="4285" s="98" customFormat="1" ht="33" spans="1:13">
      <c r="A4285" s="24" t="s">
        <v>18140</v>
      </c>
      <c r="B4285" s="24" t="s">
        <v>18141</v>
      </c>
      <c r="C4285" s="21">
        <f>VLOOKUP(A4285,[1]spot_prices!$A:$F,3,FALSE)</f>
        <v>19.2</v>
      </c>
      <c r="D4285" s="21">
        <f>VLOOKUP(A4285,[1]spot_prices!$A:$F,4,FALSE)</f>
        <v>19.2</v>
      </c>
      <c r="E4285" s="107">
        <f>C4285/D4285</f>
        <v>1</v>
      </c>
      <c r="F4285" s="20">
        <f>VLOOKUP(A4285,[1]spot_prices!$A:$F,5,FALSE)</f>
        <v>11.34</v>
      </c>
      <c r="G4285" s="103">
        <f>VLOOKUP(A4285,[1]spot_prices!$A:$F,6,FALSE)</f>
        <v>1.89</v>
      </c>
      <c r="H4285" s="27" t="s">
        <v>196</v>
      </c>
      <c r="I4285" s="35"/>
      <c r="J4285" s="114"/>
      <c r="K4285" s="112">
        <f>VLOOKUP(H4285,行业总结!D:F,2,FALSE)</f>
        <v>3.5</v>
      </c>
      <c r="L4285" s="27" t="s">
        <v>18142</v>
      </c>
      <c r="M4285" s="27" t="s">
        <v>18143</v>
      </c>
    </row>
    <row r="4286" s="98" customFormat="1" ht="33" spans="1:13">
      <c r="A4286" s="24" t="s">
        <v>18144</v>
      </c>
      <c r="B4286" s="24" t="s">
        <v>18145</v>
      </c>
      <c r="C4286" s="21">
        <f>VLOOKUP(A4286,[1]spot_prices!$A:$F,3,FALSE)</f>
        <v>18.6</v>
      </c>
      <c r="D4286" s="21">
        <f>VLOOKUP(A4286,[1]spot_prices!$A:$F,4,FALSE)</f>
        <v>21.5</v>
      </c>
      <c r="E4286" s="107">
        <f>C4286/D4286</f>
        <v>0.865116279069768</v>
      </c>
      <c r="F4286" s="20">
        <f>VLOOKUP(A4286,[1]spot_prices!$A:$F,5,FALSE)</f>
        <v>13.17</v>
      </c>
      <c r="G4286" s="103">
        <f>VLOOKUP(A4286,[1]spot_prices!$A:$F,6,FALSE)</f>
        <v>0.08</v>
      </c>
      <c r="H4286" s="27" t="s">
        <v>196</v>
      </c>
      <c r="I4286" s="35"/>
      <c r="J4286" s="114"/>
      <c r="K4286" s="112">
        <f>VLOOKUP(H4286,行业总结!D:F,2,FALSE)</f>
        <v>3.5</v>
      </c>
      <c r="L4286" s="27" t="s">
        <v>18146</v>
      </c>
      <c r="M4286" s="27" t="s">
        <v>18147</v>
      </c>
    </row>
    <row r="4287" s="98" customFormat="1" spans="1:13">
      <c r="A4287" s="24" t="s">
        <v>18148</v>
      </c>
      <c r="B4287" s="24" t="s">
        <v>18149</v>
      </c>
      <c r="C4287" s="21">
        <f>VLOOKUP(A4287,[1]spot_prices!$A:$F,3,FALSE)</f>
        <v>14.6</v>
      </c>
      <c r="D4287" s="21">
        <f>VLOOKUP(A4287,[1]spot_prices!$A:$F,4,FALSE)</f>
        <v>36.7</v>
      </c>
      <c r="E4287" s="107">
        <f>C4287/D4287</f>
        <v>0.397820163487738</v>
      </c>
      <c r="F4287" s="20">
        <f>VLOOKUP(A4287,[1]spot_prices!$A:$F,5,FALSE)</f>
        <v>19.27</v>
      </c>
      <c r="G4287" s="103">
        <f>VLOOKUP(A4287,[1]spot_prices!$A:$F,6,FALSE)</f>
        <v>1.85</v>
      </c>
      <c r="H4287" s="27" t="s">
        <v>196</v>
      </c>
      <c r="I4287" s="35"/>
      <c r="J4287" s="114"/>
      <c r="K4287" s="112">
        <f>VLOOKUP(H4287,行业总结!D:F,2,FALSE)</f>
        <v>3.5</v>
      </c>
      <c r="L4287" s="27" t="s">
        <v>18150</v>
      </c>
      <c r="M4287" s="27" t="s">
        <v>18151</v>
      </c>
    </row>
    <row r="4288" s="98" customFormat="1" spans="1:13">
      <c r="A4288" s="24" t="s">
        <v>18152</v>
      </c>
      <c r="B4288" s="24" t="s">
        <v>18153</v>
      </c>
      <c r="C4288" s="21">
        <f>VLOOKUP(A4288,[1]spot_prices!$A:$F,3,FALSE)</f>
        <v>13.9</v>
      </c>
      <c r="D4288" s="21">
        <f>VLOOKUP(A4288,[1]spot_prices!$A:$F,4,FALSE)</f>
        <v>24.4</v>
      </c>
      <c r="E4288" s="107">
        <f>C4288/D4288</f>
        <v>0.569672131147541</v>
      </c>
      <c r="F4288" s="20">
        <f>VLOOKUP(A4288,[1]spot_prices!$A:$F,5,FALSE)</f>
        <v>15.65</v>
      </c>
      <c r="G4288" s="103">
        <f>VLOOKUP(A4288,[1]spot_prices!$A:$F,6,FALSE)</f>
        <v>1.56</v>
      </c>
      <c r="H4288" s="27" t="s">
        <v>196</v>
      </c>
      <c r="I4288" s="35"/>
      <c r="J4288" s="114"/>
      <c r="K4288" s="112">
        <f>VLOOKUP(H4288,行业总结!D:F,2,FALSE)</f>
        <v>3.5</v>
      </c>
      <c r="L4288" s="27" t="s">
        <v>18154</v>
      </c>
      <c r="M4288" s="27" t="s">
        <v>18155</v>
      </c>
    </row>
    <row r="4289" s="98" customFormat="1" spans="1:13">
      <c r="A4289" s="24" t="s">
        <v>18156</v>
      </c>
      <c r="B4289" s="24" t="s">
        <v>18157</v>
      </c>
      <c r="C4289" s="21">
        <f>VLOOKUP(A4289,[1]spot_prices!$A:$F,3,FALSE)</f>
        <v>12.9</v>
      </c>
      <c r="D4289" s="21">
        <f>VLOOKUP(A4289,[1]spot_prices!$A:$F,4,FALSE)</f>
        <v>28</v>
      </c>
      <c r="E4289" s="107">
        <f>C4289/D4289</f>
        <v>0.460714285714286</v>
      </c>
      <c r="F4289" s="20">
        <f>VLOOKUP(A4289,[1]spot_prices!$A:$F,5,FALSE)</f>
        <v>22.81</v>
      </c>
      <c r="G4289" s="103">
        <f>VLOOKUP(A4289,[1]spot_prices!$A:$F,6,FALSE)</f>
        <v>2.66</v>
      </c>
      <c r="H4289" s="27" t="s">
        <v>196</v>
      </c>
      <c r="I4289" s="35"/>
      <c r="J4289" s="114"/>
      <c r="K4289" s="112">
        <f>VLOOKUP(H4289,行业总结!D:F,2,FALSE)</f>
        <v>3.5</v>
      </c>
      <c r="L4289" s="27" t="s">
        <v>18158</v>
      </c>
      <c r="M4289" s="27" t="s">
        <v>18159</v>
      </c>
    </row>
    <row r="4290" s="98" customFormat="1" ht="33" spans="1:13">
      <c r="A4290" s="24" t="s">
        <v>18160</v>
      </c>
      <c r="B4290" s="24" t="s">
        <v>18161</v>
      </c>
      <c r="C4290" s="21">
        <f>VLOOKUP(A4290,[1]spot_prices!$A:$F,3,FALSE)</f>
        <v>11.7</v>
      </c>
      <c r="D4290" s="21">
        <f>VLOOKUP(A4290,[1]spot_prices!$A:$F,4,FALSE)</f>
        <v>41.3</v>
      </c>
      <c r="E4290" s="107">
        <f>C4290/D4290</f>
        <v>0.283292978208232</v>
      </c>
      <c r="F4290" s="20">
        <f>VLOOKUP(A4290,[1]spot_prices!$A:$F,5,FALSE)</f>
        <v>22.43</v>
      </c>
      <c r="G4290" s="103">
        <f>VLOOKUP(A4290,[1]spot_prices!$A:$F,6,FALSE)</f>
        <v>-2.27</v>
      </c>
      <c r="H4290" s="27" t="s">
        <v>196</v>
      </c>
      <c r="I4290" s="35"/>
      <c r="J4290" s="114"/>
      <c r="K4290" s="112">
        <f>VLOOKUP(H4290,行业总结!D:F,2,FALSE)</f>
        <v>3.5</v>
      </c>
      <c r="L4290" s="27" t="s">
        <v>18162</v>
      </c>
      <c r="M4290" s="27" t="s">
        <v>18163</v>
      </c>
    </row>
    <row r="4291" s="98" customFormat="1" spans="1:13">
      <c r="A4291" s="24" t="s">
        <v>18164</v>
      </c>
      <c r="B4291" s="24" t="s">
        <v>18165</v>
      </c>
      <c r="C4291" s="21">
        <f>VLOOKUP(A4291,[1]spot_prices!$A:$F,3,FALSE)</f>
        <v>9.8</v>
      </c>
      <c r="D4291" s="21">
        <f>VLOOKUP(A4291,[1]spot_prices!$A:$F,4,FALSE)</f>
        <v>86.3</v>
      </c>
      <c r="E4291" s="107">
        <f>C4291/D4291</f>
        <v>0.113557358053302</v>
      </c>
      <c r="F4291" s="20">
        <f>VLOOKUP(A4291,[1]spot_prices!$A:$F,5,FALSE)</f>
        <v>17.14</v>
      </c>
      <c r="G4291" s="103">
        <f>VLOOKUP(A4291,[1]spot_prices!$A:$F,6,FALSE)</f>
        <v>1.06</v>
      </c>
      <c r="H4291" s="27" t="s">
        <v>196</v>
      </c>
      <c r="I4291" s="35"/>
      <c r="J4291" s="24" t="s">
        <v>2113</v>
      </c>
      <c r="K4291" s="112">
        <f>VLOOKUP(H4291,行业总结!D:F,2,FALSE)</f>
        <v>3.5</v>
      </c>
      <c r="L4291" s="27" t="s">
        <v>18166</v>
      </c>
      <c r="M4291" s="27" t="s">
        <v>18167</v>
      </c>
    </row>
    <row r="4292" s="98" customFormat="1" ht="33" spans="1:13">
      <c r="A4292" s="24" t="s">
        <v>18168</v>
      </c>
      <c r="B4292" s="24" t="s">
        <v>18169</v>
      </c>
      <c r="C4292" s="21">
        <f>VLOOKUP(A4292,[1]spot_prices!$A:$F,3,FALSE)</f>
        <v>2.9</v>
      </c>
      <c r="D4292" s="21">
        <f>VLOOKUP(A4292,[1]spot_prices!$A:$F,4,FALSE)</f>
        <v>11.4</v>
      </c>
      <c r="E4292" s="107">
        <f>C4292/D4292</f>
        <v>0.254385964912281</v>
      </c>
      <c r="F4292" s="20">
        <f>VLOOKUP(A4292,[1]spot_prices!$A:$F,5,FALSE)</f>
        <v>5.16</v>
      </c>
      <c r="G4292" s="103">
        <f>VLOOKUP(A4292,[1]spot_prices!$A:$F,6,FALSE)</f>
        <v>1.18</v>
      </c>
      <c r="H4292" s="27" t="s">
        <v>196</v>
      </c>
      <c r="I4292" s="35"/>
      <c r="J4292" s="114"/>
      <c r="K4292" s="112">
        <f>VLOOKUP(H4292,行业总结!D:F,2,FALSE)</f>
        <v>3.5</v>
      </c>
      <c r="L4292" s="27" t="s">
        <v>18170</v>
      </c>
      <c r="M4292" s="114"/>
    </row>
    <row r="4293" s="98" customFormat="1" ht="33" spans="1:13">
      <c r="A4293" s="108" t="s">
        <v>18171</v>
      </c>
      <c r="B4293" s="108" t="s">
        <v>18172</v>
      </c>
      <c r="C4293" s="21">
        <f>VLOOKUP(A4293,[1]spot_prices!$A:$F,3,FALSE)</f>
        <v>239</v>
      </c>
      <c r="D4293" s="21">
        <f>VLOOKUP(A4293,[1]spot_prices!$A:$F,4,FALSE)</f>
        <v>298.7</v>
      </c>
      <c r="E4293" s="107">
        <f>C4293/D4293</f>
        <v>0.800133913625711</v>
      </c>
      <c r="F4293" s="20">
        <f>VLOOKUP(A4293,[1]spot_prices!$A:$F,5,FALSE)</f>
        <v>29.76</v>
      </c>
      <c r="G4293" s="103">
        <f>VLOOKUP(A4293,[1]spot_prices!$A:$F,6,FALSE)</f>
        <v>-0.53</v>
      </c>
      <c r="H4293" s="109" t="s">
        <v>2035</v>
      </c>
      <c r="I4293" s="121"/>
      <c r="J4293" s="108" t="s">
        <v>3509</v>
      </c>
      <c r="K4293" s="112">
        <f>VLOOKUP(H4293,行业总结!D:F,2,FALSE)</f>
        <v>3.4</v>
      </c>
      <c r="L4293" s="109" t="s">
        <v>18173</v>
      </c>
      <c r="M4293" s="109" t="s">
        <v>18174</v>
      </c>
    </row>
    <row r="4294" s="98" customFormat="1" ht="49.5" spans="1:13">
      <c r="A4294" s="108" t="s">
        <v>18175</v>
      </c>
      <c r="B4294" s="108" t="s">
        <v>18176</v>
      </c>
      <c r="C4294" s="21">
        <f>VLOOKUP(A4294,[1]spot_prices!$A:$F,3,FALSE)</f>
        <v>163.8</v>
      </c>
      <c r="D4294" s="21">
        <f>VLOOKUP(A4294,[1]spot_prices!$A:$F,4,FALSE)</f>
        <v>170</v>
      </c>
      <c r="E4294" s="107">
        <f>C4294/D4294</f>
        <v>0.963529411764706</v>
      </c>
      <c r="F4294" s="20">
        <f>VLOOKUP(A4294,[1]spot_prices!$A:$F,5,FALSE)</f>
        <v>18.28</v>
      </c>
      <c r="G4294" s="103">
        <f>VLOOKUP(A4294,[1]spot_prices!$A:$F,6,FALSE)</f>
        <v>1.56</v>
      </c>
      <c r="H4294" s="109" t="s">
        <v>2035</v>
      </c>
      <c r="I4294" s="121"/>
      <c r="J4294" s="108" t="s">
        <v>2135</v>
      </c>
      <c r="K4294" s="112">
        <f>VLOOKUP(H4294,行业总结!D:F,2,FALSE)</f>
        <v>3.4</v>
      </c>
      <c r="L4294" s="109" t="s">
        <v>18177</v>
      </c>
      <c r="M4294" s="109" t="s">
        <v>18178</v>
      </c>
    </row>
    <row r="4295" s="98" customFormat="1" spans="1:13">
      <c r="A4295" s="20" t="s">
        <v>18179</v>
      </c>
      <c r="B4295" s="20" t="s">
        <v>18180</v>
      </c>
      <c r="C4295" s="21">
        <f>VLOOKUP(A4295,[1]spot_prices!$A:$F,3,FALSE)</f>
        <v>77.6</v>
      </c>
      <c r="D4295" s="21">
        <f>VLOOKUP(A4295,[1]spot_prices!$A:$F,4,FALSE)</f>
        <v>78.5</v>
      </c>
      <c r="E4295" s="107">
        <f>C4295/D4295</f>
        <v>0.988535031847134</v>
      </c>
      <c r="F4295" s="20">
        <f>VLOOKUP(A4295,[1]spot_prices!$A:$F,5,FALSE)</f>
        <v>26.48</v>
      </c>
      <c r="G4295" s="103">
        <f>VLOOKUP(A4295,[1]spot_prices!$A:$F,6,FALSE)</f>
        <v>1.85</v>
      </c>
      <c r="H4295" s="23" t="s">
        <v>2035</v>
      </c>
      <c r="I4295" s="115"/>
      <c r="J4295" s="20" t="s">
        <v>2442</v>
      </c>
      <c r="K4295" s="112">
        <f>VLOOKUP(H4295,行业总结!D:F,2,FALSE)</f>
        <v>3.4</v>
      </c>
      <c r="L4295" s="23" t="s">
        <v>18181</v>
      </c>
      <c r="M4295" s="23" t="s">
        <v>18182</v>
      </c>
    </row>
    <row r="4296" s="98" customFormat="1" ht="33" spans="1:13">
      <c r="A4296" s="20" t="s">
        <v>18183</v>
      </c>
      <c r="B4296" s="20" t="s">
        <v>18184</v>
      </c>
      <c r="C4296" s="21">
        <f>VLOOKUP(A4296,[1]spot_prices!$A:$F,3,FALSE)</f>
        <v>68</v>
      </c>
      <c r="D4296" s="21">
        <f>VLOOKUP(A4296,[1]spot_prices!$A:$F,4,FALSE)</f>
        <v>80.4</v>
      </c>
      <c r="E4296" s="107">
        <f>C4296/D4296</f>
        <v>0.845771144278607</v>
      </c>
      <c r="F4296" s="20">
        <f>VLOOKUP(A4296,[1]spot_prices!$A:$F,5,FALSE)</f>
        <v>20.18</v>
      </c>
      <c r="G4296" s="103">
        <f>VLOOKUP(A4296,[1]spot_prices!$A:$F,6,FALSE)</f>
        <v>1.66</v>
      </c>
      <c r="H4296" s="23" t="s">
        <v>2035</v>
      </c>
      <c r="I4296" s="115"/>
      <c r="J4296" s="20" t="s">
        <v>2135</v>
      </c>
      <c r="K4296" s="112">
        <f>VLOOKUP(H4296,行业总结!D:F,2,FALSE)</f>
        <v>3.4</v>
      </c>
      <c r="L4296" s="23" t="s">
        <v>18185</v>
      </c>
      <c r="M4296" s="23" t="s">
        <v>18186</v>
      </c>
    </row>
    <row r="4297" s="98" customFormat="1" ht="33" spans="1:13">
      <c r="A4297" s="20" t="s">
        <v>18187</v>
      </c>
      <c r="B4297" s="20" t="s">
        <v>18188</v>
      </c>
      <c r="C4297" s="21">
        <f>VLOOKUP(A4297,[1]spot_prices!$A:$F,3,FALSE)</f>
        <v>58.9</v>
      </c>
      <c r="D4297" s="21">
        <f>VLOOKUP(A4297,[1]spot_prices!$A:$F,4,FALSE)</f>
        <v>108.3</v>
      </c>
      <c r="E4297" s="107">
        <f>C4297/D4297</f>
        <v>0.543859649122807</v>
      </c>
      <c r="F4297" s="20">
        <f>VLOOKUP(A4297,[1]spot_prices!$A:$F,5,FALSE)</f>
        <v>22.3</v>
      </c>
      <c r="G4297" s="103">
        <f>VLOOKUP(A4297,[1]spot_prices!$A:$F,6,FALSE)</f>
        <v>-1.06</v>
      </c>
      <c r="H4297" s="23" t="s">
        <v>2035</v>
      </c>
      <c r="I4297" s="115"/>
      <c r="J4297" s="20" t="s">
        <v>2113</v>
      </c>
      <c r="K4297" s="112">
        <f>VLOOKUP(H4297,行业总结!D:F,2,FALSE)</f>
        <v>3.4</v>
      </c>
      <c r="L4297" s="23" t="s">
        <v>18189</v>
      </c>
      <c r="M4297" s="23" t="s">
        <v>18190</v>
      </c>
    </row>
    <row r="4298" s="98" customFormat="1" ht="33" spans="1:13">
      <c r="A4298" s="24" t="s">
        <v>18191</v>
      </c>
      <c r="B4298" s="24" t="s">
        <v>18192</v>
      </c>
      <c r="C4298" s="21">
        <f>VLOOKUP(A4298,[1]spot_prices!$A:$F,3,FALSE)</f>
        <v>52.5</v>
      </c>
      <c r="D4298" s="21">
        <f>VLOOKUP(A4298,[1]spot_prices!$A:$F,4,FALSE)</f>
        <v>52.5</v>
      </c>
      <c r="E4298" s="107">
        <f>C4298/D4298</f>
        <v>1</v>
      </c>
      <c r="F4298" s="20">
        <f>VLOOKUP(A4298,[1]spot_prices!$A:$F,5,FALSE)</f>
        <v>65.42</v>
      </c>
      <c r="G4298" s="103">
        <f>VLOOKUP(A4298,[1]spot_prices!$A:$F,6,FALSE)</f>
        <v>-1.55</v>
      </c>
      <c r="H4298" s="27" t="s">
        <v>2035</v>
      </c>
      <c r="I4298" s="35"/>
      <c r="J4298" s="114"/>
      <c r="K4298" s="112">
        <f>VLOOKUP(H4298,行业总结!D:F,2,FALSE)</f>
        <v>3.4</v>
      </c>
      <c r="L4298" s="27" t="s">
        <v>18193</v>
      </c>
      <c r="M4298" s="27" t="s">
        <v>18194</v>
      </c>
    </row>
    <row r="4299" s="98" customFormat="1" ht="33" spans="1:13">
      <c r="A4299" s="24" t="s">
        <v>18195</v>
      </c>
      <c r="B4299" s="24" t="s">
        <v>18196</v>
      </c>
      <c r="C4299" s="21">
        <f>VLOOKUP(A4299,[1]spot_prices!$A:$F,3,FALSE)</f>
        <v>37.8</v>
      </c>
      <c r="D4299" s="21">
        <f>VLOOKUP(A4299,[1]spot_prices!$A:$F,4,FALSE)</f>
        <v>103.2</v>
      </c>
      <c r="E4299" s="107">
        <f>C4299/D4299</f>
        <v>0.366279069767442</v>
      </c>
      <c r="F4299" s="20">
        <f>VLOOKUP(A4299,[1]spot_prices!$A:$F,5,FALSE)</f>
        <v>25.65</v>
      </c>
      <c r="G4299" s="103">
        <f>VLOOKUP(A4299,[1]spot_prices!$A:$F,6,FALSE)</f>
        <v>-0.89</v>
      </c>
      <c r="H4299" s="27" t="s">
        <v>2035</v>
      </c>
      <c r="I4299" s="35"/>
      <c r="J4299" s="114"/>
      <c r="K4299" s="112">
        <f>VLOOKUP(H4299,行业总结!D:F,2,FALSE)</f>
        <v>3.4</v>
      </c>
      <c r="L4299" s="27" t="s">
        <v>18197</v>
      </c>
      <c r="M4299" s="27" t="s">
        <v>18198</v>
      </c>
    </row>
    <row r="4300" s="98" customFormat="1" spans="1:13">
      <c r="A4300" s="24" t="s">
        <v>18199</v>
      </c>
      <c r="B4300" s="24" t="s">
        <v>18200</v>
      </c>
      <c r="C4300" s="21">
        <f>VLOOKUP(A4300,[1]spot_prices!$A:$F,3,FALSE)</f>
        <v>36.6</v>
      </c>
      <c r="D4300" s="21">
        <f>VLOOKUP(A4300,[1]spot_prices!$A:$F,4,FALSE)</f>
        <v>49.4</v>
      </c>
      <c r="E4300" s="107">
        <f>C4300/D4300</f>
        <v>0.740890688259109</v>
      </c>
      <c r="F4300" s="20">
        <f>VLOOKUP(A4300,[1]spot_prices!$A:$F,5,FALSE)</f>
        <v>50.2</v>
      </c>
      <c r="G4300" s="103">
        <f>VLOOKUP(A4300,[1]spot_prices!$A:$F,6,FALSE)</f>
        <v>2.05</v>
      </c>
      <c r="H4300" s="27" t="s">
        <v>2035</v>
      </c>
      <c r="I4300" s="35"/>
      <c r="J4300" s="114"/>
      <c r="K4300" s="112">
        <f>VLOOKUP(H4300,行业总结!D:F,2,FALSE)</f>
        <v>3.4</v>
      </c>
      <c r="L4300" s="27" t="s">
        <v>18201</v>
      </c>
      <c r="M4300" s="27" t="s">
        <v>18202</v>
      </c>
    </row>
    <row r="4301" s="98" customFormat="1" spans="1:13">
      <c r="A4301" s="24" t="s">
        <v>18203</v>
      </c>
      <c r="B4301" s="24" t="s">
        <v>18204</v>
      </c>
      <c r="C4301" s="21">
        <f>VLOOKUP(A4301,[1]spot_prices!$A:$F,3,FALSE)</f>
        <v>34.2</v>
      </c>
      <c r="D4301" s="21">
        <f>VLOOKUP(A4301,[1]spot_prices!$A:$F,4,FALSE)</f>
        <v>50.3</v>
      </c>
      <c r="E4301" s="107">
        <f>C4301/D4301</f>
        <v>0.679920477137177</v>
      </c>
      <c r="F4301" s="20">
        <f>VLOOKUP(A4301,[1]spot_prices!$A:$F,5,FALSE)</f>
        <v>5.57</v>
      </c>
      <c r="G4301" s="103">
        <f>VLOOKUP(A4301,[1]spot_prices!$A:$F,6,FALSE)</f>
        <v>1.46</v>
      </c>
      <c r="H4301" s="27" t="s">
        <v>2035</v>
      </c>
      <c r="I4301" s="35"/>
      <c r="J4301" s="114"/>
      <c r="K4301" s="112">
        <f>VLOOKUP(H4301,行业总结!D:F,2,FALSE)</f>
        <v>3.4</v>
      </c>
      <c r="L4301" s="27" t="s">
        <v>18205</v>
      </c>
      <c r="M4301" s="27" t="s">
        <v>18206</v>
      </c>
    </row>
    <row r="4302" s="98" customFormat="1" spans="1:13">
      <c r="A4302" s="24" t="s">
        <v>18207</v>
      </c>
      <c r="B4302" s="24" t="s">
        <v>18208</v>
      </c>
      <c r="C4302" s="21">
        <f>VLOOKUP(A4302,[1]spot_prices!$A:$F,3,FALSE)</f>
        <v>33.1</v>
      </c>
      <c r="D4302" s="21">
        <f>VLOOKUP(A4302,[1]spot_prices!$A:$F,4,FALSE)</f>
        <v>57.2</v>
      </c>
      <c r="E4302" s="107">
        <f>C4302/D4302</f>
        <v>0.578671328671329</v>
      </c>
      <c r="F4302" s="20">
        <f>VLOOKUP(A4302,[1]spot_prices!$A:$F,5,FALSE)</f>
        <v>28.65</v>
      </c>
      <c r="G4302" s="103">
        <f>VLOOKUP(A4302,[1]spot_prices!$A:$F,6,FALSE)</f>
        <v>1.96</v>
      </c>
      <c r="H4302" s="27" t="s">
        <v>2035</v>
      </c>
      <c r="I4302" s="35"/>
      <c r="J4302" s="114"/>
      <c r="K4302" s="112">
        <f>VLOOKUP(H4302,行业总结!D:F,2,FALSE)</f>
        <v>3.4</v>
      </c>
      <c r="L4302" s="27" t="s">
        <v>18209</v>
      </c>
      <c r="M4302" s="27" t="s">
        <v>18210</v>
      </c>
    </row>
    <row r="4303" s="98" customFormat="1" ht="33" spans="1:13">
      <c r="A4303" s="24" t="s">
        <v>18211</v>
      </c>
      <c r="B4303" s="24" t="s">
        <v>18212</v>
      </c>
      <c r="C4303" s="21">
        <f>VLOOKUP(A4303,[1]spot_prices!$A:$F,3,FALSE)</f>
        <v>31.7</v>
      </c>
      <c r="D4303" s="21">
        <f>VLOOKUP(A4303,[1]spot_prices!$A:$F,4,FALSE)</f>
        <v>60</v>
      </c>
      <c r="E4303" s="107">
        <f>C4303/D4303</f>
        <v>0.528333333333333</v>
      </c>
      <c r="F4303" s="20">
        <f>VLOOKUP(A4303,[1]spot_prices!$A:$F,5,FALSE)</f>
        <v>64.7</v>
      </c>
      <c r="G4303" s="103">
        <f>VLOOKUP(A4303,[1]spot_prices!$A:$F,6,FALSE)</f>
        <v>-0.92</v>
      </c>
      <c r="H4303" s="27" t="s">
        <v>2035</v>
      </c>
      <c r="I4303" s="35"/>
      <c r="J4303" s="114"/>
      <c r="K4303" s="112">
        <f>VLOOKUP(H4303,行业总结!D:F,2,FALSE)</f>
        <v>3.4</v>
      </c>
      <c r="L4303" s="27" t="s">
        <v>18213</v>
      </c>
      <c r="M4303" s="27" t="s">
        <v>18214</v>
      </c>
    </row>
    <row r="4304" s="98" customFormat="1" ht="33" spans="1:13">
      <c r="A4304" s="24" t="s">
        <v>18215</v>
      </c>
      <c r="B4304" s="24" t="s">
        <v>18216</v>
      </c>
      <c r="C4304" s="21">
        <f>VLOOKUP(A4304,[1]spot_prices!$A:$F,3,FALSE)</f>
        <v>30.3</v>
      </c>
      <c r="D4304" s="21">
        <f>VLOOKUP(A4304,[1]spot_prices!$A:$F,4,FALSE)</f>
        <v>46.7</v>
      </c>
      <c r="E4304" s="107">
        <f>C4304/D4304</f>
        <v>0.648822269807281</v>
      </c>
      <c r="F4304" s="20">
        <f>VLOOKUP(A4304,[1]spot_prices!$A:$F,5,FALSE)</f>
        <v>16.63</v>
      </c>
      <c r="G4304" s="103">
        <f>VLOOKUP(A4304,[1]spot_prices!$A:$F,6,FALSE)</f>
        <v>2.34</v>
      </c>
      <c r="H4304" s="27" t="s">
        <v>2035</v>
      </c>
      <c r="I4304" s="35"/>
      <c r="J4304" s="114"/>
      <c r="K4304" s="112">
        <f>VLOOKUP(H4304,行业总结!D:F,2,FALSE)</f>
        <v>3.4</v>
      </c>
      <c r="L4304" s="27" t="s">
        <v>18217</v>
      </c>
      <c r="M4304" s="27" t="s">
        <v>18218</v>
      </c>
    </row>
    <row r="4305" s="98" customFormat="1" ht="33" spans="1:13">
      <c r="A4305" s="24" t="s">
        <v>18219</v>
      </c>
      <c r="B4305" s="24" t="s">
        <v>18220</v>
      </c>
      <c r="C4305" s="21">
        <f>VLOOKUP(A4305,[1]spot_prices!$A:$F,3,FALSE)</f>
        <v>27.9</v>
      </c>
      <c r="D4305" s="21">
        <f>VLOOKUP(A4305,[1]spot_prices!$A:$F,4,FALSE)</f>
        <v>40.1</v>
      </c>
      <c r="E4305" s="107">
        <f>C4305/D4305</f>
        <v>0.695760598503741</v>
      </c>
      <c r="F4305" s="20">
        <f>VLOOKUP(A4305,[1]spot_prices!$A:$F,5,FALSE)</f>
        <v>6.86</v>
      </c>
      <c r="G4305" s="103">
        <f>VLOOKUP(A4305,[1]spot_prices!$A:$F,6,FALSE)</f>
        <v>1.33</v>
      </c>
      <c r="H4305" s="27" t="s">
        <v>2035</v>
      </c>
      <c r="I4305" s="35"/>
      <c r="J4305" s="114"/>
      <c r="K4305" s="112">
        <f>VLOOKUP(H4305,行业总结!D:F,2,FALSE)</f>
        <v>3.4</v>
      </c>
      <c r="L4305" s="27" t="s">
        <v>18221</v>
      </c>
      <c r="M4305" s="27" t="s">
        <v>18222</v>
      </c>
    </row>
    <row r="4306" s="98" customFormat="1" spans="1:13">
      <c r="A4306" s="24" t="s">
        <v>18223</v>
      </c>
      <c r="B4306" s="24" t="s">
        <v>18224</v>
      </c>
      <c r="C4306" s="21">
        <f>VLOOKUP(A4306,[1]spot_prices!$A:$F,3,FALSE)</f>
        <v>22.9</v>
      </c>
      <c r="D4306" s="21">
        <f>VLOOKUP(A4306,[1]spot_prices!$A:$F,4,FALSE)</f>
        <v>32.2</v>
      </c>
      <c r="E4306" s="107">
        <f>C4306/D4306</f>
        <v>0.711180124223602</v>
      </c>
      <c r="F4306" s="20">
        <f>VLOOKUP(A4306,[1]spot_prices!$A:$F,5,FALSE)</f>
        <v>16.68</v>
      </c>
      <c r="G4306" s="103">
        <f>VLOOKUP(A4306,[1]spot_prices!$A:$F,6,FALSE)</f>
        <v>-1.88</v>
      </c>
      <c r="H4306" s="27" t="s">
        <v>2035</v>
      </c>
      <c r="I4306" s="35"/>
      <c r="J4306" s="114"/>
      <c r="K4306" s="112">
        <f>VLOOKUP(H4306,行业总结!D:F,2,FALSE)</f>
        <v>3.4</v>
      </c>
      <c r="L4306" s="27" t="s">
        <v>18225</v>
      </c>
      <c r="M4306" s="27" t="s">
        <v>18226</v>
      </c>
    </row>
    <row r="4307" s="98" customFormat="1" spans="1:13">
      <c r="A4307" s="24" t="s">
        <v>18227</v>
      </c>
      <c r="B4307" s="24" t="s">
        <v>18228</v>
      </c>
      <c r="C4307" s="21">
        <f>VLOOKUP(A4307,[1]spot_prices!$A:$F,3,FALSE)</f>
        <v>22.9</v>
      </c>
      <c r="D4307" s="21">
        <f>VLOOKUP(A4307,[1]spot_prices!$A:$F,4,FALSE)</f>
        <v>23.5</v>
      </c>
      <c r="E4307" s="107">
        <f>C4307/D4307</f>
        <v>0.974468085106383</v>
      </c>
      <c r="F4307" s="20">
        <f>VLOOKUP(A4307,[1]spot_prices!$A:$F,5,FALSE)</f>
        <v>11.6</v>
      </c>
      <c r="G4307" s="103">
        <f>VLOOKUP(A4307,[1]spot_prices!$A:$F,6,FALSE)</f>
        <v>2.56</v>
      </c>
      <c r="H4307" s="27" t="s">
        <v>2035</v>
      </c>
      <c r="I4307" s="35"/>
      <c r="J4307" s="114"/>
      <c r="K4307" s="112">
        <f>VLOOKUP(H4307,行业总结!D:F,2,FALSE)</f>
        <v>3.4</v>
      </c>
      <c r="L4307" s="27" t="s">
        <v>18229</v>
      </c>
      <c r="M4307" s="27" t="s">
        <v>18230</v>
      </c>
    </row>
    <row r="4308" s="98" customFormat="1" ht="33" spans="1:13">
      <c r="A4308" s="24" t="s">
        <v>18231</v>
      </c>
      <c r="B4308" s="24" t="s">
        <v>18232</v>
      </c>
      <c r="C4308" s="21">
        <f>VLOOKUP(A4308,[1]spot_prices!$A:$F,3,FALSE)</f>
        <v>9.2</v>
      </c>
      <c r="D4308" s="21">
        <f>VLOOKUP(A4308,[1]spot_prices!$A:$F,4,FALSE)</f>
        <v>44</v>
      </c>
      <c r="E4308" s="107">
        <f>C4308/D4308</f>
        <v>0.209090909090909</v>
      </c>
      <c r="F4308" s="20">
        <f>VLOOKUP(A4308,[1]spot_prices!$A:$F,5,FALSE)</f>
        <v>13.55</v>
      </c>
      <c r="G4308" s="103">
        <f>VLOOKUP(A4308,[1]spot_prices!$A:$F,6,FALSE)</f>
        <v>3.67</v>
      </c>
      <c r="H4308" s="27" t="s">
        <v>2035</v>
      </c>
      <c r="I4308" s="35"/>
      <c r="J4308" s="114"/>
      <c r="K4308" s="112">
        <f>VLOOKUP(H4308,行业总结!D:F,2,FALSE)</f>
        <v>3.4</v>
      </c>
      <c r="L4308" s="27" t="s">
        <v>18233</v>
      </c>
      <c r="M4308" s="27" t="s">
        <v>18234</v>
      </c>
    </row>
    <row r="4309" s="98" customFormat="1" spans="1:13">
      <c r="A4309" s="24" t="s">
        <v>18235</v>
      </c>
      <c r="B4309" s="24" t="s">
        <v>18236</v>
      </c>
      <c r="C4309" s="21">
        <f>VLOOKUP(A4309,[1]spot_prices!$A:$F,3,FALSE)</f>
        <v>8.6</v>
      </c>
      <c r="D4309" s="21">
        <f>VLOOKUP(A4309,[1]spot_prices!$A:$F,4,FALSE)</f>
        <v>36.1</v>
      </c>
      <c r="E4309" s="107">
        <f>C4309/D4309</f>
        <v>0.238227146814404</v>
      </c>
      <c r="F4309" s="20">
        <f>VLOOKUP(A4309,[1]spot_prices!$A:$F,5,FALSE)</f>
        <v>61.6</v>
      </c>
      <c r="G4309" s="103">
        <f>VLOOKUP(A4309,[1]spot_prices!$A:$F,6,FALSE)</f>
        <v>2.22</v>
      </c>
      <c r="H4309" s="27" t="s">
        <v>2035</v>
      </c>
      <c r="I4309" s="35"/>
      <c r="J4309" s="114"/>
      <c r="K4309" s="112">
        <f>VLOOKUP(H4309,行业总结!D:F,2,FALSE)</f>
        <v>3.4</v>
      </c>
      <c r="L4309" s="27" t="s">
        <v>18237</v>
      </c>
      <c r="M4309" s="27" t="s">
        <v>18238</v>
      </c>
    </row>
    <row r="4310" s="98" customFormat="1" spans="1:13">
      <c r="A4310" s="24" t="s">
        <v>18239</v>
      </c>
      <c r="B4310" s="24" t="s">
        <v>18240</v>
      </c>
      <c r="C4310" s="21">
        <f>VLOOKUP(A4310,[1]spot_prices!$A:$F,3,FALSE)</f>
        <v>3.2</v>
      </c>
      <c r="D4310" s="21">
        <f>VLOOKUP(A4310,[1]spot_prices!$A:$F,4,FALSE)</f>
        <v>5</v>
      </c>
      <c r="E4310" s="107">
        <f>C4310/D4310</f>
        <v>0.64</v>
      </c>
      <c r="F4310" s="20">
        <f>VLOOKUP(A4310,[1]spot_prices!$A:$F,5,FALSE)</f>
        <v>3.48</v>
      </c>
      <c r="G4310" s="103">
        <f>VLOOKUP(A4310,[1]spot_prices!$A:$F,6,FALSE)</f>
        <v>3.26</v>
      </c>
      <c r="H4310" s="27" t="s">
        <v>2035</v>
      </c>
      <c r="I4310" s="35"/>
      <c r="J4310" s="114"/>
      <c r="K4310" s="112">
        <f>VLOOKUP(H4310,行业总结!D:F,2,FALSE)</f>
        <v>3.4</v>
      </c>
      <c r="L4310" s="27" t="s">
        <v>18241</v>
      </c>
      <c r="M4310" s="114"/>
    </row>
    <row r="4311" s="98" customFormat="1" ht="33" spans="1:13">
      <c r="A4311" s="24" t="s">
        <v>18242</v>
      </c>
      <c r="B4311" s="24" t="s">
        <v>18243</v>
      </c>
      <c r="C4311" s="21">
        <f>VLOOKUP(A4311,[1]spot_prices!$A:$F,3,FALSE)</f>
        <v>1</v>
      </c>
      <c r="D4311" s="21">
        <f>VLOOKUP(A4311,[1]spot_prices!$A:$F,4,FALSE)</f>
        <v>4</v>
      </c>
      <c r="E4311" s="107">
        <f>C4311/D4311</f>
        <v>0.25</v>
      </c>
      <c r="F4311" s="20">
        <f>VLOOKUP(A4311,[1]spot_prices!$A:$F,5,FALSE)</f>
        <v>4.88</v>
      </c>
      <c r="G4311" s="103">
        <f>VLOOKUP(A4311,[1]spot_prices!$A:$F,6,FALSE)</f>
        <v>3.61</v>
      </c>
      <c r="H4311" s="27" t="s">
        <v>2035</v>
      </c>
      <c r="I4311" s="35"/>
      <c r="J4311" s="114"/>
      <c r="K4311" s="112">
        <f>VLOOKUP(H4311,行业总结!D:F,2,FALSE)</f>
        <v>3.4</v>
      </c>
      <c r="L4311" s="27" t="s">
        <v>18244</v>
      </c>
      <c r="M4311" s="114"/>
    </row>
    <row r="4312" s="98" customFormat="1" ht="33" spans="1:13">
      <c r="A4312" s="110" t="s">
        <v>1134</v>
      </c>
      <c r="B4312" s="139" t="s">
        <v>1135</v>
      </c>
      <c r="C4312" s="21">
        <f>VLOOKUP(A4312,[1]spot_prices!$A:$F,3,FALSE)</f>
        <v>651</v>
      </c>
      <c r="D4312" s="21">
        <f>VLOOKUP(A4312,[1]spot_prices!$A:$F,4,FALSE)</f>
        <v>663.9</v>
      </c>
      <c r="E4312" s="107">
        <f>C4312/D4312</f>
        <v>0.980569362855852</v>
      </c>
      <c r="F4312" s="20">
        <f>VLOOKUP(A4312,[1]spot_prices!$A:$F,5,FALSE)</f>
        <v>28.6</v>
      </c>
      <c r="G4312" s="103">
        <f>VLOOKUP(A4312,[1]spot_prices!$A:$F,6,FALSE)</f>
        <v>1.71</v>
      </c>
      <c r="H4312" s="111" t="s">
        <v>39</v>
      </c>
      <c r="I4312" s="130"/>
      <c r="J4312" s="110" t="s">
        <v>2309</v>
      </c>
      <c r="K4312" s="112">
        <f>VLOOKUP(H4312,行业总结!D:F,2,FALSE)</f>
        <v>3.6</v>
      </c>
      <c r="L4312" s="111" t="s">
        <v>1136</v>
      </c>
      <c r="M4312" s="111" t="s">
        <v>1137</v>
      </c>
    </row>
    <row r="4313" s="98" customFormat="1" ht="33" spans="1:13">
      <c r="A4313" s="110" t="s">
        <v>1151</v>
      </c>
      <c r="B4313" s="139" t="s">
        <v>1152</v>
      </c>
      <c r="C4313" s="21">
        <f>VLOOKUP(A4313,[1]spot_prices!$A:$F,3,FALSE)</f>
        <v>447.4</v>
      </c>
      <c r="D4313" s="21">
        <f>VLOOKUP(A4313,[1]spot_prices!$A:$F,4,FALSE)</f>
        <v>450.3</v>
      </c>
      <c r="E4313" s="107">
        <f>C4313/D4313</f>
        <v>0.993559848989562</v>
      </c>
      <c r="F4313" s="20">
        <f>VLOOKUP(A4313,[1]spot_prices!$A:$F,5,FALSE)</f>
        <v>87.79</v>
      </c>
      <c r="G4313" s="103">
        <f>VLOOKUP(A4313,[1]spot_prices!$A:$F,6,FALSE)</f>
        <v>1.53</v>
      </c>
      <c r="H4313" s="111" t="s">
        <v>39</v>
      </c>
      <c r="I4313" s="130"/>
      <c r="J4313" s="110" t="s">
        <v>2309</v>
      </c>
      <c r="K4313" s="112">
        <f>VLOOKUP(H4313,行业总结!D:F,2,FALSE)</f>
        <v>3.6</v>
      </c>
      <c r="L4313" s="111" t="s">
        <v>1153</v>
      </c>
      <c r="M4313" s="111" t="s">
        <v>1154</v>
      </c>
    </row>
    <row r="4314" s="98" customFormat="1" ht="33" spans="1:13">
      <c r="A4314" s="110" t="s">
        <v>1147</v>
      </c>
      <c r="B4314" s="139" t="s">
        <v>1148</v>
      </c>
      <c r="C4314" s="21">
        <f>VLOOKUP(A4314,[1]spot_prices!$A:$F,3,FALSE)</f>
        <v>423.6</v>
      </c>
      <c r="D4314" s="21">
        <f>VLOOKUP(A4314,[1]spot_prices!$A:$F,4,FALSE)</f>
        <v>423.6</v>
      </c>
      <c r="E4314" s="107">
        <f>C4314/D4314</f>
        <v>1</v>
      </c>
      <c r="F4314" s="20">
        <f>VLOOKUP(A4314,[1]spot_prices!$A:$F,5,FALSE)</f>
        <v>18.2</v>
      </c>
      <c r="G4314" s="103">
        <f>VLOOKUP(A4314,[1]spot_prices!$A:$F,6,FALSE)</f>
        <v>-0.82</v>
      </c>
      <c r="H4314" s="111" t="s">
        <v>39</v>
      </c>
      <c r="I4314" s="130"/>
      <c r="J4314" s="110" t="s">
        <v>2765</v>
      </c>
      <c r="K4314" s="112">
        <f>VLOOKUP(H4314,行业总结!D:F,2,FALSE)</f>
        <v>3.6</v>
      </c>
      <c r="L4314" s="111" t="s">
        <v>1149</v>
      </c>
      <c r="M4314" s="111" t="s">
        <v>1150</v>
      </c>
    </row>
    <row r="4315" s="98" customFormat="1" ht="33" spans="1:13">
      <c r="A4315" s="108" t="s">
        <v>18245</v>
      </c>
      <c r="B4315" s="140" t="s">
        <v>18246</v>
      </c>
      <c r="C4315" s="21">
        <f>VLOOKUP(A4315,[1]spot_prices!$A:$F,3,FALSE)</f>
        <v>384.4</v>
      </c>
      <c r="D4315" s="21">
        <f>VLOOKUP(A4315,[1]spot_prices!$A:$F,4,FALSE)</f>
        <v>472.8</v>
      </c>
      <c r="E4315" s="107">
        <f>C4315/D4315</f>
        <v>0.813028764805415</v>
      </c>
      <c r="F4315" s="20">
        <f>VLOOKUP(A4315,[1]spot_prices!$A:$F,5,FALSE)</f>
        <v>27.65</v>
      </c>
      <c r="G4315" s="103">
        <f>VLOOKUP(A4315,[1]spot_prices!$A:$F,6,FALSE)</f>
        <v>2.6</v>
      </c>
      <c r="H4315" s="109" t="s">
        <v>39</v>
      </c>
      <c r="I4315" s="121"/>
      <c r="J4315" s="108" t="s">
        <v>2211</v>
      </c>
      <c r="K4315" s="112">
        <f>VLOOKUP(H4315,行业总结!D:F,2,FALSE)</f>
        <v>3.6</v>
      </c>
      <c r="L4315" s="109" t="s">
        <v>18247</v>
      </c>
      <c r="M4315" s="109" t="s">
        <v>18248</v>
      </c>
    </row>
    <row r="4316" s="98" customFormat="1" spans="1:13">
      <c r="A4316" s="108" t="s">
        <v>18249</v>
      </c>
      <c r="B4316" s="140" t="s">
        <v>18250</v>
      </c>
      <c r="C4316" s="21">
        <f>VLOOKUP(A4316,[1]spot_prices!$A:$F,3,FALSE)</f>
        <v>328.1</v>
      </c>
      <c r="D4316" s="21">
        <f>VLOOKUP(A4316,[1]spot_prices!$A:$F,4,FALSE)</f>
        <v>328.3</v>
      </c>
      <c r="E4316" s="107">
        <f>C4316/D4316</f>
        <v>0.999390801096558</v>
      </c>
      <c r="F4316" s="20">
        <f>VLOOKUP(A4316,[1]spot_prices!$A:$F,5,FALSE)</f>
        <v>17.31</v>
      </c>
      <c r="G4316" s="103">
        <f>VLOOKUP(A4316,[1]spot_prices!$A:$F,6,FALSE)</f>
        <v>2.12</v>
      </c>
      <c r="H4316" s="109" t="s">
        <v>39</v>
      </c>
      <c r="I4316" s="121"/>
      <c r="J4316" s="108" t="s">
        <v>2317</v>
      </c>
      <c r="K4316" s="112">
        <f>VLOOKUP(H4316,行业总结!D:F,2,FALSE)</f>
        <v>3.6</v>
      </c>
      <c r="L4316" s="109" t="s">
        <v>18251</v>
      </c>
      <c r="M4316" s="109" t="s">
        <v>18252</v>
      </c>
    </row>
    <row r="4317" s="98" customFormat="1" ht="33" spans="1:13">
      <c r="A4317" s="108" t="s">
        <v>18253</v>
      </c>
      <c r="B4317" s="140" t="s">
        <v>18254</v>
      </c>
      <c r="C4317" s="21">
        <f>VLOOKUP(A4317,[1]spot_prices!$A:$F,3,FALSE)</f>
        <v>210.4</v>
      </c>
      <c r="D4317" s="21">
        <f>VLOOKUP(A4317,[1]spot_prices!$A:$F,4,FALSE)</f>
        <v>211.7</v>
      </c>
      <c r="E4317" s="107">
        <f>C4317/D4317</f>
        <v>0.993859234766179</v>
      </c>
      <c r="F4317" s="20">
        <f>VLOOKUP(A4317,[1]spot_prices!$A:$F,5,FALSE)</f>
        <v>24.99</v>
      </c>
      <c r="G4317" s="103">
        <f>VLOOKUP(A4317,[1]spot_prices!$A:$F,6,FALSE)</f>
        <v>2.21</v>
      </c>
      <c r="H4317" s="109" t="s">
        <v>39</v>
      </c>
      <c r="I4317" s="121"/>
      <c r="J4317" s="108" t="s">
        <v>2216</v>
      </c>
      <c r="K4317" s="112">
        <f>VLOOKUP(H4317,行业总结!D:F,2,FALSE)</f>
        <v>3.6</v>
      </c>
      <c r="L4317" s="109" t="s">
        <v>18255</v>
      </c>
      <c r="M4317" s="109" t="s">
        <v>18256</v>
      </c>
    </row>
    <row r="4318" s="98" customFormat="1" ht="33" spans="1:13">
      <c r="A4318" s="108" t="s">
        <v>18257</v>
      </c>
      <c r="B4318" s="140" t="s">
        <v>18258</v>
      </c>
      <c r="C4318" s="21">
        <f>VLOOKUP(A4318,[1]spot_prices!$A:$F,3,FALSE)</f>
        <v>147.5</v>
      </c>
      <c r="D4318" s="21">
        <f>VLOOKUP(A4318,[1]spot_prices!$A:$F,4,FALSE)</f>
        <v>148.6</v>
      </c>
      <c r="E4318" s="107">
        <f>C4318/D4318</f>
        <v>0.992597577388964</v>
      </c>
      <c r="F4318" s="20">
        <f>VLOOKUP(A4318,[1]spot_prices!$A:$F,5,FALSE)</f>
        <v>17.23</v>
      </c>
      <c r="G4318" s="103">
        <f>VLOOKUP(A4318,[1]spot_prices!$A:$F,6,FALSE)</f>
        <v>1.65</v>
      </c>
      <c r="H4318" s="109" t="s">
        <v>39</v>
      </c>
      <c r="I4318" s="121"/>
      <c r="J4318" s="108" t="s">
        <v>2352</v>
      </c>
      <c r="K4318" s="112">
        <f>VLOOKUP(H4318,行业总结!D:F,2,FALSE)</f>
        <v>3.6</v>
      </c>
      <c r="L4318" s="109" t="s">
        <v>18259</v>
      </c>
      <c r="M4318" s="109" t="s">
        <v>18260</v>
      </c>
    </row>
    <row r="4319" s="98" customFormat="1" spans="1:13">
      <c r="A4319" s="20" t="s">
        <v>18261</v>
      </c>
      <c r="B4319" s="21" t="s">
        <v>18262</v>
      </c>
      <c r="C4319" s="21">
        <f>VLOOKUP(A4319,[1]spot_prices!$A:$F,3,FALSE)</f>
        <v>91.9</v>
      </c>
      <c r="D4319" s="21">
        <f>VLOOKUP(A4319,[1]spot_prices!$A:$F,4,FALSE)</f>
        <v>91.9</v>
      </c>
      <c r="E4319" s="107">
        <f>C4319/D4319</f>
        <v>1</v>
      </c>
      <c r="F4319" s="20">
        <f>VLOOKUP(A4319,[1]spot_prices!$A:$F,5,FALSE)</f>
        <v>17.26</v>
      </c>
      <c r="G4319" s="103">
        <f>VLOOKUP(A4319,[1]spot_prices!$A:$F,6,FALSE)</f>
        <v>0.52</v>
      </c>
      <c r="H4319" s="23" t="s">
        <v>39</v>
      </c>
      <c r="I4319" s="115"/>
      <c r="J4319" s="20" t="s">
        <v>2253</v>
      </c>
      <c r="K4319" s="112">
        <f>VLOOKUP(H4319,行业总结!D:F,2,FALSE)</f>
        <v>3.6</v>
      </c>
      <c r="L4319" s="23" t="s">
        <v>18263</v>
      </c>
      <c r="M4319" s="23" t="s">
        <v>18264</v>
      </c>
    </row>
    <row r="4320" s="98" customFormat="1" spans="1:13">
      <c r="A4320" s="20" t="s">
        <v>18265</v>
      </c>
      <c r="B4320" s="21" t="s">
        <v>18266</v>
      </c>
      <c r="C4320" s="21">
        <f>VLOOKUP(A4320,[1]spot_prices!$A:$F,3,FALSE)</f>
        <v>81.9</v>
      </c>
      <c r="D4320" s="21">
        <f>VLOOKUP(A4320,[1]spot_prices!$A:$F,4,FALSE)</f>
        <v>99.2</v>
      </c>
      <c r="E4320" s="107">
        <f>C4320/D4320</f>
        <v>0.825604838709677</v>
      </c>
      <c r="F4320" s="20">
        <f>VLOOKUP(A4320,[1]spot_prices!$A:$F,5,FALSE)</f>
        <v>30.83</v>
      </c>
      <c r="G4320" s="103">
        <f>VLOOKUP(A4320,[1]spot_prices!$A:$F,6,FALSE)</f>
        <v>2.97</v>
      </c>
      <c r="H4320" s="23" t="s">
        <v>39</v>
      </c>
      <c r="I4320" s="115"/>
      <c r="J4320" s="20" t="s">
        <v>2135</v>
      </c>
      <c r="K4320" s="112">
        <f>VLOOKUP(H4320,行业总结!D:F,2,FALSE)</f>
        <v>3.6</v>
      </c>
      <c r="L4320" s="23" t="s">
        <v>18267</v>
      </c>
      <c r="M4320" s="23" t="s">
        <v>18268</v>
      </c>
    </row>
    <row r="4321" s="98" customFormat="1" ht="33" spans="1:13">
      <c r="A4321" s="20" t="s">
        <v>18269</v>
      </c>
      <c r="B4321" s="21" t="s">
        <v>18270</v>
      </c>
      <c r="C4321" s="21">
        <f>VLOOKUP(A4321,[1]spot_prices!$A:$F,3,FALSE)</f>
        <v>74.2</v>
      </c>
      <c r="D4321" s="21">
        <f>VLOOKUP(A4321,[1]spot_prices!$A:$F,4,FALSE)</f>
        <v>74.2</v>
      </c>
      <c r="E4321" s="107">
        <f>C4321/D4321</f>
        <v>1</v>
      </c>
      <c r="F4321" s="20">
        <f>VLOOKUP(A4321,[1]spot_prices!$A:$F,5,FALSE)</f>
        <v>7.43</v>
      </c>
      <c r="G4321" s="103">
        <f>VLOOKUP(A4321,[1]spot_prices!$A:$F,6,FALSE)</f>
        <v>-0.93</v>
      </c>
      <c r="H4321" s="23" t="s">
        <v>39</v>
      </c>
      <c r="I4321" s="115"/>
      <c r="J4321" s="20" t="s">
        <v>2113</v>
      </c>
      <c r="K4321" s="112">
        <f>VLOOKUP(H4321,行业总结!D:F,2,FALSE)</f>
        <v>3.6</v>
      </c>
      <c r="L4321" s="23" t="s">
        <v>18271</v>
      </c>
      <c r="M4321" s="23" t="s">
        <v>18272</v>
      </c>
    </row>
    <row r="4322" s="98" customFormat="1" ht="33" spans="1:13">
      <c r="A4322" s="20" t="s">
        <v>18273</v>
      </c>
      <c r="B4322" s="21" t="s">
        <v>18274</v>
      </c>
      <c r="C4322" s="21">
        <f>VLOOKUP(A4322,[1]spot_prices!$A:$F,3,FALSE)</f>
        <v>71.4</v>
      </c>
      <c r="D4322" s="21">
        <f>VLOOKUP(A4322,[1]spot_prices!$A:$F,4,FALSE)</f>
        <v>71.4</v>
      </c>
      <c r="E4322" s="107">
        <f>C4322/D4322</f>
        <v>1</v>
      </c>
      <c r="F4322" s="20">
        <f>VLOOKUP(A4322,[1]spot_prices!$A:$F,5,FALSE)</f>
        <v>13.98</v>
      </c>
      <c r="G4322" s="103">
        <f>VLOOKUP(A4322,[1]spot_prices!$A:$F,6,FALSE)</f>
        <v>-0.43</v>
      </c>
      <c r="H4322" s="23" t="s">
        <v>39</v>
      </c>
      <c r="I4322" s="115"/>
      <c r="J4322" s="20" t="s">
        <v>2826</v>
      </c>
      <c r="K4322" s="112">
        <f>VLOOKUP(H4322,行业总结!D:F,2,FALSE)</f>
        <v>3.6</v>
      </c>
      <c r="L4322" s="23" t="s">
        <v>18275</v>
      </c>
      <c r="M4322" s="23" t="s">
        <v>18276</v>
      </c>
    </row>
    <row r="4323" s="98" customFormat="1" spans="1:13">
      <c r="A4323" s="20" t="s">
        <v>18277</v>
      </c>
      <c r="B4323" s="21" t="s">
        <v>18278</v>
      </c>
      <c r="C4323" s="21">
        <f>VLOOKUP(A4323,[1]spot_prices!$A:$F,3,FALSE)</f>
        <v>70.5</v>
      </c>
      <c r="D4323" s="21">
        <f>VLOOKUP(A4323,[1]spot_prices!$A:$F,4,FALSE)</f>
        <v>71</v>
      </c>
      <c r="E4323" s="107">
        <f>C4323/D4323</f>
        <v>0.992957746478873</v>
      </c>
      <c r="F4323" s="20">
        <f>VLOOKUP(A4323,[1]spot_prices!$A:$F,5,FALSE)</f>
        <v>9.75</v>
      </c>
      <c r="G4323" s="103">
        <f>VLOOKUP(A4323,[1]spot_prices!$A:$F,6,FALSE)</f>
        <v>10.05</v>
      </c>
      <c r="H4323" s="23" t="s">
        <v>39</v>
      </c>
      <c r="I4323" s="115"/>
      <c r="J4323" s="20" t="s">
        <v>2135</v>
      </c>
      <c r="K4323" s="112">
        <f>VLOOKUP(H4323,行业总结!D:F,2,FALSE)</f>
        <v>3.6</v>
      </c>
      <c r="L4323" s="23" t="s">
        <v>18279</v>
      </c>
      <c r="M4323" s="23" t="s">
        <v>18280</v>
      </c>
    </row>
    <row r="4324" s="98" customFormat="1" ht="66" spans="1:13">
      <c r="A4324" s="20" t="s">
        <v>18281</v>
      </c>
      <c r="B4324" s="21" t="s">
        <v>18282</v>
      </c>
      <c r="C4324" s="21">
        <f>VLOOKUP(A4324,[1]spot_prices!$A:$F,3,FALSE)</f>
        <v>65.1</v>
      </c>
      <c r="D4324" s="21">
        <f>VLOOKUP(A4324,[1]spot_prices!$A:$F,4,FALSE)</f>
        <v>68.6</v>
      </c>
      <c r="E4324" s="107">
        <f>C4324/D4324</f>
        <v>0.948979591836735</v>
      </c>
      <c r="F4324" s="20">
        <f>VLOOKUP(A4324,[1]spot_prices!$A:$F,5,FALSE)</f>
        <v>11.19</v>
      </c>
      <c r="G4324" s="103">
        <f>VLOOKUP(A4324,[1]spot_prices!$A:$F,6,FALSE)</f>
        <v>-0.53</v>
      </c>
      <c r="H4324" s="23" t="s">
        <v>39</v>
      </c>
      <c r="I4324" s="115"/>
      <c r="J4324" s="113"/>
      <c r="K4324" s="112">
        <f>VLOOKUP(H4324,行业总结!D:F,2,FALSE)</f>
        <v>3.6</v>
      </c>
      <c r="L4324" s="23" t="s">
        <v>18283</v>
      </c>
      <c r="M4324" s="23" t="s">
        <v>18284</v>
      </c>
    </row>
    <row r="4325" s="98" customFormat="1" ht="49.5" spans="1:13">
      <c r="A4325" s="20" t="s">
        <v>18285</v>
      </c>
      <c r="B4325" s="21" t="s">
        <v>18286</v>
      </c>
      <c r="C4325" s="21">
        <f>VLOOKUP(A4325,[1]spot_prices!$A:$F,3,FALSE)</f>
        <v>59.2</v>
      </c>
      <c r="D4325" s="21">
        <f>VLOOKUP(A4325,[1]spot_prices!$A:$F,4,FALSE)</f>
        <v>59.2</v>
      </c>
      <c r="E4325" s="107">
        <f>C4325/D4325</f>
        <v>1</v>
      </c>
      <c r="F4325" s="20">
        <f>VLOOKUP(A4325,[1]spot_prices!$A:$F,5,FALSE)</f>
        <v>11.03</v>
      </c>
      <c r="G4325" s="103">
        <f>VLOOKUP(A4325,[1]spot_prices!$A:$F,6,FALSE)</f>
        <v>1.75</v>
      </c>
      <c r="H4325" s="23" t="s">
        <v>39</v>
      </c>
      <c r="I4325" s="115"/>
      <c r="J4325" s="20" t="s">
        <v>2135</v>
      </c>
      <c r="K4325" s="112">
        <f>VLOOKUP(H4325,行业总结!D:F,2,FALSE)</f>
        <v>3.6</v>
      </c>
      <c r="L4325" s="23" t="s">
        <v>18287</v>
      </c>
      <c r="M4325" s="23" t="s">
        <v>18288</v>
      </c>
    </row>
    <row r="4326" s="98" customFormat="1" spans="1:13">
      <c r="A4326" s="24" t="s">
        <v>18289</v>
      </c>
      <c r="B4326" s="25" t="s">
        <v>18290</v>
      </c>
      <c r="C4326" s="21">
        <f>VLOOKUP(A4326,[1]spot_prices!$A:$F,3,FALSE)</f>
        <v>51.8</v>
      </c>
      <c r="D4326" s="21">
        <f>VLOOKUP(A4326,[1]spot_prices!$A:$F,4,FALSE)</f>
        <v>106.4</v>
      </c>
      <c r="E4326" s="107">
        <f>C4326/D4326</f>
        <v>0.486842105263158</v>
      </c>
      <c r="F4326" s="20">
        <f>VLOOKUP(A4326,[1]spot_prices!$A:$F,5,FALSE)</f>
        <v>11.97</v>
      </c>
      <c r="G4326" s="103">
        <f>VLOOKUP(A4326,[1]spot_prices!$A:$F,6,FALSE)</f>
        <v>4.82</v>
      </c>
      <c r="H4326" s="27" t="s">
        <v>39</v>
      </c>
      <c r="I4326" s="35"/>
      <c r="J4326" s="24" t="s">
        <v>2135</v>
      </c>
      <c r="K4326" s="112">
        <f>VLOOKUP(H4326,行业总结!D:F,2,FALSE)</f>
        <v>3.6</v>
      </c>
      <c r="L4326" s="27" t="s">
        <v>18291</v>
      </c>
      <c r="M4326" s="27" t="s">
        <v>18292</v>
      </c>
    </row>
    <row r="4327" s="98" customFormat="1" ht="33" spans="1:13">
      <c r="A4327" s="20" t="s">
        <v>18293</v>
      </c>
      <c r="B4327" s="21" t="s">
        <v>18294</v>
      </c>
      <c r="C4327" s="21">
        <f>VLOOKUP(A4327,[1]spot_prices!$A:$F,3,FALSE)</f>
        <v>51.1</v>
      </c>
      <c r="D4327" s="21">
        <f>VLOOKUP(A4327,[1]spot_prices!$A:$F,4,FALSE)</f>
        <v>56</v>
      </c>
      <c r="E4327" s="107">
        <f>C4327/D4327</f>
        <v>0.9125</v>
      </c>
      <c r="F4327" s="20">
        <f>VLOOKUP(A4327,[1]spot_prices!$A:$F,5,FALSE)</f>
        <v>11.47</v>
      </c>
      <c r="G4327" s="103">
        <f>VLOOKUP(A4327,[1]spot_prices!$A:$F,6,FALSE)</f>
        <v>1.41</v>
      </c>
      <c r="H4327" s="23" t="s">
        <v>39</v>
      </c>
      <c r="I4327" s="115"/>
      <c r="J4327" s="20" t="s">
        <v>2352</v>
      </c>
      <c r="K4327" s="112">
        <f>VLOOKUP(H4327,行业总结!D:F,2,FALSE)</f>
        <v>3.6</v>
      </c>
      <c r="L4327" s="23" t="s">
        <v>18295</v>
      </c>
      <c r="M4327" s="23" t="s">
        <v>18296</v>
      </c>
    </row>
    <row r="4328" s="98" customFormat="1" ht="33" spans="1:13">
      <c r="A4328" s="24" t="s">
        <v>18297</v>
      </c>
      <c r="B4328" s="25" t="s">
        <v>18298</v>
      </c>
      <c r="C4328" s="21">
        <f>VLOOKUP(A4328,[1]spot_prices!$A:$F,3,FALSE)</f>
        <v>46.1</v>
      </c>
      <c r="D4328" s="21">
        <f>VLOOKUP(A4328,[1]spot_prices!$A:$F,4,FALSE)</f>
        <v>46.1</v>
      </c>
      <c r="E4328" s="107">
        <f>C4328/D4328</f>
        <v>1</v>
      </c>
      <c r="F4328" s="20">
        <f>VLOOKUP(A4328,[1]spot_prices!$A:$F,5,FALSE)</f>
        <v>32.46</v>
      </c>
      <c r="G4328" s="103">
        <f>VLOOKUP(A4328,[1]spot_prices!$A:$F,6,FALSE)</f>
        <v>-3.74</v>
      </c>
      <c r="H4328" s="27" t="s">
        <v>39</v>
      </c>
      <c r="I4328" s="35"/>
      <c r="J4328" s="24" t="s">
        <v>2286</v>
      </c>
      <c r="K4328" s="112">
        <f>VLOOKUP(H4328,行业总结!D:F,2,FALSE)</f>
        <v>3.6</v>
      </c>
      <c r="L4328" s="27" t="s">
        <v>18299</v>
      </c>
      <c r="M4328" s="27" t="s">
        <v>18300</v>
      </c>
    </row>
    <row r="4329" s="98" customFormat="1" spans="1:13">
      <c r="A4329" s="24" t="s">
        <v>18301</v>
      </c>
      <c r="B4329" s="25" t="s">
        <v>18302</v>
      </c>
      <c r="C4329" s="21">
        <f>VLOOKUP(A4329,[1]spot_prices!$A:$F,3,FALSE)</f>
        <v>45.2</v>
      </c>
      <c r="D4329" s="21">
        <f>VLOOKUP(A4329,[1]spot_prices!$A:$F,4,FALSE)</f>
        <v>46.6</v>
      </c>
      <c r="E4329" s="107">
        <f>C4329/D4329</f>
        <v>0.969957081545064</v>
      </c>
      <c r="F4329" s="20">
        <f>VLOOKUP(A4329,[1]spot_prices!$A:$F,5,FALSE)</f>
        <v>15.6</v>
      </c>
      <c r="G4329" s="103">
        <f>VLOOKUP(A4329,[1]spot_prices!$A:$F,6,FALSE)</f>
        <v>0.91</v>
      </c>
      <c r="H4329" s="27" t="s">
        <v>39</v>
      </c>
      <c r="I4329" s="35"/>
      <c r="J4329" s="114"/>
      <c r="K4329" s="112">
        <f>VLOOKUP(H4329,行业总结!D:F,2,FALSE)</f>
        <v>3.6</v>
      </c>
      <c r="L4329" s="27" t="s">
        <v>18303</v>
      </c>
      <c r="M4329" s="27" t="s">
        <v>18304</v>
      </c>
    </row>
    <row r="4330" s="98" customFormat="1" ht="33" spans="1:13">
      <c r="A4330" s="24" t="s">
        <v>18305</v>
      </c>
      <c r="B4330" s="25" t="s">
        <v>18306</v>
      </c>
      <c r="C4330" s="21">
        <f>VLOOKUP(A4330,[1]spot_prices!$A:$F,3,FALSE)</f>
        <v>43.3</v>
      </c>
      <c r="D4330" s="21">
        <f>VLOOKUP(A4330,[1]spot_prices!$A:$F,4,FALSE)</f>
        <v>81.5</v>
      </c>
      <c r="E4330" s="107">
        <f>C4330/D4330</f>
        <v>0.531288343558282</v>
      </c>
      <c r="F4330" s="20">
        <f>VLOOKUP(A4330,[1]spot_prices!$A:$F,5,FALSE)</f>
        <v>18.7</v>
      </c>
      <c r="G4330" s="103">
        <f>VLOOKUP(A4330,[1]spot_prices!$A:$F,6,FALSE)</f>
        <v>-0.05</v>
      </c>
      <c r="H4330" s="27" t="s">
        <v>39</v>
      </c>
      <c r="I4330" s="35"/>
      <c r="J4330" s="114"/>
      <c r="K4330" s="112">
        <f>VLOOKUP(H4330,行业总结!D:F,2,FALSE)</f>
        <v>3.6</v>
      </c>
      <c r="L4330" s="27" t="s">
        <v>18307</v>
      </c>
      <c r="M4330" s="27" t="s">
        <v>18308</v>
      </c>
    </row>
    <row r="4331" s="98" customFormat="1" ht="33" spans="1:13">
      <c r="A4331" s="24" t="s">
        <v>18309</v>
      </c>
      <c r="B4331" s="25" t="s">
        <v>18310</v>
      </c>
      <c r="C4331" s="21">
        <f>VLOOKUP(A4331,[1]spot_prices!$A:$F,3,FALSE)</f>
        <v>40.9</v>
      </c>
      <c r="D4331" s="21">
        <f>VLOOKUP(A4331,[1]spot_prices!$A:$F,4,FALSE)</f>
        <v>47.5</v>
      </c>
      <c r="E4331" s="107">
        <f>C4331/D4331</f>
        <v>0.861052631578947</v>
      </c>
      <c r="F4331" s="20">
        <f>VLOOKUP(A4331,[1]spot_prices!$A:$F,5,FALSE)</f>
        <v>5.1</v>
      </c>
      <c r="G4331" s="103">
        <f>VLOOKUP(A4331,[1]spot_prices!$A:$F,6,FALSE)</f>
        <v>2</v>
      </c>
      <c r="H4331" s="27" t="s">
        <v>39</v>
      </c>
      <c r="I4331" s="35"/>
      <c r="J4331" s="114"/>
      <c r="K4331" s="112">
        <f>VLOOKUP(H4331,行业总结!D:F,2,FALSE)</f>
        <v>3.6</v>
      </c>
      <c r="L4331" s="27" t="s">
        <v>18311</v>
      </c>
      <c r="M4331" s="27" t="s">
        <v>18312</v>
      </c>
    </row>
    <row r="4332" s="98" customFormat="1" ht="33" spans="1:13">
      <c r="A4332" s="24" t="s">
        <v>18313</v>
      </c>
      <c r="B4332" s="25" t="s">
        <v>18314</v>
      </c>
      <c r="C4332" s="21">
        <f>VLOOKUP(A4332,[1]spot_prices!$A:$F,3,FALSE)</f>
        <v>39.8</v>
      </c>
      <c r="D4332" s="21">
        <f>VLOOKUP(A4332,[1]spot_prices!$A:$F,4,FALSE)</f>
        <v>39.8</v>
      </c>
      <c r="E4332" s="107">
        <f>C4332/D4332</f>
        <v>1</v>
      </c>
      <c r="F4332" s="20">
        <f>VLOOKUP(A4332,[1]spot_prices!$A:$F,5,FALSE)</f>
        <v>12.2</v>
      </c>
      <c r="G4332" s="103">
        <f>VLOOKUP(A4332,[1]spot_prices!$A:$F,6,FALSE)</f>
        <v>1.5</v>
      </c>
      <c r="H4332" s="27" t="s">
        <v>39</v>
      </c>
      <c r="I4332" s="35"/>
      <c r="J4332" s="24" t="s">
        <v>2286</v>
      </c>
      <c r="K4332" s="112">
        <f>VLOOKUP(H4332,行业总结!D:F,2,FALSE)</f>
        <v>3.6</v>
      </c>
      <c r="L4332" s="27" t="s">
        <v>18315</v>
      </c>
      <c r="M4332" s="27" t="s">
        <v>18316</v>
      </c>
    </row>
    <row r="4333" s="98" customFormat="1" spans="1:13">
      <c r="A4333" s="24" t="s">
        <v>18317</v>
      </c>
      <c r="B4333" s="25" t="s">
        <v>18318</v>
      </c>
      <c r="C4333" s="21">
        <f>VLOOKUP(A4333,[1]spot_prices!$A:$F,3,FALSE)</f>
        <v>36.1</v>
      </c>
      <c r="D4333" s="21">
        <f>VLOOKUP(A4333,[1]spot_prices!$A:$F,4,FALSE)</f>
        <v>97.4</v>
      </c>
      <c r="E4333" s="107">
        <f>C4333/D4333</f>
        <v>0.370636550308008</v>
      </c>
      <c r="F4333" s="20">
        <f>VLOOKUP(A4333,[1]spot_prices!$A:$F,5,FALSE)</f>
        <v>11.71</v>
      </c>
      <c r="G4333" s="103">
        <f>VLOOKUP(A4333,[1]spot_prices!$A:$F,6,FALSE)</f>
        <v>2.9</v>
      </c>
      <c r="H4333" s="27" t="s">
        <v>39</v>
      </c>
      <c r="I4333" s="35"/>
      <c r="J4333" s="114"/>
      <c r="K4333" s="112">
        <f>VLOOKUP(H4333,行业总结!D:F,2,FALSE)</f>
        <v>3.6</v>
      </c>
      <c r="L4333" s="27" t="s">
        <v>18319</v>
      </c>
      <c r="M4333" s="27" t="s">
        <v>18320</v>
      </c>
    </row>
    <row r="4334" s="98" customFormat="1" ht="33" spans="1:13">
      <c r="A4334" s="24" t="s">
        <v>18321</v>
      </c>
      <c r="B4334" s="25" t="s">
        <v>18322</v>
      </c>
      <c r="C4334" s="21">
        <f>VLOOKUP(A4334,[1]spot_prices!$A:$F,3,FALSE)</f>
        <v>35.8</v>
      </c>
      <c r="D4334" s="21">
        <f>VLOOKUP(A4334,[1]spot_prices!$A:$F,4,FALSE)</f>
        <v>53.9</v>
      </c>
      <c r="E4334" s="107">
        <f>C4334/D4334</f>
        <v>0.664192949907236</v>
      </c>
      <c r="F4334" s="20">
        <f>VLOOKUP(A4334,[1]spot_prices!$A:$F,5,FALSE)</f>
        <v>12.99</v>
      </c>
      <c r="G4334" s="103">
        <f>VLOOKUP(A4334,[1]spot_prices!$A:$F,6,FALSE)</f>
        <v>1.41</v>
      </c>
      <c r="H4334" s="27" t="s">
        <v>39</v>
      </c>
      <c r="I4334" s="35"/>
      <c r="J4334" s="114"/>
      <c r="K4334" s="112">
        <f>VLOOKUP(H4334,行业总结!D:F,2,FALSE)</f>
        <v>3.6</v>
      </c>
      <c r="L4334" s="27" t="s">
        <v>18259</v>
      </c>
      <c r="M4334" s="27" t="s">
        <v>18323</v>
      </c>
    </row>
    <row r="4335" s="98" customFormat="1" ht="33" spans="1:13">
      <c r="A4335" s="24" t="s">
        <v>18324</v>
      </c>
      <c r="B4335" s="25" t="s">
        <v>18325</v>
      </c>
      <c r="C4335" s="21">
        <f>VLOOKUP(A4335,[1]spot_prices!$A:$F,3,FALSE)</f>
        <v>25</v>
      </c>
      <c r="D4335" s="21">
        <f>VLOOKUP(A4335,[1]spot_prices!$A:$F,4,FALSE)</f>
        <v>25</v>
      </c>
      <c r="E4335" s="107">
        <f>C4335/D4335</f>
        <v>1</v>
      </c>
      <c r="F4335" s="20">
        <f>VLOOKUP(A4335,[1]spot_prices!$A:$F,5,FALSE)</f>
        <v>10.18</v>
      </c>
      <c r="G4335" s="103">
        <f>VLOOKUP(A4335,[1]spot_prices!$A:$F,6,FALSE)</f>
        <v>1.8</v>
      </c>
      <c r="H4335" s="27" t="s">
        <v>39</v>
      </c>
      <c r="I4335" s="35"/>
      <c r="J4335" s="114"/>
      <c r="K4335" s="112">
        <f>VLOOKUP(H4335,行业总结!D:F,2,FALSE)</f>
        <v>3.6</v>
      </c>
      <c r="L4335" s="27" t="s">
        <v>18326</v>
      </c>
      <c r="M4335" s="27" t="s">
        <v>18327</v>
      </c>
    </row>
    <row r="4336" s="98" customFormat="1" spans="1:13">
      <c r="A4336" s="24" t="s">
        <v>18328</v>
      </c>
      <c r="B4336" s="25" t="s">
        <v>18329</v>
      </c>
      <c r="C4336" s="21">
        <f>VLOOKUP(A4336,[1]spot_prices!$A:$F,3,FALSE)</f>
        <v>22.6</v>
      </c>
      <c r="D4336" s="21">
        <f>VLOOKUP(A4336,[1]spot_prices!$A:$F,4,FALSE)</f>
        <v>57.7</v>
      </c>
      <c r="E4336" s="107">
        <f>C4336/D4336</f>
        <v>0.391681109185442</v>
      </c>
      <c r="F4336" s="20">
        <f>VLOOKUP(A4336,[1]spot_prices!$A:$F,5,FALSE)</f>
        <v>24.58</v>
      </c>
      <c r="G4336" s="103">
        <f>VLOOKUP(A4336,[1]spot_prices!$A:$F,6,FALSE)</f>
        <v>-1.64</v>
      </c>
      <c r="H4336" s="27" t="s">
        <v>39</v>
      </c>
      <c r="I4336" s="35"/>
      <c r="J4336" s="114"/>
      <c r="K4336" s="112">
        <f>VLOOKUP(H4336,行业总结!D:F,2,FALSE)</f>
        <v>3.6</v>
      </c>
      <c r="L4336" s="27" t="s">
        <v>18330</v>
      </c>
      <c r="M4336" s="27" t="s">
        <v>18331</v>
      </c>
    </row>
    <row r="4337" s="98" customFormat="1" ht="33" spans="1:13">
      <c r="A4337" s="24" t="s">
        <v>18332</v>
      </c>
      <c r="B4337" s="25" t="s">
        <v>18333</v>
      </c>
      <c r="C4337" s="21">
        <f>VLOOKUP(A4337,[1]spot_prices!$A:$F,3,FALSE)</f>
        <v>17.3</v>
      </c>
      <c r="D4337" s="21">
        <f>VLOOKUP(A4337,[1]spot_prices!$A:$F,4,FALSE)</f>
        <v>40.7</v>
      </c>
      <c r="E4337" s="107">
        <f>C4337/D4337</f>
        <v>0.425061425061425</v>
      </c>
      <c r="F4337" s="20">
        <f>VLOOKUP(A4337,[1]spot_prices!$A:$F,5,FALSE)</f>
        <v>52.65</v>
      </c>
      <c r="G4337" s="103">
        <f>VLOOKUP(A4337,[1]spot_prices!$A:$F,6,FALSE)</f>
        <v>0.8</v>
      </c>
      <c r="H4337" s="27" t="s">
        <v>39</v>
      </c>
      <c r="I4337" s="35"/>
      <c r="J4337" s="114"/>
      <c r="K4337" s="112">
        <f>VLOOKUP(H4337,行业总结!D:F,2,FALSE)</f>
        <v>3.6</v>
      </c>
      <c r="L4337" s="27" t="s">
        <v>18334</v>
      </c>
      <c r="M4337" s="27" t="s">
        <v>18335</v>
      </c>
    </row>
    <row r="4338" s="98" customFormat="1" ht="33" spans="1:13">
      <c r="A4338" s="24" t="s">
        <v>18336</v>
      </c>
      <c r="B4338" s="25" t="s">
        <v>18337</v>
      </c>
      <c r="C4338" s="21">
        <f>VLOOKUP(A4338,[1]spot_prices!$A:$F,3,FALSE)</f>
        <v>14.4</v>
      </c>
      <c r="D4338" s="21">
        <f>VLOOKUP(A4338,[1]spot_prices!$A:$F,4,FALSE)</f>
        <v>41.3</v>
      </c>
      <c r="E4338" s="107">
        <f>C4338/D4338</f>
        <v>0.348668280871671</v>
      </c>
      <c r="F4338" s="20">
        <f>VLOOKUP(A4338,[1]spot_prices!$A:$F,5,FALSE)</f>
        <v>40.56</v>
      </c>
      <c r="G4338" s="103">
        <f>VLOOKUP(A4338,[1]spot_prices!$A:$F,6,FALSE)</f>
        <v>-0.86</v>
      </c>
      <c r="H4338" s="27" t="s">
        <v>39</v>
      </c>
      <c r="I4338" s="35"/>
      <c r="J4338" s="114"/>
      <c r="K4338" s="112">
        <f>VLOOKUP(H4338,行业总结!D:F,2,FALSE)</f>
        <v>3.6</v>
      </c>
      <c r="L4338" s="27" t="s">
        <v>18338</v>
      </c>
      <c r="M4338" s="27" t="s">
        <v>18339</v>
      </c>
    </row>
    <row r="4339" s="98" customFormat="1" ht="33" spans="1:13">
      <c r="A4339" s="24" t="s">
        <v>18340</v>
      </c>
      <c r="B4339" s="25" t="s">
        <v>18341</v>
      </c>
      <c r="C4339" s="21">
        <f>VLOOKUP(A4339,[1]spot_prices!$A:$F,3,FALSE)</f>
        <v>12.1</v>
      </c>
      <c r="D4339" s="21">
        <f>VLOOKUP(A4339,[1]spot_prices!$A:$F,4,FALSE)</f>
        <v>25.3</v>
      </c>
      <c r="E4339" s="107">
        <f>C4339/D4339</f>
        <v>0.478260869565217</v>
      </c>
      <c r="F4339" s="20">
        <f>VLOOKUP(A4339,[1]spot_prices!$A:$F,5,FALSE)</f>
        <v>23.73</v>
      </c>
      <c r="G4339" s="103">
        <f>VLOOKUP(A4339,[1]spot_prices!$A:$F,6,FALSE)</f>
        <v>3.72</v>
      </c>
      <c r="H4339" s="27" t="s">
        <v>39</v>
      </c>
      <c r="I4339" s="35"/>
      <c r="J4339" s="114"/>
      <c r="K4339" s="112">
        <f>VLOOKUP(H4339,行业总结!D:F,2,FALSE)</f>
        <v>3.6</v>
      </c>
      <c r="L4339" s="27" t="s">
        <v>18342</v>
      </c>
      <c r="M4339" s="27" t="s">
        <v>18343</v>
      </c>
    </row>
    <row r="4340" s="98" customFormat="1" spans="1:13">
      <c r="A4340" s="24" t="s">
        <v>18344</v>
      </c>
      <c r="B4340" s="25" t="s">
        <v>18345</v>
      </c>
      <c r="C4340" s="21">
        <f>VLOOKUP(A4340,[1]spot_prices!$A:$F,3,FALSE)</f>
        <v>11.4</v>
      </c>
      <c r="D4340" s="21">
        <f>VLOOKUP(A4340,[1]spot_prices!$A:$F,4,FALSE)</f>
        <v>45.7</v>
      </c>
      <c r="E4340" s="107">
        <f>C4340/D4340</f>
        <v>0.24945295404814</v>
      </c>
      <c r="F4340" s="20">
        <f>VLOOKUP(A4340,[1]spot_prices!$A:$F,5,FALSE)</f>
        <v>30.26</v>
      </c>
      <c r="G4340" s="103">
        <f>VLOOKUP(A4340,[1]spot_prices!$A:$F,6,FALSE)</f>
        <v>2.58</v>
      </c>
      <c r="H4340" s="27" t="s">
        <v>39</v>
      </c>
      <c r="I4340" s="35"/>
      <c r="J4340" s="114"/>
      <c r="K4340" s="112">
        <f>VLOOKUP(H4340,行业总结!D:F,2,FALSE)</f>
        <v>3.6</v>
      </c>
      <c r="L4340" s="27" t="s">
        <v>18346</v>
      </c>
      <c r="M4340" s="27" t="s">
        <v>18347</v>
      </c>
    </row>
    <row r="4341" s="98" customFormat="1" spans="1:13">
      <c r="A4341" s="24" t="s">
        <v>18348</v>
      </c>
      <c r="B4341" s="25" t="s">
        <v>18349</v>
      </c>
      <c r="C4341" s="21">
        <f>VLOOKUP(A4341,[1]spot_prices!$A:$F,3,FALSE)</f>
        <v>10.9</v>
      </c>
      <c r="D4341" s="21">
        <f>VLOOKUP(A4341,[1]spot_prices!$A:$F,4,FALSE)</f>
        <v>43.7</v>
      </c>
      <c r="E4341" s="107">
        <f>C4341/D4341</f>
        <v>0.249427917620137</v>
      </c>
      <c r="F4341" s="20">
        <f>VLOOKUP(A4341,[1]spot_prices!$A:$F,5,FALSE)</f>
        <v>29.63</v>
      </c>
      <c r="G4341" s="103">
        <f>VLOOKUP(A4341,[1]spot_prices!$A:$F,6,FALSE)</f>
        <v>2.46</v>
      </c>
      <c r="H4341" s="27" t="s">
        <v>39</v>
      </c>
      <c r="I4341" s="35"/>
      <c r="J4341" s="114"/>
      <c r="K4341" s="112">
        <f>VLOOKUP(H4341,行业总结!D:F,2,FALSE)</f>
        <v>3.6</v>
      </c>
      <c r="L4341" s="27" t="s">
        <v>18350</v>
      </c>
      <c r="M4341" s="27" t="s">
        <v>18351</v>
      </c>
    </row>
    <row r="4342" s="98" customFormat="1" spans="1:13">
      <c r="A4342" s="24" t="s">
        <v>18352</v>
      </c>
      <c r="B4342" s="25" t="s">
        <v>18353</v>
      </c>
      <c r="C4342" s="21">
        <f>VLOOKUP(A4342,[1]spot_prices!$A:$F,3,FALSE)</f>
        <v>10.5</v>
      </c>
      <c r="D4342" s="21">
        <f>VLOOKUP(A4342,[1]spot_prices!$A:$F,4,FALSE)</f>
        <v>36.5</v>
      </c>
      <c r="E4342" s="107">
        <f>C4342/D4342</f>
        <v>0.287671232876712</v>
      </c>
      <c r="F4342" s="20">
        <f>VLOOKUP(A4342,[1]spot_prices!$A:$F,5,FALSE)</f>
        <v>20.76</v>
      </c>
      <c r="G4342" s="103">
        <f>VLOOKUP(A4342,[1]spot_prices!$A:$F,6,FALSE)</f>
        <v>0.97</v>
      </c>
      <c r="H4342" s="27" t="s">
        <v>39</v>
      </c>
      <c r="I4342" s="35"/>
      <c r="J4342" s="114"/>
      <c r="K4342" s="112">
        <f>VLOOKUP(H4342,行业总结!D:F,2,FALSE)</f>
        <v>3.6</v>
      </c>
      <c r="L4342" s="27" t="s">
        <v>18354</v>
      </c>
      <c r="M4342" s="27" t="s">
        <v>18355</v>
      </c>
    </row>
    <row r="4343" s="98" customFormat="1" spans="1:13">
      <c r="A4343" s="24" t="s">
        <v>18356</v>
      </c>
      <c r="B4343" s="25" t="s">
        <v>18357</v>
      </c>
      <c r="C4343" s="21">
        <f>VLOOKUP(A4343,[1]spot_prices!$A:$F,3,FALSE)</f>
        <v>10.3</v>
      </c>
      <c r="D4343" s="21">
        <f>VLOOKUP(A4343,[1]spot_prices!$A:$F,4,FALSE)</f>
        <v>46.7</v>
      </c>
      <c r="E4343" s="107">
        <f>C4343/D4343</f>
        <v>0.220556745182013</v>
      </c>
      <c r="F4343" s="20">
        <f>VLOOKUP(A4343,[1]spot_prices!$A:$F,5,FALSE)</f>
        <v>56.02</v>
      </c>
      <c r="G4343" s="103">
        <f>VLOOKUP(A4343,[1]spot_prices!$A:$F,6,FALSE)</f>
        <v>0.94</v>
      </c>
      <c r="H4343" s="27" t="s">
        <v>39</v>
      </c>
      <c r="I4343" s="35"/>
      <c r="J4343" s="114"/>
      <c r="K4343" s="112">
        <f>VLOOKUP(H4343,行业总结!D:F,2,FALSE)</f>
        <v>3.6</v>
      </c>
      <c r="L4343" s="27" t="s">
        <v>18358</v>
      </c>
      <c r="M4343" s="27" t="s">
        <v>18359</v>
      </c>
    </row>
    <row r="4344" s="98" customFormat="1" spans="1:13">
      <c r="A4344" s="24" t="s">
        <v>18360</v>
      </c>
      <c r="B4344" s="25" t="s">
        <v>18361</v>
      </c>
      <c r="C4344" s="21">
        <f>VLOOKUP(A4344,[1]spot_prices!$A:$F,3,FALSE)</f>
        <v>10</v>
      </c>
      <c r="D4344" s="21">
        <f>VLOOKUP(A4344,[1]spot_prices!$A:$F,4,FALSE)</f>
        <v>33.3</v>
      </c>
      <c r="E4344" s="107">
        <f>C4344/D4344</f>
        <v>0.3003003003003</v>
      </c>
      <c r="F4344" s="20">
        <f>VLOOKUP(A4344,[1]spot_prices!$A:$F,5,FALSE)</f>
        <v>23.27</v>
      </c>
      <c r="G4344" s="103">
        <f>VLOOKUP(A4344,[1]spot_prices!$A:$F,6,FALSE)</f>
        <v>1</v>
      </c>
      <c r="H4344" s="27" t="s">
        <v>39</v>
      </c>
      <c r="I4344" s="35"/>
      <c r="J4344" s="114"/>
      <c r="K4344" s="112">
        <f>VLOOKUP(H4344,行业总结!D:F,2,FALSE)</f>
        <v>3.6</v>
      </c>
      <c r="L4344" s="27" t="s">
        <v>18362</v>
      </c>
      <c r="M4344" s="27" t="s">
        <v>18363</v>
      </c>
    </row>
    <row r="4345" s="98" customFormat="1" ht="33" spans="1:13">
      <c r="A4345" s="24" t="s">
        <v>18364</v>
      </c>
      <c r="B4345" s="25" t="s">
        <v>18365</v>
      </c>
      <c r="C4345" s="21">
        <f>VLOOKUP(A4345,[1]spot_prices!$A:$F,3,FALSE)</f>
        <v>10</v>
      </c>
      <c r="D4345" s="21">
        <f>VLOOKUP(A4345,[1]spot_prices!$A:$F,4,FALSE)</f>
        <v>18.9</v>
      </c>
      <c r="E4345" s="107">
        <f>C4345/D4345</f>
        <v>0.529100529100529</v>
      </c>
      <c r="F4345" s="20">
        <f>VLOOKUP(A4345,[1]spot_prices!$A:$F,5,FALSE)</f>
        <v>14.17</v>
      </c>
      <c r="G4345" s="103">
        <f>VLOOKUP(A4345,[1]spot_prices!$A:$F,6,FALSE)</f>
        <v>2.09</v>
      </c>
      <c r="H4345" s="27" t="s">
        <v>39</v>
      </c>
      <c r="I4345" s="35"/>
      <c r="J4345" s="114"/>
      <c r="K4345" s="112">
        <f>VLOOKUP(H4345,行业总结!D:F,2,FALSE)</f>
        <v>3.6</v>
      </c>
      <c r="L4345" s="27" t="s">
        <v>18366</v>
      </c>
      <c r="M4345" s="27" t="s">
        <v>18367</v>
      </c>
    </row>
    <row r="4346" s="98" customFormat="1" spans="1:13">
      <c r="A4346" s="24" t="s">
        <v>18368</v>
      </c>
      <c r="B4346" s="25" t="s">
        <v>18369</v>
      </c>
      <c r="C4346" s="21">
        <f>VLOOKUP(A4346,[1]spot_prices!$A:$F,3,FALSE)</f>
        <v>9.7</v>
      </c>
      <c r="D4346" s="21">
        <f>VLOOKUP(A4346,[1]spot_prices!$A:$F,4,FALSE)</f>
        <v>22.5</v>
      </c>
      <c r="E4346" s="107">
        <f>C4346/D4346</f>
        <v>0.431111111111111</v>
      </c>
      <c r="F4346" s="20">
        <f>VLOOKUP(A4346,[1]spot_prices!$A:$F,5,FALSE)</f>
        <v>25.55</v>
      </c>
      <c r="G4346" s="103">
        <f>VLOOKUP(A4346,[1]spot_prices!$A:$F,6,FALSE)</f>
        <v>2.61</v>
      </c>
      <c r="H4346" s="27" t="s">
        <v>39</v>
      </c>
      <c r="I4346" s="35"/>
      <c r="J4346" s="114"/>
      <c r="K4346" s="112">
        <f>VLOOKUP(H4346,行业总结!D:F,2,FALSE)</f>
        <v>3.6</v>
      </c>
      <c r="L4346" s="27" t="s">
        <v>18370</v>
      </c>
      <c r="M4346" s="27" t="s">
        <v>18371</v>
      </c>
    </row>
    <row r="4347" s="98" customFormat="1" spans="1:13">
      <c r="A4347" s="24" t="s">
        <v>18372</v>
      </c>
      <c r="B4347" s="25" t="s">
        <v>18373</v>
      </c>
      <c r="C4347" s="21">
        <f>VLOOKUP(A4347,[1]spot_prices!$A:$F,3,FALSE)</f>
        <v>9.6</v>
      </c>
      <c r="D4347" s="21">
        <f>VLOOKUP(A4347,[1]spot_prices!$A:$F,4,FALSE)</f>
        <v>27.1</v>
      </c>
      <c r="E4347" s="107">
        <f>C4347/D4347</f>
        <v>0.354243542435424</v>
      </c>
      <c r="F4347" s="20">
        <f>VLOOKUP(A4347,[1]spot_prices!$A:$F,5,FALSE)</f>
        <v>36.01</v>
      </c>
      <c r="G4347" s="103">
        <f>VLOOKUP(A4347,[1]spot_prices!$A:$F,6,FALSE)</f>
        <v>1.41</v>
      </c>
      <c r="H4347" s="27" t="s">
        <v>39</v>
      </c>
      <c r="I4347" s="35"/>
      <c r="J4347" s="114"/>
      <c r="K4347" s="112">
        <f>VLOOKUP(H4347,行业总结!D:F,2,FALSE)</f>
        <v>3.6</v>
      </c>
      <c r="L4347" s="27" t="s">
        <v>18374</v>
      </c>
      <c r="M4347" s="27" t="s">
        <v>18375</v>
      </c>
    </row>
    <row r="4348" s="98" customFormat="1" spans="1:13">
      <c r="A4348" s="24" t="s">
        <v>18376</v>
      </c>
      <c r="B4348" s="25" t="s">
        <v>18377</v>
      </c>
      <c r="C4348" s="21">
        <f>VLOOKUP(A4348,[1]spot_prices!$A:$F,3,FALSE)</f>
        <v>7.2</v>
      </c>
      <c r="D4348" s="21">
        <f>VLOOKUP(A4348,[1]spot_prices!$A:$F,4,FALSE)</f>
        <v>31.5</v>
      </c>
      <c r="E4348" s="107">
        <f>C4348/D4348</f>
        <v>0.228571428571429</v>
      </c>
      <c r="F4348" s="20">
        <f>VLOOKUP(A4348,[1]spot_prices!$A:$F,5,FALSE)</f>
        <v>18.64</v>
      </c>
      <c r="G4348" s="103">
        <f>VLOOKUP(A4348,[1]spot_prices!$A:$F,6,FALSE)</f>
        <v>2.76</v>
      </c>
      <c r="H4348" s="27" t="s">
        <v>39</v>
      </c>
      <c r="I4348" s="35"/>
      <c r="J4348" s="114"/>
      <c r="K4348" s="112">
        <f>VLOOKUP(H4348,行业总结!D:F,2,FALSE)</f>
        <v>3.6</v>
      </c>
      <c r="L4348" s="27" t="s">
        <v>18378</v>
      </c>
      <c r="M4348" s="27" t="s">
        <v>18379</v>
      </c>
    </row>
    <row r="4349" s="98" customFormat="1" ht="33" spans="1:13">
      <c r="A4349" s="24" t="s">
        <v>18380</v>
      </c>
      <c r="B4349" s="25" t="s">
        <v>18381</v>
      </c>
      <c r="C4349" s="21">
        <f>VLOOKUP(A4349,[1]spot_prices!$A:$F,3,FALSE)</f>
        <v>1.6</v>
      </c>
      <c r="D4349" s="21">
        <f>VLOOKUP(A4349,[1]spot_prices!$A:$F,4,FALSE)</f>
        <v>6.3</v>
      </c>
      <c r="E4349" s="107">
        <f>C4349/D4349</f>
        <v>0.253968253968254</v>
      </c>
      <c r="F4349" s="20">
        <f>VLOOKUP(A4349,[1]spot_prices!$A:$F,5,FALSE)</f>
        <v>8.89</v>
      </c>
      <c r="G4349" s="103">
        <f>VLOOKUP(A4349,[1]spot_prices!$A:$F,6,FALSE)</f>
        <v>0</v>
      </c>
      <c r="H4349" s="27" t="s">
        <v>39</v>
      </c>
      <c r="I4349" s="35"/>
      <c r="J4349" s="114"/>
      <c r="K4349" s="112">
        <f>VLOOKUP(H4349,行业总结!D:F,2,FALSE)</f>
        <v>3.6</v>
      </c>
      <c r="L4349" s="27" t="s">
        <v>18382</v>
      </c>
      <c r="M4349" s="114"/>
    </row>
    <row r="4350" s="98" customFormat="1" ht="33" spans="1:13">
      <c r="A4350" s="110" t="s">
        <v>1143</v>
      </c>
      <c r="B4350" s="139" t="s">
        <v>1144</v>
      </c>
      <c r="C4350" s="21">
        <f>VLOOKUP(A4350,[1]spot_prices!$A:$F,3,FALSE)</f>
        <v>581.2</v>
      </c>
      <c r="D4350" s="21">
        <f>VLOOKUP(A4350,[1]spot_prices!$A:$F,4,FALSE)</f>
        <v>602</v>
      </c>
      <c r="E4350" s="107">
        <f>C4350/D4350</f>
        <v>0.965448504983389</v>
      </c>
      <c r="F4350" s="20">
        <f>VLOOKUP(A4350,[1]spot_prices!$A:$F,5,FALSE)</f>
        <v>31.41</v>
      </c>
      <c r="G4350" s="103">
        <f>VLOOKUP(A4350,[1]spot_prices!$A:$F,6,FALSE)</f>
        <v>-0.91</v>
      </c>
      <c r="H4350" s="111" t="s">
        <v>469</v>
      </c>
      <c r="I4350" s="130"/>
      <c r="J4350" s="110" t="s">
        <v>3185</v>
      </c>
      <c r="K4350" s="112">
        <f>VLOOKUP(H4350,行业总结!D:F,2,FALSE)</f>
        <v>3.6</v>
      </c>
      <c r="L4350" s="111" t="s">
        <v>1145</v>
      </c>
      <c r="M4350" s="111" t="s">
        <v>1146</v>
      </c>
    </row>
    <row r="4351" s="98" customFormat="1" spans="1:13">
      <c r="A4351" s="108" t="s">
        <v>18383</v>
      </c>
      <c r="B4351" s="140" t="s">
        <v>18384</v>
      </c>
      <c r="C4351" s="21">
        <f>VLOOKUP(A4351,[1]spot_prices!$A:$F,3,FALSE)</f>
        <v>337.5</v>
      </c>
      <c r="D4351" s="21">
        <f>VLOOKUP(A4351,[1]spot_prices!$A:$F,4,FALSE)</f>
        <v>337.5</v>
      </c>
      <c r="E4351" s="107">
        <f>C4351/D4351</f>
        <v>1</v>
      </c>
      <c r="F4351" s="20">
        <f>VLOOKUP(A4351,[1]spot_prices!$A:$F,5,FALSE)</f>
        <v>150.02</v>
      </c>
      <c r="G4351" s="103">
        <f>VLOOKUP(A4351,[1]spot_prices!$A:$F,6,FALSE)</f>
        <v>-0.03</v>
      </c>
      <c r="H4351" s="109" t="s">
        <v>469</v>
      </c>
      <c r="I4351" s="121"/>
      <c r="J4351" s="108" t="s">
        <v>2216</v>
      </c>
      <c r="K4351" s="112">
        <f>VLOOKUP(H4351,行业总结!D:F,2,FALSE)</f>
        <v>3.6</v>
      </c>
      <c r="L4351" s="109" t="s">
        <v>18385</v>
      </c>
      <c r="M4351" s="109" t="s">
        <v>18386</v>
      </c>
    </row>
    <row r="4352" s="98" customFormat="1" ht="33" spans="1:13">
      <c r="A4352" s="108" t="s">
        <v>18387</v>
      </c>
      <c r="B4352" s="140" t="s">
        <v>18388</v>
      </c>
      <c r="C4352" s="21">
        <f>VLOOKUP(A4352,[1]spot_prices!$A:$F,3,FALSE)</f>
        <v>188.2</v>
      </c>
      <c r="D4352" s="21">
        <f>VLOOKUP(A4352,[1]spot_prices!$A:$F,4,FALSE)</f>
        <v>209.2</v>
      </c>
      <c r="E4352" s="107">
        <f>C4352/D4352</f>
        <v>0.89961759082218</v>
      </c>
      <c r="F4352" s="20">
        <f>VLOOKUP(A4352,[1]spot_prices!$A:$F,5,FALSE)</f>
        <v>25.95</v>
      </c>
      <c r="G4352" s="103">
        <f>VLOOKUP(A4352,[1]spot_prices!$A:$F,6,FALSE)</f>
        <v>2.17</v>
      </c>
      <c r="H4352" s="109" t="s">
        <v>469</v>
      </c>
      <c r="I4352" s="121"/>
      <c r="J4352" s="108" t="s">
        <v>2211</v>
      </c>
      <c r="K4352" s="112">
        <f>VLOOKUP(H4352,行业总结!D:F,2,FALSE)</f>
        <v>3.6</v>
      </c>
      <c r="L4352" s="109" t="s">
        <v>18389</v>
      </c>
      <c r="M4352" s="109" t="s">
        <v>18390</v>
      </c>
    </row>
    <row r="4353" s="98" customFormat="1" ht="33" spans="1:13">
      <c r="A4353" s="108" t="s">
        <v>18391</v>
      </c>
      <c r="B4353" s="140" t="s">
        <v>18392</v>
      </c>
      <c r="C4353" s="21">
        <f>VLOOKUP(A4353,[1]spot_prices!$A:$F,3,FALSE)</f>
        <v>181.1</v>
      </c>
      <c r="D4353" s="21">
        <f>VLOOKUP(A4353,[1]spot_prices!$A:$F,4,FALSE)</f>
        <v>194.3</v>
      </c>
      <c r="E4353" s="107">
        <f>C4353/D4353</f>
        <v>0.93206381883685</v>
      </c>
      <c r="F4353" s="20">
        <f>VLOOKUP(A4353,[1]spot_prices!$A:$F,5,FALSE)</f>
        <v>16.79</v>
      </c>
      <c r="G4353" s="103">
        <f>VLOOKUP(A4353,[1]spot_prices!$A:$F,6,FALSE)</f>
        <v>0.66</v>
      </c>
      <c r="H4353" s="109" t="s">
        <v>469</v>
      </c>
      <c r="I4353" s="121"/>
      <c r="J4353" s="108" t="s">
        <v>2421</v>
      </c>
      <c r="K4353" s="112">
        <f>VLOOKUP(H4353,行业总结!D:F,2,FALSE)</f>
        <v>3.6</v>
      </c>
      <c r="L4353" s="109" t="s">
        <v>18393</v>
      </c>
      <c r="M4353" s="109" t="s">
        <v>18394</v>
      </c>
    </row>
    <row r="4354" s="98" customFormat="1" spans="1:13">
      <c r="A4354" s="108" t="s">
        <v>18395</v>
      </c>
      <c r="B4354" s="140" t="s">
        <v>18396</v>
      </c>
      <c r="C4354" s="21">
        <f>VLOOKUP(A4354,[1]spot_prices!$A:$F,3,FALSE)</f>
        <v>171.9</v>
      </c>
      <c r="D4354" s="21">
        <f>VLOOKUP(A4354,[1]spot_prices!$A:$F,4,FALSE)</f>
        <v>182.8</v>
      </c>
      <c r="E4354" s="107">
        <f>C4354/D4354</f>
        <v>0.940371991247265</v>
      </c>
      <c r="F4354" s="20">
        <f>VLOOKUP(A4354,[1]spot_prices!$A:$F,5,FALSE)</f>
        <v>21.83</v>
      </c>
      <c r="G4354" s="103">
        <f>VLOOKUP(A4354,[1]spot_prices!$A:$F,6,FALSE)</f>
        <v>2.34</v>
      </c>
      <c r="H4354" s="109" t="s">
        <v>469</v>
      </c>
      <c r="I4354" s="121"/>
      <c r="J4354" s="108" t="s">
        <v>2135</v>
      </c>
      <c r="K4354" s="112">
        <f>VLOOKUP(H4354,行业总结!D:F,2,FALSE)</f>
        <v>3.6</v>
      </c>
      <c r="L4354" s="109" t="s">
        <v>18397</v>
      </c>
      <c r="M4354" s="109" t="s">
        <v>18398</v>
      </c>
    </row>
    <row r="4355" s="98" customFormat="1" ht="33" spans="1:13">
      <c r="A4355" s="108" t="s">
        <v>18399</v>
      </c>
      <c r="B4355" s="140" t="s">
        <v>18400</v>
      </c>
      <c r="C4355" s="21">
        <f>VLOOKUP(A4355,[1]spot_prices!$A:$F,3,FALSE)</f>
        <v>103.7</v>
      </c>
      <c r="D4355" s="21">
        <f>VLOOKUP(A4355,[1]spot_prices!$A:$F,4,FALSE)</f>
        <v>103.7</v>
      </c>
      <c r="E4355" s="107">
        <f>C4355/D4355</f>
        <v>1</v>
      </c>
      <c r="F4355" s="20">
        <f>VLOOKUP(A4355,[1]spot_prices!$A:$F,5,FALSE)</f>
        <v>25.88</v>
      </c>
      <c r="G4355" s="103">
        <f>VLOOKUP(A4355,[1]spot_prices!$A:$F,6,FALSE)</f>
        <v>1.49</v>
      </c>
      <c r="H4355" s="109" t="s">
        <v>469</v>
      </c>
      <c r="I4355" s="121"/>
      <c r="J4355" s="108" t="s">
        <v>2253</v>
      </c>
      <c r="K4355" s="112">
        <f>VLOOKUP(H4355,行业总结!D:F,2,FALSE)</f>
        <v>3.6</v>
      </c>
      <c r="L4355" s="109" t="s">
        <v>18401</v>
      </c>
      <c r="M4355" s="109" t="s">
        <v>18402</v>
      </c>
    </row>
    <row r="4356" s="98" customFormat="1" ht="33" spans="1:13">
      <c r="A4356" s="20" t="s">
        <v>18403</v>
      </c>
      <c r="B4356" s="21" t="s">
        <v>18404</v>
      </c>
      <c r="C4356" s="21">
        <f>VLOOKUP(A4356,[1]spot_prices!$A:$F,3,FALSE)</f>
        <v>81.3</v>
      </c>
      <c r="D4356" s="21">
        <f>VLOOKUP(A4356,[1]spot_prices!$A:$F,4,FALSE)</f>
        <v>85.4</v>
      </c>
      <c r="E4356" s="107">
        <f>C4356/D4356</f>
        <v>0.951990632318501</v>
      </c>
      <c r="F4356" s="20">
        <f>VLOOKUP(A4356,[1]spot_prices!$A:$F,5,FALSE)</f>
        <v>9.88</v>
      </c>
      <c r="G4356" s="103">
        <f>VLOOKUP(A4356,[1]spot_prices!$A:$F,6,FALSE)</f>
        <v>0.3</v>
      </c>
      <c r="H4356" s="23" t="s">
        <v>469</v>
      </c>
      <c r="I4356" s="115"/>
      <c r="J4356" s="20" t="s">
        <v>2352</v>
      </c>
      <c r="K4356" s="112">
        <f>VLOOKUP(H4356,行业总结!D:F,2,FALSE)</f>
        <v>3.6</v>
      </c>
      <c r="L4356" s="23" t="s">
        <v>18405</v>
      </c>
      <c r="M4356" s="23" t="s">
        <v>18406</v>
      </c>
    </row>
    <row r="4357" s="98" customFormat="1" spans="1:13">
      <c r="A4357" s="20" t="s">
        <v>18407</v>
      </c>
      <c r="B4357" s="21" t="s">
        <v>18408</v>
      </c>
      <c r="C4357" s="21">
        <f>VLOOKUP(A4357,[1]spot_prices!$A:$F,3,FALSE)</f>
        <v>76</v>
      </c>
      <c r="D4357" s="21">
        <f>VLOOKUP(A4357,[1]spot_prices!$A:$F,4,FALSE)</f>
        <v>76.6</v>
      </c>
      <c r="E4357" s="107">
        <f>C4357/D4357</f>
        <v>0.992167101827676</v>
      </c>
      <c r="F4357" s="20">
        <f>VLOOKUP(A4357,[1]spot_prices!$A:$F,5,FALSE)</f>
        <v>27.54</v>
      </c>
      <c r="G4357" s="103">
        <f>VLOOKUP(A4357,[1]spot_prices!$A:$F,6,FALSE)</f>
        <v>2.42</v>
      </c>
      <c r="H4357" s="23" t="s">
        <v>469</v>
      </c>
      <c r="I4357" s="115"/>
      <c r="J4357" s="20" t="s">
        <v>2723</v>
      </c>
      <c r="K4357" s="112">
        <f>VLOOKUP(H4357,行业总结!D:F,2,FALSE)</f>
        <v>3.6</v>
      </c>
      <c r="L4357" s="23" t="s">
        <v>18409</v>
      </c>
      <c r="M4357" s="23" t="s">
        <v>18410</v>
      </c>
    </row>
    <row r="4358" s="98" customFormat="1" spans="1:13">
      <c r="A4358" s="24" t="s">
        <v>18411</v>
      </c>
      <c r="B4358" s="25" t="s">
        <v>18412</v>
      </c>
      <c r="C4358" s="21">
        <f>VLOOKUP(A4358,[1]spot_prices!$A:$F,3,FALSE)</f>
        <v>40.1</v>
      </c>
      <c r="D4358" s="21">
        <f>VLOOKUP(A4358,[1]spot_prices!$A:$F,4,FALSE)</f>
        <v>40.1</v>
      </c>
      <c r="E4358" s="107">
        <f>C4358/D4358</f>
        <v>1</v>
      </c>
      <c r="F4358" s="20">
        <f>VLOOKUP(A4358,[1]spot_prices!$A:$F,5,FALSE)</f>
        <v>7.11</v>
      </c>
      <c r="G4358" s="103">
        <f>VLOOKUP(A4358,[1]spot_prices!$A:$F,6,FALSE)</f>
        <v>1.28</v>
      </c>
      <c r="H4358" s="27" t="s">
        <v>469</v>
      </c>
      <c r="I4358" s="35"/>
      <c r="J4358" s="24" t="s">
        <v>2286</v>
      </c>
      <c r="K4358" s="112">
        <f>VLOOKUP(H4358,行业总结!D:F,2,FALSE)</f>
        <v>3.6</v>
      </c>
      <c r="L4358" s="27" t="s">
        <v>18413</v>
      </c>
      <c r="M4358" s="27" t="s">
        <v>18414</v>
      </c>
    </row>
    <row r="4359" s="98" customFormat="1" ht="33" spans="1:13">
      <c r="A4359" s="24" t="s">
        <v>18415</v>
      </c>
      <c r="B4359" s="25" t="s">
        <v>18416</v>
      </c>
      <c r="C4359" s="21">
        <f>VLOOKUP(A4359,[1]spot_prices!$A:$F,3,FALSE)</f>
        <v>34.1</v>
      </c>
      <c r="D4359" s="21">
        <f>VLOOKUP(A4359,[1]spot_prices!$A:$F,4,FALSE)</f>
        <v>34.1</v>
      </c>
      <c r="E4359" s="107">
        <f>C4359/D4359</f>
        <v>1</v>
      </c>
      <c r="F4359" s="20">
        <f>VLOOKUP(A4359,[1]spot_prices!$A:$F,5,FALSE)</f>
        <v>12.15</v>
      </c>
      <c r="G4359" s="103">
        <f>VLOOKUP(A4359,[1]spot_prices!$A:$F,6,FALSE)</f>
        <v>0.33</v>
      </c>
      <c r="H4359" s="27" t="s">
        <v>469</v>
      </c>
      <c r="I4359" s="35"/>
      <c r="J4359" s="114"/>
      <c r="K4359" s="112">
        <f>VLOOKUP(H4359,行业总结!D:F,2,FALSE)</f>
        <v>3.6</v>
      </c>
      <c r="L4359" s="27" t="s">
        <v>18417</v>
      </c>
      <c r="M4359" s="27" t="s">
        <v>18418</v>
      </c>
    </row>
    <row r="4360" s="98" customFormat="1" spans="1:13">
      <c r="A4360" s="24" t="s">
        <v>18419</v>
      </c>
      <c r="B4360" s="25" t="s">
        <v>18420</v>
      </c>
      <c r="C4360" s="21">
        <f>VLOOKUP(A4360,[1]spot_prices!$A:$F,3,FALSE)</f>
        <v>18.8</v>
      </c>
      <c r="D4360" s="21">
        <f>VLOOKUP(A4360,[1]spot_prices!$A:$F,4,FALSE)</f>
        <v>18.8</v>
      </c>
      <c r="E4360" s="107">
        <f>C4360/D4360</f>
        <v>1</v>
      </c>
      <c r="F4360" s="20">
        <f>VLOOKUP(A4360,[1]spot_prices!$A:$F,5,FALSE)</f>
        <v>7.72</v>
      </c>
      <c r="G4360" s="103">
        <f>VLOOKUP(A4360,[1]spot_prices!$A:$F,6,FALSE)</f>
        <v>2.25</v>
      </c>
      <c r="H4360" s="27" t="s">
        <v>469</v>
      </c>
      <c r="I4360" s="35"/>
      <c r="J4360" s="114"/>
      <c r="K4360" s="112">
        <f>VLOOKUP(H4360,行业总结!D:F,2,FALSE)</f>
        <v>3.6</v>
      </c>
      <c r="L4360" s="27" t="s">
        <v>18421</v>
      </c>
      <c r="M4360" s="27" t="s">
        <v>18422</v>
      </c>
    </row>
    <row r="4361" s="98" customFormat="1" spans="1:13">
      <c r="A4361" s="24" t="s">
        <v>18423</v>
      </c>
      <c r="B4361" s="25" t="s">
        <v>18424</v>
      </c>
      <c r="C4361" s="21">
        <f>VLOOKUP(A4361,[1]spot_prices!$A:$F,3,FALSE)</f>
        <v>4.8</v>
      </c>
      <c r="D4361" s="21">
        <f>VLOOKUP(A4361,[1]spot_prices!$A:$F,4,FALSE)</f>
        <v>9.4</v>
      </c>
      <c r="E4361" s="107">
        <f>C4361/D4361</f>
        <v>0.51063829787234</v>
      </c>
      <c r="F4361" s="20">
        <f>VLOOKUP(A4361,[1]spot_prices!$A:$F,5,FALSE)</f>
        <v>12.3</v>
      </c>
      <c r="G4361" s="103">
        <f>VLOOKUP(A4361,[1]spot_prices!$A:$F,6,FALSE)</f>
        <v>0.16</v>
      </c>
      <c r="H4361" s="27" t="s">
        <v>469</v>
      </c>
      <c r="I4361" s="35"/>
      <c r="J4361" s="114"/>
      <c r="K4361" s="112">
        <f>VLOOKUP(H4361,行业总结!D:F,2,FALSE)</f>
        <v>3.6</v>
      </c>
      <c r="L4361" s="27" t="s">
        <v>18425</v>
      </c>
      <c r="M4361" s="27" t="s">
        <v>3715</v>
      </c>
    </row>
    <row r="4362" s="98" customFormat="1" spans="1:13">
      <c r="A4362" s="24" t="s">
        <v>18426</v>
      </c>
      <c r="B4362" s="25" t="s">
        <v>18427</v>
      </c>
      <c r="C4362" s="21">
        <f>VLOOKUP(A4362,[1]spot_prices!$A:$F,3,FALSE)</f>
        <v>2.3</v>
      </c>
      <c r="D4362" s="21">
        <f>VLOOKUP(A4362,[1]spot_prices!$A:$F,4,FALSE)</f>
        <v>7.4</v>
      </c>
      <c r="E4362" s="107">
        <f>C4362/D4362</f>
        <v>0.310810810810811</v>
      </c>
      <c r="F4362" s="20">
        <f>VLOOKUP(A4362,[1]spot_prices!$A:$F,5,FALSE)</f>
        <v>9.86</v>
      </c>
      <c r="G4362" s="103">
        <f>VLOOKUP(A4362,[1]spot_prices!$A:$F,6,FALSE)</f>
        <v>2.49</v>
      </c>
      <c r="H4362" s="27" t="s">
        <v>469</v>
      </c>
      <c r="I4362" s="35"/>
      <c r="J4362" s="114"/>
      <c r="K4362" s="112">
        <f>VLOOKUP(H4362,行业总结!D:F,2,FALSE)</f>
        <v>3.6</v>
      </c>
      <c r="L4362" s="27" t="s">
        <v>18428</v>
      </c>
      <c r="M4362" s="27" t="s">
        <v>18429</v>
      </c>
    </row>
    <row r="4363" s="98" customFormat="1" ht="33" spans="1:13">
      <c r="A4363" s="108" t="s">
        <v>18430</v>
      </c>
      <c r="B4363" s="108" t="s">
        <v>18431</v>
      </c>
      <c r="C4363" s="21">
        <f>VLOOKUP(A4363,[1]spot_prices!$A:$F,3,FALSE)</f>
        <v>337.5</v>
      </c>
      <c r="D4363" s="21">
        <f>VLOOKUP(A4363,[1]spot_prices!$A:$F,4,FALSE)</f>
        <v>337.5</v>
      </c>
      <c r="E4363" s="107">
        <f>C4363/D4363</f>
        <v>1</v>
      </c>
      <c r="F4363" s="20">
        <f>VLOOKUP(A4363,[1]spot_prices!$A:$F,5,FALSE)</f>
        <v>49.08</v>
      </c>
      <c r="G4363" s="103">
        <f>VLOOKUP(A4363,[1]spot_prices!$A:$F,6,FALSE)</f>
        <v>1.32</v>
      </c>
      <c r="H4363" s="109" t="s">
        <v>162</v>
      </c>
      <c r="I4363" s="109"/>
      <c r="J4363" s="108" t="s">
        <v>3067</v>
      </c>
      <c r="K4363" s="112">
        <f>VLOOKUP(H4363,行业总结!D:F,2,FALSE)</f>
        <v>4.13</v>
      </c>
      <c r="L4363" s="109" t="s">
        <v>18432</v>
      </c>
      <c r="M4363" s="109" t="s">
        <v>18433</v>
      </c>
    </row>
    <row r="4364" s="98" customFormat="1" ht="33" spans="1:13">
      <c r="A4364" s="108" t="s">
        <v>18434</v>
      </c>
      <c r="B4364" s="108" t="s">
        <v>18435</v>
      </c>
      <c r="C4364" s="21">
        <f>VLOOKUP(A4364,[1]spot_prices!$A:$F,3,FALSE)</f>
        <v>138.7</v>
      </c>
      <c r="D4364" s="21">
        <f>VLOOKUP(A4364,[1]spot_prices!$A:$F,4,FALSE)</f>
        <v>138.7</v>
      </c>
      <c r="E4364" s="107">
        <f>C4364/D4364</f>
        <v>1</v>
      </c>
      <c r="F4364" s="20">
        <f>VLOOKUP(A4364,[1]spot_prices!$A:$F,5,FALSE)</f>
        <v>4.17</v>
      </c>
      <c r="G4364" s="103">
        <f>VLOOKUP(A4364,[1]spot_prices!$A:$F,6,FALSE)</f>
        <v>0.48</v>
      </c>
      <c r="H4364" s="109" t="s">
        <v>162</v>
      </c>
      <c r="I4364" s="109"/>
      <c r="J4364" s="108" t="s">
        <v>2135</v>
      </c>
      <c r="K4364" s="112">
        <f>VLOOKUP(H4364,行业总结!D:F,2,FALSE)</f>
        <v>4.13</v>
      </c>
      <c r="L4364" s="109" t="s">
        <v>18436</v>
      </c>
      <c r="M4364" s="109" t="s">
        <v>18437</v>
      </c>
    </row>
    <row r="4365" s="98" customFormat="1" ht="33" spans="1:13">
      <c r="A4365" s="108" t="s">
        <v>18438</v>
      </c>
      <c r="B4365" s="108" t="s">
        <v>18439</v>
      </c>
      <c r="C4365" s="21">
        <f>VLOOKUP(A4365,[1]spot_prices!$A:$F,3,FALSE)</f>
        <v>125.8</v>
      </c>
      <c r="D4365" s="21">
        <f>VLOOKUP(A4365,[1]spot_prices!$A:$F,4,FALSE)</f>
        <v>125.8</v>
      </c>
      <c r="E4365" s="107">
        <f>C4365/D4365</f>
        <v>1</v>
      </c>
      <c r="F4365" s="20">
        <f>VLOOKUP(A4365,[1]spot_prices!$A:$F,5,FALSE)</f>
        <v>5.67</v>
      </c>
      <c r="G4365" s="103">
        <f>VLOOKUP(A4365,[1]spot_prices!$A:$F,6,FALSE)</f>
        <v>1.43</v>
      </c>
      <c r="H4365" s="109" t="s">
        <v>162</v>
      </c>
      <c r="I4365" s="109"/>
      <c r="J4365" s="108" t="s">
        <v>2113</v>
      </c>
      <c r="K4365" s="112">
        <f>VLOOKUP(H4365,行业总结!D:F,2,FALSE)</f>
        <v>4.13</v>
      </c>
      <c r="L4365" s="109" t="s">
        <v>18440</v>
      </c>
      <c r="M4365" s="109" t="s">
        <v>18441</v>
      </c>
    </row>
    <row r="4366" s="98" customFormat="1" ht="49.5" spans="1:13">
      <c r="A4366" s="108" t="s">
        <v>18442</v>
      </c>
      <c r="B4366" s="108" t="s">
        <v>18443</v>
      </c>
      <c r="C4366" s="21">
        <f>VLOOKUP(A4366,[1]spot_prices!$A:$F,3,FALSE)</f>
        <v>101.5</v>
      </c>
      <c r="D4366" s="21">
        <f>VLOOKUP(A4366,[1]spot_prices!$A:$F,4,FALSE)</f>
        <v>101.5</v>
      </c>
      <c r="E4366" s="107">
        <f>C4366/D4366</f>
        <v>1</v>
      </c>
      <c r="F4366" s="20">
        <f>VLOOKUP(A4366,[1]spot_prices!$A:$F,5,FALSE)</f>
        <v>9.8</v>
      </c>
      <c r="G4366" s="103">
        <f>VLOOKUP(A4366,[1]spot_prices!$A:$F,6,FALSE)</f>
        <v>1.14</v>
      </c>
      <c r="H4366" s="109" t="s">
        <v>162</v>
      </c>
      <c r="I4366" s="109"/>
      <c r="J4366" s="108" t="s">
        <v>2135</v>
      </c>
      <c r="K4366" s="112">
        <f>VLOOKUP(H4366,行业总结!D:F,2,FALSE)</f>
        <v>4.13</v>
      </c>
      <c r="L4366" s="109" t="s">
        <v>18444</v>
      </c>
      <c r="M4366" s="109" t="s">
        <v>18445</v>
      </c>
    </row>
    <row r="4367" s="98" customFormat="1" ht="33" spans="1:13">
      <c r="A4367" s="20" t="s">
        <v>18446</v>
      </c>
      <c r="B4367" s="20" t="s">
        <v>18447</v>
      </c>
      <c r="C4367" s="21">
        <f>VLOOKUP(A4367,[1]spot_prices!$A:$F,3,FALSE)</f>
        <v>86.6</v>
      </c>
      <c r="D4367" s="21">
        <f>VLOOKUP(A4367,[1]spot_prices!$A:$F,4,FALSE)</f>
        <v>90.2</v>
      </c>
      <c r="E4367" s="107">
        <f>C4367/D4367</f>
        <v>0.960088691796009</v>
      </c>
      <c r="F4367" s="20">
        <f>VLOOKUP(A4367,[1]spot_prices!$A:$F,5,FALSE)</f>
        <v>4.34</v>
      </c>
      <c r="G4367" s="103">
        <f>VLOOKUP(A4367,[1]spot_prices!$A:$F,6,FALSE)</f>
        <v>1.64</v>
      </c>
      <c r="H4367" s="23" t="s">
        <v>162</v>
      </c>
      <c r="I4367" s="23"/>
      <c r="J4367" s="20" t="s">
        <v>2253</v>
      </c>
      <c r="K4367" s="112">
        <f>VLOOKUP(H4367,行业总结!D:F,2,FALSE)</f>
        <v>4.13</v>
      </c>
      <c r="L4367" s="23" t="s">
        <v>18448</v>
      </c>
      <c r="M4367" s="23" t="s">
        <v>18449</v>
      </c>
    </row>
    <row r="4368" s="98" customFormat="1" ht="33" spans="1:13">
      <c r="A4368" s="20" t="s">
        <v>18450</v>
      </c>
      <c r="B4368" s="20" t="s">
        <v>18451</v>
      </c>
      <c r="C4368" s="21">
        <f>VLOOKUP(A4368,[1]spot_prices!$A:$F,3,FALSE)</f>
        <v>74.2</v>
      </c>
      <c r="D4368" s="21">
        <f>VLOOKUP(A4368,[1]spot_prices!$A:$F,4,FALSE)</f>
        <v>74.5</v>
      </c>
      <c r="E4368" s="107">
        <f>C4368/D4368</f>
        <v>0.995973154362416</v>
      </c>
      <c r="F4368" s="20">
        <f>VLOOKUP(A4368,[1]spot_prices!$A:$F,5,FALSE)</f>
        <v>17.22</v>
      </c>
      <c r="G4368" s="103">
        <f>VLOOKUP(A4368,[1]spot_prices!$A:$F,6,FALSE)</f>
        <v>4.43</v>
      </c>
      <c r="H4368" s="23" t="s">
        <v>162</v>
      </c>
      <c r="I4368" s="23"/>
      <c r="J4368" s="113"/>
      <c r="K4368" s="112">
        <f>VLOOKUP(H4368,行业总结!D:F,2,FALSE)</f>
        <v>4.13</v>
      </c>
      <c r="L4368" s="23" t="s">
        <v>18452</v>
      </c>
      <c r="M4368" s="23" t="s">
        <v>18453</v>
      </c>
    </row>
    <row r="4369" s="98" customFormat="1" ht="33" spans="1:13">
      <c r="A4369" s="20" t="s">
        <v>18454</v>
      </c>
      <c r="B4369" s="20" t="s">
        <v>18455</v>
      </c>
      <c r="C4369" s="21">
        <f>VLOOKUP(A4369,[1]spot_prices!$A:$F,3,FALSE)</f>
        <v>72.3</v>
      </c>
      <c r="D4369" s="21">
        <f>VLOOKUP(A4369,[1]spot_prices!$A:$F,4,FALSE)</f>
        <v>72.3</v>
      </c>
      <c r="E4369" s="107">
        <f>C4369/D4369</f>
        <v>1</v>
      </c>
      <c r="F4369" s="20">
        <f>VLOOKUP(A4369,[1]spot_prices!$A:$F,5,FALSE)</f>
        <v>5.27</v>
      </c>
      <c r="G4369" s="103">
        <f>VLOOKUP(A4369,[1]spot_prices!$A:$F,6,FALSE)</f>
        <v>0.38</v>
      </c>
      <c r="H4369" s="23" t="s">
        <v>162</v>
      </c>
      <c r="I4369" s="23"/>
      <c r="J4369" s="113"/>
      <c r="K4369" s="112">
        <f>VLOOKUP(H4369,行业总结!D:F,2,FALSE)</f>
        <v>4.13</v>
      </c>
      <c r="L4369" s="23" t="s">
        <v>18456</v>
      </c>
      <c r="M4369" s="23" t="s">
        <v>18457</v>
      </c>
    </row>
    <row r="4370" s="98" customFormat="1" ht="49.5" spans="1:13">
      <c r="A4370" s="20" t="s">
        <v>18458</v>
      </c>
      <c r="B4370" s="20" t="s">
        <v>18459</v>
      </c>
      <c r="C4370" s="21">
        <f>VLOOKUP(A4370,[1]spot_prices!$A:$F,3,FALSE)</f>
        <v>67.7</v>
      </c>
      <c r="D4370" s="21">
        <f>VLOOKUP(A4370,[1]spot_prices!$A:$F,4,FALSE)</f>
        <v>67.7</v>
      </c>
      <c r="E4370" s="107">
        <f>C4370/D4370</f>
        <v>1</v>
      </c>
      <c r="F4370" s="20">
        <f>VLOOKUP(A4370,[1]spot_prices!$A:$F,5,FALSE)</f>
        <v>15.67</v>
      </c>
      <c r="G4370" s="103">
        <f>VLOOKUP(A4370,[1]spot_prices!$A:$F,6,FALSE)</f>
        <v>0.38</v>
      </c>
      <c r="H4370" s="23" t="s">
        <v>162</v>
      </c>
      <c r="I4370" s="23"/>
      <c r="J4370" s="20" t="s">
        <v>2113</v>
      </c>
      <c r="K4370" s="112">
        <f>VLOOKUP(H4370,行业总结!D:F,2,FALSE)</f>
        <v>4.13</v>
      </c>
      <c r="L4370" s="23" t="s">
        <v>18460</v>
      </c>
      <c r="M4370" s="23" t="s">
        <v>18461</v>
      </c>
    </row>
    <row r="4371" s="98" customFormat="1" ht="66" spans="1:13">
      <c r="A4371" s="20" t="s">
        <v>18462</v>
      </c>
      <c r="B4371" s="20" t="s">
        <v>18463</v>
      </c>
      <c r="C4371" s="21">
        <f>VLOOKUP(A4371,[1]spot_prices!$A:$F,3,FALSE)</f>
        <v>63.5</v>
      </c>
      <c r="D4371" s="21">
        <f>VLOOKUP(A4371,[1]spot_prices!$A:$F,4,FALSE)</f>
        <v>63.5</v>
      </c>
      <c r="E4371" s="107">
        <f>C4371/D4371</f>
        <v>1</v>
      </c>
      <c r="F4371" s="20">
        <f>VLOOKUP(A4371,[1]spot_prices!$A:$F,5,FALSE)</f>
        <v>5.56</v>
      </c>
      <c r="G4371" s="103">
        <f>VLOOKUP(A4371,[1]spot_prices!$A:$F,6,FALSE)</f>
        <v>1.09</v>
      </c>
      <c r="H4371" s="23" t="s">
        <v>162</v>
      </c>
      <c r="I4371" s="23"/>
      <c r="J4371" s="20" t="s">
        <v>2113</v>
      </c>
      <c r="K4371" s="112">
        <f>VLOOKUP(H4371,行业总结!D:F,2,FALSE)</f>
        <v>4.13</v>
      </c>
      <c r="L4371" s="23" t="s">
        <v>18464</v>
      </c>
      <c r="M4371" s="23" t="s">
        <v>18465</v>
      </c>
    </row>
    <row r="4372" s="98" customFormat="1" ht="33" spans="1:13">
      <c r="A4372" s="20" t="s">
        <v>18466</v>
      </c>
      <c r="B4372" s="20" t="s">
        <v>18467</v>
      </c>
      <c r="C4372" s="21">
        <f>VLOOKUP(A4372,[1]spot_prices!$A:$F,3,FALSE)</f>
        <v>53.9</v>
      </c>
      <c r="D4372" s="21">
        <f>VLOOKUP(A4372,[1]spot_prices!$A:$F,4,FALSE)</f>
        <v>53.9</v>
      </c>
      <c r="E4372" s="107">
        <f>C4372/D4372</f>
        <v>1</v>
      </c>
      <c r="F4372" s="20">
        <f>VLOOKUP(A4372,[1]spot_prices!$A:$F,5,FALSE)</f>
        <v>8.21</v>
      </c>
      <c r="G4372" s="103">
        <f>VLOOKUP(A4372,[1]spot_prices!$A:$F,6,FALSE)</f>
        <v>0.24</v>
      </c>
      <c r="H4372" s="23" t="s">
        <v>162</v>
      </c>
      <c r="I4372" s="23"/>
      <c r="J4372" s="113"/>
      <c r="K4372" s="112">
        <f>VLOOKUP(H4372,行业总结!D:F,2,FALSE)</f>
        <v>4.13</v>
      </c>
      <c r="L4372" s="23" t="s">
        <v>18468</v>
      </c>
      <c r="M4372" s="23" t="s">
        <v>18469</v>
      </c>
    </row>
    <row r="4373" s="98" customFormat="1" ht="33" spans="1:13">
      <c r="A4373" s="24" t="s">
        <v>18470</v>
      </c>
      <c r="B4373" s="24" t="s">
        <v>18471</v>
      </c>
      <c r="C4373" s="21">
        <f>VLOOKUP(A4373,[1]spot_prices!$A:$F,3,FALSE)</f>
        <v>45.9</v>
      </c>
      <c r="D4373" s="21">
        <f>VLOOKUP(A4373,[1]spot_prices!$A:$F,4,FALSE)</f>
        <v>48.5</v>
      </c>
      <c r="E4373" s="107">
        <f>C4373/D4373</f>
        <v>0.94639175257732</v>
      </c>
      <c r="F4373" s="20">
        <f>VLOOKUP(A4373,[1]spot_prices!$A:$F,5,FALSE)</f>
        <v>11.04</v>
      </c>
      <c r="G4373" s="103">
        <f>VLOOKUP(A4373,[1]spot_prices!$A:$F,6,FALSE)</f>
        <v>4.15</v>
      </c>
      <c r="H4373" s="27" t="s">
        <v>162</v>
      </c>
      <c r="I4373" s="27"/>
      <c r="J4373" s="114"/>
      <c r="K4373" s="112">
        <f>VLOOKUP(H4373,行业总结!D:F,2,FALSE)</f>
        <v>4.13</v>
      </c>
      <c r="L4373" s="27" t="s">
        <v>18472</v>
      </c>
      <c r="M4373" s="27" t="s">
        <v>18473</v>
      </c>
    </row>
    <row r="4374" s="98" customFormat="1" ht="33" spans="1:13">
      <c r="A4374" s="24" t="s">
        <v>18474</v>
      </c>
      <c r="B4374" s="24" t="s">
        <v>18475</v>
      </c>
      <c r="C4374" s="21">
        <f>VLOOKUP(A4374,[1]spot_prices!$A:$F,3,FALSE)</f>
        <v>43.3</v>
      </c>
      <c r="D4374" s="21">
        <f>VLOOKUP(A4374,[1]spot_prices!$A:$F,4,FALSE)</f>
        <v>52.8</v>
      </c>
      <c r="E4374" s="107">
        <f>C4374/D4374</f>
        <v>0.820075757575758</v>
      </c>
      <c r="F4374" s="20">
        <f>VLOOKUP(A4374,[1]spot_prices!$A:$F,5,FALSE)</f>
        <v>7.19</v>
      </c>
      <c r="G4374" s="103">
        <f>VLOOKUP(A4374,[1]spot_prices!$A:$F,6,FALSE)</f>
        <v>1.99</v>
      </c>
      <c r="H4374" s="27" t="s">
        <v>162</v>
      </c>
      <c r="I4374" s="27"/>
      <c r="J4374" s="114"/>
      <c r="K4374" s="112">
        <f>VLOOKUP(H4374,行业总结!D:F,2,FALSE)</f>
        <v>4.13</v>
      </c>
      <c r="L4374" s="27" t="s">
        <v>18476</v>
      </c>
      <c r="M4374" s="27" t="s">
        <v>18477</v>
      </c>
    </row>
    <row r="4375" s="98" customFormat="1" ht="33" spans="1:13">
      <c r="A4375" s="24" t="s">
        <v>18478</v>
      </c>
      <c r="B4375" s="24" t="s">
        <v>18479</v>
      </c>
      <c r="C4375" s="21">
        <f>VLOOKUP(A4375,[1]spot_prices!$A:$F,3,FALSE)</f>
        <v>43.3</v>
      </c>
      <c r="D4375" s="21">
        <f>VLOOKUP(A4375,[1]spot_prices!$A:$F,4,FALSE)</f>
        <v>43.3</v>
      </c>
      <c r="E4375" s="107">
        <f>C4375/D4375</f>
        <v>1</v>
      </c>
      <c r="F4375" s="20">
        <f>VLOOKUP(A4375,[1]spot_prices!$A:$F,5,FALSE)</f>
        <v>20.99</v>
      </c>
      <c r="G4375" s="103">
        <f>VLOOKUP(A4375,[1]spot_prices!$A:$F,6,FALSE)</f>
        <v>2.44</v>
      </c>
      <c r="H4375" s="27" t="s">
        <v>162</v>
      </c>
      <c r="I4375" s="27"/>
      <c r="J4375" s="114"/>
      <c r="K4375" s="112">
        <f>VLOOKUP(H4375,行业总结!D:F,2,FALSE)</f>
        <v>4.13</v>
      </c>
      <c r="L4375" s="27" t="s">
        <v>18480</v>
      </c>
      <c r="M4375" s="27" t="s">
        <v>18481</v>
      </c>
    </row>
    <row r="4376" s="98" customFormat="1" ht="33" spans="1:13">
      <c r="A4376" s="24" t="s">
        <v>18482</v>
      </c>
      <c r="B4376" s="24" t="s">
        <v>18483</v>
      </c>
      <c r="C4376" s="21">
        <f>VLOOKUP(A4376,[1]spot_prices!$A:$F,3,FALSE)</f>
        <v>42.5</v>
      </c>
      <c r="D4376" s="21">
        <f>VLOOKUP(A4376,[1]spot_prices!$A:$F,4,FALSE)</f>
        <v>49.8</v>
      </c>
      <c r="E4376" s="107">
        <f>C4376/D4376</f>
        <v>0.853413654618474</v>
      </c>
      <c r="F4376" s="20">
        <f>VLOOKUP(A4376,[1]spot_prices!$A:$F,5,FALSE)</f>
        <v>9.43</v>
      </c>
      <c r="G4376" s="103">
        <f>VLOOKUP(A4376,[1]spot_prices!$A:$F,6,FALSE)</f>
        <v>2.17</v>
      </c>
      <c r="H4376" s="27" t="s">
        <v>162</v>
      </c>
      <c r="I4376" s="27"/>
      <c r="J4376" s="114"/>
      <c r="K4376" s="112">
        <f>VLOOKUP(H4376,行业总结!D:F,2,FALSE)</f>
        <v>4.13</v>
      </c>
      <c r="L4376" s="27" t="s">
        <v>18484</v>
      </c>
      <c r="M4376" s="27" t="s">
        <v>18485</v>
      </c>
    </row>
    <row r="4377" s="98" customFormat="1" ht="33" spans="1:13">
      <c r="A4377" s="24" t="s">
        <v>18486</v>
      </c>
      <c r="B4377" s="24" t="s">
        <v>18487</v>
      </c>
      <c r="C4377" s="21">
        <f>VLOOKUP(A4377,[1]spot_prices!$A:$F,3,FALSE)</f>
        <v>40.2</v>
      </c>
      <c r="D4377" s="21">
        <f>VLOOKUP(A4377,[1]spot_prices!$A:$F,4,FALSE)</f>
        <v>40.2</v>
      </c>
      <c r="E4377" s="107">
        <f>C4377/D4377</f>
        <v>1</v>
      </c>
      <c r="F4377" s="20">
        <f>VLOOKUP(A4377,[1]spot_prices!$A:$F,5,FALSE)</f>
        <v>5.82</v>
      </c>
      <c r="G4377" s="103">
        <f>VLOOKUP(A4377,[1]spot_prices!$A:$F,6,FALSE)</f>
        <v>0.34</v>
      </c>
      <c r="H4377" s="27" t="s">
        <v>162</v>
      </c>
      <c r="I4377" s="27"/>
      <c r="J4377" s="114"/>
      <c r="K4377" s="112">
        <f>VLOOKUP(H4377,行业总结!D:F,2,FALSE)</f>
        <v>4.13</v>
      </c>
      <c r="L4377" s="27" t="s">
        <v>18488</v>
      </c>
      <c r="M4377" s="27" t="s">
        <v>18489</v>
      </c>
    </row>
    <row r="4378" s="98" customFormat="1" ht="33" spans="1:13">
      <c r="A4378" s="24" t="s">
        <v>18490</v>
      </c>
      <c r="B4378" s="24" t="s">
        <v>18491</v>
      </c>
      <c r="C4378" s="21">
        <f>VLOOKUP(A4378,[1]spot_prices!$A:$F,3,FALSE)</f>
        <v>39</v>
      </c>
      <c r="D4378" s="21">
        <f>VLOOKUP(A4378,[1]spot_prices!$A:$F,4,FALSE)</f>
        <v>62.8</v>
      </c>
      <c r="E4378" s="107">
        <f>C4378/D4378</f>
        <v>0.621019108280255</v>
      </c>
      <c r="F4378" s="20">
        <f>VLOOKUP(A4378,[1]spot_prices!$A:$F,5,FALSE)</f>
        <v>37.4</v>
      </c>
      <c r="G4378" s="103">
        <f>VLOOKUP(A4378,[1]spot_prices!$A:$F,6,FALSE)</f>
        <v>0</v>
      </c>
      <c r="H4378" s="27" t="s">
        <v>162</v>
      </c>
      <c r="I4378" s="27"/>
      <c r="J4378" s="24" t="s">
        <v>2442</v>
      </c>
      <c r="K4378" s="112">
        <f>VLOOKUP(H4378,行业总结!D:F,2,FALSE)</f>
        <v>4.13</v>
      </c>
      <c r="L4378" s="27" t="s">
        <v>18492</v>
      </c>
      <c r="M4378" s="27" t="s">
        <v>18493</v>
      </c>
    </row>
    <row r="4379" s="98" customFormat="1" ht="33" spans="1:13">
      <c r="A4379" s="24" t="s">
        <v>18494</v>
      </c>
      <c r="B4379" s="24" t="s">
        <v>18495</v>
      </c>
      <c r="C4379" s="21">
        <f>VLOOKUP(A4379,[1]spot_prices!$A:$F,3,FALSE)</f>
        <v>37.5</v>
      </c>
      <c r="D4379" s="21">
        <f>VLOOKUP(A4379,[1]spot_prices!$A:$F,4,FALSE)</f>
        <v>37.5</v>
      </c>
      <c r="E4379" s="107">
        <f>C4379/D4379</f>
        <v>1</v>
      </c>
      <c r="F4379" s="20">
        <f>VLOOKUP(A4379,[1]spot_prices!$A:$F,5,FALSE)</f>
        <v>6.04</v>
      </c>
      <c r="G4379" s="103">
        <f>VLOOKUP(A4379,[1]spot_prices!$A:$F,6,FALSE)</f>
        <v>0.5</v>
      </c>
      <c r="H4379" s="27" t="s">
        <v>162</v>
      </c>
      <c r="I4379" s="27"/>
      <c r="J4379" s="24" t="s">
        <v>2286</v>
      </c>
      <c r="K4379" s="112">
        <f>VLOOKUP(H4379,行业总结!D:F,2,FALSE)</f>
        <v>4.13</v>
      </c>
      <c r="L4379" s="27" t="s">
        <v>18496</v>
      </c>
      <c r="M4379" s="27" t="s">
        <v>18497</v>
      </c>
    </row>
    <row r="4380" s="98" customFormat="1" ht="33" spans="1:13">
      <c r="A4380" s="24" t="s">
        <v>18498</v>
      </c>
      <c r="B4380" s="24" t="s">
        <v>18499</v>
      </c>
      <c r="C4380" s="21">
        <f>VLOOKUP(A4380,[1]spot_prices!$A:$F,3,FALSE)</f>
        <v>35.7</v>
      </c>
      <c r="D4380" s="21">
        <f>VLOOKUP(A4380,[1]spot_prices!$A:$F,4,FALSE)</f>
        <v>35.7</v>
      </c>
      <c r="E4380" s="107">
        <f>C4380/D4380</f>
        <v>1</v>
      </c>
      <c r="F4380" s="20">
        <f>VLOOKUP(A4380,[1]spot_prices!$A:$F,5,FALSE)</f>
        <v>9.78</v>
      </c>
      <c r="G4380" s="103">
        <f>VLOOKUP(A4380,[1]spot_prices!$A:$F,6,FALSE)</f>
        <v>1.03</v>
      </c>
      <c r="H4380" s="27" t="s">
        <v>162</v>
      </c>
      <c r="I4380" s="27"/>
      <c r="J4380" s="114"/>
      <c r="K4380" s="112">
        <f>VLOOKUP(H4380,行业总结!D:F,2,FALSE)</f>
        <v>4.13</v>
      </c>
      <c r="L4380" s="27" t="s">
        <v>18500</v>
      </c>
      <c r="M4380" s="27" t="s">
        <v>18501</v>
      </c>
    </row>
    <row r="4381" s="98" customFormat="1" ht="33" spans="1:13">
      <c r="A4381" s="24" t="s">
        <v>18502</v>
      </c>
      <c r="B4381" s="24" t="s">
        <v>18503</v>
      </c>
      <c r="C4381" s="21">
        <f>VLOOKUP(A4381,[1]spot_prices!$A:$F,3,FALSE)</f>
        <v>34.4</v>
      </c>
      <c r="D4381" s="21">
        <f>VLOOKUP(A4381,[1]spot_prices!$A:$F,4,FALSE)</f>
        <v>34.5</v>
      </c>
      <c r="E4381" s="107">
        <f>C4381/D4381</f>
        <v>0.997101449275362</v>
      </c>
      <c r="F4381" s="20">
        <f>VLOOKUP(A4381,[1]spot_prices!$A:$F,5,FALSE)</f>
        <v>2.72</v>
      </c>
      <c r="G4381" s="103">
        <f>VLOOKUP(A4381,[1]spot_prices!$A:$F,6,FALSE)</f>
        <v>1.87</v>
      </c>
      <c r="H4381" s="27" t="s">
        <v>162</v>
      </c>
      <c r="I4381" s="27"/>
      <c r="J4381" s="114"/>
      <c r="K4381" s="112">
        <f>VLOOKUP(H4381,行业总结!D:F,2,FALSE)</f>
        <v>4.13</v>
      </c>
      <c r="L4381" s="27" t="s">
        <v>18504</v>
      </c>
      <c r="M4381" s="27" t="s">
        <v>18505</v>
      </c>
    </row>
    <row r="4382" s="98" customFormat="1" ht="33" spans="1:13">
      <c r="A4382" s="24" t="s">
        <v>18506</v>
      </c>
      <c r="B4382" s="24" t="s">
        <v>18507</v>
      </c>
      <c r="C4382" s="21">
        <f>VLOOKUP(A4382,[1]spot_prices!$A:$F,3,FALSE)</f>
        <v>30.8</v>
      </c>
      <c r="D4382" s="21">
        <f>VLOOKUP(A4382,[1]spot_prices!$A:$F,4,FALSE)</f>
        <v>36.3</v>
      </c>
      <c r="E4382" s="107">
        <f>C4382/D4382</f>
        <v>0.848484848484849</v>
      </c>
      <c r="F4382" s="20">
        <f>VLOOKUP(A4382,[1]spot_prices!$A:$F,5,FALSE)</f>
        <v>10.7</v>
      </c>
      <c r="G4382" s="103">
        <f>VLOOKUP(A4382,[1]spot_prices!$A:$F,6,FALSE)</f>
        <v>1.13</v>
      </c>
      <c r="H4382" s="27" t="s">
        <v>162</v>
      </c>
      <c r="I4382" s="27"/>
      <c r="J4382" s="24" t="s">
        <v>2286</v>
      </c>
      <c r="K4382" s="112">
        <f>VLOOKUP(H4382,行业总结!D:F,2,FALSE)</f>
        <v>4.13</v>
      </c>
      <c r="L4382" s="27" t="s">
        <v>18508</v>
      </c>
      <c r="M4382" s="27" t="s">
        <v>18509</v>
      </c>
    </row>
    <row r="4383" s="98" customFormat="1" ht="33" spans="1:13">
      <c r="A4383" s="24" t="s">
        <v>18510</v>
      </c>
      <c r="B4383" s="24" t="s">
        <v>18511</v>
      </c>
      <c r="C4383" s="21">
        <f>VLOOKUP(A4383,[1]spot_prices!$A:$F,3,FALSE)</f>
        <v>29.1</v>
      </c>
      <c r="D4383" s="21">
        <f>VLOOKUP(A4383,[1]spot_prices!$A:$F,4,FALSE)</f>
        <v>29.1</v>
      </c>
      <c r="E4383" s="107">
        <f>C4383/D4383</f>
        <v>1</v>
      </c>
      <c r="F4383" s="20">
        <f>VLOOKUP(A4383,[1]spot_prices!$A:$F,5,FALSE)</f>
        <v>6.62</v>
      </c>
      <c r="G4383" s="103">
        <f>VLOOKUP(A4383,[1]spot_prices!$A:$F,6,FALSE)</f>
        <v>2.16</v>
      </c>
      <c r="H4383" s="27" t="s">
        <v>162</v>
      </c>
      <c r="I4383" s="27"/>
      <c r="J4383" s="114"/>
      <c r="K4383" s="112">
        <f>VLOOKUP(H4383,行业总结!D:F,2,FALSE)</f>
        <v>4.13</v>
      </c>
      <c r="L4383" s="27" t="s">
        <v>18512</v>
      </c>
      <c r="M4383" s="27" t="s">
        <v>18513</v>
      </c>
    </row>
    <row r="4384" s="98" customFormat="1" ht="33" spans="1:13">
      <c r="A4384" s="24" t="s">
        <v>18514</v>
      </c>
      <c r="B4384" s="24" t="s">
        <v>18515</v>
      </c>
      <c r="C4384" s="21">
        <f>VLOOKUP(A4384,[1]spot_prices!$A:$F,3,FALSE)</f>
        <v>26.8</v>
      </c>
      <c r="D4384" s="21">
        <f>VLOOKUP(A4384,[1]spot_prices!$A:$F,4,FALSE)</f>
        <v>57.3</v>
      </c>
      <c r="E4384" s="107">
        <f>C4384/D4384</f>
        <v>0.467713787085515</v>
      </c>
      <c r="F4384" s="20">
        <f>VLOOKUP(A4384,[1]spot_prices!$A:$F,5,FALSE)</f>
        <v>10.73</v>
      </c>
      <c r="G4384" s="103">
        <f>VLOOKUP(A4384,[1]spot_prices!$A:$F,6,FALSE)</f>
        <v>1.13</v>
      </c>
      <c r="H4384" s="27" t="s">
        <v>162</v>
      </c>
      <c r="I4384" s="27"/>
      <c r="J4384" s="114"/>
      <c r="K4384" s="112">
        <f>VLOOKUP(H4384,行业总结!D:F,2,FALSE)</f>
        <v>4.13</v>
      </c>
      <c r="L4384" s="27" t="s">
        <v>18516</v>
      </c>
      <c r="M4384" s="27" t="s">
        <v>18517</v>
      </c>
    </row>
    <row r="4385" s="98" customFormat="1" ht="33" spans="1:13">
      <c r="A4385" s="24" t="s">
        <v>18518</v>
      </c>
      <c r="B4385" s="24" t="s">
        <v>18519</v>
      </c>
      <c r="C4385" s="21">
        <f>VLOOKUP(A4385,[1]spot_prices!$A:$F,3,FALSE)</f>
        <v>24.5</v>
      </c>
      <c r="D4385" s="21">
        <f>VLOOKUP(A4385,[1]spot_prices!$A:$F,4,FALSE)</f>
        <v>95.5</v>
      </c>
      <c r="E4385" s="107">
        <f>C4385/D4385</f>
        <v>0.256544502617801</v>
      </c>
      <c r="F4385" s="20">
        <f>VLOOKUP(A4385,[1]spot_prices!$A:$F,5,FALSE)</f>
        <v>22.85</v>
      </c>
      <c r="G4385" s="103">
        <f>VLOOKUP(A4385,[1]spot_prices!$A:$F,6,FALSE)</f>
        <v>0.44</v>
      </c>
      <c r="H4385" s="27" t="s">
        <v>162</v>
      </c>
      <c r="I4385" s="27"/>
      <c r="J4385" s="24" t="s">
        <v>2253</v>
      </c>
      <c r="K4385" s="112">
        <f>VLOOKUP(H4385,行业总结!D:F,2,FALSE)</f>
        <v>4.13</v>
      </c>
      <c r="L4385" s="27" t="s">
        <v>18520</v>
      </c>
      <c r="M4385" s="27" t="s">
        <v>18521</v>
      </c>
    </row>
    <row r="4386" s="98" customFormat="1" ht="33" spans="1:13">
      <c r="A4386" s="24" t="s">
        <v>18522</v>
      </c>
      <c r="B4386" s="24" t="s">
        <v>18523</v>
      </c>
      <c r="C4386" s="21">
        <f>VLOOKUP(A4386,[1]spot_prices!$A:$F,3,FALSE)</f>
        <v>24.2</v>
      </c>
      <c r="D4386" s="21">
        <f>VLOOKUP(A4386,[1]spot_prices!$A:$F,4,FALSE)</f>
        <v>43.3</v>
      </c>
      <c r="E4386" s="107">
        <f>C4386/D4386</f>
        <v>0.558891454965358</v>
      </c>
      <c r="F4386" s="20">
        <f>VLOOKUP(A4386,[1]spot_prices!$A:$F,5,FALSE)</f>
        <v>12.28</v>
      </c>
      <c r="G4386" s="103">
        <f>VLOOKUP(A4386,[1]spot_prices!$A:$F,6,FALSE)</f>
        <v>2.68</v>
      </c>
      <c r="H4386" s="27" t="s">
        <v>162</v>
      </c>
      <c r="I4386" s="27"/>
      <c r="J4386" s="114"/>
      <c r="K4386" s="112">
        <f>VLOOKUP(H4386,行业总结!D:F,2,FALSE)</f>
        <v>4.13</v>
      </c>
      <c r="L4386" s="27" t="s">
        <v>18524</v>
      </c>
      <c r="M4386" s="27" t="s">
        <v>18525</v>
      </c>
    </row>
    <row r="4387" s="98" customFormat="1" ht="33" spans="1:13">
      <c r="A4387" s="24" t="s">
        <v>18526</v>
      </c>
      <c r="B4387" s="24" t="s">
        <v>18527</v>
      </c>
      <c r="C4387" s="21">
        <f>VLOOKUP(A4387,[1]spot_prices!$A:$F,3,FALSE)</f>
        <v>24.1</v>
      </c>
      <c r="D4387" s="21">
        <f>VLOOKUP(A4387,[1]spot_prices!$A:$F,4,FALSE)</f>
        <v>38.1</v>
      </c>
      <c r="E4387" s="107">
        <f>C4387/D4387</f>
        <v>0.63254593175853</v>
      </c>
      <c r="F4387" s="20">
        <f>VLOOKUP(A4387,[1]spot_prices!$A:$F,5,FALSE)</f>
        <v>7.44</v>
      </c>
      <c r="G4387" s="103">
        <f>VLOOKUP(A4387,[1]spot_prices!$A:$F,6,FALSE)</f>
        <v>1.22</v>
      </c>
      <c r="H4387" s="27" t="s">
        <v>162</v>
      </c>
      <c r="I4387" s="27"/>
      <c r="J4387" s="114"/>
      <c r="K4387" s="112">
        <f>VLOOKUP(H4387,行业总结!D:F,2,FALSE)</f>
        <v>4.13</v>
      </c>
      <c r="L4387" s="27" t="s">
        <v>18528</v>
      </c>
      <c r="M4387" s="27" t="s">
        <v>18529</v>
      </c>
    </row>
    <row r="4388" s="98" customFormat="1" ht="33" spans="1:13">
      <c r="A4388" s="24" t="s">
        <v>18530</v>
      </c>
      <c r="B4388" s="24" t="s">
        <v>18531</v>
      </c>
      <c r="C4388" s="21">
        <f>VLOOKUP(A4388,[1]spot_prices!$A:$F,3,FALSE)</f>
        <v>22</v>
      </c>
      <c r="D4388" s="21">
        <f>VLOOKUP(A4388,[1]spot_prices!$A:$F,4,FALSE)</f>
        <v>31.7</v>
      </c>
      <c r="E4388" s="107">
        <f>C4388/D4388</f>
        <v>0.694006309148265</v>
      </c>
      <c r="F4388" s="20">
        <f>VLOOKUP(A4388,[1]spot_prices!$A:$F,5,FALSE)</f>
        <v>16.41</v>
      </c>
      <c r="G4388" s="103">
        <f>VLOOKUP(A4388,[1]spot_prices!$A:$F,6,FALSE)</f>
        <v>5.39</v>
      </c>
      <c r="H4388" s="27" t="s">
        <v>162</v>
      </c>
      <c r="I4388" s="27"/>
      <c r="J4388" s="114"/>
      <c r="K4388" s="112">
        <f>VLOOKUP(H4388,行业总结!D:F,2,FALSE)</f>
        <v>4.13</v>
      </c>
      <c r="L4388" s="27" t="s">
        <v>18532</v>
      </c>
      <c r="M4388" s="27" t="s">
        <v>18533</v>
      </c>
    </row>
    <row r="4389" s="98" customFormat="1" ht="33" spans="1:13">
      <c r="A4389" s="24" t="s">
        <v>18534</v>
      </c>
      <c r="B4389" s="24" t="s">
        <v>18535</v>
      </c>
      <c r="C4389" s="21">
        <f>VLOOKUP(A4389,[1]spot_prices!$A:$F,3,FALSE)</f>
        <v>19.4</v>
      </c>
      <c r="D4389" s="21">
        <f>VLOOKUP(A4389,[1]spot_prices!$A:$F,4,FALSE)</f>
        <v>37.9</v>
      </c>
      <c r="E4389" s="107">
        <f>C4389/D4389</f>
        <v>0.511873350923483</v>
      </c>
      <c r="F4389" s="20">
        <f>VLOOKUP(A4389,[1]spot_prices!$A:$F,5,FALSE)</f>
        <v>8.26</v>
      </c>
      <c r="G4389" s="103">
        <f>VLOOKUP(A4389,[1]spot_prices!$A:$F,6,FALSE)</f>
        <v>1.35</v>
      </c>
      <c r="H4389" s="27" t="s">
        <v>162</v>
      </c>
      <c r="I4389" s="27"/>
      <c r="J4389" s="114"/>
      <c r="K4389" s="112">
        <f>VLOOKUP(H4389,行业总结!D:F,2,FALSE)</f>
        <v>4.13</v>
      </c>
      <c r="L4389" s="27" t="s">
        <v>18536</v>
      </c>
      <c r="M4389" s="27" t="s">
        <v>18537</v>
      </c>
    </row>
    <row r="4390" s="98" customFormat="1" ht="33" spans="1:13">
      <c r="A4390" s="24" t="s">
        <v>18538</v>
      </c>
      <c r="B4390" s="24" t="s">
        <v>18539</v>
      </c>
      <c r="C4390" s="21">
        <f>VLOOKUP(A4390,[1]spot_prices!$A:$F,3,FALSE)</f>
        <v>17.3</v>
      </c>
      <c r="D4390" s="21">
        <f>VLOOKUP(A4390,[1]spot_prices!$A:$F,4,FALSE)</f>
        <v>32.9</v>
      </c>
      <c r="E4390" s="107">
        <f>C4390/D4390</f>
        <v>0.525835866261398</v>
      </c>
      <c r="F4390" s="20">
        <f>VLOOKUP(A4390,[1]spot_prices!$A:$F,5,FALSE)</f>
        <v>21.07</v>
      </c>
      <c r="G4390" s="103">
        <f>VLOOKUP(A4390,[1]spot_prices!$A:$F,6,FALSE)</f>
        <v>-0.66</v>
      </c>
      <c r="H4390" s="27" t="s">
        <v>162</v>
      </c>
      <c r="I4390" s="27"/>
      <c r="J4390" s="114"/>
      <c r="K4390" s="112">
        <f>VLOOKUP(H4390,行业总结!D:F,2,FALSE)</f>
        <v>4.13</v>
      </c>
      <c r="L4390" s="27" t="s">
        <v>18540</v>
      </c>
      <c r="M4390" s="27" t="s">
        <v>18541</v>
      </c>
    </row>
    <row r="4391" s="98" customFormat="1" ht="33" spans="1:13">
      <c r="A4391" s="24" t="s">
        <v>18542</v>
      </c>
      <c r="B4391" s="24" t="s">
        <v>18543</v>
      </c>
      <c r="C4391" s="21">
        <f>VLOOKUP(A4391,[1]spot_prices!$A:$F,3,FALSE)</f>
        <v>16.3</v>
      </c>
      <c r="D4391" s="21">
        <f>VLOOKUP(A4391,[1]spot_prices!$A:$F,4,FALSE)</f>
        <v>16.3</v>
      </c>
      <c r="E4391" s="107">
        <f>C4391/D4391</f>
        <v>1</v>
      </c>
      <c r="F4391" s="20">
        <f>VLOOKUP(A4391,[1]spot_prices!$A:$F,5,FALSE)</f>
        <v>13.96</v>
      </c>
      <c r="G4391" s="103">
        <f>VLOOKUP(A4391,[1]spot_prices!$A:$F,6,FALSE)</f>
        <v>2.72</v>
      </c>
      <c r="H4391" s="27" t="s">
        <v>162</v>
      </c>
      <c r="I4391" s="27"/>
      <c r="J4391" s="114"/>
      <c r="K4391" s="112">
        <f>VLOOKUP(H4391,行业总结!D:F,2,FALSE)</f>
        <v>4.13</v>
      </c>
      <c r="L4391" s="27" t="s">
        <v>18544</v>
      </c>
      <c r="M4391" s="27" t="s">
        <v>18545</v>
      </c>
    </row>
    <row r="4392" s="98" customFormat="1" ht="33" spans="1:13">
      <c r="A4392" s="24" t="s">
        <v>18546</v>
      </c>
      <c r="B4392" s="24" t="s">
        <v>18547</v>
      </c>
      <c r="C4392" s="21">
        <f>VLOOKUP(A4392,[1]spot_prices!$A:$F,3,FALSE)</f>
        <v>10.9</v>
      </c>
      <c r="D4392" s="21">
        <f>VLOOKUP(A4392,[1]spot_prices!$A:$F,4,FALSE)</f>
        <v>28.4</v>
      </c>
      <c r="E4392" s="107">
        <f>C4392/D4392</f>
        <v>0.383802816901408</v>
      </c>
      <c r="F4392" s="20">
        <f>VLOOKUP(A4392,[1]spot_prices!$A:$F,5,FALSE)</f>
        <v>17.56</v>
      </c>
      <c r="G4392" s="103">
        <f>VLOOKUP(A4392,[1]spot_prices!$A:$F,6,FALSE)</f>
        <v>-0.11</v>
      </c>
      <c r="H4392" s="27" t="s">
        <v>162</v>
      </c>
      <c r="I4392" s="27"/>
      <c r="J4392" s="114"/>
      <c r="K4392" s="112">
        <f>VLOOKUP(H4392,行业总结!D:F,2,FALSE)</f>
        <v>4.13</v>
      </c>
      <c r="L4392" s="27" t="s">
        <v>18548</v>
      </c>
      <c r="M4392" s="27" t="s">
        <v>18549</v>
      </c>
    </row>
    <row r="4393" s="98" customFormat="1" ht="33" spans="1:13">
      <c r="A4393" s="24" t="s">
        <v>18550</v>
      </c>
      <c r="B4393" s="24" t="s">
        <v>18551</v>
      </c>
      <c r="C4393" s="21">
        <f>VLOOKUP(A4393,[1]spot_prices!$A:$F,3,FALSE)</f>
        <v>4.3</v>
      </c>
      <c r="D4393" s="21">
        <f>VLOOKUP(A4393,[1]spot_prices!$A:$F,4,FALSE)</f>
        <v>11.2</v>
      </c>
      <c r="E4393" s="107">
        <f>C4393/D4393</f>
        <v>0.383928571428571</v>
      </c>
      <c r="F4393" s="20">
        <f>VLOOKUP(A4393,[1]spot_prices!$A:$F,5,FALSE)</f>
        <v>5.37</v>
      </c>
      <c r="G4393" s="103">
        <f>VLOOKUP(A4393,[1]spot_prices!$A:$F,6,FALSE)</f>
        <v>0</v>
      </c>
      <c r="H4393" s="27" t="s">
        <v>162</v>
      </c>
      <c r="I4393" s="27"/>
      <c r="J4393" s="114"/>
      <c r="K4393" s="112">
        <f>VLOOKUP(H4393,行业总结!D:F,2,FALSE)</f>
        <v>4.13</v>
      </c>
      <c r="L4393" s="27" t="s">
        <v>18552</v>
      </c>
      <c r="M4393" s="114"/>
    </row>
    <row r="4394" s="98" customFormat="1" ht="33" spans="1:13">
      <c r="A4394" s="24" t="s">
        <v>18553</v>
      </c>
      <c r="B4394" s="24" t="s">
        <v>18554</v>
      </c>
      <c r="C4394" s="21">
        <f>VLOOKUP(A4394,[1]spot_prices!$A:$F,3,FALSE)</f>
        <v>3.3</v>
      </c>
      <c r="D4394" s="21">
        <f>VLOOKUP(A4394,[1]spot_prices!$A:$F,4,FALSE)</f>
        <v>7.6</v>
      </c>
      <c r="E4394" s="107">
        <f>C4394/D4394</f>
        <v>0.434210526315789</v>
      </c>
      <c r="F4394" s="20">
        <f>VLOOKUP(A4394,[1]spot_prices!$A:$F,5,FALSE)</f>
        <v>4.09</v>
      </c>
      <c r="G4394" s="103">
        <f>VLOOKUP(A4394,[1]spot_prices!$A:$F,6,FALSE)</f>
        <v>0.49</v>
      </c>
      <c r="H4394" s="27" t="s">
        <v>162</v>
      </c>
      <c r="I4394" s="27"/>
      <c r="J4394" s="114"/>
      <c r="K4394" s="112">
        <f>VLOOKUP(H4394,行业总结!D:F,2,FALSE)</f>
        <v>4.13</v>
      </c>
      <c r="L4394" s="27" t="s">
        <v>18555</v>
      </c>
      <c r="M4394" s="114"/>
    </row>
    <row r="4395" s="98" customFormat="1" ht="66" spans="1:13">
      <c r="A4395" s="110" t="s">
        <v>961</v>
      </c>
      <c r="B4395" s="110" t="s">
        <v>962</v>
      </c>
      <c r="C4395" s="21">
        <f>VLOOKUP(A4395,[1]spot_prices!$A:$F,3,FALSE)</f>
        <v>849</v>
      </c>
      <c r="D4395" s="21">
        <f>VLOOKUP(A4395,[1]spot_prices!$A:$F,4,FALSE)</f>
        <v>849</v>
      </c>
      <c r="E4395" s="107">
        <f>C4395/D4395</f>
        <v>1</v>
      </c>
      <c r="F4395" s="20">
        <f>VLOOKUP(A4395,[1]spot_prices!$A:$F,5,FALSE)</f>
        <v>21.85</v>
      </c>
      <c r="G4395" s="103">
        <f>VLOOKUP(A4395,[1]spot_prices!$A:$F,6,FALSE)</f>
        <v>0.74</v>
      </c>
      <c r="H4395" s="111" t="s">
        <v>122</v>
      </c>
      <c r="I4395" s="111"/>
      <c r="J4395" s="110" t="s">
        <v>2224</v>
      </c>
      <c r="K4395" s="112">
        <f>VLOOKUP(H4395,行业总结!D:F,2,FALSE)</f>
        <v>4.13</v>
      </c>
      <c r="L4395" s="111" t="s">
        <v>963</v>
      </c>
      <c r="M4395" s="111" t="s">
        <v>964</v>
      </c>
    </row>
    <row r="4396" s="98" customFormat="1" ht="33" spans="1:13">
      <c r="A4396" s="110" t="s">
        <v>965</v>
      </c>
      <c r="B4396" s="110" t="s">
        <v>966</v>
      </c>
      <c r="C4396" s="21">
        <f>VLOOKUP(A4396,[1]spot_prices!$A:$F,3,FALSE)</f>
        <v>590</v>
      </c>
      <c r="D4396" s="21">
        <f>VLOOKUP(A4396,[1]spot_prices!$A:$F,4,FALSE)</f>
        <v>590</v>
      </c>
      <c r="E4396" s="107">
        <f>C4396/D4396</f>
        <v>1</v>
      </c>
      <c r="F4396" s="20">
        <f>VLOOKUP(A4396,[1]spot_prices!$A:$F,5,FALSE)</f>
        <v>27.44</v>
      </c>
      <c r="G4396" s="103">
        <f>VLOOKUP(A4396,[1]spot_prices!$A:$F,6,FALSE)</f>
        <v>0.99</v>
      </c>
      <c r="H4396" s="111" t="s">
        <v>122</v>
      </c>
      <c r="I4396" s="111"/>
      <c r="J4396" s="110" t="s">
        <v>2224</v>
      </c>
      <c r="K4396" s="112">
        <f>VLOOKUP(H4396,行业总结!D:F,2,FALSE)</f>
        <v>4.13</v>
      </c>
      <c r="L4396" s="111" t="s">
        <v>967</v>
      </c>
      <c r="M4396" s="111" t="s">
        <v>968</v>
      </c>
    </row>
    <row r="4397" s="98" customFormat="1" spans="1:13">
      <c r="A4397" s="108" t="s">
        <v>18556</v>
      </c>
      <c r="B4397" s="108" t="s">
        <v>18557</v>
      </c>
      <c r="C4397" s="21">
        <f>VLOOKUP(A4397,[1]spot_prices!$A:$F,3,FALSE)</f>
        <v>347.5</v>
      </c>
      <c r="D4397" s="21">
        <f>VLOOKUP(A4397,[1]spot_prices!$A:$F,4,FALSE)</f>
        <v>347.5</v>
      </c>
      <c r="E4397" s="107">
        <f>C4397/D4397</f>
        <v>1</v>
      </c>
      <c r="F4397" s="20">
        <f>VLOOKUP(A4397,[1]spot_prices!$A:$F,5,FALSE)</f>
        <v>33.33</v>
      </c>
      <c r="G4397" s="103">
        <f>VLOOKUP(A4397,[1]spot_prices!$A:$F,6,FALSE)</f>
        <v>1.28</v>
      </c>
      <c r="H4397" s="109" t="s">
        <v>122</v>
      </c>
      <c r="I4397" s="109"/>
      <c r="J4397" s="108" t="s">
        <v>2216</v>
      </c>
      <c r="K4397" s="112">
        <f>VLOOKUP(H4397,行业总结!D:F,2,FALSE)</f>
        <v>4.13</v>
      </c>
      <c r="L4397" s="109" t="s">
        <v>18558</v>
      </c>
      <c r="M4397" s="109" t="s">
        <v>18559</v>
      </c>
    </row>
    <row r="4398" s="98" customFormat="1" ht="33" spans="1:13">
      <c r="A4398" s="108" t="s">
        <v>18560</v>
      </c>
      <c r="B4398" s="108" t="s">
        <v>18561</v>
      </c>
      <c r="C4398" s="21">
        <f>VLOOKUP(A4398,[1]spot_prices!$A:$F,3,FALSE)</f>
        <v>282.4</v>
      </c>
      <c r="D4398" s="21">
        <f>VLOOKUP(A4398,[1]spot_prices!$A:$F,4,FALSE)</f>
        <v>282.4</v>
      </c>
      <c r="E4398" s="107">
        <f>C4398/D4398</f>
        <v>1</v>
      </c>
      <c r="F4398" s="20">
        <f>VLOOKUP(A4398,[1]spot_prices!$A:$F,5,FALSE)</f>
        <v>5.51</v>
      </c>
      <c r="G4398" s="103">
        <f>VLOOKUP(A4398,[1]spot_prices!$A:$F,6,FALSE)</f>
        <v>-2.48</v>
      </c>
      <c r="H4398" s="109" t="s">
        <v>122</v>
      </c>
      <c r="I4398" s="109"/>
      <c r="J4398" s="108" t="s">
        <v>2226</v>
      </c>
      <c r="K4398" s="112">
        <f>VLOOKUP(H4398,行业总结!D:F,2,FALSE)</f>
        <v>4.13</v>
      </c>
      <c r="L4398" s="109" t="s">
        <v>18562</v>
      </c>
      <c r="M4398" s="109" t="s">
        <v>18563</v>
      </c>
    </row>
    <row r="4399" s="98" customFormat="1" ht="33" spans="1:13">
      <c r="A4399" s="108" t="s">
        <v>18564</v>
      </c>
      <c r="B4399" s="108" t="s">
        <v>18565</v>
      </c>
      <c r="C4399" s="21">
        <f>VLOOKUP(A4399,[1]spot_prices!$A:$F,3,FALSE)</f>
        <v>270.8</v>
      </c>
      <c r="D4399" s="21">
        <f>VLOOKUP(A4399,[1]spot_prices!$A:$F,4,FALSE)</f>
        <v>349</v>
      </c>
      <c r="E4399" s="107">
        <f>C4399/D4399</f>
        <v>0.775931232091691</v>
      </c>
      <c r="F4399" s="20">
        <f>VLOOKUP(A4399,[1]spot_prices!$A:$F,5,FALSE)</f>
        <v>45.35</v>
      </c>
      <c r="G4399" s="103">
        <f>VLOOKUP(A4399,[1]spot_prices!$A:$F,6,FALSE)</f>
        <v>3.85</v>
      </c>
      <c r="H4399" s="109" t="s">
        <v>122</v>
      </c>
      <c r="I4399" s="109"/>
      <c r="J4399" s="108" t="s">
        <v>2211</v>
      </c>
      <c r="K4399" s="112">
        <f>VLOOKUP(H4399,行业总结!D:F,2,FALSE)</f>
        <v>4.13</v>
      </c>
      <c r="L4399" s="109" t="s">
        <v>18566</v>
      </c>
      <c r="M4399" s="109" t="s">
        <v>18567</v>
      </c>
    </row>
    <row r="4400" s="98" customFormat="1" ht="33" spans="1:13">
      <c r="A4400" s="108" t="s">
        <v>18568</v>
      </c>
      <c r="B4400" s="108" t="s">
        <v>18569</v>
      </c>
      <c r="C4400" s="21">
        <f>VLOOKUP(A4400,[1]spot_prices!$A:$F,3,FALSE)</f>
        <v>180.8</v>
      </c>
      <c r="D4400" s="21">
        <f>VLOOKUP(A4400,[1]spot_prices!$A:$F,4,FALSE)</f>
        <v>184.2</v>
      </c>
      <c r="E4400" s="107">
        <f>C4400/D4400</f>
        <v>0.981541802388708</v>
      </c>
      <c r="F4400" s="20">
        <f>VLOOKUP(A4400,[1]spot_prices!$A:$F,5,FALSE)</f>
        <v>13.04</v>
      </c>
      <c r="G4400" s="103">
        <f>VLOOKUP(A4400,[1]spot_prices!$A:$F,6,FALSE)</f>
        <v>0.23</v>
      </c>
      <c r="H4400" s="109" t="s">
        <v>122</v>
      </c>
      <c r="I4400" s="109"/>
      <c r="J4400" s="108" t="s">
        <v>2253</v>
      </c>
      <c r="K4400" s="112">
        <f>VLOOKUP(H4400,行业总结!D:F,2,FALSE)</f>
        <v>4.13</v>
      </c>
      <c r="L4400" s="109" t="s">
        <v>18570</v>
      </c>
      <c r="M4400" s="109" t="s">
        <v>18571</v>
      </c>
    </row>
    <row r="4401" s="98" customFormat="1" ht="33" spans="1:13">
      <c r="A4401" s="108" t="s">
        <v>18572</v>
      </c>
      <c r="B4401" s="108" t="s">
        <v>18573</v>
      </c>
      <c r="C4401" s="21">
        <f>VLOOKUP(A4401,[1]spot_prices!$A:$F,3,FALSE)</f>
        <v>176.3</v>
      </c>
      <c r="D4401" s="21">
        <f>VLOOKUP(A4401,[1]spot_prices!$A:$F,4,FALSE)</f>
        <v>185.1</v>
      </c>
      <c r="E4401" s="107">
        <f>C4401/D4401</f>
        <v>0.952458130740141</v>
      </c>
      <c r="F4401" s="20">
        <f>VLOOKUP(A4401,[1]spot_prices!$A:$F,5,FALSE)</f>
        <v>17.79</v>
      </c>
      <c r="G4401" s="103">
        <f>VLOOKUP(A4401,[1]spot_prices!$A:$F,6,FALSE)</f>
        <v>4.65</v>
      </c>
      <c r="H4401" s="109" t="s">
        <v>122</v>
      </c>
      <c r="I4401" s="109"/>
      <c r="J4401" s="108" t="s">
        <v>2331</v>
      </c>
      <c r="K4401" s="112">
        <f>VLOOKUP(H4401,行业总结!D:F,2,FALSE)</f>
        <v>4.13</v>
      </c>
      <c r="L4401" s="109" t="s">
        <v>18574</v>
      </c>
      <c r="M4401" s="109" t="s">
        <v>18575</v>
      </c>
    </row>
    <row r="4402" s="98" customFormat="1" ht="33" spans="1:13">
      <c r="A4402" s="108" t="s">
        <v>18576</v>
      </c>
      <c r="B4402" s="108" t="s">
        <v>18577</v>
      </c>
      <c r="C4402" s="21">
        <f>VLOOKUP(A4402,[1]spot_prices!$A:$F,3,FALSE)</f>
        <v>139.6</v>
      </c>
      <c r="D4402" s="21">
        <f>VLOOKUP(A4402,[1]spot_prices!$A:$F,4,FALSE)</f>
        <v>139.6</v>
      </c>
      <c r="E4402" s="107">
        <f>C4402/D4402</f>
        <v>1</v>
      </c>
      <c r="F4402" s="20">
        <f>VLOOKUP(A4402,[1]spot_prices!$A:$F,5,FALSE)</f>
        <v>10.29</v>
      </c>
      <c r="G4402" s="103">
        <f>VLOOKUP(A4402,[1]spot_prices!$A:$F,6,FALSE)</f>
        <v>-0.77</v>
      </c>
      <c r="H4402" s="109" t="s">
        <v>122</v>
      </c>
      <c r="I4402" s="109"/>
      <c r="J4402" s="108" t="s">
        <v>2113</v>
      </c>
      <c r="K4402" s="112">
        <f>VLOOKUP(H4402,行业总结!D:F,2,FALSE)</f>
        <v>4.13</v>
      </c>
      <c r="L4402" s="109" t="s">
        <v>18578</v>
      </c>
      <c r="M4402" s="109" t="s">
        <v>18579</v>
      </c>
    </row>
    <row r="4403" s="98" customFormat="1" spans="1:13">
      <c r="A4403" s="108" t="s">
        <v>18580</v>
      </c>
      <c r="B4403" s="108" t="s">
        <v>18581</v>
      </c>
      <c r="C4403" s="21">
        <f>VLOOKUP(A4403,[1]spot_prices!$A:$F,3,FALSE)</f>
        <v>115.9</v>
      </c>
      <c r="D4403" s="21">
        <f>VLOOKUP(A4403,[1]spot_prices!$A:$F,4,FALSE)</f>
        <v>142.9</v>
      </c>
      <c r="E4403" s="107">
        <f>C4403/D4403</f>
        <v>0.811056682995101</v>
      </c>
      <c r="F4403" s="20">
        <f>VLOOKUP(A4403,[1]spot_prices!$A:$F,5,FALSE)</f>
        <v>12.72</v>
      </c>
      <c r="G4403" s="103">
        <f>VLOOKUP(A4403,[1]spot_prices!$A:$F,6,FALSE)</f>
        <v>0.39</v>
      </c>
      <c r="H4403" s="109" t="s">
        <v>122</v>
      </c>
      <c r="I4403" s="109"/>
      <c r="J4403" s="108" t="s">
        <v>2135</v>
      </c>
      <c r="K4403" s="112">
        <f>VLOOKUP(H4403,行业总结!D:F,2,FALSE)</f>
        <v>4.13</v>
      </c>
      <c r="L4403" s="109" t="s">
        <v>18582</v>
      </c>
      <c r="M4403" s="109" t="s">
        <v>18583</v>
      </c>
    </row>
    <row r="4404" s="98" customFormat="1" ht="33" spans="1:13">
      <c r="A4404" s="20" t="s">
        <v>18584</v>
      </c>
      <c r="B4404" s="20" t="s">
        <v>18585</v>
      </c>
      <c r="C4404" s="21">
        <f>VLOOKUP(A4404,[1]spot_prices!$A:$F,3,FALSE)</f>
        <v>99.4</v>
      </c>
      <c r="D4404" s="21">
        <f>VLOOKUP(A4404,[1]spot_prices!$A:$F,4,FALSE)</f>
        <v>99.4</v>
      </c>
      <c r="E4404" s="107">
        <f>C4404/D4404</f>
        <v>1</v>
      </c>
      <c r="F4404" s="20">
        <f>VLOOKUP(A4404,[1]spot_prices!$A:$F,5,FALSE)</f>
        <v>5.4</v>
      </c>
      <c r="G4404" s="103">
        <f>VLOOKUP(A4404,[1]spot_prices!$A:$F,6,FALSE)</f>
        <v>-0.18</v>
      </c>
      <c r="H4404" s="23" t="s">
        <v>122</v>
      </c>
      <c r="I4404" s="23"/>
      <c r="J4404" s="20" t="s">
        <v>2113</v>
      </c>
      <c r="K4404" s="112">
        <f>VLOOKUP(H4404,行业总结!D:F,2,FALSE)</f>
        <v>4.13</v>
      </c>
      <c r="L4404" s="23" t="s">
        <v>18586</v>
      </c>
      <c r="M4404" s="23" t="s">
        <v>18587</v>
      </c>
    </row>
    <row r="4405" s="98" customFormat="1" ht="33" spans="1:13">
      <c r="A4405" s="20" t="s">
        <v>18588</v>
      </c>
      <c r="B4405" s="20" t="s">
        <v>18589</v>
      </c>
      <c r="C4405" s="21">
        <f>VLOOKUP(A4405,[1]spot_prices!$A:$F,3,FALSE)</f>
        <v>71.6</v>
      </c>
      <c r="D4405" s="21">
        <f>VLOOKUP(A4405,[1]spot_prices!$A:$F,4,FALSE)</f>
        <v>72.1</v>
      </c>
      <c r="E4405" s="107">
        <f>C4405/D4405</f>
        <v>0.993065187239945</v>
      </c>
      <c r="F4405" s="20">
        <f>VLOOKUP(A4405,[1]spot_prices!$A:$F,5,FALSE)</f>
        <v>5.48</v>
      </c>
      <c r="G4405" s="103">
        <f>VLOOKUP(A4405,[1]spot_prices!$A:$F,6,FALSE)</f>
        <v>0.74</v>
      </c>
      <c r="H4405" s="23" t="s">
        <v>122</v>
      </c>
      <c r="I4405" s="23"/>
      <c r="J4405" s="113"/>
      <c r="K4405" s="112">
        <f>VLOOKUP(H4405,行业总结!D:F,2,FALSE)</f>
        <v>4.13</v>
      </c>
      <c r="L4405" s="23" t="s">
        <v>18590</v>
      </c>
      <c r="M4405" s="23" t="s">
        <v>18591</v>
      </c>
    </row>
    <row r="4406" s="98" customFormat="1" spans="1:13">
      <c r="A4406" s="20" t="s">
        <v>18592</v>
      </c>
      <c r="B4406" s="20" t="s">
        <v>18593</v>
      </c>
      <c r="C4406" s="21">
        <f>VLOOKUP(A4406,[1]spot_prices!$A:$F,3,FALSE)</f>
        <v>70.3</v>
      </c>
      <c r="D4406" s="21">
        <f>VLOOKUP(A4406,[1]spot_prices!$A:$F,4,FALSE)</f>
        <v>156.3</v>
      </c>
      <c r="E4406" s="107">
        <f>C4406/D4406</f>
        <v>0.44977607165707</v>
      </c>
      <c r="F4406" s="20">
        <f>VLOOKUP(A4406,[1]spot_prices!$A:$F,5,FALSE)</f>
        <v>36.6</v>
      </c>
      <c r="G4406" s="103">
        <f>VLOOKUP(A4406,[1]spot_prices!$A:$F,6,FALSE)</f>
        <v>0.72</v>
      </c>
      <c r="H4406" s="23" t="s">
        <v>122</v>
      </c>
      <c r="I4406" s="23"/>
      <c r="J4406" s="20" t="s">
        <v>2113</v>
      </c>
      <c r="K4406" s="112">
        <f>VLOOKUP(H4406,行业总结!D:F,2,FALSE)</f>
        <v>4.13</v>
      </c>
      <c r="L4406" s="23" t="s">
        <v>18594</v>
      </c>
      <c r="M4406" s="23" t="s">
        <v>18595</v>
      </c>
    </row>
    <row r="4407" s="98" customFormat="1" ht="33" spans="1:13">
      <c r="A4407" s="20" t="s">
        <v>18596</v>
      </c>
      <c r="B4407" s="20" t="s">
        <v>18597</v>
      </c>
      <c r="C4407" s="21">
        <f>VLOOKUP(A4407,[1]spot_prices!$A:$F,3,FALSE)</f>
        <v>69.8</v>
      </c>
      <c r="D4407" s="21">
        <f>VLOOKUP(A4407,[1]spot_prices!$A:$F,4,FALSE)</f>
        <v>82.5</v>
      </c>
      <c r="E4407" s="107">
        <f>C4407/D4407</f>
        <v>0.846060606060606</v>
      </c>
      <c r="F4407" s="20">
        <f>VLOOKUP(A4407,[1]spot_prices!$A:$F,5,FALSE)</f>
        <v>9.2</v>
      </c>
      <c r="G4407" s="103">
        <f>VLOOKUP(A4407,[1]spot_prices!$A:$F,6,FALSE)</f>
        <v>3.49</v>
      </c>
      <c r="H4407" s="23" t="s">
        <v>122</v>
      </c>
      <c r="I4407" s="23"/>
      <c r="J4407" s="113"/>
      <c r="K4407" s="112">
        <f>VLOOKUP(H4407,行业总结!D:F,2,FALSE)</f>
        <v>4.13</v>
      </c>
      <c r="L4407" s="23" t="s">
        <v>18598</v>
      </c>
      <c r="M4407" s="23" t="s">
        <v>18599</v>
      </c>
    </row>
    <row r="4408" s="98" customFormat="1" ht="33" spans="1:13">
      <c r="A4408" s="20" t="s">
        <v>18600</v>
      </c>
      <c r="B4408" s="20" t="s">
        <v>18601</v>
      </c>
      <c r="C4408" s="21">
        <f>VLOOKUP(A4408,[1]spot_prices!$A:$F,3,FALSE)</f>
        <v>53.5</v>
      </c>
      <c r="D4408" s="21">
        <f>VLOOKUP(A4408,[1]spot_prices!$A:$F,4,FALSE)</f>
        <v>59.9</v>
      </c>
      <c r="E4408" s="107">
        <f>C4408/D4408</f>
        <v>0.893155258764608</v>
      </c>
      <c r="F4408" s="20">
        <f>VLOOKUP(A4408,[1]spot_prices!$A:$F,5,FALSE)</f>
        <v>13.56</v>
      </c>
      <c r="G4408" s="103">
        <f>VLOOKUP(A4408,[1]spot_prices!$A:$F,6,FALSE)</f>
        <v>0.52</v>
      </c>
      <c r="H4408" s="23" t="s">
        <v>122</v>
      </c>
      <c r="I4408" s="23"/>
      <c r="J4408" s="113"/>
      <c r="K4408" s="112">
        <f>VLOOKUP(H4408,行业总结!D:F,2,FALSE)</f>
        <v>4.13</v>
      </c>
      <c r="L4408" s="23" t="s">
        <v>18602</v>
      </c>
      <c r="M4408" s="23" t="s">
        <v>1897</v>
      </c>
    </row>
    <row r="4409" s="98" customFormat="1" ht="33" spans="1:13">
      <c r="A4409" s="24" t="s">
        <v>18603</v>
      </c>
      <c r="B4409" s="24" t="s">
        <v>18604</v>
      </c>
      <c r="C4409" s="21">
        <f>VLOOKUP(A4409,[1]spot_prices!$A:$F,3,FALSE)</f>
        <v>50.3</v>
      </c>
      <c r="D4409" s="21">
        <f>VLOOKUP(A4409,[1]spot_prices!$A:$F,4,FALSE)</f>
        <v>50.3</v>
      </c>
      <c r="E4409" s="107">
        <f>C4409/D4409</f>
        <v>1</v>
      </c>
      <c r="F4409" s="20">
        <f>VLOOKUP(A4409,[1]spot_prices!$A:$F,5,FALSE)</f>
        <v>4.62</v>
      </c>
      <c r="G4409" s="103">
        <f>VLOOKUP(A4409,[1]spot_prices!$A:$F,6,FALSE)</f>
        <v>-0.65</v>
      </c>
      <c r="H4409" s="27" t="s">
        <v>122</v>
      </c>
      <c r="I4409" s="27"/>
      <c r="J4409" s="114"/>
      <c r="K4409" s="112">
        <f>VLOOKUP(H4409,行业总结!D:F,2,FALSE)</f>
        <v>4.13</v>
      </c>
      <c r="L4409" s="27" t="s">
        <v>18605</v>
      </c>
      <c r="M4409" s="27" t="s">
        <v>18606</v>
      </c>
    </row>
    <row r="4410" s="98" customFormat="1" ht="33" spans="1:13">
      <c r="A4410" s="20" t="s">
        <v>18607</v>
      </c>
      <c r="B4410" s="20" t="s">
        <v>18608</v>
      </c>
      <c r="C4410" s="21">
        <f>VLOOKUP(A4410,[1]spot_prices!$A:$F,3,FALSE)</f>
        <v>50</v>
      </c>
      <c r="D4410" s="21">
        <f>VLOOKUP(A4410,[1]spot_prices!$A:$F,4,FALSE)</f>
        <v>57.8</v>
      </c>
      <c r="E4410" s="107">
        <f>C4410/D4410</f>
        <v>0.865051903114187</v>
      </c>
      <c r="F4410" s="20">
        <f>VLOOKUP(A4410,[1]spot_prices!$A:$F,5,FALSE)</f>
        <v>5.39</v>
      </c>
      <c r="G4410" s="103">
        <f>VLOOKUP(A4410,[1]spot_prices!$A:$F,6,FALSE)</f>
        <v>2.08</v>
      </c>
      <c r="H4410" s="23" t="s">
        <v>122</v>
      </c>
      <c r="I4410" s="23"/>
      <c r="J4410" s="20" t="s">
        <v>2135</v>
      </c>
      <c r="K4410" s="112">
        <f>VLOOKUP(H4410,行业总结!D:F,2,FALSE)</f>
        <v>4.13</v>
      </c>
      <c r="L4410" s="23" t="s">
        <v>18609</v>
      </c>
      <c r="M4410" s="23" t="s">
        <v>18610</v>
      </c>
    </row>
    <row r="4411" s="98" customFormat="1" ht="33" spans="1:13">
      <c r="A4411" s="24" t="s">
        <v>18611</v>
      </c>
      <c r="B4411" s="24" t="s">
        <v>18612</v>
      </c>
      <c r="C4411" s="21">
        <f>VLOOKUP(A4411,[1]spot_prices!$A:$F,3,FALSE)</f>
        <v>44.5</v>
      </c>
      <c r="D4411" s="21">
        <f>VLOOKUP(A4411,[1]spot_prices!$A:$F,4,FALSE)</f>
        <v>70</v>
      </c>
      <c r="E4411" s="107">
        <f>C4411/D4411</f>
        <v>0.635714285714286</v>
      </c>
      <c r="F4411" s="20">
        <f>VLOOKUP(A4411,[1]spot_prices!$A:$F,5,FALSE)</f>
        <v>14.08</v>
      </c>
      <c r="G4411" s="103">
        <f>VLOOKUP(A4411,[1]spot_prices!$A:$F,6,FALSE)</f>
        <v>2.18</v>
      </c>
      <c r="H4411" s="27" t="s">
        <v>122</v>
      </c>
      <c r="I4411" s="27"/>
      <c r="J4411" s="24" t="s">
        <v>2135</v>
      </c>
      <c r="K4411" s="112">
        <f>VLOOKUP(H4411,行业总结!D:F,2,FALSE)</f>
        <v>4.13</v>
      </c>
      <c r="L4411" s="27" t="s">
        <v>18613</v>
      </c>
      <c r="M4411" s="27" t="s">
        <v>18614</v>
      </c>
    </row>
    <row r="4412" s="98" customFormat="1" ht="33" spans="1:13">
      <c r="A4412" s="24" t="s">
        <v>18615</v>
      </c>
      <c r="B4412" s="24" t="s">
        <v>18616</v>
      </c>
      <c r="C4412" s="21">
        <f>VLOOKUP(A4412,[1]spot_prices!$A:$F,3,FALSE)</f>
        <v>42.1</v>
      </c>
      <c r="D4412" s="21">
        <f>VLOOKUP(A4412,[1]spot_prices!$A:$F,4,FALSE)</f>
        <v>43.2</v>
      </c>
      <c r="E4412" s="107">
        <f>C4412/D4412</f>
        <v>0.974537037037037</v>
      </c>
      <c r="F4412" s="20">
        <f>VLOOKUP(A4412,[1]spot_prices!$A:$F,5,FALSE)</f>
        <v>7.96</v>
      </c>
      <c r="G4412" s="103">
        <f>VLOOKUP(A4412,[1]spot_prices!$A:$F,6,FALSE)</f>
        <v>1.53</v>
      </c>
      <c r="H4412" s="27" t="s">
        <v>122</v>
      </c>
      <c r="I4412" s="27"/>
      <c r="J4412" s="114"/>
      <c r="K4412" s="112">
        <f>VLOOKUP(H4412,行业总结!D:F,2,FALSE)</f>
        <v>4.13</v>
      </c>
      <c r="L4412" s="27" t="s">
        <v>18617</v>
      </c>
      <c r="M4412" s="27" t="s">
        <v>18618</v>
      </c>
    </row>
    <row r="4413" s="98" customFormat="1" ht="33" spans="1:13">
      <c r="A4413" s="24" t="s">
        <v>18619</v>
      </c>
      <c r="B4413" s="24" t="s">
        <v>18620</v>
      </c>
      <c r="C4413" s="21">
        <f>VLOOKUP(A4413,[1]spot_prices!$A:$F,3,FALSE)</f>
        <v>42</v>
      </c>
      <c r="D4413" s="21">
        <f>VLOOKUP(A4413,[1]spot_prices!$A:$F,4,FALSE)</f>
        <v>57.4</v>
      </c>
      <c r="E4413" s="107">
        <f>C4413/D4413</f>
        <v>0.731707317073171</v>
      </c>
      <c r="F4413" s="20">
        <f>VLOOKUP(A4413,[1]spot_prices!$A:$F,5,FALSE)</f>
        <v>10.54</v>
      </c>
      <c r="G4413" s="103">
        <f>VLOOKUP(A4413,[1]spot_prices!$A:$F,6,FALSE)</f>
        <v>2.73</v>
      </c>
      <c r="H4413" s="27" t="s">
        <v>122</v>
      </c>
      <c r="I4413" s="27"/>
      <c r="J4413" s="114"/>
      <c r="K4413" s="112">
        <f>VLOOKUP(H4413,行业总结!D:F,2,FALSE)</f>
        <v>4.13</v>
      </c>
      <c r="L4413" s="27" t="s">
        <v>18621</v>
      </c>
      <c r="M4413" s="27" t="s">
        <v>18622</v>
      </c>
    </row>
    <row r="4414" s="98" customFormat="1" ht="33" spans="1:13">
      <c r="A4414" s="24" t="s">
        <v>18623</v>
      </c>
      <c r="B4414" s="24" t="s">
        <v>18624</v>
      </c>
      <c r="C4414" s="21">
        <f>VLOOKUP(A4414,[1]spot_prices!$A:$F,3,FALSE)</f>
        <v>37.4</v>
      </c>
      <c r="D4414" s="21">
        <f>VLOOKUP(A4414,[1]spot_prices!$A:$F,4,FALSE)</f>
        <v>37.4</v>
      </c>
      <c r="E4414" s="107">
        <f>C4414/D4414</f>
        <v>1</v>
      </c>
      <c r="F4414" s="20">
        <f>VLOOKUP(A4414,[1]spot_prices!$A:$F,5,FALSE)</f>
        <v>11.32</v>
      </c>
      <c r="G4414" s="103">
        <f>VLOOKUP(A4414,[1]spot_prices!$A:$F,6,FALSE)</f>
        <v>0.98</v>
      </c>
      <c r="H4414" s="27" t="s">
        <v>122</v>
      </c>
      <c r="I4414" s="27"/>
      <c r="J4414" s="114"/>
      <c r="K4414" s="112">
        <f>VLOOKUP(H4414,行业总结!D:F,2,FALSE)</f>
        <v>4.13</v>
      </c>
      <c r="L4414" s="27" t="s">
        <v>18625</v>
      </c>
      <c r="M4414" s="27" t="s">
        <v>18626</v>
      </c>
    </row>
    <row r="4415" s="98" customFormat="1" spans="1:13">
      <c r="A4415" s="24" t="s">
        <v>18627</v>
      </c>
      <c r="B4415" s="24" t="s">
        <v>18628</v>
      </c>
      <c r="C4415" s="21">
        <f>VLOOKUP(A4415,[1]spot_prices!$A:$F,3,FALSE)</f>
        <v>35.5</v>
      </c>
      <c r="D4415" s="21">
        <f>VLOOKUP(A4415,[1]spot_prices!$A:$F,4,FALSE)</f>
        <v>36.5</v>
      </c>
      <c r="E4415" s="107">
        <f>C4415/D4415</f>
        <v>0.972602739726027</v>
      </c>
      <c r="F4415" s="20">
        <f>VLOOKUP(A4415,[1]spot_prices!$A:$F,5,FALSE)</f>
        <v>8.37</v>
      </c>
      <c r="G4415" s="103">
        <f>VLOOKUP(A4415,[1]spot_prices!$A:$F,6,FALSE)</f>
        <v>0.72</v>
      </c>
      <c r="H4415" s="27" t="s">
        <v>122</v>
      </c>
      <c r="I4415" s="27"/>
      <c r="J4415" s="114"/>
      <c r="K4415" s="112">
        <f>VLOOKUP(H4415,行业总结!D:F,2,FALSE)</f>
        <v>4.13</v>
      </c>
      <c r="L4415" s="27" t="s">
        <v>18629</v>
      </c>
      <c r="M4415" s="27" t="s">
        <v>18630</v>
      </c>
    </row>
    <row r="4416" s="98" customFormat="1" ht="33" spans="1:13">
      <c r="A4416" s="24" t="s">
        <v>18631</v>
      </c>
      <c r="B4416" s="24" t="s">
        <v>18632</v>
      </c>
      <c r="C4416" s="21">
        <f>VLOOKUP(A4416,[1]spot_prices!$A:$F,3,FALSE)</f>
        <v>34.4</v>
      </c>
      <c r="D4416" s="21">
        <f>VLOOKUP(A4416,[1]spot_prices!$A:$F,4,FALSE)</f>
        <v>34.4</v>
      </c>
      <c r="E4416" s="107">
        <f>C4416/D4416</f>
        <v>1</v>
      </c>
      <c r="F4416" s="20">
        <f>VLOOKUP(A4416,[1]spot_prices!$A:$F,5,FALSE)</f>
        <v>3.68</v>
      </c>
      <c r="G4416" s="103">
        <f>VLOOKUP(A4416,[1]spot_prices!$A:$F,6,FALSE)</f>
        <v>1.1</v>
      </c>
      <c r="H4416" s="27" t="s">
        <v>122</v>
      </c>
      <c r="I4416" s="27"/>
      <c r="J4416" s="114"/>
      <c r="K4416" s="112">
        <f>VLOOKUP(H4416,行业总结!D:F,2,FALSE)</f>
        <v>4.13</v>
      </c>
      <c r="L4416" s="27" t="s">
        <v>18633</v>
      </c>
      <c r="M4416" s="27" t="s">
        <v>18634</v>
      </c>
    </row>
    <row r="4417" s="98" customFormat="1" ht="33" spans="1:13">
      <c r="A4417" s="24" t="s">
        <v>18635</v>
      </c>
      <c r="B4417" s="24" t="s">
        <v>18636</v>
      </c>
      <c r="C4417" s="21">
        <f>VLOOKUP(A4417,[1]spot_prices!$A:$F,3,FALSE)</f>
        <v>34.2</v>
      </c>
      <c r="D4417" s="21">
        <f>VLOOKUP(A4417,[1]spot_prices!$A:$F,4,FALSE)</f>
        <v>34.2</v>
      </c>
      <c r="E4417" s="107">
        <f>C4417/D4417</f>
        <v>1</v>
      </c>
      <c r="F4417" s="20">
        <f>VLOOKUP(A4417,[1]spot_prices!$A:$F,5,FALSE)</f>
        <v>23.05</v>
      </c>
      <c r="G4417" s="103">
        <f>VLOOKUP(A4417,[1]spot_prices!$A:$F,6,FALSE)</f>
        <v>10.02</v>
      </c>
      <c r="H4417" s="27" t="s">
        <v>122</v>
      </c>
      <c r="I4417" s="27"/>
      <c r="J4417" s="114"/>
      <c r="K4417" s="112">
        <f>VLOOKUP(H4417,行业总结!D:F,2,FALSE)</f>
        <v>4.13</v>
      </c>
      <c r="L4417" s="27" t="s">
        <v>18637</v>
      </c>
      <c r="M4417" s="27" t="s">
        <v>18638</v>
      </c>
    </row>
    <row r="4418" s="98" customFormat="1" spans="1:13">
      <c r="A4418" s="24" t="s">
        <v>18639</v>
      </c>
      <c r="B4418" s="24" t="s">
        <v>18640</v>
      </c>
      <c r="C4418" s="21">
        <f>VLOOKUP(A4418,[1]spot_prices!$A:$F,3,FALSE)</f>
        <v>33.4</v>
      </c>
      <c r="D4418" s="21">
        <f>VLOOKUP(A4418,[1]spot_prices!$A:$F,4,FALSE)</f>
        <v>40.5</v>
      </c>
      <c r="E4418" s="107">
        <f>C4418/D4418</f>
        <v>0.824691358024691</v>
      </c>
      <c r="F4418" s="20">
        <f>VLOOKUP(A4418,[1]spot_prices!$A:$F,5,FALSE)</f>
        <v>6.53</v>
      </c>
      <c r="G4418" s="103">
        <f>VLOOKUP(A4418,[1]spot_prices!$A:$F,6,FALSE)</f>
        <v>1.08</v>
      </c>
      <c r="H4418" s="27" t="s">
        <v>122</v>
      </c>
      <c r="I4418" s="27"/>
      <c r="J4418" s="114"/>
      <c r="K4418" s="112">
        <f>VLOOKUP(H4418,行业总结!D:F,2,FALSE)</f>
        <v>4.13</v>
      </c>
      <c r="L4418" s="27" t="s">
        <v>18641</v>
      </c>
      <c r="M4418" s="27" t="s">
        <v>18642</v>
      </c>
    </row>
    <row r="4419" s="98" customFormat="1" ht="49.5" spans="1:13">
      <c r="A4419" s="24" t="s">
        <v>18643</v>
      </c>
      <c r="B4419" s="24" t="s">
        <v>18644</v>
      </c>
      <c r="C4419" s="21">
        <f>VLOOKUP(A4419,[1]spot_prices!$A:$F,3,FALSE)</f>
        <v>32.9</v>
      </c>
      <c r="D4419" s="21">
        <f>VLOOKUP(A4419,[1]spot_prices!$A:$F,4,FALSE)</f>
        <v>33.2</v>
      </c>
      <c r="E4419" s="107">
        <f>C4419/D4419</f>
        <v>0.990963855421687</v>
      </c>
      <c r="F4419" s="20">
        <f>VLOOKUP(A4419,[1]spot_prices!$A:$F,5,FALSE)</f>
        <v>7.76</v>
      </c>
      <c r="G4419" s="103">
        <f>VLOOKUP(A4419,[1]spot_prices!$A:$F,6,FALSE)</f>
        <v>0.78</v>
      </c>
      <c r="H4419" s="27" t="s">
        <v>122</v>
      </c>
      <c r="I4419" s="27"/>
      <c r="J4419" s="114"/>
      <c r="K4419" s="112">
        <f>VLOOKUP(H4419,行业总结!D:F,2,FALSE)</f>
        <v>4.13</v>
      </c>
      <c r="L4419" s="27" t="s">
        <v>18645</v>
      </c>
      <c r="M4419" s="27" t="s">
        <v>18646</v>
      </c>
    </row>
    <row r="4420" s="98" customFormat="1" ht="49.5" spans="1:13">
      <c r="A4420" s="24" t="s">
        <v>18647</v>
      </c>
      <c r="B4420" s="24" t="s">
        <v>18648</v>
      </c>
      <c r="C4420" s="21">
        <f>VLOOKUP(A4420,[1]spot_prices!$A:$F,3,FALSE)</f>
        <v>31.5</v>
      </c>
      <c r="D4420" s="21">
        <f>VLOOKUP(A4420,[1]spot_prices!$A:$F,4,FALSE)</f>
        <v>38.5</v>
      </c>
      <c r="E4420" s="107">
        <f>C4420/D4420</f>
        <v>0.818181818181818</v>
      </c>
      <c r="F4420" s="20">
        <f>VLOOKUP(A4420,[1]spot_prices!$A:$F,5,FALSE)</f>
        <v>5.31</v>
      </c>
      <c r="G4420" s="103">
        <f>VLOOKUP(A4420,[1]spot_prices!$A:$F,6,FALSE)</f>
        <v>2.91</v>
      </c>
      <c r="H4420" s="27" t="s">
        <v>122</v>
      </c>
      <c r="I4420" s="27"/>
      <c r="J4420" s="114"/>
      <c r="K4420" s="112">
        <f>VLOOKUP(H4420,行业总结!D:F,2,FALSE)</f>
        <v>4.13</v>
      </c>
      <c r="L4420" s="27" t="s">
        <v>18649</v>
      </c>
      <c r="M4420" s="27" t="s">
        <v>18650</v>
      </c>
    </row>
    <row r="4421" s="98" customFormat="1" ht="33" spans="1:13">
      <c r="A4421" s="24" t="s">
        <v>18651</v>
      </c>
      <c r="B4421" s="141" t="s">
        <v>18652</v>
      </c>
      <c r="C4421" s="21">
        <f>VLOOKUP(A4421,[1]spot_prices!$A:$F,3,FALSE)</f>
        <v>29.8</v>
      </c>
      <c r="D4421" s="21">
        <f>VLOOKUP(A4421,[1]spot_prices!$A:$F,4,FALSE)</f>
        <v>30.2</v>
      </c>
      <c r="E4421" s="107">
        <f>C4421/D4421</f>
        <v>0.986754966887417</v>
      </c>
      <c r="F4421" s="20">
        <f>VLOOKUP(A4421,[1]spot_prices!$A:$F,5,FALSE)</f>
        <v>11.54</v>
      </c>
      <c r="G4421" s="103">
        <f>VLOOKUP(A4421,[1]spot_prices!$A:$F,6,FALSE)</f>
        <v>-2.2</v>
      </c>
      <c r="H4421" s="27" t="s">
        <v>122</v>
      </c>
      <c r="I4421" s="27"/>
      <c r="J4421" s="114"/>
      <c r="K4421" s="112">
        <f>VLOOKUP(H4421,行业总结!D:F,2,FALSE)</f>
        <v>4.13</v>
      </c>
      <c r="L4421" s="27" t="s">
        <v>18653</v>
      </c>
      <c r="M4421" s="27" t="s">
        <v>18654</v>
      </c>
    </row>
    <row r="4422" s="98" customFormat="1" ht="33" spans="1:13">
      <c r="A4422" s="24" t="s">
        <v>18655</v>
      </c>
      <c r="B4422" s="24" t="s">
        <v>18656</v>
      </c>
      <c r="C4422" s="21">
        <f>VLOOKUP(A4422,[1]spot_prices!$A:$F,3,FALSE)</f>
        <v>29.2</v>
      </c>
      <c r="D4422" s="21">
        <f>VLOOKUP(A4422,[1]spot_prices!$A:$F,4,FALSE)</f>
        <v>29.5</v>
      </c>
      <c r="E4422" s="107">
        <f>C4422/D4422</f>
        <v>0.989830508474576</v>
      </c>
      <c r="F4422" s="20">
        <f>VLOOKUP(A4422,[1]spot_prices!$A:$F,5,FALSE)</f>
        <v>4.27</v>
      </c>
      <c r="G4422" s="103">
        <f>VLOOKUP(A4422,[1]spot_prices!$A:$F,6,FALSE)</f>
        <v>2.4</v>
      </c>
      <c r="H4422" s="27" t="s">
        <v>122</v>
      </c>
      <c r="I4422" s="27"/>
      <c r="J4422" s="114"/>
      <c r="K4422" s="112">
        <f>VLOOKUP(H4422,行业总结!D:F,2,FALSE)</f>
        <v>4.13</v>
      </c>
      <c r="L4422" s="27" t="s">
        <v>18657</v>
      </c>
      <c r="M4422" s="27" t="s">
        <v>18658</v>
      </c>
    </row>
    <row r="4423" s="98" customFormat="1" ht="33" spans="1:13">
      <c r="A4423" s="24" t="s">
        <v>18659</v>
      </c>
      <c r="B4423" s="24" t="s">
        <v>18660</v>
      </c>
      <c r="C4423" s="21">
        <f>VLOOKUP(A4423,[1]spot_prices!$A:$F,3,FALSE)</f>
        <v>29</v>
      </c>
      <c r="D4423" s="21">
        <f>VLOOKUP(A4423,[1]spot_prices!$A:$F,4,FALSE)</f>
        <v>29.4</v>
      </c>
      <c r="E4423" s="107">
        <f>C4423/D4423</f>
        <v>0.986394557823129</v>
      </c>
      <c r="F4423" s="20">
        <f>VLOOKUP(A4423,[1]spot_prices!$A:$F,5,FALSE)</f>
        <v>13.15</v>
      </c>
      <c r="G4423" s="103">
        <f>VLOOKUP(A4423,[1]spot_prices!$A:$F,6,FALSE)</f>
        <v>2.41</v>
      </c>
      <c r="H4423" s="27" t="s">
        <v>122</v>
      </c>
      <c r="I4423" s="27"/>
      <c r="J4423" s="114"/>
      <c r="K4423" s="112">
        <f>VLOOKUP(H4423,行业总结!D:F,2,FALSE)</f>
        <v>4.13</v>
      </c>
      <c r="L4423" s="27" t="s">
        <v>18661</v>
      </c>
      <c r="M4423" s="27" t="s">
        <v>18662</v>
      </c>
    </row>
    <row r="4424" s="98" customFormat="1" ht="33" spans="1:13">
      <c r="A4424" s="24" t="s">
        <v>18663</v>
      </c>
      <c r="B4424" s="24" t="s">
        <v>18664</v>
      </c>
      <c r="C4424" s="21">
        <f>VLOOKUP(A4424,[1]spot_prices!$A:$F,3,FALSE)</f>
        <v>25.4</v>
      </c>
      <c r="D4424" s="21">
        <f>VLOOKUP(A4424,[1]spot_prices!$A:$F,4,FALSE)</f>
        <v>25.4</v>
      </c>
      <c r="E4424" s="107">
        <f>C4424/D4424</f>
        <v>1</v>
      </c>
      <c r="F4424" s="20">
        <f>VLOOKUP(A4424,[1]spot_prices!$A:$F,5,FALSE)</f>
        <v>5.74</v>
      </c>
      <c r="G4424" s="103">
        <f>VLOOKUP(A4424,[1]spot_prices!$A:$F,6,FALSE)</f>
        <v>1.77</v>
      </c>
      <c r="H4424" s="27" t="s">
        <v>122</v>
      </c>
      <c r="I4424" s="27"/>
      <c r="J4424" s="24" t="s">
        <v>2286</v>
      </c>
      <c r="K4424" s="112">
        <f>VLOOKUP(H4424,行业总结!D:F,2,FALSE)</f>
        <v>4.13</v>
      </c>
      <c r="L4424" s="27" t="s">
        <v>18665</v>
      </c>
      <c r="M4424" s="27" t="s">
        <v>18666</v>
      </c>
    </row>
    <row r="4425" s="98" customFormat="1" spans="1:13">
      <c r="A4425" s="24" t="s">
        <v>18667</v>
      </c>
      <c r="B4425" s="24" t="s">
        <v>18668</v>
      </c>
      <c r="C4425" s="21">
        <f>VLOOKUP(A4425,[1]spot_prices!$A:$F,3,FALSE)</f>
        <v>24.5</v>
      </c>
      <c r="D4425" s="21">
        <f>VLOOKUP(A4425,[1]spot_prices!$A:$F,4,FALSE)</f>
        <v>36.1</v>
      </c>
      <c r="E4425" s="107">
        <f>C4425/D4425</f>
        <v>0.678670360110803</v>
      </c>
      <c r="F4425" s="20">
        <f>VLOOKUP(A4425,[1]spot_prices!$A:$F,5,FALSE)</f>
        <v>6.48</v>
      </c>
      <c r="G4425" s="103">
        <f>VLOOKUP(A4425,[1]spot_prices!$A:$F,6,FALSE)</f>
        <v>1.73</v>
      </c>
      <c r="H4425" s="27" t="s">
        <v>122</v>
      </c>
      <c r="I4425" s="27"/>
      <c r="J4425" s="114"/>
      <c r="K4425" s="112">
        <f>VLOOKUP(H4425,行业总结!D:F,2,FALSE)</f>
        <v>4.13</v>
      </c>
      <c r="L4425" s="27" t="s">
        <v>18669</v>
      </c>
      <c r="M4425" s="27" t="s">
        <v>18670</v>
      </c>
    </row>
    <row r="4426" s="98" customFormat="1" spans="1:13">
      <c r="A4426" s="24" t="s">
        <v>18671</v>
      </c>
      <c r="B4426" s="24" t="s">
        <v>18672</v>
      </c>
      <c r="C4426" s="21">
        <f>VLOOKUP(A4426,[1]spot_prices!$A:$F,3,FALSE)</f>
        <v>20.3</v>
      </c>
      <c r="D4426" s="21">
        <f>VLOOKUP(A4426,[1]spot_prices!$A:$F,4,FALSE)</f>
        <v>20.3</v>
      </c>
      <c r="E4426" s="107">
        <f>C4426/D4426</f>
        <v>1</v>
      </c>
      <c r="F4426" s="20">
        <f>VLOOKUP(A4426,[1]spot_prices!$A:$F,5,FALSE)</f>
        <v>12.71</v>
      </c>
      <c r="G4426" s="103">
        <f>VLOOKUP(A4426,[1]spot_prices!$A:$F,6,FALSE)</f>
        <v>1.68</v>
      </c>
      <c r="H4426" s="27" t="s">
        <v>122</v>
      </c>
      <c r="I4426" s="27"/>
      <c r="J4426" s="114"/>
      <c r="K4426" s="112">
        <f>VLOOKUP(H4426,行业总结!D:F,2,FALSE)</f>
        <v>4.13</v>
      </c>
      <c r="L4426" s="27" t="s">
        <v>18673</v>
      </c>
      <c r="M4426" s="27" t="s">
        <v>1886</v>
      </c>
    </row>
    <row r="4427" s="98" customFormat="1" ht="33" spans="1:13">
      <c r="A4427" s="24" t="s">
        <v>18674</v>
      </c>
      <c r="B4427" s="24" t="s">
        <v>18675</v>
      </c>
      <c r="C4427" s="21">
        <f>VLOOKUP(A4427,[1]spot_prices!$A:$F,3,FALSE)</f>
        <v>18.4</v>
      </c>
      <c r="D4427" s="21">
        <f>VLOOKUP(A4427,[1]spot_prices!$A:$F,4,FALSE)</f>
        <v>32.4</v>
      </c>
      <c r="E4427" s="107">
        <f>C4427/D4427</f>
        <v>0.567901234567901</v>
      </c>
      <c r="F4427" s="20">
        <f>VLOOKUP(A4427,[1]spot_prices!$A:$F,5,FALSE)</f>
        <v>8.08</v>
      </c>
      <c r="G4427" s="103">
        <f>VLOOKUP(A4427,[1]spot_prices!$A:$F,6,FALSE)</f>
        <v>1.64</v>
      </c>
      <c r="H4427" s="27" t="s">
        <v>122</v>
      </c>
      <c r="I4427" s="27"/>
      <c r="J4427" s="114"/>
      <c r="K4427" s="112">
        <f>VLOOKUP(H4427,行业总结!D:F,2,FALSE)</f>
        <v>4.13</v>
      </c>
      <c r="L4427" s="27" t="s">
        <v>18676</v>
      </c>
      <c r="M4427" s="27" t="s">
        <v>1918</v>
      </c>
    </row>
    <row r="4428" s="98" customFormat="1" ht="33" spans="1:13">
      <c r="A4428" s="24" t="s">
        <v>18677</v>
      </c>
      <c r="B4428" s="24" t="s">
        <v>18678</v>
      </c>
      <c r="C4428" s="21">
        <f>VLOOKUP(A4428,[1]spot_prices!$A:$F,3,FALSE)</f>
        <v>18</v>
      </c>
      <c r="D4428" s="21">
        <f>VLOOKUP(A4428,[1]spot_prices!$A:$F,4,FALSE)</f>
        <v>71.8</v>
      </c>
      <c r="E4428" s="107">
        <f>C4428/D4428</f>
        <v>0.250696378830084</v>
      </c>
      <c r="F4428" s="20">
        <f>VLOOKUP(A4428,[1]spot_prices!$A:$F,5,FALSE)</f>
        <v>21.56</v>
      </c>
      <c r="G4428" s="103">
        <f>VLOOKUP(A4428,[1]spot_prices!$A:$F,6,FALSE)</f>
        <v>2.37</v>
      </c>
      <c r="H4428" s="27" t="s">
        <v>122</v>
      </c>
      <c r="I4428" s="27"/>
      <c r="J4428" s="24" t="s">
        <v>2286</v>
      </c>
      <c r="K4428" s="112">
        <f>VLOOKUP(H4428,行业总结!D:F,2,FALSE)</f>
        <v>4.13</v>
      </c>
      <c r="L4428" s="27" t="s">
        <v>18679</v>
      </c>
      <c r="M4428" s="27" t="s">
        <v>18680</v>
      </c>
    </row>
    <row r="4429" s="98" customFormat="1" ht="33" spans="1:13">
      <c r="A4429" s="24" t="s">
        <v>18681</v>
      </c>
      <c r="B4429" s="24" t="s">
        <v>18682</v>
      </c>
      <c r="C4429" s="21">
        <f>VLOOKUP(A4429,[1]spot_prices!$A:$F,3,FALSE)</f>
        <v>17.9</v>
      </c>
      <c r="D4429" s="21">
        <f>VLOOKUP(A4429,[1]spot_prices!$A:$F,4,FALSE)</f>
        <v>23.1</v>
      </c>
      <c r="E4429" s="107">
        <f>C4429/D4429</f>
        <v>0.774891774891775</v>
      </c>
      <c r="F4429" s="20">
        <f>VLOOKUP(A4429,[1]spot_prices!$A:$F,5,FALSE)</f>
        <v>9.11</v>
      </c>
      <c r="G4429" s="103">
        <f>VLOOKUP(A4429,[1]spot_prices!$A:$F,6,FALSE)</f>
        <v>2.36</v>
      </c>
      <c r="H4429" s="27" t="s">
        <v>122</v>
      </c>
      <c r="I4429" s="27"/>
      <c r="J4429" s="114"/>
      <c r="K4429" s="112">
        <f>VLOOKUP(H4429,行业总结!D:F,2,FALSE)</f>
        <v>4.13</v>
      </c>
      <c r="L4429" s="27" t="s">
        <v>18683</v>
      </c>
      <c r="M4429" s="27" t="s">
        <v>18684</v>
      </c>
    </row>
    <row r="4430" s="98" customFormat="1" spans="1:13">
      <c r="A4430" s="24" t="s">
        <v>18685</v>
      </c>
      <c r="B4430" s="24" t="s">
        <v>18686</v>
      </c>
      <c r="C4430" s="21">
        <f>VLOOKUP(A4430,[1]spot_prices!$A:$F,3,FALSE)</f>
        <v>17.8</v>
      </c>
      <c r="D4430" s="21">
        <f>VLOOKUP(A4430,[1]spot_prices!$A:$F,4,FALSE)</f>
        <v>28.9</v>
      </c>
      <c r="E4430" s="107">
        <f>C4430/D4430</f>
        <v>0.615916955017301</v>
      </c>
      <c r="F4430" s="20">
        <f>VLOOKUP(A4430,[1]spot_prices!$A:$F,5,FALSE)</f>
        <v>21.2</v>
      </c>
      <c r="G4430" s="103">
        <f>VLOOKUP(A4430,[1]spot_prices!$A:$F,6,FALSE)</f>
        <v>1.24</v>
      </c>
      <c r="H4430" s="27" t="s">
        <v>122</v>
      </c>
      <c r="I4430" s="27"/>
      <c r="J4430" s="114"/>
      <c r="K4430" s="112">
        <f>VLOOKUP(H4430,行业总结!D:F,2,FALSE)</f>
        <v>4.13</v>
      </c>
      <c r="L4430" s="27" t="s">
        <v>18687</v>
      </c>
      <c r="M4430" s="27" t="s">
        <v>18688</v>
      </c>
    </row>
    <row r="4431" s="98" customFormat="1" ht="33" spans="1:13">
      <c r="A4431" s="24" t="s">
        <v>18689</v>
      </c>
      <c r="B4431" s="24" t="s">
        <v>18690</v>
      </c>
      <c r="C4431" s="21">
        <f>VLOOKUP(A4431,[1]spot_prices!$A:$F,3,FALSE)</f>
        <v>17.8</v>
      </c>
      <c r="D4431" s="21">
        <f>VLOOKUP(A4431,[1]spot_prices!$A:$F,4,FALSE)</f>
        <v>25</v>
      </c>
      <c r="E4431" s="107">
        <f>C4431/D4431</f>
        <v>0.712</v>
      </c>
      <c r="F4431" s="20">
        <f>VLOOKUP(A4431,[1]spot_prices!$A:$F,5,FALSE)</f>
        <v>5.73</v>
      </c>
      <c r="G4431" s="103">
        <f>VLOOKUP(A4431,[1]spot_prices!$A:$F,6,FALSE)</f>
        <v>2.87</v>
      </c>
      <c r="H4431" s="27" t="s">
        <v>122</v>
      </c>
      <c r="I4431" s="27"/>
      <c r="J4431" s="114"/>
      <c r="K4431" s="112">
        <f>VLOOKUP(H4431,行业总结!D:F,2,FALSE)</f>
        <v>4.13</v>
      </c>
      <c r="L4431" s="27" t="s">
        <v>18691</v>
      </c>
      <c r="M4431" s="27" t="s">
        <v>18692</v>
      </c>
    </row>
    <row r="4432" s="98" customFormat="1" ht="33" spans="1:13">
      <c r="A4432" s="24" t="s">
        <v>18693</v>
      </c>
      <c r="B4432" s="24" t="s">
        <v>18694</v>
      </c>
      <c r="C4432" s="21">
        <f>VLOOKUP(A4432,[1]spot_prices!$A:$F,3,FALSE)</f>
        <v>16.7</v>
      </c>
      <c r="D4432" s="21">
        <f>VLOOKUP(A4432,[1]spot_prices!$A:$F,4,FALSE)</f>
        <v>25</v>
      </c>
      <c r="E4432" s="107">
        <f>C4432/D4432</f>
        <v>0.668</v>
      </c>
      <c r="F4432" s="20">
        <f>VLOOKUP(A4432,[1]spot_prices!$A:$F,5,FALSE)</f>
        <v>7.88</v>
      </c>
      <c r="G4432" s="103">
        <f>VLOOKUP(A4432,[1]spot_prices!$A:$F,6,FALSE)</f>
        <v>1.94</v>
      </c>
      <c r="H4432" s="27" t="s">
        <v>122</v>
      </c>
      <c r="I4432" s="27"/>
      <c r="J4432" s="114"/>
      <c r="K4432" s="112">
        <f>VLOOKUP(H4432,行业总结!D:F,2,FALSE)</f>
        <v>4.13</v>
      </c>
      <c r="L4432" s="27" t="s">
        <v>18695</v>
      </c>
      <c r="M4432" s="27" t="s">
        <v>18696</v>
      </c>
    </row>
    <row r="4433" s="98" customFormat="1" spans="1:13">
      <c r="A4433" s="24" t="s">
        <v>18697</v>
      </c>
      <c r="B4433" s="24" t="s">
        <v>18698</v>
      </c>
      <c r="C4433" s="21">
        <f>VLOOKUP(A4433,[1]spot_prices!$A:$F,3,FALSE)</f>
        <v>16.1</v>
      </c>
      <c r="D4433" s="21">
        <f>VLOOKUP(A4433,[1]spot_prices!$A:$F,4,FALSE)</f>
        <v>32.2</v>
      </c>
      <c r="E4433" s="107">
        <f>C4433/D4433</f>
        <v>0.5</v>
      </c>
      <c r="F4433" s="20">
        <f>VLOOKUP(A4433,[1]spot_prices!$A:$F,5,FALSE)</f>
        <v>38.32</v>
      </c>
      <c r="G4433" s="103">
        <f>VLOOKUP(A4433,[1]spot_prices!$A:$F,6,FALSE)</f>
        <v>2.68</v>
      </c>
      <c r="H4433" s="27" t="s">
        <v>122</v>
      </c>
      <c r="I4433" s="27"/>
      <c r="J4433" s="114"/>
      <c r="K4433" s="112">
        <f>VLOOKUP(H4433,行业总结!D:F,2,FALSE)</f>
        <v>4.13</v>
      </c>
      <c r="L4433" s="27" t="s">
        <v>18699</v>
      </c>
      <c r="M4433" s="27" t="s">
        <v>18700</v>
      </c>
    </row>
    <row r="4434" s="98" customFormat="1" spans="1:13">
      <c r="A4434" s="24" t="s">
        <v>18701</v>
      </c>
      <c r="B4434" s="24" t="s">
        <v>18702</v>
      </c>
      <c r="C4434" s="21">
        <f>VLOOKUP(A4434,[1]spot_prices!$A:$F,3,FALSE)</f>
        <v>15</v>
      </c>
      <c r="D4434" s="21">
        <f>VLOOKUP(A4434,[1]spot_prices!$A:$F,4,FALSE)</f>
        <v>29.1</v>
      </c>
      <c r="E4434" s="107">
        <f>C4434/D4434</f>
        <v>0.515463917525773</v>
      </c>
      <c r="F4434" s="20">
        <f>VLOOKUP(A4434,[1]spot_prices!$A:$F,5,FALSE)</f>
        <v>16.52</v>
      </c>
      <c r="G4434" s="103">
        <f>VLOOKUP(A4434,[1]spot_prices!$A:$F,6,FALSE)</f>
        <v>3.51</v>
      </c>
      <c r="H4434" s="27" t="s">
        <v>122</v>
      </c>
      <c r="I4434" s="27"/>
      <c r="J4434" s="114"/>
      <c r="K4434" s="112">
        <f>VLOOKUP(H4434,行业总结!D:F,2,FALSE)</f>
        <v>4.13</v>
      </c>
      <c r="L4434" s="27" t="s">
        <v>18703</v>
      </c>
      <c r="M4434" s="27" t="s">
        <v>18704</v>
      </c>
    </row>
    <row r="4435" s="98" customFormat="1" spans="1:13">
      <c r="A4435" s="24" t="s">
        <v>18705</v>
      </c>
      <c r="B4435" s="24" t="s">
        <v>18706</v>
      </c>
      <c r="C4435" s="21">
        <f>VLOOKUP(A4435,[1]spot_prices!$A:$F,3,FALSE)</f>
        <v>14.7</v>
      </c>
      <c r="D4435" s="21">
        <f>VLOOKUP(A4435,[1]spot_prices!$A:$F,4,FALSE)</f>
        <v>72.6</v>
      </c>
      <c r="E4435" s="107">
        <f>C4435/D4435</f>
        <v>0.202479338842975</v>
      </c>
      <c r="F4435" s="20">
        <f>VLOOKUP(A4435,[1]spot_prices!$A:$F,5,FALSE)</f>
        <v>18.1</v>
      </c>
      <c r="G4435" s="103">
        <f>VLOOKUP(A4435,[1]spot_prices!$A:$F,6,FALSE)</f>
        <v>0.44</v>
      </c>
      <c r="H4435" s="27" t="s">
        <v>122</v>
      </c>
      <c r="I4435" s="27"/>
      <c r="J4435" s="114"/>
      <c r="K4435" s="112">
        <f>VLOOKUP(H4435,行业总结!D:F,2,FALSE)</f>
        <v>4.13</v>
      </c>
      <c r="L4435" s="27" t="s">
        <v>18707</v>
      </c>
      <c r="M4435" s="27" t="s">
        <v>18708</v>
      </c>
    </row>
    <row r="4436" s="98" customFormat="1" ht="33" spans="1:13">
      <c r="A4436" s="24" t="s">
        <v>18709</v>
      </c>
      <c r="B4436" s="24" t="s">
        <v>18710</v>
      </c>
      <c r="C4436" s="21">
        <f>VLOOKUP(A4436,[1]spot_prices!$A:$F,3,FALSE)</f>
        <v>11.6</v>
      </c>
      <c r="D4436" s="21">
        <f>VLOOKUP(A4436,[1]spot_prices!$A:$F,4,FALSE)</f>
        <v>51</v>
      </c>
      <c r="E4436" s="107">
        <f>C4436/D4436</f>
        <v>0.227450980392157</v>
      </c>
      <c r="F4436" s="20">
        <f>VLOOKUP(A4436,[1]spot_prices!$A:$F,5,FALSE)</f>
        <v>20.58</v>
      </c>
      <c r="G4436" s="103">
        <f>VLOOKUP(A4436,[1]spot_prices!$A:$F,6,FALSE)</f>
        <v>1.58</v>
      </c>
      <c r="H4436" s="27" t="s">
        <v>122</v>
      </c>
      <c r="I4436" s="27"/>
      <c r="J4436" s="114"/>
      <c r="K4436" s="112">
        <f>VLOOKUP(H4436,行业总结!D:F,2,FALSE)</f>
        <v>4.13</v>
      </c>
      <c r="L4436" s="27" t="s">
        <v>18711</v>
      </c>
      <c r="M4436" s="27" t="s">
        <v>18712</v>
      </c>
    </row>
    <row r="4437" s="98" customFormat="1" spans="1:13">
      <c r="A4437" s="24" t="s">
        <v>18713</v>
      </c>
      <c r="B4437" s="24" t="s">
        <v>18714</v>
      </c>
      <c r="C4437" s="21">
        <f>VLOOKUP(A4437,[1]spot_prices!$A:$F,3,FALSE)</f>
        <v>7.8</v>
      </c>
      <c r="D4437" s="21">
        <f>VLOOKUP(A4437,[1]spot_prices!$A:$F,4,FALSE)</f>
        <v>31.2</v>
      </c>
      <c r="E4437" s="107">
        <f>C4437/D4437</f>
        <v>0.25</v>
      </c>
      <c r="F4437" s="20">
        <f>VLOOKUP(A4437,[1]spot_prices!$A:$F,5,FALSE)</f>
        <v>19.53</v>
      </c>
      <c r="G4437" s="103">
        <f>VLOOKUP(A4437,[1]spot_prices!$A:$F,6,FALSE)</f>
        <v>1.03</v>
      </c>
      <c r="H4437" s="27" t="s">
        <v>122</v>
      </c>
      <c r="I4437" s="27"/>
      <c r="J4437" s="114"/>
      <c r="K4437" s="112">
        <f>VLOOKUP(H4437,行业总结!D:F,2,FALSE)</f>
        <v>4.13</v>
      </c>
      <c r="L4437" s="27" t="s">
        <v>18715</v>
      </c>
      <c r="M4437" s="27" t="s">
        <v>18716</v>
      </c>
    </row>
    <row r="4438" s="98" customFormat="1" ht="33" spans="1:13">
      <c r="A4438" s="24" t="s">
        <v>18717</v>
      </c>
      <c r="B4438" s="24" t="s">
        <v>18718</v>
      </c>
      <c r="C4438" s="21">
        <f>VLOOKUP(A4438,[1]spot_prices!$A:$F,3,FALSE)</f>
        <v>6.6</v>
      </c>
      <c r="D4438" s="21">
        <f>VLOOKUP(A4438,[1]spot_prices!$A:$F,4,FALSE)</f>
        <v>27.8</v>
      </c>
      <c r="E4438" s="107">
        <f>C4438/D4438</f>
        <v>0.237410071942446</v>
      </c>
      <c r="F4438" s="20">
        <f>VLOOKUP(A4438,[1]spot_prices!$A:$F,5,FALSE)</f>
        <v>23.91</v>
      </c>
      <c r="G4438" s="103">
        <f>VLOOKUP(A4438,[1]spot_prices!$A:$F,6,FALSE)</f>
        <v>-0.25</v>
      </c>
      <c r="H4438" s="27" t="s">
        <v>122</v>
      </c>
      <c r="I4438" s="27"/>
      <c r="J4438" s="114"/>
      <c r="K4438" s="112">
        <f>VLOOKUP(H4438,行业总结!D:F,2,FALSE)</f>
        <v>4.13</v>
      </c>
      <c r="L4438" s="27" t="s">
        <v>18719</v>
      </c>
      <c r="M4438" s="27" t="s">
        <v>18720</v>
      </c>
    </row>
    <row r="4439" s="98" customFormat="1" spans="1:13">
      <c r="A4439" s="24" t="s">
        <v>18721</v>
      </c>
      <c r="B4439" s="24" t="s">
        <v>18722</v>
      </c>
      <c r="C4439" s="21">
        <f>VLOOKUP(A4439,[1]spot_prices!$A:$F,3,FALSE)</f>
        <v>6.1</v>
      </c>
      <c r="D4439" s="21">
        <f>VLOOKUP(A4439,[1]spot_prices!$A:$F,4,FALSE)</f>
        <v>25.9</v>
      </c>
      <c r="E4439" s="107">
        <f>C4439/D4439</f>
        <v>0.235521235521236</v>
      </c>
      <c r="F4439" s="20">
        <f>VLOOKUP(A4439,[1]spot_prices!$A:$F,5,FALSE)</f>
        <v>25.29</v>
      </c>
      <c r="G4439" s="103">
        <f>VLOOKUP(A4439,[1]spot_prices!$A:$F,6,FALSE)</f>
        <v>1.93</v>
      </c>
      <c r="H4439" s="27" t="s">
        <v>122</v>
      </c>
      <c r="I4439" s="27"/>
      <c r="J4439" s="114"/>
      <c r="K4439" s="112">
        <f>VLOOKUP(H4439,行业总结!D:F,2,FALSE)</f>
        <v>4.13</v>
      </c>
      <c r="L4439" s="27" t="s">
        <v>18723</v>
      </c>
      <c r="M4439" s="27" t="s">
        <v>10169</v>
      </c>
    </row>
    <row r="4440" s="98" customFormat="1" ht="33" spans="1:13">
      <c r="A4440" s="24" t="s">
        <v>18724</v>
      </c>
      <c r="B4440" s="24" t="s">
        <v>18725</v>
      </c>
      <c r="C4440" s="21">
        <f>VLOOKUP(A4440,[1]spot_prices!$A:$F,3,FALSE)</f>
        <v>5.8</v>
      </c>
      <c r="D4440" s="21">
        <f>VLOOKUP(A4440,[1]spot_prices!$A:$F,4,FALSE)</f>
        <v>9.7</v>
      </c>
      <c r="E4440" s="107">
        <f>C4440/D4440</f>
        <v>0.597938144329897</v>
      </c>
      <c r="F4440" s="20">
        <f>VLOOKUP(A4440,[1]spot_prices!$A:$F,5,FALSE)</f>
        <v>5.44</v>
      </c>
      <c r="G4440" s="103">
        <f>VLOOKUP(A4440,[1]spot_prices!$A:$F,6,FALSE)</f>
        <v>0</v>
      </c>
      <c r="H4440" s="27" t="s">
        <v>122</v>
      </c>
      <c r="I4440" s="27"/>
      <c r="J4440" s="114"/>
      <c r="K4440" s="112">
        <f>VLOOKUP(H4440,行业总结!D:F,2,FALSE)</f>
        <v>4.13</v>
      </c>
      <c r="L4440" s="27" t="s">
        <v>18726</v>
      </c>
      <c r="M4440" s="27" t="s">
        <v>1874</v>
      </c>
    </row>
    <row r="4441" s="98" customFormat="1" spans="1:13">
      <c r="A4441" s="24" t="s">
        <v>18727</v>
      </c>
      <c r="B4441" s="24" t="s">
        <v>18728</v>
      </c>
      <c r="C4441" s="21">
        <f>VLOOKUP(A4441,[1]spot_prices!$A:$F,3,FALSE)</f>
        <v>4.9</v>
      </c>
      <c r="D4441" s="21">
        <f>VLOOKUP(A4441,[1]spot_prices!$A:$F,4,FALSE)</f>
        <v>20.5</v>
      </c>
      <c r="E4441" s="107">
        <f>C4441/D4441</f>
        <v>0.239024390243902</v>
      </c>
      <c r="F4441" s="20">
        <f>VLOOKUP(A4441,[1]spot_prices!$A:$F,5,FALSE)</f>
        <v>23.88</v>
      </c>
      <c r="G4441" s="103">
        <f>VLOOKUP(A4441,[1]spot_prices!$A:$F,6,FALSE)</f>
        <v>1.23</v>
      </c>
      <c r="H4441" s="27" t="s">
        <v>122</v>
      </c>
      <c r="I4441" s="27"/>
      <c r="J4441" s="114"/>
      <c r="K4441" s="112">
        <f>VLOOKUP(H4441,行业总结!D:F,2,FALSE)</f>
        <v>4.13</v>
      </c>
      <c r="L4441" s="27" t="s">
        <v>18729</v>
      </c>
      <c r="M4441" s="27" t="s">
        <v>18730</v>
      </c>
    </row>
    <row r="4442" s="98" customFormat="1" spans="1:13">
      <c r="A4442" s="24" t="s">
        <v>18731</v>
      </c>
      <c r="B4442" s="24" t="s">
        <v>18732</v>
      </c>
      <c r="C4442" s="21">
        <f>VLOOKUP(A4442,[1]spot_prices!$A:$F,3,FALSE)</f>
        <v>0.9</v>
      </c>
      <c r="D4442" s="21">
        <f>VLOOKUP(A4442,[1]spot_prices!$A:$F,4,FALSE)</f>
        <v>3.6</v>
      </c>
      <c r="E4442" s="107">
        <f>C4442/D4442</f>
        <v>0.25</v>
      </c>
      <c r="F4442" s="20">
        <f>VLOOKUP(A4442,[1]spot_prices!$A:$F,5,FALSE)</f>
        <v>5.03</v>
      </c>
      <c r="G4442" s="103">
        <f>VLOOKUP(A4442,[1]spot_prices!$A:$F,6,FALSE)</f>
        <v>0.6</v>
      </c>
      <c r="H4442" s="27" t="s">
        <v>122</v>
      </c>
      <c r="I4442" s="27"/>
      <c r="J4442" s="114"/>
      <c r="K4442" s="112">
        <f>VLOOKUP(H4442,行业总结!D:F,2,FALSE)</f>
        <v>4.13</v>
      </c>
      <c r="L4442" s="27" t="s">
        <v>18733</v>
      </c>
      <c r="M4442" s="114"/>
    </row>
    <row r="4443" s="98" customFormat="1" ht="66" spans="1:13">
      <c r="A4443" s="110" t="s">
        <v>969</v>
      </c>
      <c r="B4443" s="110" t="s">
        <v>970</v>
      </c>
      <c r="C4443" s="21">
        <f>VLOOKUP(A4443,[1]spot_prices!$A:$F,3,FALSE)</f>
        <v>582.1</v>
      </c>
      <c r="D4443" s="21">
        <f>VLOOKUP(A4443,[1]spot_prices!$A:$F,4,FALSE)</f>
        <v>716.7</v>
      </c>
      <c r="E4443" s="107">
        <f>C4443/D4443</f>
        <v>0.812194781638063</v>
      </c>
      <c r="F4443" s="20">
        <f>VLOOKUP(A4443,[1]spot_prices!$A:$F,5,FALSE)</f>
        <v>4.6</v>
      </c>
      <c r="G4443" s="103">
        <f>VLOOKUP(A4443,[1]spot_prices!$A:$F,6,FALSE)</f>
        <v>0</v>
      </c>
      <c r="H4443" s="111" t="s">
        <v>137</v>
      </c>
      <c r="I4443" s="111"/>
      <c r="J4443" s="117"/>
      <c r="K4443" s="112">
        <f>VLOOKUP(H4443,行业总结!D:F,2,FALSE)</f>
        <v>4.13</v>
      </c>
      <c r="L4443" s="111" t="s">
        <v>971</v>
      </c>
      <c r="M4443" s="111" t="s">
        <v>972</v>
      </c>
    </row>
    <row r="4444" s="98" customFormat="1" ht="49.5" spans="1:13">
      <c r="A4444" s="110" t="s">
        <v>978</v>
      </c>
      <c r="B4444" s="110" t="s">
        <v>979</v>
      </c>
      <c r="C4444" s="21">
        <f>VLOOKUP(A4444,[1]spot_prices!$A:$F,3,FALSE)</f>
        <v>380.5</v>
      </c>
      <c r="D4444" s="21">
        <f>VLOOKUP(A4444,[1]spot_prices!$A:$F,4,FALSE)</f>
        <v>588.8</v>
      </c>
      <c r="E4444" s="107">
        <f>C4444/D4444</f>
        <v>0.646229619565217</v>
      </c>
      <c r="F4444" s="20">
        <f>VLOOKUP(A4444,[1]spot_prices!$A:$F,5,FALSE)</f>
        <v>18.88</v>
      </c>
      <c r="G4444" s="103">
        <f>VLOOKUP(A4444,[1]spot_prices!$A:$F,6,FALSE)</f>
        <v>0.11</v>
      </c>
      <c r="H4444" s="111" t="s">
        <v>137</v>
      </c>
      <c r="I4444" s="111"/>
      <c r="J4444" s="110" t="s">
        <v>4665</v>
      </c>
      <c r="K4444" s="112">
        <f>VLOOKUP(H4444,行业总结!D:F,2,FALSE)</f>
        <v>4.13</v>
      </c>
      <c r="L4444" s="111" t="s">
        <v>980</v>
      </c>
      <c r="M4444" s="111" t="s">
        <v>981</v>
      </c>
    </row>
    <row r="4445" s="98" customFormat="1" ht="49.5" spans="1:13">
      <c r="A4445" s="108" t="s">
        <v>18734</v>
      </c>
      <c r="B4445" s="108" t="s">
        <v>18735</v>
      </c>
      <c r="C4445" s="21">
        <f>VLOOKUP(A4445,[1]spot_prices!$A:$F,3,FALSE)</f>
        <v>341.6</v>
      </c>
      <c r="D4445" s="21">
        <f>VLOOKUP(A4445,[1]spot_prices!$A:$F,4,FALSE)</f>
        <v>364.1</v>
      </c>
      <c r="E4445" s="107">
        <f>C4445/D4445</f>
        <v>0.938203790167536</v>
      </c>
      <c r="F4445" s="20">
        <f>VLOOKUP(A4445,[1]spot_prices!$A:$F,5,FALSE)</f>
        <v>16.85</v>
      </c>
      <c r="G4445" s="103">
        <f>VLOOKUP(A4445,[1]spot_prices!$A:$F,6,FALSE)</f>
        <v>1.87</v>
      </c>
      <c r="H4445" s="109" t="s">
        <v>137</v>
      </c>
      <c r="I4445" s="109"/>
      <c r="J4445" s="108" t="s">
        <v>2226</v>
      </c>
      <c r="K4445" s="112">
        <f>VLOOKUP(H4445,行业总结!D:F,2,FALSE)</f>
        <v>4.13</v>
      </c>
      <c r="L4445" s="109" t="s">
        <v>18736</v>
      </c>
      <c r="M4445" s="109" t="s">
        <v>18737</v>
      </c>
    </row>
    <row r="4446" s="98" customFormat="1" ht="33" spans="1:13">
      <c r="A4446" s="108" t="s">
        <v>18738</v>
      </c>
      <c r="B4446" s="108" t="s">
        <v>18739</v>
      </c>
      <c r="C4446" s="21">
        <f>VLOOKUP(A4446,[1]spot_prices!$A:$F,3,FALSE)</f>
        <v>237.4</v>
      </c>
      <c r="D4446" s="21">
        <f>VLOOKUP(A4446,[1]spot_prices!$A:$F,4,FALSE)</f>
        <v>244.6</v>
      </c>
      <c r="E4446" s="107">
        <f>C4446/D4446</f>
        <v>0.970564186426819</v>
      </c>
      <c r="F4446" s="20">
        <f>VLOOKUP(A4446,[1]spot_prices!$A:$F,5,FALSE)</f>
        <v>41.99</v>
      </c>
      <c r="G4446" s="103">
        <f>VLOOKUP(A4446,[1]spot_prices!$A:$F,6,FALSE)</f>
        <v>0.65</v>
      </c>
      <c r="H4446" s="109" t="s">
        <v>137</v>
      </c>
      <c r="I4446" s="109"/>
      <c r="J4446" s="108" t="s">
        <v>2135</v>
      </c>
      <c r="K4446" s="112">
        <f>VLOOKUP(H4446,行业总结!D:F,2,FALSE)</f>
        <v>4.13</v>
      </c>
      <c r="L4446" s="109" t="s">
        <v>18740</v>
      </c>
      <c r="M4446" s="109" t="s">
        <v>18741</v>
      </c>
    </row>
    <row r="4447" s="98" customFormat="1" ht="33" spans="1:13">
      <c r="A4447" s="108" t="s">
        <v>18742</v>
      </c>
      <c r="B4447" s="108" t="s">
        <v>18743</v>
      </c>
      <c r="C4447" s="21">
        <f>VLOOKUP(A4447,[1]spot_prices!$A:$F,3,FALSE)</f>
        <v>175.8</v>
      </c>
      <c r="D4447" s="21">
        <f>VLOOKUP(A4447,[1]spot_prices!$A:$F,4,FALSE)</f>
        <v>204</v>
      </c>
      <c r="E4447" s="107">
        <f>C4447/D4447</f>
        <v>0.861764705882353</v>
      </c>
      <c r="F4447" s="20">
        <f>VLOOKUP(A4447,[1]spot_prices!$A:$F,5,FALSE)</f>
        <v>44.2</v>
      </c>
      <c r="G4447" s="103">
        <f>VLOOKUP(A4447,[1]spot_prices!$A:$F,6,FALSE)</f>
        <v>2.17</v>
      </c>
      <c r="H4447" s="109" t="s">
        <v>137</v>
      </c>
      <c r="I4447" s="109"/>
      <c r="J4447" s="108" t="s">
        <v>2135</v>
      </c>
      <c r="K4447" s="112">
        <f>VLOOKUP(H4447,行业总结!D:F,2,FALSE)</f>
        <v>4.13</v>
      </c>
      <c r="L4447" s="109" t="s">
        <v>18744</v>
      </c>
      <c r="M4447" s="109" t="s">
        <v>18745</v>
      </c>
    </row>
    <row r="4448" s="98" customFormat="1" ht="49.5" spans="1:13">
      <c r="A4448" s="108" t="s">
        <v>18746</v>
      </c>
      <c r="B4448" s="108" t="s">
        <v>18747</v>
      </c>
      <c r="C4448" s="21">
        <f>VLOOKUP(A4448,[1]spot_prices!$A:$F,3,FALSE)</f>
        <v>175.5</v>
      </c>
      <c r="D4448" s="21">
        <f>VLOOKUP(A4448,[1]spot_prices!$A:$F,4,FALSE)</f>
        <v>175.7</v>
      </c>
      <c r="E4448" s="107">
        <f>C4448/D4448</f>
        <v>0.998861696072851</v>
      </c>
      <c r="F4448" s="20">
        <f>VLOOKUP(A4448,[1]spot_prices!$A:$F,5,FALSE)</f>
        <v>7.55</v>
      </c>
      <c r="G4448" s="103">
        <f>VLOOKUP(A4448,[1]spot_prices!$A:$F,6,FALSE)</f>
        <v>1.75</v>
      </c>
      <c r="H4448" s="109" t="s">
        <v>137</v>
      </c>
      <c r="I4448" s="109"/>
      <c r="J4448" s="108" t="s">
        <v>2839</v>
      </c>
      <c r="K4448" s="112">
        <f>VLOOKUP(H4448,行业总结!D:F,2,FALSE)</f>
        <v>4.13</v>
      </c>
      <c r="L4448" s="109" t="s">
        <v>18748</v>
      </c>
      <c r="M4448" s="109" t="s">
        <v>18749</v>
      </c>
    </row>
    <row r="4449" s="98" customFormat="1" ht="33" spans="1:13">
      <c r="A4449" s="108" t="s">
        <v>18750</v>
      </c>
      <c r="B4449" s="108" t="s">
        <v>18751</v>
      </c>
      <c r="C4449" s="21">
        <f>VLOOKUP(A4449,[1]spot_prices!$A:$F,3,FALSE)</f>
        <v>110.8</v>
      </c>
      <c r="D4449" s="21">
        <f>VLOOKUP(A4449,[1]spot_prices!$A:$F,4,FALSE)</f>
        <v>134.3</v>
      </c>
      <c r="E4449" s="107">
        <f>C4449/D4449</f>
        <v>0.825018615040953</v>
      </c>
      <c r="F4449" s="20">
        <f>VLOOKUP(A4449,[1]spot_prices!$A:$F,5,FALSE)</f>
        <v>27</v>
      </c>
      <c r="G4449" s="103">
        <f>VLOOKUP(A4449,[1]spot_prices!$A:$F,6,FALSE)</f>
        <v>2.43</v>
      </c>
      <c r="H4449" s="109" t="s">
        <v>137</v>
      </c>
      <c r="I4449" s="109"/>
      <c r="J4449" s="108" t="s">
        <v>2135</v>
      </c>
      <c r="K4449" s="112">
        <f>VLOOKUP(H4449,行业总结!D:F,2,FALSE)</f>
        <v>4.13</v>
      </c>
      <c r="L4449" s="109" t="s">
        <v>18752</v>
      </c>
      <c r="M4449" s="109" t="s">
        <v>18753</v>
      </c>
    </row>
    <row r="4450" s="98" customFormat="1" ht="33" spans="1:13">
      <c r="A4450" s="108" t="s">
        <v>18754</v>
      </c>
      <c r="B4450" s="108" t="s">
        <v>18755</v>
      </c>
      <c r="C4450" s="21">
        <f>VLOOKUP(A4450,[1]spot_prices!$A:$F,3,FALSE)</f>
        <v>109.1</v>
      </c>
      <c r="D4450" s="21">
        <f>VLOOKUP(A4450,[1]spot_prices!$A:$F,4,FALSE)</f>
        <v>111.1</v>
      </c>
      <c r="E4450" s="107">
        <f>C4450/D4450</f>
        <v>0.981998199819982</v>
      </c>
      <c r="F4450" s="20">
        <f>VLOOKUP(A4450,[1]spot_prices!$A:$F,5,FALSE)</f>
        <v>15.03</v>
      </c>
      <c r="G4450" s="103">
        <f>VLOOKUP(A4450,[1]spot_prices!$A:$F,6,FALSE)</f>
        <v>1.35</v>
      </c>
      <c r="H4450" s="109" t="s">
        <v>137</v>
      </c>
      <c r="I4450" s="109"/>
      <c r="J4450" s="108" t="s">
        <v>2135</v>
      </c>
      <c r="K4450" s="112">
        <f>VLOOKUP(H4450,行业总结!D:F,2,FALSE)</f>
        <v>4.13</v>
      </c>
      <c r="L4450" s="109" t="s">
        <v>18756</v>
      </c>
      <c r="M4450" s="109" t="s">
        <v>18757</v>
      </c>
    </row>
    <row r="4451" s="98" customFormat="1" ht="33" spans="1:13">
      <c r="A4451" s="108" t="s">
        <v>18758</v>
      </c>
      <c r="B4451" s="108" t="s">
        <v>18759</v>
      </c>
      <c r="C4451" s="21">
        <f>VLOOKUP(A4451,[1]spot_prices!$A:$F,3,FALSE)</f>
        <v>102.1</v>
      </c>
      <c r="D4451" s="21">
        <f>VLOOKUP(A4451,[1]spot_prices!$A:$F,4,FALSE)</f>
        <v>130.7</v>
      </c>
      <c r="E4451" s="107">
        <f>C4451/D4451</f>
        <v>0.781178270849273</v>
      </c>
      <c r="F4451" s="20">
        <f>VLOOKUP(A4451,[1]spot_prices!$A:$F,5,FALSE)</f>
        <v>63.68</v>
      </c>
      <c r="G4451" s="103">
        <f>VLOOKUP(A4451,[1]spot_prices!$A:$F,6,FALSE)</f>
        <v>3.48</v>
      </c>
      <c r="H4451" s="109" t="s">
        <v>137</v>
      </c>
      <c r="I4451" s="109"/>
      <c r="J4451" s="116"/>
      <c r="K4451" s="112">
        <f>VLOOKUP(H4451,行业总结!D:F,2,FALSE)</f>
        <v>4.13</v>
      </c>
      <c r="L4451" s="109" t="s">
        <v>18760</v>
      </c>
      <c r="M4451" s="109" t="s">
        <v>18761</v>
      </c>
    </row>
    <row r="4452" s="98" customFormat="1" ht="33" spans="1:13">
      <c r="A4452" s="108" t="s">
        <v>18762</v>
      </c>
      <c r="B4452" s="108" t="s">
        <v>18763</v>
      </c>
      <c r="C4452" s="21">
        <f>VLOOKUP(A4452,[1]spot_prices!$A:$F,3,FALSE)</f>
        <v>101.3</v>
      </c>
      <c r="D4452" s="21">
        <f>VLOOKUP(A4452,[1]spot_prices!$A:$F,4,FALSE)</f>
        <v>137.7</v>
      </c>
      <c r="E4452" s="107">
        <f>C4452/D4452</f>
        <v>0.735657225853304</v>
      </c>
      <c r="F4452" s="20">
        <f>VLOOKUP(A4452,[1]spot_prices!$A:$F,5,FALSE)</f>
        <v>33.27</v>
      </c>
      <c r="G4452" s="103">
        <f>VLOOKUP(A4452,[1]spot_prices!$A:$F,6,FALSE)</f>
        <v>0.85</v>
      </c>
      <c r="H4452" s="109" t="s">
        <v>137</v>
      </c>
      <c r="I4452" s="109"/>
      <c r="J4452" s="108" t="s">
        <v>2352</v>
      </c>
      <c r="K4452" s="112">
        <f>VLOOKUP(H4452,行业总结!D:F,2,FALSE)</f>
        <v>4.13</v>
      </c>
      <c r="L4452" s="109" t="s">
        <v>18764</v>
      </c>
      <c r="M4452" s="109" t="s">
        <v>18765</v>
      </c>
    </row>
    <row r="4453" s="98" customFormat="1" ht="33" spans="1:13">
      <c r="A4453" s="20" t="s">
        <v>18766</v>
      </c>
      <c r="B4453" s="20" t="s">
        <v>18767</v>
      </c>
      <c r="C4453" s="21">
        <f>VLOOKUP(A4453,[1]spot_prices!$A:$F,3,FALSE)</f>
        <v>93.8</v>
      </c>
      <c r="D4453" s="21">
        <f>VLOOKUP(A4453,[1]spot_prices!$A:$F,4,FALSE)</f>
        <v>95.4</v>
      </c>
      <c r="E4453" s="107">
        <f>C4453/D4453</f>
        <v>0.983228511530398</v>
      </c>
      <c r="F4453" s="20">
        <f>VLOOKUP(A4453,[1]spot_prices!$A:$F,5,FALSE)</f>
        <v>3.81</v>
      </c>
      <c r="G4453" s="103">
        <f>VLOOKUP(A4453,[1]spot_prices!$A:$F,6,FALSE)</f>
        <v>1.06</v>
      </c>
      <c r="H4453" s="23" t="s">
        <v>137</v>
      </c>
      <c r="I4453" s="23"/>
      <c r="J4453" s="20" t="s">
        <v>2122</v>
      </c>
      <c r="K4453" s="112">
        <f>VLOOKUP(H4453,行业总结!D:F,2,FALSE)</f>
        <v>4.13</v>
      </c>
      <c r="L4453" s="23" t="s">
        <v>18768</v>
      </c>
      <c r="M4453" s="23" t="s">
        <v>18769</v>
      </c>
    </row>
    <row r="4454" s="98" customFormat="1" ht="33" spans="1:13">
      <c r="A4454" s="20" t="s">
        <v>18770</v>
      </c>
      <c r="B4454" s="20" t="s">
        <v>18771</v>
      </c>
      <c r="C4454" s="21">
        <f>VLOOKUP(A4454,[1]spot_prices!$A:$F,3,FALSE)</f>
        <v>60.7</v>
      </c>
      <c r="D4454" s="21">
        <f>VLOOKUP(A4454,[1]spot_prices!$A:$F,4,FALSE)</f>
        <v>124.7</v>
      </c>
      <c r="E4454" s="107">
        <f>C4454/D4454</f>
        <v>0.486768243785084</v>
      </c>
      <c r="F4454" s="20">
        <f>VLOOKUP(A4454,[1]spot_prices!$A:$F,5,FALSE)</f>
        <v>86.79</v>
      </c>
      <c r="G4454" s="103">
        <f>VLOOKUP(A4454,[1]spot_prices!$A:$F,6,FALSE)</f>
        <v>-2.37</v>
      </c>
      <c r="H4454" s="23" t="s">
        <v>137</v>
      </c>
      <c r="I4454" s="23"/>
      <c r="J4454" s="20" t="s">
        <v>2442</v>
      </c>
      <c r="K4454" s="112">
        <f>VLOOKUP(H4454,行业总结!D:F,2,FALSE)</f>
        <v>4.13</v>
      </c>
      <c r="L4454" s="23" t="s">
        <v>18772</v>
      </c>
      <c r="M4454" s="23" t="s">
        <v>18773</v>
      </c>
    </row>
    <row r="4455" s="98" customFormat="1" ht="33" spans="1:13">
      <c r="A4455" s="24" t="s">
        <v>18774</v>
      </c>
      <c r="B4455" s="24" t="s">
        <v>18775</v>
      </c>
      <c r="C4455" s="21">
        <f>VLOOKUP(A4455,[1]spot_prices!$A:$F,3,FALSE)</f>
        <v>41</v>
      </c>
      <c r="D4455" s="21">
        <f>VLOOKUP(A4455,[1]spot_prices!$A:$F,4,FALSE)</f>
        <v>44</v>
      </c>
      <c r="E4455" s="107">
        <f>C4455/D4455</f>
        <v>0.931818181818182</v>
      </c>
      <c r="F4455" s="20">
        <f>VLOOKUP(A4455,[1]spot_prices!$A:$F,5,FALSE)</f>
        <v>7.8</v>
      </c>
      <c r="G4455" s="103">
        <f>VLOOKUP(A4455,[1]spot_prices!$A:$F,6,FALSE)</f>
        <v>1.69</v>
      </c>
      <c r="H4455" s="27" t="s">
        <v>137</v>
      </c>
      <c r="I4455" s="27"/>
      <c r="J4455" s="114"/>
      <c r="K4455" s="112">
        <f>VLOOKUP(H4455,行业总结!D:F,2,FALSE)</f>
        <v>4.13</v>
      </c>
      <c r="L4455" s="27" t="s">
        <v>18776</v>
      </c>
      <c r="M4455" s="27" t="s">
        <v>18777</v>
      </c>
    </row>
    <row r="4456" s="98" customFormat="1" ht="33" spans="1:13">
      <c r="A4456" s="24" t="s">
        <v>18778</v>
      </c>
      <c r="B4456" s="24" t="s">
        <v>18779</v>
      </c>
      <c r="C4456" s="21">
        <f>VLOOKUP(A4456,[1]spot_prices!$A:$F,3,FALSE)</f>
        <v>36.8</v>
      </c>
      <c r="D4456" s="21">
        <f>VLOOKUP(A4456,[1]spot_prices!$A:$F,4,FALSE)</f>
        <v>37.2</v>
      </c>
      <c r="E4456" s="107">
        <f>C4456/D4456</f>
        <v>0.989247311827957</v>
      </c>
      <c r="F4456" s="20">
        <f>VLOOKUP(A4456,[1]spot_prices!$A:$F,5,FALSE)</f>
        <v>7.17</v>
      </c>
      <c r="G4456" s="103">
        <f>VLOOKUP(A4456,[1]spot_prices!$A:$F,6,FALSE)</f>
        <v>2.14</v>
      </c>
      <c r="H4456" s="27" t="s">
        <v>137</v>
      </c>
      <c r="I4456" s="27"/>
      <c r="J4456" s="114"/>
      <c r="K4456" s="112">
        <f>VLOOKUP(H4456,行业总结!D:F,2,FALSE)</f>
        <v>4.13</v>
      </c>
      <c r="L4456" s="27" t="s">
        <v>18780</v>
      </c>
      <c r="M4456" s="27" t="s">
        <v>18781</v>
      </c>
    </row>
    <row r="4457" s="98" customFormat="1" ht="33" spans="1:13">
      <c r="A4457" s="24" t="s">
        <v>18782</v>
      </c>
      <c r="B4457" s="24" t="s">
        <v>18783</v>
      </c>
      <c r="C4457" s="21">
        <f>VLOOKUP(A4457,[1]spot_prices!$A:$F,3,FALSE)</f>
        <v>35.3</v>
      </c>
      <c r="D4457" s="21">
        <f>VLOOKUP(A4457,[1]spot_prices!$A:$F,4,FALSE)</f>
        <v>35.3</v>
      </c>
      <c r="E4457" s="107">
        <f>C4457/D4457</f>
        <v>1</v>
      </c>
      <c r="F4457" s="20">
        <f>VLOOKUP(A4457,[1]spot_prices!$A:$F,5,FALSE)</f>
        <v>6.38</v>
      </c>
      <c r="G4457" s="103">
        <f>VLOOKUP(A4457,[1]spot_prices!$A:$F,6,FALSE)</f>
        <v>1.11</v>
      </c>
      <c r="H4457" s="27" t="s">
        <v>137</v>
      </c>
      <c r="I4457" s="27"/>
      <c r="J4457" s="114"/>
      <c r="K4457" s="112">
        <f>VLOOKUP(H4457,行业总结!D:F,2,FALSE)</f>
        <v>4.13</v>
      </c>
      <c r="L4457" s="27" t="s">
        <v>18784</v>
      </c>
      <c r="M4457" s="27" t="s">
        <v>18785</v>
      </c>
    </row>
    <row r="4458" s="98" customFormat="1" ht="33" spans="1:13">
      <c r="A4458" s="24" t="s">
        <v>18786</v>
      </c>
      <c r="B4458" s="24" t="s">
        <v>18787</v>
      </c>
      <c r="C4458" s="21">
        <f>VLOOKUP(A4458,[1]spot_prices!$A:$F,3,FALSE)</f>
        <v>35</v>
      </c>
      <c r="D4458" s="21">
        <f>VLOOKUP(A4458,[1]spot_prices!$A:$F,4,FALSE)</f>
        <v>45.9</v>
      </c>
      <c r="E4458" s="107">
        <f>C4458/D4458</f>
        <v>0.762527233115468</v>
      </c>
      <c r="F4458" s="20">
        <f>VLOOKUP(A4458,[1]spot_prices!$A:$F,5,FALSE)</f>
        <v>5.45</v>
      </c>
      <c r="G4458" s="103">
        <f>VLOOKUP(A4458,[1]spot_prices!$A:$F,6,FALSE)</f>
        <v>1.11</v>
      </c>
      <c r="H4458" s="27" t="s">
        <v>137</v>
      </c>
      <c r="I4458" s="27"/>
      <c r="J4458" s="114"/>
      <c r="K4458" s="112">
        <f>VLOOKUP(H4458,行业总结!D:F,2,FALSE)</f>
        <v>4.13</v>
      </c>
      <c r="L4458" s="27" t="s">
        <v>18788</v>
      </c>
      <c r="M4458" s="27" t="s">
        <v>18789</v>
      </c>
    </row>
    <row r="4459" s="98" customFormat="1" spans="1:13">
      <c r="A4459" s="24" t="s">
        <v>18790</v>
      </c>
      <c r="B4459" s="24" t="s">
        <v>18791</v>
      </c>
      <c r="C4459" s="21">
        <f>VLOOKUP(A4459,[1]spot_prices!$A:$F,3,FALSE)</f>
        <v>34.7</v>
      </c>
      <c r="D4459" s="21">
        <f>VLOOKUP(A4459,[1]spot_prices!$A:$F,4,FALSE)</f>
        <v>39.1</v>
      </c>
      <c r="E4459" s="107">
        <f>C4459/D4459</f>
        <v>0.887468030690537</v>
      </c>
      <c r="F4459" s="20">
        <f>VLOOKUP(A4459,[1]spot_prices!$A:$F,5,FALSE)</f>
        <v>22.53</v>
      </c>
      <c r="G4459" s="103">
        <f>VLOOKUP(A4459,[1]spot_prices!$A:$F,6,FALSE)</f>
        <v>1.4</v>
      </c>
      <c r="H4459" s="27" t="s">
        <v>137</v>
      </c>
      <c r="I4459" s="27"/>
      <c r="J4459" s="114"/>
      <c r="K4459" s="112">
        <f>VLOOKUP(H4459,行业总结!D:F,2,FALSE)</f>
        <v>4.13</v>
      </c>
      <c r="L4459" s="27" t="s">
        <v>18792</v>
      </c>
      <c r="M4459" s="27" t="s">
        <v>18793</v>
      </c>
    </row>
    <row r="4460" s="98" customFormat="1" ht="33" spans="1:13">
      <c r="A4460" s="24" t="s">
        <v>18794</v>
      </c>
      <c r="B4460" s="24" t="s">
        <v>18795</v>
      </c>
      <c r="C4460" s="21">
        <f>VLOOKUP(A4460,[1]spot_prices!$A:$F,3,FALSE)</f>
        <v>32.7</v>
      </c>
      <c r="D4460" s="21">
        <f>VLOOKUP(A4460,[1]spot_prices!$A:$F,4,FALSE)</f>
        <v>33.1</v>
      </c>
      <c r="E4460" s="107">
        <f>C4460/D4460</f>
        <v>0.987915407854985</v>
      </c>
      <c r="F4460" s="20">
        <f>VLOOKUP(A4460,[1]spot_prices!$A:$F,5,FALSE)</f>
        <v>13.35</v>
      </c>
      <c r="G4460" s="103">
        <f>VLOOKUP(A4460,[1]spot_prices!$A:$F,6,FALSE)</f>
        <v>1.75</v>
      </c>
      <c r="H4460" s="27" t="s">
        <v>137</v>
      </c>
      <c r="I4460" s="27"/>
      <c r="J4460" s="114"/>
      <c r="K4460" s="112">
        <f>VLOOKUP(H4460,行业总结!D:F,2,FALSE)</f>
        <v>4.13</v>
      </c>
      <c r="L4460" s="27" t="s">
        <v>18796</v>
      </c>
      <c r="M4460" s="27" t="s">
        <v>18797</v>
      </c>
    </row>
    <row r="4461" s="98" customFormat="1" spans="1:13">
      <c r="A4461" s="24" t="s">
        <v>18798</v>
      </c>
      <c r="B4461" s="24" t="s">
        <v>18799</v>
      </c>
      <c r="C4461" s="21">
        <f>VLOOKUP(A4461,[1]spot_prices!$A:$F,3,FALSE)</f>
        <v>31.4</v>
      </c>
      <c r="D4461" s="21">
        <f>VLOOKUP(A4461,[1]spot_prices!$A:$F,4,FALSE)</f>
        <v>47.4</v>
      </c>
      <c r="E4461" s="107">
        <f>C4461/D4461</f>
        <v>0.662447257383966</v>
      </c>
      <c r="F4461" s="20">
        <f>VLOOKUP(A4461,[1]spot_prices!$A:$F,5,FALSE)</f>
        <v>59.03</v>
      </c>
      <c r="G4461" s="103">
        <f>VLOOKUP(A4461,[1]spot_prices!$A:$F,6,FALSE)</f>
        <v>3.82</v>
      </c>
      <c r="H4461" s="27" t="s">
        <v>137</v>
      </c>
      <c r="I4461" s="27"/>
      <c r="J4461" s="114"/>
      <c r="K4461" s="112">
        <f>VLOOKUP(H4461,行业总结!D:F,2,FALSE)</f>
        <v>4.13</v>
      </c>
      <c r="L4461" s="27" t="s">
        <v>18800</v>
      </c>
      <c r="M4461" s="27" t="s">
        <v>18801</v>
      </c>
    </row>
    <row r="4462" s="98" customFormat="1" ht="33" spans="1:13">
      <c r="A4462" s="24" t="s">
        <v>18802</v>
      </c>
      <c r="B4462" s="24" t="s">
        <v>18803</v>
      </c>
      <c r="C4462" s="21">
        <f>VLOOKUP(A4462,[1]spot_prices!$A:$F,3,FALSE)</f>
        <v>27.2</v>
      </c>
      <c r="D4462" s="21">
        <f>VLOOKUP(A4462,[1]spot_prices!$A:$F,4,FALSE)</f>
        <v>33.1</v>
      </c>
      <c r="E4462" s="107">
        <f>C4462/D4462</f>
        <v>0.821752265861027</v>
      </c>
      <c r="F4462" s="20">
        <f>VLOOKUP(A4462,[1]spot_prices!$A:$F,5,FALSE)</f>
        <v>2.8</v>
      </c>
      <c r="G4462" s="103">
        <f>VLOOKUP(A4462,[1]spot_prices!$A:$F,6,FALSE)</f>
        <v>0.72</v>
      </c>
      <c r="H4462" s="27" t="s">
        <v>137</v>
      </c>
      <c r="I4462" s="27"/>
      <c r="J4462" s="114"/>
      <c r="K4462" s="112">
        <f>VLOOKUP(H4462,行业总结!D:F,2,FALSE)</f>
        <v>4.13</v>
      </c>
      <c r="L4462" s="27" t="s">
        <v>18804</v>
      </c>
      <c r="M4462" s="27" t="s">
        <v>18805</v>
      </c>
    </row>
    <row r="4463" s="98" customFormat="1" ht="33" spans="1:13">
      <c r="A4463" s="24" t="s">
        <v>18806</v>
      </c>
      <c r="B4463" s="24" t="s">
        <v>18807</v>
      </c>
      <c r="C4463" s="21">
        <f>VLOOKUP(A4463,[1]spot_prices!$A:$F,3,FALSE)</f>
        <v>25</v>
      </c>
      <c r="D4463" s="21">
        <f>VLOOKUP(A4463,[1]spot_prices!$A:$F,4,FALSE)</f>
        <v>25.2</v>
      </c>
      <c r="E4463" s="107">
        <f>C4463/D4463</f>
        <v>0.992063492063492</v>
      </c>
      <c r="F4463" s="20">
        <f>VLOOKUP(A4463,[1]spot_prices!$A:$F,5,FALSE)</f>
        <v>7.87</v>
      </c>
      <c r="G4463" s="103">
        <f>VLOOKUP(A4463,[1]spot_prices!$A:$F,6,FALSE)</f>
        <v>2.61</v>
      </c>
      <c r="H4463" s="27" t="s">
        <v>137</v>
      </c>
      <c r="I4463" s="27"/>
      <c r="J4463" s="114"/>
      <c r="K4463" s="112">
        <f>VLOOKUP(H4463,行业总结!D:F,2,FALSE)</f>
        <v>4.13</v>
      </c>
      <c r="L4463" s="27" t="s">
        <v>18808</v>
      </c>
      <c r="M4463" s="27" t="s">
        <v>18809</v>
      </c>
    </row>
    <row r="4464" s="98" customFormat="1" ht="33" spans="1:13">
      <c r="A4464" s="24" t="s">
        <v>18810</v>
      </c>
      <c r="B4464" s="24" t="s">
        <v>18811</v>
      </c>
      <c r="C4464" s="21">
        <f>VLOOKUP(A4464,[1]spot_prices!$A:$F,3,FALSE)</f>
        <v>20.9</v>
      </c>
      <c r="D4464" s="21">
        <f>VLOOKUP(A4464,[1]spot_prices!$A:$F,4,FALSE)</f>
        <v>54.4</v>
      </c>
      <c r="E4464" s="107">
        <f>C4464/D4464</f>
        <v>0.384191176470588</v>
      </c>
      <c r="F4464" s="20">
        <f>VLOOKUP(A4464,[1]spot_prices!$A:$F,5,FALSE)</f>
        <v>53.45</v>
      </c>
      <c r="G4464" s="103">
        <f>VLOOKUP(A4464,[1]spot_prices!$A:$F,6,FALSE)</f>
        <v>3.17</v>
      </c>
      <c r="H4464" s="27" t="s">
        <v>137</v>
      </c>
      <c r="I4464" s="27"/>
      <c r="J4464" s="114"/>
      <c r="K4464" s="112">
        <f>VLOOKUP(H4464,行业总结!D:F,2,FALSE)</f>
        <v>4.13</v>
      </c>
      <c r="L4464" s="27" t="s">
        <v>18812</v>
      </c>
      <c r="M4464" s="27" t="s">
        <v>18813</v>
      </c>
    </row>
    <row r="4465" s="98" customFormat="1" ht="33" spans="1:13">
      <c r="A4465" s="24" t="s">
        <v>18814</v>
      </c>
      <c r="B4465" s="24" t="s">
        <v>18815</v>
      </c>
      <c r="C4465" s="21">
        <f>VLOOKUP(A4465,[1]spot_prices!$A:$F,3,FALSE)</f>
        <v>14</v>
      </c>
      <c r="D4465" s="21">
        <f>VLOOKUP(A4465,[1]spot_prices!$A:$F,4,FALSE)</f>
        <v>26</v>
      </c>
      <c r="E4465" s="107">
        <f>C4465/D4465</f>
        <v>0.538461538461538</v>
      </c>
      <c r="F4465" s="20">
        <f>VLOOKUP(A4465,[1]spot_prices!$A:$F,5,FALSE)</f>
        <v>16.45</v>
      </c>
      <c r="G4465" s="103">
        <f>VLOOKUP(A4465,[1]spot_prices!$A:$F,6,FALSE)</f>
        <v>7.66</v>
      </c>
      <c r="H4465" s="27" t="s">
        <v>137</v>
      </c>
      <c r="I4465" s="27"/>
      <c r="J4465" s="114"/>
      <c r="K4465" s="112">
        <f>VLOOKUP(H4465,行业总结!D:F,2,FALSE)</f>
        <v>4.13</v>
      </c>
      <c r="L4465" s="27" t="s">
        <v>18816</v>
      </c>
      <c r="M4465" s="27" t="s">
        <v>18817</v>
      </c>
    </row>
    <row r="4466" s="98" customFormat="1" ht="33" spans="1:13">
      <c r="A4466" s="24" t="s">
        <v>18818</v>
      </c>
      <c r="B4466" s="24" t="s">
        <v>18819</v>
      </c>
      <c r="C4466" s="21">
        <f>VLOOKUP(A4466,[1]spot_prices!$A:$F,3,FALSE)</f>
        <v>1.7</v>
      </c>
      <c r="D4466" s="21">
        <f>VLOOKUP(A4466,[1]spot_prices!$A:$F,4,FALSE)</f>
        <v>6.2</v>
      </c>
      <c r="E4466" s="107">
        <f>C4466/D4466</f>
        <v>0.274193548387097</v>
      </c>
      <c r="F4466" s="20">
        <f>VLOOKUP(A4466,[1]spot_prices!$A:$F,5,FALSE)</f>
        <v>15.88</v>
      </c>
      <c r="G4466" s="103">
        <f>VLOOKUP(A4466,[1]spot_prices!$A:$F,6,FALSE)</f>
        <v>0.63</v>
      </c>
      <c r="H4466" s="27" t="s">
        <v>137</v>
      </c>
      <c r="I4466" s="27"/>
      <c r="J4466" s="114"/>
      <c r="K4466" s="112">
        <f>VLOOKUP(H4466,行业总结!D:F,2,FALSE)</f>
        <v>4.13</v>
      </c>
      <c r="L4466" s="27" t="s">
        <v>18820</v>
      </c>
      <c r="M4466" s="114"/>
    </row>
    <row r="4467" s="98" customFormat="1" ht="45" spans="1:13">
      <c r="A4467" s="28" t="s">
        <v>1523</v>
      </c>
      <c r="B4467" s="28" t="s">
        <v>1524</v>
      </c>
      <c r="C4467" s="21">
        <f>VLOOKUP(A4467,[1]spot_prices!$A:$F,3,FALSE)</f>
        <v>2989.5</v>
      </c>
      <c r="D4467" s="21">
        <f>VLOOKUP(A4467,[1]spot_prices!$A:$F,4,FALSE)</f>
        <v>2990.9</v>
      </c>
      <c r="E4467" s="107">
        <f>C4467/D4467</f>
        <v>0.999531913470862</v>
      </c>
      <c r="F4467" s="20">
        <f>VLOOKUP(A4467,[1]spot_prices!$A:$F,5,FALSE)</f>
        <v>39.45</v>
      </c>
      <c r="G4467" s="103">
        <f>VLOOKUP(A4467,[1]spot_prices!$A:$F,6,FALSE)</f>
        <v>0.61</v>
      </c>
      <c r="H4467" s="30" t="s">
        <v>918</v>
      </c>
      <c r="I4467" s="30"/>
      <c r="J4467" s="28" t="s">
        <v>2207</v>
      </c>
      <c r="K4467" s="112">
        <f>VLOOKUP(H4467,行业总结!D:F,2,FALSE)</f>
        <v>4.11</v>
      </c>
      <c r="L4467" s="30" t="s">
        <v>1526</v>
      </c>
      <c r="M4467" s="30" t="s">
        <v>18821</v>
      </c>
    </row>
    <row r="4468" s="98" customFormat="1" ht="30" spans="1:13">
      <c r="A4468" s="28" t="s">
        <v>1527</v>
      </c>
      <c r="B4468" s="28" t="s">
        <v>1528</v>
      </c>
      <c r="C4468" s="21">
        <f>VLOOKUP(A4468,[1]spot_prices!$A:$F,3,FALSE)</f>
        <v>1742.7</v>
      </c>
      <c r="D4468" s="21">
        <f>VLOOKUP(A4468,[1]spot_prices!$A:$F,4,FALSE)</f>
        <v>1742.7</v>
      </c>
      <c r="E4468" s="107">
        <f>C4468/D4468</f>
        <v>1</v>
      </c>
      <c r="F4468" s="20">
        <f>VLOOKUP(A4468,[1]spot_prices!$A:$F,5,FALSE)</f>
        <v>38.71</v>
      </c>
      <c r="G4468" s="103">
        <f>VLOOKUP(A4468,[1]spot_prices!$A:$F,6,FALSE)</f>
        <v>1.12</v>
      </c>
      <c r="H4468" s="30" t="s">
        <v>918</v>
      </c>
      <c r="I4468" s="30"/>
      <c r="J4468" s="28" t="s">
        <v>2207</v>
      </c>
      <c r="K4468" s="112">
        <f>VLOOKUP(H4468,行业总结!D:F,2,FALSE)</f>
        <v>4.11</v>
      </c>
      <c r="L4468" s="30" t="s">
        <v>1529</v>
      </c>
      <c r="M4468" s="30" t="s">
        <v>18822</v>
      </c>
    </row>
    <row r="4469" s="98" customFormat="1" ht="30" spans="1:13">
      <c r="A4469" s="28" t="s">
        <v>1530</v>
      </c>
      <c r="B4469" s="28" t="s">
        <v>1531</v>
      </c>
      <c r="C4469" s="21">
        <f>VLOOKUP(A4469,[1]spot_prices!$A:$F,3,FALSE)</f>
        <v>1438</v>
      </c>
      <c r="D4469" s="21">
        <f>VLOOKUP(A4469,[1]spot_prices!$A:$F,4,FALSE)</f>
        <v>1438.8</v>
      </c>
      <c r="E4469" s="107">
        <f>C4469/D4469</f>
        <v>0.999443981095357</v>
      </c>
      <c r="F4469" s="20">
        <f>VLOOKUP(A4469,[1]spot_prices!$A:$F,5,FALSE)</f>
        <v>44.52</v>
      </c>
      <c r="G4469" s="103">
        <f>VLOOKUP(A4469,[1]spot_prices!$A:$F,6,FALSE)</f>
        <v>-0.13</v>
      </c>
      <c r="H4469" s="30" t="s">
        <v>918</v>
      </c>
      <c r="I4469" s="30"/>
      <c r="J4469" s="28" t="s">
        <v>2309</v>
      </c>
      <c r="K4469" s="112">
        <f>VLOOKUP(H4469,行业总结!D:F,2,FALSE)</f>
        <v>4.11</v>
      </c>
      <c r="L4469" s="30" t="s">
        <v>1532</v>
      </c>
      <c r="M4469" s="30" t="s">
        <v>18823</v>
      </c>
    </row>
    <row r="4470" s="98" customFormat="1" ht="30" spans="1:13">
      <c r="A4470" s="28" t="s">
        <v>1533</v>
      </c>
      <c r="B4470" s="28" t="s">
        <v>1534</v>
      </c>
      <c r="C4470" s="21">
        <f>VLOOKUP(A4470,[1]spot_prices!$A:$F,3,FALSE)</f>
        <v>1280.7</v>
      </c>
      <c r="D4470" s="21">
        <f>VLOOKUP(A4470,[1]spot_prices!$A:$F,4,FALSE)</f>
        <v>1287.2</v>
      </c>
      <c r="E4470" s="107">
        <f>C4470/D4470</f>
        <v>0.994950279676818</v>
      </c>
      <c r="F4470" s="20">
        <f>VLOOKUP(A4470,[1]spot_prices!$A:$F,5,FALSE)</f>
        <v>54.65</v>
      </c>
      <c r="G4470" s="103">
        <f>VLOOKUP(A4470,[1]spot_prices!$A:$F,6,FALSE)</f>
        <v>-0.53</v>
      </c>
      <c r="H4470" s="30" t="s">
        <v>918</v>
      </c>
      <c r="I4470" s="30"/>
      <c r="J4470" s="28" t="s">
        <v>2309</v>
      </c>
      <c r="K4470" s="112">
        <f>VLOOKUP(H4470,行业总结!D:F,2,FALSE)</f>
        <v>4.11</v>
      </c>
      <c r="L4470" s="30" t="s">
        <v>1535</v>
      </c>
      <c r="M4470" s="30" t="s">
        <v>18824</v>
      </c>
    </row>
    <row r="4471" s="98" customFormat="1" ht="30" spans="1:13">
      <c r="A4471" s="28" t="s">
        <v>1536</v>
      </c>
      <c r="B4471" s="28" t="s">
        <v>1537</v>
      </c>
      <c r="C4471" s="21">
        <f>VLOOKUP(A4471,[1]spot_prices!$A:$F,3,FALSE)</f>
        <v>1146.6</v>
      </c>
      <c r="D4471" s="21">
        <f>VLOOKUP(A4471,[1]spot_prices!$A:$F,4,FALSE)</f>
        <v>1508.5</v>
      </c>
      <c r="E4471" s="107">
        <f>C4471/D4471</f>
        <v>0.760092807424594</v>
      </c>
      <c r="F4471" s="20">
        <f>VLOOKUP(A4471,[1]spot_prices!$A:$F,5,FALSE)</f>
        <v>101.57</v>
      </c>
      <c r="G4471" s="103">
        <f>VLOOKUP(A4471,[1]spot_prices!$A:$F,6,FALSE)</f>
        <v>1.88</v>
      </c>
      <c r="H4471" s="30" t="s">
        <v>918</v>
      </c>
      <c r="I4471" s="30"/>
      <c r="J4471" s="28" t="s">
        <v>3185</v>
      </c>
      <c r="K4471" s="112">
        <f>VLOOKUP(H4471,行业总结!D:F,2,FALSE)</f>
        <v>4.11</v>
      </c>
      <c r="L4471" s="30" t="s">
        <v>1538</v>
      </c>
      <c r="M4471" s="30" t="s">
        <v>18825</v>
      </c>
    </row>
    <row r="4472" s="98" customFormat="1" spans="1:13">
      <c r="A4472" s="110" t="s">
        <v>916</v>
      </c>
      <c r="B4472" s="110" t="s">
        <v>917</v>
      </c>
      <c r="C4472" s="21">
        <f>VLOOKUP(A4472,[1]spot_prices!$A:$F,3,FALSE)</f>
        <v>784.5</v>
      </c>
      <c r="D4472" s="21">
        <f>VLOOKUP(A4472,[1]spot_prices!$A:$F,4,FALSE)</f>
        <v>784.5</v>
      </c>
      <c r="E4472" s="107">
        <f>C4472/D4472</f>
        <v>1</v>
      </c>
      <c r="F4472" s="20">
        <f>VLOOKUP(A4472,[1]spot_prices!$A:$F,5,FALSE)</f>
        <v>58.92</v>
      </c>
      <c r="G4472" s="103">
        <f>VLOOKUP(A4472,[1]spot_prices!$A:$F,6,FALSE)</f>
        <v>0.1</v>
      </c>
      <c r="H4472" s="111" t="s">
        <v>918</v>
      </c>
      <c r="I4472" s="111"/>
      <c r="J4472" s="110" t="s">
        <v>2224</v>
      </c>
      <c r="K4472" s="112">
        <f>VLOOKUP(H4472,行业总结!D:F,2,FALSE)</f>
        <v>4.11</v>
      </c>
      <c r="L4472" s="111" t="s">
        <v>919</v>
      </c>
      <c r="M4472" s="111" t="s">
        <v>920</v>
      </c>
    </row>
    <row r="4473" s="98" customFormat="1" ht="33" spans="1:13">
      <c r="A4473" s="110" t="s">
        <v>921</v>
      </c>
      <c r="B4473" s="110" t="s">
        <v>922</v>
      </c>
      <c r="C4473" s="21">
        <f>VLOOKUP(A4473,[1]spot_prices!$A:$F,3,FALSE)</f>
        <v>769.3</v>
      </c>
      <c r="D4473" s="21">
        <f>VLOOKUP(A4473,[1]spot_prices!$A:$F,4,FALSE)</f>
        <v>818.1</v>
      </c>
      <c r="E4473" s="107">
        <f>C4473/D4473</f>
        <v>0.940349590514607</v>
      </c>
      <c r="F4473" s="20">
        <f>VLOOKUP(A4473,[1]spot_prices!$A:$F,5,FALSE)</f>
        <v>62.51</v>
      </c>
      <c r="G4473" s="103">
        <f>VLOOKUP(A4473,[1]spot_prices!$A:$F,6,FALSE)</f>
        <v>-1.15</v>
      </c>
      <c r="H4473" s="111" t="s">
        <v>918</v>
      </c>
      <c r="I4473" s="111"/>
      <c r="J4473" s="110" t="s">
        <v>3185</v>
      </c>
      <c r="K4473" s="112">
        <f>VLOOKUP(H4473,行业总结!D:F,2,FALSE)</f>
        <v>4.11</v>
      </c>
      <c r="L4473" s="111" t="s">
        <v>923</v>
      </c>
      <c r="M4473" s="111" t="s">
        <v>924</v>
      </c>
    </row>
    <row r="4474" s="98" customFormat="1" ht="33" spans="1:13">
      <c r="A4474" s="110" t="s">
        <v>925</v>
      </c>
      <c r="B4474" s="110" t="s">
        <v>926</v>
      </c>
      <c r="C4474" s="21">
        <f>VLOOKUP(A4474,[1]spot_prices!$A:$F,3,FALSE)</f>
        <v>714.4</v>
      </c>
      <c r="D4474" s="21">
        <f>VLOOKUP(A4474,[1]spot_prices!$A:$F,4,FALSE)</f>
        <v>1169</v>
      </c>
      <c r="E4474" s="107">
        <f>C4474/D4474</f>
        <v>0.611120615911035</v>
      </c>
      <c r="F4474" s="20">
        <f>VLOOKUP(A4474,[1]spot_prices!$A:$F,5,FALSE)</f>
        <v>53.79</v>
      </c>
      <c r="G4474" s="103">
        <f>VLOOKUP(A4474,[1]spot_prices!$A:$F,6,FALSE)</f>
        <v>0</v>
      </c>
      <c r="H4474" s="111" t="s">
        <v>918</v>
      </c>
      <c r="I4474" s="111"/>
      <c r="J4474" s="110" t="s">
        <v>18826</v>
      </c>
      <c r="K4474" s="112">
        <f>VLOOKUP(H4474,行业总结!D:F,2,FALSE)</f>
        <v>4.11</v>
      </c>
      <c r="L4474" s="111" t="s">
        <v>927</v>
      </c>
      <c r="M4474" s="111" t="s">
        <v>928</v>
      </c>
    </row>
    <row r="4475" s="98" customFormat="1" ht="33" spans="1:13">
      <c r="A4475" s="110" t="s">
        <v>929</v>
      </c>
      <c r="B4475" s="110" t="s">
        <v>930</v>
      </c>
      <c r="C4475" s="21">
        <f>VLOOKUP(A4475,[1]spot_prices!$A:$F,3,FALSE)</f>
        <v>534.8</v>
      </c>
      <c r="D4475" s="21">
        <f>VLOOKUP(A4475,[1]spot_prices!$A:$F,4,FALSE)</f>
        <v>678</v>
      </c>
      <c r="E4475" s="107">
        <f>C4475/D4475</f>
        <v>0.788790560471976</v>
      </c>
      <c r="F4475" s="20">
        <f>VLOOKUP(A4475,[1]spot_prices!$A:$F,5,FALSE)</f>
        <v>31.58</v>
      </c>
      <c r="G4475" s="103">
        <f>VLOOKUP(A4475,[1]spot_prices!$A:$F,6,FALSE)</f>
        <v>1.94</v>
      </c>
      <c r="H4475" s="111" t="s">
        <v>918</v>
      </c>
      <c r="I4475" s="111"/>
      <c r="J4475" s="110" t="s">
        <v>2224</v>
      </c>
      <c r="K4475" s="112">
        <f>VLOOKUP(H4475,行业总结!D:F,2,FALSE)</f>
        <v>4.11</v>
      </c>
      <c r="L4475" s="111" t="s">
        <v>931</v>
      </c>
      <c r="M4475" s="111" t="s">
        <v>932</v>
      </c>
    </row>
    <row r="4476" s="98" customFormat="1" ht="33" spans="1:13">
      <c r="A4476" s="110" t="s">
        <v>937</v>
      </c>
      <c r="B4476" s="110" t="s">
        <v>938</v>
      </c>
      <c r="C4476" s="21">
        <f>VLOOKUP(A4476,[1]spot_prices!$A:$F,3,FALSE)</f>
        <v>416.6</v>
      </c>
      <c r="D4476" s="21">
        <f>VLOOKUP(A4476,[1]spot_prices!$A:$F,4,FALSE)</f>
        <v>550.8</v>
      </c>
      <c r="E4476" s="107">
        <f>C4476/D4476</f>
        <v>0.756354393609296</v>
      </c>
      <c r="F4476" s="20">
        <f>VLOOKUP(A4476,[1]spot_prices!$A:$F,5,FALSE)</f>
        <v>138.85</v>
      </c>
      <c r="G4476" s="103">
        <f>VLOOKUP(A4476,[1]spot_prices!$A:$F,6,FALSE)</f>
        <v>0.89</v>
      </c>
      <c r="H4476" s="111" t="s">
        <v>918</v>
      </c>
      <c r="I4476" s="111"/>
      <c r="J4476" s="110" t="s">
        <v>3185</v>
      </c>
      <c r="K4476" s="112">
        <f>VLOOKUP(H4476,行业总结!D:F,2,FALSE)</f>
        <v>4.11</v>
      </c>
      <c r="L4476" s="111" t="s">
        <v>939</v>
      </c>
      <c r="M4476" s="111" t="s">
        <v>940</v>
      </c>
    </row>
    <row r="4477" s="98" customFormat="1" ht="33" spans="1:13">
      <c r="A4477" s="110" t="s">
        <v>933</v>
      </c>
      <c r="B4477" s="110" t="s">
        <v>934</v>
      </c>
      <c r="C4477" s="21">
        <f>VLOOKUP(A4477,[1]spot_prices!$A:$F,3,FALSE)</f>
        <v>393.9</v>
      </c>
      <c r="D4477" s="21">
        <f>VLOOKUP(A4477,[1]spot_prices!$A:$F,4,FALSE)</f>
        <v>396.5</v>
      </c>
      <c r="E4477" s="107">
        <f>C4477/D4477</f>
        <v>0.99344262295082</v>
      </c>
      <c r="F4477" s="20">
        <f>VLOOKUP(A4477,[1]spot_prices!$A:$F,5,FALSE)</f>
        <v>96.52</v>
      </c>
      <c r="G4477" s="103">
        <f>VLOOKUP(A4477,[1]spot_prices!$A:$F,6,FALSE)</f>
        <v>0.76</v>
      </c>
      <c r="H4477" s="111" t="s">
        <v>918</v>
      </c>
      <c r="I4477" s="111"/>
      <c r="J4477" s="110" t="s">
        <v>2224</v>
      </c>
      <c r="K4477" s="112">
        <f>VLOOKUP(H4477,行业总结!D:F,2,FALSE)</f>
        <v>4.11</v>
      </c>
      <c r="L4477" s="111" t="s">
        <v>935</v>
      </c>
      <c r="M4477" s="111" t="s">
        <v>936</v>
      </c>
    </row>
    <row r="4478" s="98" customFormat="1" ht="49.5" spans="1:13">
      <c r="A4478" s="110" t="s">
        <v>941</v>
      </c>
      <c r="B4478" s="110" t="s">
        <v>942</v>
      </c>
      <c r="C4478" s="21">
        <f>VLOOKUP(A4478,[1]spot_prices!$A:$F,3,FALSE)</f>
        <v>378.8</v>
      </c>
      <c r="D4478" s="21">
        <f>VLOOKUP(A4478,[1]spot_prices!$A:$F,4,FALSE)</f>
        <v>551.7</v>
      </c>
      <c r="E4478" s="107">
        <f>C4478/D4478</f>
        <v>0.686605038970455</v>
      </c>
      <c r="F4478" s="20">
        <f>VLOOKUP(A4478,[1]spot_prices!$A:$F,5,FALSE)</f>
        <v>317</v>
      </c>
      <c r="G4478" s="103">
        <f>VLOOKUP(A4478,[1]spot_prices!$A:$F,6,FALSE)</f>
        <v>0.68</v>
      </c>
      <c r="H4478" s="111" t="s">
        <v>918</v>
      </c>
      <c r="I4478" s="111"/>
      <c r="J4478" s="110" t="s">
        <v>3185</v>
      </c>
      <c r="K4478" s="112">
        <f>VLOOKUP(H4478,行业总结!D:F,2,FALSE)</f>
        <v>4.11</v>
      </c>
      <c r="L4478" s="111" t="s">
        <v>943</v>
      </c>
      <c r="M4478" s="111" t="s">
        <v>944</v>
      </c>
    </row>
    <row r="4479" s="98" customFormat="1" ht="33" spans="1:13">
      <c r="A4479" s="108" t="s">
        <v>18827</v>
      </c>
      <c r="B4479" s="108" t="s">
        <v>18828</v>
      </c>
      <c r="C4479" s="21">
        <f>VLOOKUP(A4479,[1]spot_prices!$A:$F,3,FALSE)</f>
        <v>315</v>
      </c>
      <c r="D4479" s="21">
        <f>VLOOKUP(A4479,[1]spot_prices!$A:$F,4,FALSE)</f>
        <v>401.2</v>
      </c>
      <c r="E4479" s="107">
        <f>C4479/D4479</f>
        <v>0.785144566301097</v>
      </c>
      <c r="F4479" s="20">
        <f>VLOOKUP(A4479,[1]spot_prices!$A:$F,5,FALSE)</f>
        <v>115.21</v>
      </c>
      <c r="G4479" s="103">
        <f>VLOOKUP(A4479,[1]spot_prices!$A:$F,6,FALSE)</f>
        <v>2.6</v>
      </c>
      <c r="H4479" s="109" t="s">
        <v>918</v>
      </c>
      <c r="I4479" s="109"/>
      <c r="J4479" s="108" t="s">
        <v>2331</v>
      </c>
      <c r="K4479" s="112">
        <f>VLOOKUP(H4479,行业总结!D:F,2,FALSE)</f>
        <v>4.11</v>
      </c>
      <c r="L4479" s="109" t="s">
        <v>18829</v>
      </c>
      <c r="M4479" s="109" t="s">
        <v>18830</v>
      </c>
    </row>
    <row r="4480" s="98" customFormat="1" ht="33" spans="1:13">
      <c r="A4480" s="108" t="s">
        <v>18831</v>
      </c>
      <c r="B4480" s="108" t="s">
        <v>18832</v>
      </c>
      <c r="C4480" s="21">
        <f>VLOOKUP(A4480,[1]spot_prices!$A:$F,3,FALSE)</f>
        <v>311</v>
      </c>
      <c r="D4480" s="21">
        <f>VLOOKUP(A4480,[1]spot_prices!$A:$F,4,FALSE)</f>
        <v>438.8</v>
      </c>
      <c r="E4480" s="107">
        <f>C4480/D4480</f>
        <v>0.708751139471285</v>
      </c>
      <c r="F4480" s="20">
        <f>VLOOKUP(A4480,[1]spot_prices!$A:$F,5,FALSE)</f>
        <v>33.7</v>
      </c>
      <c r="G4480" s="103">
        <f>VLOOKUP(A4480,[1]spot_prices!$A:$F,6,FALSE)</f>
        <v>0.54</v>
      </c>
      <c r="H4480" s="109" t="s">
        <v>918</v>
      </c>
      <c r="I4480" s="109"/>
      <c r="J4480" s="108" t="s">
        <v>4665</v>
      </c>
      <c r="K4480" s="112">
        <f>VLOOKUP(H4480,行业总结!D:F,2,FALSE)</f>
        <v>4.11</v>
      </c>
      <c r="L4480" s="109" t="s">
        <v>18833</v>
      </c>
      <c r="M4480" s="109" t="s">
        <v>1713</v>
      </c>
    </row>
    <row r="4481" s="98" customFormat="1" ht="33" spans="1:13">
      <c r="A4481" s="108" t="s">
        <v>18834</v>
      </c>
      <c r="B4481" s="108" t="s">
        <v>18835</v>
      </c>
      <c r="C4481" s="21">
        <f>VLOOKUP(A4481,[1]spot_prices!$A:$F,3,FALSE)</f>
        <v>281.5</v>
      </c>
      <c r="D4481" s="21">
        <f>VLOOKUP(A4481,[1]spot_prices!$A:$F,4,FALSE)</f>
        <v>1436</v>
      </c>
      <c r="E4481" s="107">
        <f>C4481/D4481</f>
        <v>0.196030640668524</v>
      </c>
      <c r="F4481" s="20">
        <f>VLOOKUP(A4481,[1]spot_prices!$A:$F,5,FALSE)</f>
        <v>14.36</v>
      </c>
      <c r="G4481" s="103">
        <f>VLOOKUP(A4481,[1]spot_prices!$A:$F,6,FALSE)</f>
        <v>3.31</v>
      </c>
      <c r="H4481" s="109" t="s">
        <v>918</v>
      </c>
      <c r="I4481" s="109"/>
      <c r="J4481" s="108" t="s">
        <v>3232</v>
      </c>
      <c r="K4481" s="112">
        <f>VLOOKUP(H4481,行业总结!D:F,2,FALSE)</f>
        <v>4.11</v>
      </c>
      <c r="L4481" s="109" t="s">
        <v>18836</v>
      </c>
      <c r="M4481" s="109" t="s">
        <v>18837</v>
      </c>
    </row>
    <row r="4482" s="98" customFormat="1" spans="1:13">
      <c r="A4482" s="108" t="s">
        <v>18838</v>
      </c>
      <c r="B4482" s="108" t="s">
        <v>18839</v>
      </c>
      <c r="C4482" s="21">
        <f>VLOOKUP(A4482,[1]spot_prices!$A:$F,3,FALSE)</f>
        <v>251.2</v>
      </c>
      <c r="D4482" s="21">
        <f>VLOOKUP(A4482,[1]spot_prices!$A:$F,4,FALSE)</f>
        <v>1060.4</v>
      </c>
      <c r="E4482" s="107">
        <f>C4482/D4482</f>
        <v>0.236891738966428</v>
      </c>
      <c r="F4482" s="20">
        <f>VLOOKUP(A4482,[1]spot_prices!$A:$F,5,FALSE)</f>
        <v>49.61</v>
      </c>
      <c r="G4482" s="103">
        <f>VLOOKUP(A4482,[1]spot_prices!$A:$F,6,FALSE)</f>
        <v>-0.14</v>
      </c>
      <c r="H4482" s="109" t="s">
        <v>918</v>
      </c>
      <c r="I4482" s="109"/>
      <c r="J4482" s="108" t="s">
        <v>7316</v>
      </c>
      <c r="K4482" s="112">
        <f>VLOOKUP(H4482,行业总结!D:F,2,FALSE)</f>
        <v>4.11</v>
      </c>
      <c r="L4482" s="109" t="s">
        <v>18840</v>
      </c>
      <c r="M4482" s="109" t="s">
        <v>18841</v>
      </c>
    </row>
    <row r="4483" s="98" customFormat="1" spans="1:13">
      <c r="A4483" s="108" t="s">
        <v>18842</v>
      </c>
      <c r="B4483" s="108" t="s">
        <v>18843</v>
      </c>
      <c r="C4483" s="21">
        <f>VLOOKUP(A4483,[1]spot_prices!$A:$F,3,FALSE)</f>
        <v>248.5</v>
      </c>
      <c r="D4483" s="21">
        <f>VLOOKUP(A4483,[1]spot_prices!$A:$F,4,FALSE)</f>
        <v>379.1</v>
      </c>
      <c r="E4483" s="107">
        <f>C4483/D4483</f>
        <v>0.655499868108678</v>
      </c>
      <c r="F4483" s="20">
        <f>VLOOKUP(A4483,[1]spot_prices!$A:$F,5,FALSE)</f>
        <v>307.75</v>
      </c>
      <c r="G4483" s="103">
        <f>VLOOKUP(A4483,[1]spot_prices!$A:$F,6,FALSE)</f>
        <v>-1.3</v>
      </c>
      <c r="H4483" s="109" t="s">
        <v>918</v>
      </c>
      <c r="I4483" s="109"/>
      <c r="J4483" s="108" t="s">
        <v>3206</v>
      </c>
      <c r="K4483" s="112">
        <f>VLOOKUP(H4483,行业总结!D:F,2,FALSE)</f>
        <v>4.11</v>
      </c>
      <c r="L4483" s="109" t="s">
        <v>18844</v>
      </c>
      <c r="M4483" s="109" t="s">
        <v>18845</v>
      </c>
    </row>
    <row r="4484" s="98" customFormat="1" ht="33" spans="1:13">
      <c r="A4484" s="108" t="s">
        <v>18846</v>
      </c>
      <c r="B4484" s="108" t="s">
        <v>18847</v>
      </c>
      <c r="C4484" s="21">
        <f>VLOOKUP(A4484,[1]spot_prices!$A:$F,3,FALSE)</f>
        <v>212.6</v>
      </c>
      <c r="D4484" s="21">
        <f>VLOOKUP(A4484,[1]spot_prices!$A:$F,4,FALSE)</f>
        <v>217.8</v>
      </c>
      <c r="E4484" s="107">
        <f>C4484/D4484</f>
        <v>0.976124885215794</v>
      </c>
      <c r="F4484" s="20">
        <f>VLOOKUP(A4484,[1]spot_prices!$A:$F,5,FALSE)</f>
        <v>153.9</v>
      </c>
      <c r="G4484" s="103">
        <f>VLOOKUP(A4484,[1]spot_prices!$A:$F,6,FALSE)</f>
        <v>-0.54</v>
      </c>
      <c r="H4484" s="109" t="s">
        <v>918</v>
      </c>
      <c r="I4484" s="109"/>
      <c r="J4484" s="108" t="s">
        <v>2135</v>
      </c>
      <c r="K4484" s="112">
        <f>VLOOKUP(H4484,行业总结!D:F,2,FALSE)</f>
        <v>4.11</v>
      </c>
      <c r="L4484" s="109" t="s">
        <v>18848</v>
      </c>
      <c r="M4484" s="109" t="s">
        <v>18849</v>
      </c>
    </row>
    <row r="4485" s="98" customFormat="1" ht="33" spans="1:13">
      <c r="A4485" s="108" t="s">
        <v>18850</v>
      </c>
      <c r="B4485" s="108" t="s">
        <v>18851</v>
      </c>
      <c r="C4485" s="21">
        <f>VLOOKUP(A4485,[1]spot_prices!$A:$F,3,FALSE)</f>
        <v>194.6</v>
      </c>
      <c r="D4485" s="21">
        <f>VLOOKUP(A4485,[1]spot_prices!$A:$F,4,FALSE)</f>
        <v>320.3</v>
      </c>
      <c r="E4485" s="107">
        <f>C4485/D4485</f>
        <v>0.607555416796753</v>
      </c>
      <c r="F4485" s="20">
        <f>VLOOKUP(A4485,[1]spot_prices!$A:$F,5,FALSE)</f>
        <v>28.1</v>
      </c>
      <c r="G4485" s="103">
        <f>VLOOKUP(A4485,[1]spot_prices!$A:$F,6,FALSE)</f>
        <v>0.68</v>
      </c>
      <c r="H4485" s="109" t="s">
        <v>918</v>
      </c>
      <c r="I4485" s="109"/>
      <c r="J4485" s="108" t="s">
        <v>2416</v>
      </c>
      <c r="K4485" s="112">
        <f>VLOOKUP(H4485,行业总结!D:F,2,FALSE)</f>
        <v>4.11</v>
      </c>
      <c r="L4485" s="109" t="s">
        <v>18852</v>
      </c>
      <c r="M4485" s="109" t="s">
        <v>18853</v>
      </c>
    </row>
    <row r="4486" s="98" customFormat="1" spans="1:13">
      <c r="A4486" s="108" t="s">
        <v>18854</v>
      </c>
      <c r="B4486" s="108" t="s">
        <v>18855</v>
      </c>
      <c r="C4486" s="21">
        <f>VLOOKUP(A4486,[1]spot_prices!$A:$F,3,FALSE)</f>
        <v>191.5</v>
      </c>
      <c r="D4486" s="21">
        <f>VLOOKUP(A4486,[1]spot_prices!$A:$F,4,FALSE)</f>
        <v>384.2</v>
      </c>
      <c r="E4486" s="107">
        <f>C4486/D4486</f>
        <v>0.498438313378449</v>
      </c>
      <c r="F4486" s="20">
        <f>VLOOKUP(A4486,[1]spot_prices!$A:$F,5,FALSE)</f>
        <v>686</v>
      </c>
      <c r="G4486" s="103">
        <f>VLOOKUP(A4486,[1]spot_prices!$A:$F,6,FALSE)</f>
        <v>-2.35</v>
      </c>
      <c r="H4486" s="109" t="s">
        <v>918</v>
      </c>
      <c r="I4486" s="109"/>
      <c r="J4486" s="108" t="s">
        <v>3232</v>
      </c>
      <c r="K4486" s="112">
        <f>VLOOKUP(H4486,行业总结!D:F,2,FALSE)</f>
        <v>4.11</v>
      </c>
      <c r="L4486" s="109" t="s">
        <v>18856</v>
      </c>
      <c r="M4486" s="109" t="s">
        <v>3358</v>
      </c>
    </row>
    <row r="4487" s="98" customFormat="1" ht="33" spans="1:13">
      <c r="A4487" s="108" t="s">
        <v>18857</v>
      </c>
      <c r="B4487" s="108" t="s">
        <v>18858</v>
      </c>
      <c r="C4487" s="21">
        <f>VLOOKUP(A4487,[1]spot_prices!$A:$F,3,FALSE)</f>
        <v>176.1</v>
      </c>
      <c r="D4487" s="21">
        <f>VLOOKUP(A4487,[1]spot_prices!$A:$F,4,FALSE)</f>
        <v>176.1</v>
      </c>
      <c r="E4487" s="107">
        <f>C4487/D4487</f>
        <v>1</v>
      </c>
      <c r="F4487" s="20">
        <f>VLOOKUP(A4487,[1]spot_prices!$A:$F,5,FALSE)</f>
        <v>3.01</v>
      </c>
      <c r="G4487" s="103">
        <f>VLOOKUP(A4487,[1]spot_prices!$A:$F,6,FALSE)</f>
        <v>-0.33</v>
      </c>
      <c r="H4487" s="109" t="s">
        <v>918</v>
      </c>
      <c r="I4487" s="109"/>
      <c r="J4487" s="108" t="s">
        <v>2211</v>
      </c>
      <c r="K4487" s="112">
        <f>VLOOKUP(H4487,行业总结!D:F,2,FALSE)</f>
        <v>4.11</v>
      </c>
      <c r="L4487" s="109" t="s">
        <v>18859</v>
      </c>
      <c r="M4487" s="109" t="s">
        <v>18860</v>
      </c>
    </row>
    <row r="4488" s="98" customFormat="1" ht="33" spans="1:13">
      <c r="A4488" s="108" t="s">
        <v>18861</v>
      </c>
      <c r="B4488" s="108" t="s">
        <v>18862</v>
      </c>
      <c r="C4488" s="21">
        <f>VLOOKUP(A4488,[1]spot_prices!$A:$F,3,FALSE)</f>
        <v>143.9</v>
      </c>
      <c r="D4488" s="21">
        <f>VLOOKUP(A4488,[1]spot_prices!$A:$F,4,FALSE)</f>
        <v>164.4</v>
      </c>
      <c r="E4488" s="107">
        <f>C4488/D4488</f>
        <v>0.875304136253041</v>
      </c>
      <c r="F4488" s="20">
        <f>VLOOKUP(A4488,[1]spot_prices!$A:$F,5,FALSE)</f>
        <v>15.09</v>
      </c>
      <c r="G4488" s="103">
        <f>VLOOKUP(A4488,[1]spot_prices!$A:$F,6,FALSE)</f>
        <v>2.58</v>
      </c>
      <c r="H4488" s="109" t="s">
        <v>918</v>
      </c>
      <c r="I4488" s="109"/>
      <c r="J4488" s="108" t="s">
        <v>18863</v>
      </c>
      <c r="K4488" s="112">
        <f>VLOOKUP(H4488,行业总结!D:F,2,FALSE)</f>
        <v>4.11</v>
      </c>
      <c r="L4488" s="109" t="s">
        <v>18864</v>
      </c>
      <c r="M4488" s="109" t="s">
        <v>18865</v>
      </c>
    </row>
    <row r="4489" s="98" customFormat="1" ht="33" spans="1:13">
      <c r="A4489" s="108" t="s">
        <v>18866</v>
      </c>
      <c r="B4489" s="108" t="s">
        <v>18867</v>
      </c>
      <c r="C4489" s="21">
        <f>VLOOKUP(A4489,[1]spot_prices!$A:$F,3,FALSE)</f>
        <v>137.6</v>
      </c>
      <c r="D4489" s="21">
        <f>VLOOKUP(A4489,[1]spot_prices!$A:$F,4,FALSE)</f>
        <v>164</v>
      </c>
      <c r="E4489" s="107">
        <f>C4489/D4489</f>
        <v>0.839024390243902</v>
      </c>
      <c r="F4489" s="20">
        <f>VLOOKUP(A4489,[1]spot_prices!$A:$F,5,FALSE)</f>
        <v>174.28</v>
      </c>
      <c r="G4489" s="103">
        <f>VLOOKUP(A4489,[1]spot_prices!$A:$F,6,FALSE)</f>
        <v>0.07</v>
      </c>
      <c r="H4489" s="109" t="s">
        <v>918</v>
      </c>
      <c r="I4489" s="109"/>
      <c r="J4489" s="108" t="s">
        <v>2253</v>
      </c>
      <c r="K4489" s="112">
        <f>VLOOKUP(H4489,行业总结!D:F,2,FALSE)</f>
        <v>4.11</v>
      </c>
      <c r="L4489" s="109" t="s">
        <v>18868</v>
      </c>
      <c r="M4489" s="109" t="s">
        <v>18869</v>
      </c>
    </row>
    <row r="4490" s="98" customFormat="1" ht="33" spans="1:13">
      <c r="A4490" s="108" t="s">
        <v>18870</v>
      </c>
      <c r="B4490" s="108" t="s">
        <v>18871</v>
      </c>
      <c r="C4490" s="21">
        <f>VLOOKUP(A4490,[1]spot_prices!$A:$F,3,FALSE)</f>
        <v>136.4</v>
      </c>
      <c r="D4490" s="21">
        <f>VLOOKUP(A4490,[1]spot_prices!$A:$F,4,FALSE)</f>
        <v>136.4</v>
      </c>
      <c r="E4490" s="107">
        <f>C4490/D4490</f>
        <v>1</v>
      </c>
      <c r="F4490" s="20">
        <f>VLOOKUP(A4490,[1]spot_prices!$A:$F,5,FALSE)</f>
        <v>9.51</v>
      </c>
      <c r="G4490" s="103">
        <f>VLOOKUP(A4490,[1]spot_prices!$A:$F,6,FALSE)</f>
        <v>0.96</v>
      </c>
      <c r="H4490" s="109" t="s">
        <v>918</v>
      </c>
      <c r="I4490" s="109"/>
      <c r="J4490" s="108" t="s">
        <v>2113</v>
      </c>
      <c r="K4490" s="112">
        <f>VLOOKUP(H4490,行业总结!D:F,2,FALSE)</f>
        <v>4.11</v>
      </c>
      <c r="L4490" s="109" t="s">
        <v>18872</v>
      </c>
      <c r="M4490" s="109" t="s">
        <v>18873</v>
      </c>
    </row>
    <row r="4491" s="98" customFormat="1" spans="1:13">
      <c r="A4491" s="108" t="s">
        <v>18874</v>
      </c>
      <c r="B4491" s="108" t="s">
        <v>18875</v>
      </c>
      <c r="C4491" s="21">
        <f>VLOOKUP(A4491,[1]spot_prices!$A:$F,3,FALSE)</f>
        <v>133.9</v>
      </c>
      <c r="D4491" s="21">
        <f>VLOOKUP(A4491,[1]spot_prices!$A:$F,4,FALSE)</f>
        <v>274</v>
      </c>
      <c r="E4491" s="107">
        <f>C4491/D4491</f>
        <v>0.488686131386861</v>
      </c>
      <c r="F4491" s="20">
        <f>VLOOKUP(A4491,[1]spot_prices!$A:$F,5,FALSE)</f>
        <v>177.36</v>
      </c>
      <c r="G4491" s="103">
        <f>VLOOKUP(A4491,[1]spot_prices!$A:$F,6,FALSE)</f>
        <v>0.77</v>
      </c>
      <c r="H4491" s="109" t="s">
        <v>918</v>
      </c>
      <c r="I4491" s="109"/>
      <c r="J4491" s="108" t="s">
        <v>2253</v>
      </c>
      <c r="K4491" s="112">
        <f>VLOOKUP(H4491,行业总结!D:F,2,FALSE)</f>
        <v>4.11</v>
      </c>
      <c r="L4491" s="109" t="s">
        <v>18876</v>
      </c>
      <c r="M4491" s="109" t="s">
        <v>18877</v>
      </c>
    </row>
    <row r="4492" s="98" customFormat="1" ht="33" spans="1:13">
      <c r="A4492" s="108" t="s">
        <v>18878</v>
      </c>
      <c r="B4492" s="108" t="s">
        <v>18879</v>
      </c>
      <c r="C4492" s="21">
        <f>VLOOKUP(A4492,[1]spot_prices!$A:$F,3,FALSE)</f>
        <v>125.6</v>
      </c>
      <c r="D4492" s="21">
        <f>VLOOKUP(A4492,[1]spot_prices!$A:$F,4,FALSE)</f>
        <v>136.5</v>
      </c>
      <c r="E4492" s="107">
        <f>C4492/D4492</f>
        <v>0.92014652014652</v>
      </c>
      <c r="F4492" s="20">
        <f>VLOOKUP(A4492,[1]spot_prices!$A:$F,5,FALSE)</f>
        <v>21.92</v>
      </c>
      <c r="G4492" s="103">
        <f>VLOOKUP(A4492,[1]spot_prices!$A:$F,6,FALSE)</f>
        <v>1.48</v>
      </c>
      <c r="H4492" s="109" t="s">
        <v>918</v>
      </c>
      <c r="I4492" s="109"/>
      <c r="J4492" s="108" t="s">
        <v>2122</v>
      </c>
      <c r="K4492" s="112">
        <f>VLOOKUP(H4492,行业总结!D:F,2,FALSE)</f>
        <v>4.11</v>
      </c>
      <c r="L4492" s="109" t="s">
        <v>18880</v>
      </c>
      <c r="M4492" s="109" t="s">
        <v>18881</v>
      </c>
    </row>
    <row r="4493" s="98" customFormat="1" ht="49.5" spans="1:13">
      <c r="A4493" s="108" t="s">
        <v>18882</v>
      </c>
      <c r="B4493" s="108" t="s">
        <v>18883</v>
      </c>
      <c r="C4493" s="21">
        <f>VLOOKUP(A4493,[1]spot_prices!$A:$F,3,FALSE)</f>
        <v>117.9</v>
      </c>
      <c r="D4493" s="21">
        <f>VLOOKUP(A4493,[1]spot_prices!$A:$F,4,FALSE)</f>
        <v>120.5</v>
      </c>
      <c r="E4493" s="107">
        <f>C4493/D4493</f>
        <v>0.978423236514523</v>
      </c>
      <c r="F4493" s="20">
        <f>VLOOKUP(A4493,[1]spot_prices!$A:$F,5,FALSE)</f>
        <v>2.69</v>
      </c>
      <c r="G4493" s="103">
        <f>VLOOKUP(A4493,[1]spot_prices!$A:$F,6,FALSE)</f>
        <v>1.51</v>
      </c>
      <c r="H4493" s="109" t="s">
        <v>918</v>
      </c>
      <c r="I4493" s="109"/>
      <c r="J4493" s="108" t="s">
        <v>2135</v>
      </c>
      <c r="K4493" s="112">
        <f>VLOOKUP(H4493,行业总结!D:F,2,FALSE)</f>
        <v>4.11</v>
      </c>
      <c r="L4493" s="109" t="s">
        <v>18884</v>
      </c>
      <c r="M4493" s="109" t="s">
        <v>18885</v>
      </c>
    </row>
    <row r="4494" s="98" customFormat="1" spans="1:13">
      <c r="A4494" s="108" t="s">
        <v>18886</v>
      </c>
      <c r="B4494" s="108" t="s">
        <v>18887</v>
      </c>
      <c r="C4494" s="21">
        <f>VLOOKUP(A4494,[1]spot_prices!$A:$F,3,FALSE)</f>
        <v>114</v>
      </c>
      <c r="D4494" s="21">
        <f>VLOOKUP(A4494,[1]spot_prices!$A:$F,4,FALSE)</f>
        <v>153</v>
      </c>
      <c r="E4494" s="107">
        <f>C4494/D4494</f>
        <v>0.745098039215686</v>
      </c>
      <c r="F4494" s="20">
        <f>VLOOKUP(A4494,[1]spot_prices!$A:$F,5,FALSE)</f>
        <v>67.11</v>
      </c>
      <c r="G4494" s="103">
        <f>VLOOKUP(A4494,[1]spot_prices!$A:$F,6,FALSE)</f>
        <v>0.31</v>
      </c>
      <c r="H4494" s="109" t="s">
        <v>918</v>
      </c>
      <c r="I4494" s="109"/>
      <c r="J4494" s="108" t="s">
        <v>2253</v>
      </c>
      <c r="K4494" s="112">
        <f>VLOOKUP(H4494,行业总结!D:F,2,FALSE)</f>
        <v>4.11</v>
      </c>
      <c r="L4494" s="109" t="s">
        <v>18888</v>
      </c>
      <c r="M4494" s="109" t="s">
        <v>18889</v>
      </c>
    </row>
    <row r="4495" s="98" customFormat="1" spans="1:13">
      <c r="A4495" s="108" t="s">
        <v>18890</v>
      </c>
      <c r="B4495" s="108" t="s">
        <v>18891</v>
      </c>
      <c r="C4495" s="21">
        <f>VLOOKUP(A4495,[1]spot_prices!$A:$F,3,FALSE)</f>
        <v>113.6</v>
      </c>
      <c r="D4495" s="21">
        <f>VLOOKUP(A4495,[1]spot_prices!$A:$F,4,FALSE)</f>
        <v>193.3</v>
      </c>
      <c r="E4495" s="107">
        <f>C4495/D4495</f>
        <v>0.587687532333161</v>
      </c>
      <c r="F4495" s="20">
        <f>VLOOKUP(A4495,[1]spot_prices!$A:$F,5,FALSE)</f>
        <v>113.28</v>
      </c>
      <c r="G4495" s="103">
        <f>VLOOKUP(A4495,[1]spot_prices!$A:$F,6,FALSE)</f>
        <v>-0.48</v>
      </c>
      <c r="H4495" s="109" t="s">
        <v>918</v>
      </c>
      <c r="I4495" s="109"/>
      <c r="J4495" s="108" t="s">
        <v>3509</v>
      </c>
      <c r="K4495" s="112">
        <f>VLOOKUP(H4495,行业总结!D:F,2,FALSE)</f>
        <v>4.11</v>
      </c>
      <c r="L4495" s="109" t="s">
        <v>18892</v>
      </c>
      <c r="M4495" s="109" t="s">
        <v>18893</v>
      </c>
    </row>
    <row r="4496" s="98" customFormat="1" ht="49.5" spans="1:13">
      <c r="A4496" s="108" t="s">
        <v>18894</v>
      </c>
      <c r="B4496" s="108" t="s">
        <v>18895</v>
      </c>
      <c r="C4496" s="21">
        <f>VLOOKUP(A4496,[1]spot_prices!$A:$F,3,FALSE)</f>
        <v>92.5</v>
      </c>
      <c r="D4496" s="21">
        <f>VLOOKUP(A4496,[1]spot_prices!$A:$F,4,FALSE)</f>
        <v>402.8</v>
      </c>
      <c r="E4496" s="107">
        <f>C4496/D4496</f>
        <v>0.229642502482622</v>
      </c>
      <c r="F4496" s="20">
        <f>VLOOKUP(A4496,[1]spot_prices!$A:$F,5,FALSE)</f>
        <v>30.16</v>
      </c>
      <c r="G4496" s="103">
        <f>VLOOKUP(A4496,[1]spot_prices!$A:$F,6,FALSE)</f>
        <v>0.87</v>
      </c>
      <c r="H4496" s="109" t="s">
        <v>918</v>
      </c>
      <c r="I4496" s="109"/>
      <c r="J4496" s="108" t="s">
        <v>5104</v>
      </c>
      <c r="K4496" s="112">
        <f>VLOOKUP(H4496,行业总结!D:F,2,FALSE)</f>
        <v>4.11</v>
      </c>
      <c r="L4496" s="109" t="s">
        <v>18896</v>
      </c>
      <c r="M4496" s="109" t="s">
        <v>18897</v>
      </c>
    </row>
    <row r="4497" s="98" customFormat="1" ht="33" spans="1:13">
      <c r="A4497" s="20" t="s">
        <v>18898</v>
      </c>
      <c r="B4497" s="20" t="s">
        <v>18899</v>
      </c>
      <c r="C4497" s="21">
        <f>VLOOKUP(A4497,[1]spot_prices!$A:$F,3,FALSE)</f>
        <v>86.7</v>
      </c>
      <c r="D4497" s="21">
        <f>VLOOKUP(A4497,[1]spot_prices!$A:$F,4,FALSE)</f>
        <v>139.9</v>
      </c>
      <c r="E4497" s="107">
        <f>C4497/D4497</f>
        <v>0.619728377412437</v>
      </c>
      <c r="F4497" s="20">
        <f>VLOOKUP(A4497,[1]spot_prices!$A:$F,5,FALSE)</f>
        <v>166.5</v>
      </c>
      <c r="G4497" s="103">
        <f>VLOOKUP(A4497,[1]spot_prices!$A:$F,6,FALSE)</f>
        <v>1.56</v>
      </c>
      <c r="H4497" s="23" t="s">
        <v>918</v>
      </c>
      <c r="I4497" s="23"/>
      <c r="J4497" s="20" t="s">
        <v>2826</v>
      </c>
      <c r="K4497" s="112">
        <f>VLOOKUP(H4497,行业总结!D:F,2,FALSE)</f>
        <v>4.11</v>
      </c>
      <c r="L4497" s="23" t="s">
        <v>18900</v>
      </c>
      <c r="M4497" s="23" t="s">
        <v>18901</v>
      </c>
    </row>
    <row r="4498" s="98" customFormat="1" ht="33" spans="1:13">
      <c r="A4498" s="20" t="s">
        <v>18902</v>
      </c>
      <c r="B4498" s="20" t="s">
        <v>18903</v>
      </c>
      <c r="C4498" s="21">
        <f>VLOOKUP(A4498,[1]spot_prices!$A:$F,3,FALSE)</f>
        <v>82.8</v>
      </c>
      <c r="D4498" s="21">
        <f>VLOOKUP(A4498,[1]spot_prices!$A:$F,4,FALSE)</f>
        <v>82.9</v>
      </c>
      <c r="E4498" s="107">
        <f>C4498/D4498</f>
        <v>0.998793727382388</v>
      </c>
      <c r="F4498" s="20">
        <f>VLOOKUP(A4498,[1]spot_prices!$A:$F,5,FALSE)</f>
        <v>71.35</v>
      </c>
      <c r="G4498" s="103">
        <f>VLOOKUP(A4498,[1]spot_prices!$A:$F,6,FALSE)</f>
        <v>0.22</v>
      </c>
      <c r="H4498" s="23" t="s">
        <v>918</v>
      </c>
      <c r="I4498" s="23"/>
      <c r="J4498" s="20" t="s">
        <v>2826</v>
      </c>
      <c r="K4498" s="112">
        <f>VLOOKUP(H4498,行业总结!D:F,2,FALSE)</f>
        <v>4.11</v>
      </c>
      <c r="L4498" s="23" t="s">
        <v>18904</v>
      </c>
      <c r="M4498" s="23" t="s">
        <v>18905</v>
      </c>
    </row>
    <row r="4499" s="98" customFormat="1" ht="33" spans="1:13">
      <c r="A4499" s="20" t="s">
        <v>18906</v>
      </c>
      <c r="B4499" s="20" t="s">
        <v>18907</v>
      </c>
      <c r="C4499" s="21">
        <f>VLOOKUP(A4499,[1]spot_prices!$A:$F,3,FALSE)</f>
        <v>82.1</v>
      </c>
      <c r="D4499" s="21">
        <f>VLOOKUP(A4499,[1]spot_prices!$A:$F,4,FALSE)</f>
        <v>83.3</v>
      </c>
      <c r="E4499" s="107">
        <f>C4499/D4499</f>
        <v>0.985594237695078</v>
      </c>
      <c r="F4499" s="20">
        <f>VLOOKUP(A4499,[1]spot_prices!$A:$F,5,FALSE)</f>
        <v>6.98</v>
      </c>
      <c r="G4499" s="103">
        <f>VLOOKUP(A4499,[1]spot_prices!$A:$F,6,FALSE)</f>
        <v>1.16</v>
      </c>
      <c r="H4499" s="23" t="s">
        <v>918</v>
      </c>
      <c r="I4499" s="23"/>
      <c r="J4499" s="113"/>
      <c r="K4499" s="112">
        <f>VLOOKUP(H4499,行业总结!D:F,2,FALSE)</f>
        <v>4.11</v>
      </c>
      <c r="L4499" s="23" t="s">
        <v>18908</v>
      </c>
      <c r="M4499" s="23" t="s">
        <v>18909</v>
      </c>
    </row>
    <row r="4500" s="98" customFormat="1" ht="33" spans="1:13">
      <c r="A4500" s="20" t="s">
        <v>18910</v>
      </c>
      <c r="B4500" s="20" t="s">
        <v>18911</v>
      </c>
      <c r="C4500" s="21">
        <f>VLOOKUP(A4500,[1]spot_prices!$A:$F,3,FALSE)</f>
        <v>77.3</v>
      </c>
      <c r="D4500" s="21">
        <f>VLOOKUP(A4500,[1]spot_prices!$A:$F,4,FALSE)</f>
        <v>130.6</v>
      </c>
      <c r="E4500" s="107">
        <f>C4500/D4500</f>
        <v>0.591883614088821</v>
      </c>
      <c r="F4500" s="20">
        <f>VLOOKUP(A4500,[1]spot_prices!$A:$F,5,FALSE)</f>
        <v>20.22</v>
      </c>
      <c r="G4500" s="103">
        <f>VLOOKUP(A4500,[1]spot_prices!$A:$F,6,FALSE)</f>
        <v>0.6</v>
      </c>
      <c r="H4500" s="23" t="s">
        <v>918</v>
      </c>
      <c r="I4500" s="23"/>
      <c r="J4500" s="20" t="s">
        <v>2826</v>
      </c>
      <c r="K4500" s="112">
        <f>VLOOKUP(H4500,行业总结!D:F,2,FALSE)</f>
        <v>4.11</v>
      </c>
      <c r="L4500" s="23" t="s">
        <v>18912</v>
      </c>
      <c r="M4500" s="23" t="s">
        <v>18913</v>
      </c>
    </row>
    <row r="4501" s="98" customFormat="1" ht="49.5" spans="1:13">
      <c r="A4501" s="20" t="s">
        <v>18914</v>
      </c>
      <c r="B4501" s="20" t="s">
        <v>18915</v>
      </c>
      <c r="C4501" s="21">
        <f>VLOOKUP(A4501,[1]spot_prices!$A:$F,3,FALSE)</f>
        <v>76.1</v>
      </c>
      <c r="D4501" s="21">
        <f>VLOOKUP(A4501,[1]spot_prices!$A:$F,4,FALSE)</f>
        <v>114.5</v>
      </c>
      <c r="E4501" s="107">
        <f>C4501/D4501</f>
        <v>0.664628820960699</v>
      </c>
      <c r="F4501" s="20">
        <f>VLOOKUP(A4501,[1]spot_prices!$A:$F,5,FALSE)</f>
        <v>26</v>
      </c>
      <c r="G4501" s="103">
        <f>VLOOKUP(A4501,[1]spot_prices!$A:$F,6,FALSE)</f>
        <v>0.81</v>
      </c>
      <c r="H4501" s="23" t="s">
        <v>918</v>
      </c>
      <c r="I4501" s="23"/>
      <c r="J4501" s="20" t="s">
        <v>2113</v>
      </c>
      <c r="K4501" s="112">
        <f>VLOOKUP(H4501,行业总结!D:F,2,FALSE)</f>
        <v>4.11</v>
      </c>
      <c r="L4501" s="23" t="s">
        <v>18916</v>
      </c>
      <c r="M4501" s="23" t="s">
        <v>18917</v>
      </c>
    </row>
    <row r="4502" s="98" customFormat="1" ht="33" spans="1:13">
      <c r="A4502" s="20" t="s">
        <v>18918</v>
      </c>
      <c r="B4502" s="20" t="s">
        <v>18919</v>
      </c>
      <c r="C4502" s="21">
        <f>VLOOKUP(A4502,[1]spot_prices!$A:$F,3,FALSE)</f>
        <v>73.8</v>
      </c>
      <c r="D4502" s="21">
        <f>VLOOKUP(A4502,[1]spot_prices!$A:$F,4,FALSE)</f>
        <v>75.2</v>
      </c>
      <c r="E4502" s="107">
        <f>C4502/D4502</f>
        <v>0.981382978723404</v>
      </c>
      <c r="F4502" s="20">
        <f>VLOOKUP(A4502,[1]spot_prices!$A:$F,5,FALSE)</f>
        <v>5.32</v>
      </c>
      <c r="G4502" s="103">
        <f>VLOOKUP(A4502,[1]spot_prices!$A:$F,6,FALSE)</f>
        <v>0.57</v>
      </c>
      <c r="H4502" s="23" t="s">
        <v>918</v>
      </c>
      <c r="I4502" s="23"/>
      <c r="J4502" s="20" t="s">
        <v>2113</v>
      </c>
      <c r="K4502" s="112">
        <f>VLOOKUP(H4502,行业总结!D:F,2,FALSE)</f>
        <v>4.11</v>
      </c>
      <c r="L4502" s="23" t="s">
        <v>18920</v>
      </c>
      <c r="M4502" s="23" t="s">
        <v>18921</v>
      </c>
    </row>
    <row r="4503" s="98" customFormat="1" spans="1:13">
      <c r="A4503" s="20" t="s">
        <v>18922</v>
      </c>
      <c r="B4503" s="20" t="s">
        <v>18923</v>
      </c>
      <c r="C4503" s="21">
        <f>VLOOKUP(A4503,[1]spot_prices!$A:$F,3,FALSE)</f>
        <v>72.2</v>
      </c>
      <c r="D4503" s="21">
        <f>VLOOKUP(A4503,[1]spot_prices!$A:$F,4,FALSE)</f>
        <v>291.2</v>
      </c>
      <c r="E4503" s="107">
        <f>C4503/D4503</f>
        <v>0.24793956043956</v>
      </c>
      <c r="F4503" s="20">
        <f>VLOOKUP(A4503,[1]spot_prices!$A:$F,5,FALSE)</f>
        <v>363.99</v>
      </c>
      <c r="G4503" s="103">
        <f>VLOOKUP(A4503,[1]spot_prices!$A:$F,6,FALSE)</f>
        <v>-2.1</v>
      </c>
      <c r="H4503" s="23" t="s">
        <v>918</v>
      </c>
      <c r="I4503" s="23"/>
      <c r="J4503" s="113"/>
      <c r="K4503" s="112">
        <f>VLOOKUP(H4503,行业总结!D:F,2,FALSE)</f>
        <v>4.11</v>
      </c>
      <c r="L4503" s="23" t="s">
        <v>18924</v>
      </c>
      <c r="M4503" s="23" t="s">
        <v>18925</v>
      </c>
    </row>
    <row r="4504" s="98" customFormat="1" spans="1:13">
      <c r="A4504" s="20" t="s">
        <v>18926</v>
      </c>
      <c r="B4504" s="20" t="s">
        <v>18927</v>
      </c>
      <c r="C4504" s="21">
        <f>VLOOKUP(A4504,[1]spot_prices!$A:$F,3,FALSE)</f>
        <v>71.7</v>
      </c>
      <c r="D4504" s="21">
        <f>VLOOKUP(A4504,[1]spot_prices!$A:$F,4,FALSE)</f>
        <v>138</v>
      </c>
      <c r="E4504" s="107">
        <f>C4504/D4504</f>
        <v>0.519565217391304</v>
      </c>
      <c r="F4504" s="20">
        <f>VLOOKUP(A4504,[1]spot_prices!$A:$F,5,FALSE)</f>
        <v>59.1</v>
      </c>
      <c r="G4504" s="103">
        <f>VLOOKUP(A4504,[1]spot_prices!$A:$F,6,FALSE)</f>
        <v>1.39</v>
      </c>
      <c r="H4504" s="23" t="s">
        <v>918</v>
      </c>
      <c r="I4504" s="23"/>
      <c r="J4504" s="113"/>
      <c r="K4504" s="112">
        <f>VLOOKUP(H4504,行业总结!D:F,2,FALSE)</f>
        <v>4.11</v>
      </c>
      <c r="L4504" s="23" t="s">
        <v>18928</v>
      </c>
      <c r="M4504" s="23" t="s">
        <v>1713</v>
      </c>
    </row>
    <row r="4505" s="98" customFormat="1" ht="49.5" spans="1:13">
      <c r="A4505" s="20" t="s">
        <v>18929</v>
      </c>
      <c r="B4505" s="20" t="s">
        <v>18930</v>
      </c>
      <c r="C4505" s="21">
        <f>VLOOKUP(A4505,[1]spot_prices!$A:$F,3,FALSE)</f>
        <v>70.4</v>
      </c>
      <c r="D4505" s="21">
        <f>VLOOKUP(A4505,[1]spot_prices!$A:$F,4,FALSE)</f>
        <v>125.3</v>
      </c>
      <c r="E4505" s="107">
        <f>C4505/D4505</f>
        <v>0.561851556264964</v>
      </c>
      <c r="F4505" s="20">
        <f>VLOOKUP(A4505,[1]spot_prices!$A:$F,5,FALSE)</f>
        <v>5.76</v>
      </c>
      <c r="G4505" s="103">
        <f>VLOOKUP(A4505,[1]spot_prices!$A:$F,6,FALSE)</f>
        <v>0.88</v>
      </c>
      <c r="H4505" s="23" t="s">
        <v>918</v>
      </c>
      <c r="I4505" s="23"/>
      <c r="J4505" s="20" t="s">
        <v>2352</v>
      </c>
      <c r="K4505" s="112">
        <f>VLOOKUP(H4505,行业总结!D:F,2,FALSE)</f>
        <v>4.11</v>
      </c>
      <c r="L4505" s="23" t="s">
        <v>18931</v>
      </c>
      <c r="M4505" s="23" t="s">
        <v>18932</v>
      </c>
    </row>
    <row r="4506" s="98" customFormat="1" spans="1:13">
      <c r="A4506" s="20" t="s">
        <v>18933</v>
      </c>
      <c r="B4506" s="20" t="s">
        <v>18934</v>
      </c>
      <c r="C4506" s="21">
        <f>VLOOKUP(A4506,[1]spot_prices!$A:$F,3,FALSE)</f>
        <v>64.8</v>
      </c>
      <c r="D4506" s="21">
        <f>VLOOKUP(A4506,[1]spot_prices!$A:$F,4,FALSE)</f>
        <v>143</v>
      </c>
      <c r="E4506" s="107">
        <f>C4506/D4506</f>
        <v>0.453146853146853</v>
      </c>
      <c r="F4506" s="20">
        <f>VLOOKUP(A4506,[1]spot_prices!$A:$F,5,FALSE)</f>
        <v>60.18</v>
      </c>
      <c r="G4506" s="103">
        <f>VLOOKUP(A4506,[1]spot_prices!$A:$F,6,FALSE)</f>
        <v>-0.38</v>
      </c>
      <c r="H4506" s="23" t="s">
        <v>918</v>
      </c>
      <c r="I4506" s="23"/>
      <c r="J4506" s="20" t="s">
        <v>2352</v>
      </c>
      <c r="K4506" s="112">
        <f>VLOOKUP(H4506,行业总结!D:F,2,FALSE)</f>
        <v>4.11</v>
      </c>
      <c r="L4506" s="23" t="s">
        <v>18935</v>
      </c>
      <c r="M4506" s="23" t="s">
        <v>18936</v>
      </c>
    </row>
    <row r="4507" s="98" customFormat="1" ht="33" spans="1:13">
      <c r="A4507" s="20" t="s">
        <v>18937</v>
      </c>
      <c r="B4507" s="20" t="s">
        <v>18938</v>
      </c>
      <c r="C4507" s="21">
        <f>VLOOKUP(A4507,[1]spot_prices!$A:$F,3,FALSE)</f>
        <v>60.7</v>
      </c>
      <c r="D4507" s="21">
        <f>VLOOKUP(A4507,[1]spot_prices!$A:$F,4,FALSE)</f>
        <v>60.8</v>
      </c>
      <c r="E4507" s="107">
        <f>C4507/D4507</f>
        <v>0.998355263157895</v>
      </c>
      <c r="F4507" s="20">
        <f>VLOOKUP(A4507,[1]spot_prices!$A:$F,5,FALSE)</f>
        <v>30.56</v>
      </c>
      <c r="G4507" s="103">
        <f>VLOOKUP(A4507,[1]spot_prices!$A:$F,6,FALSE)</f>
        <v>1.56</v>
      </c>
      <c r="H4507" s="23" t="s">
        <v>918</v>
      </c>
      <c r="I4507" s="23"/>
      <c r="J4507" s="113"/>
      <c r="K4507" s="112">
        <f>VLOOKUP(H4507,行业总结!D:F,2,FALSE)</f>
        <v>4.11</v>
      </c>
      <c r="L4507" s="23" t="s">
        <v>18939</v>
      </c>
      <c r="M4507" s="23" t="s">
        <v>18940</v>
      </c>
    </row>
    <row r="4508" s="98" customFormat="1" ht="33" spans="1:13">
      <c r="A4508" s="20" t="s">
        <v>18941</v>
      </c>
      <c r="B4508" s="20" t="s">
        <v>18942</v>
      </c>
      <c r="C4508" s="21">
        <f>VLOOKUP(A4508,[1]spot_prices!$A:$F,3,FALSE)</f>
        <v>54.5</v>
      </c>
      <c r="D4508" s="21">
        <f>VLOOKUP(A4508,[1]spot_prices!$A:$F,4,FALSE)</f>
        <v>68.7</v>
      </c>
      <c r="E4508" s="107">
        <f>C4508/D4508</f>
        <v>0.793304221251819</v>
      </c>
      <c r="F4508" s="20">
        <f>VLOOKUP(A4508,[1]spot_prices!$A:$F,5,FALSE)</f>
        <v>6.31</v>
      </c>
      <c r="G4508" s="103">
        <f>VLOOKUP(A4508,[1]spot_prices!$A:$F,6,FALSE)</f>
        <v>1.12</v>
      </c>
      <c r="H4508" s="23" t="s">
        <v>918</v>
      </c>
      <c r="I4508" s="23"/>
      <c r="J4508" s="113"/>
      <c r="K4508" s="112">
        <f>VLOOKUP(H4508,行业总结!D:F,2,FALSE)</f>
        <v>4.11</v>
      </c>
      <c r="L4508" s="23" t="s">
        <v>18943</v>
      </c>
      <c r="M4508" s="23" t="s">
        <v>18944</v>
      </c>
    </row>
    <row r="4509" s="98" customFormat="1" ht="33" spans="1:13">
      <c r="A4509" s="20" t="s">
        <v>18945</v>
      </c>
      <c r="B4509" s="20" t="s">
        <v>18946</v>
      </c>
      <c r="C4509" s="21">
        <f>VLOOKUP(A4509,[1]spot_prices!$A:$F,3,FALSE)</f>
        <v>50.6</v>
      </c>
      <c r="D4509" s="21">
        <f>VLOOKUP(A4509,[1]spot_prices!$A:$F,4,FALSE)</f>
        <v>51</v>
      </c>
      <c r="E4509" s="107">
        <f>C4509/D4509</f>
        <v>0.992156862745098</v>
      </c>
      <c r="F4509" s="20">
        <f>VLOOKUP(A4509,[1]spot_prices!$A:$F,5,FALSE)</f>
        <v>19.21</v>
      </c>
      <c r="G4509" s="103">
        <f>VLOOKUP(A4509,[1]spot_prices!$A:$F,6,FALSE)</f>
        <v>3.22</v>
      </c>
      <c r="H4509" s="23" t="s">
        <v>918</v>
      </c>
      <c r="I4509" s="23"/>
      <c r="J4509" s="113"/>
      <c r="K4509" s="112">
        <f>VLOOKUP(H4509,行业总结!D:F,2,FALSE)</f>
        <v>4.11</v>
      </c>
      <c r="L4509" s="23" t="s">
        <v>18947</v>
      </c>
      <c r="M4509" s="23" t="s">
        <v>18948</v>
      </c>
    </row>
    <row r="4510" s="98" customFormat="1" ht="33" spans="1:13">
      <c r="A4510" s="24" t="s">
        <v>18949</v>
      </c>
      <c r="B4510" s="24" t="s">
        <v>18950</v>
      </c>
      <c r="C4510" s="21">
        <f>VLOOKUP(A4510,[1]spot_prices!$A:$F,3,FALSE)</f>
        <v>42.3</v>
      </c>
      <c r="D4510" s="21">
        <f>VLOOKUP(A4510,[1]spot_prices!$A:$F,4,FALSE)</f>
        <v>169</v>
      </c>
      <c r="E4510" s="107">
        <f>C4510/D4510</f>
        <v>0.250295857988166</v>
      </c>
      <c r="F4510" s="20">
        <f>VLOOKUP(A4510,[1]spot_prices!$A:$F,5,FALSE)</f>
        <v>123.01</v>
      </c>
      <c r="G4510" s="103">
        <f>VLOOKUP(A4510,[1]spot_prices!$A:$F,6,FALSE)</f>
        <v>1.43</v>
      </c>
      <c r="H4510" s="27" t="s">
        <v>918</v>
      </c>
      <c r="I4510" s="27"/>
      <c r="J4510" s="114"/>
      <c r="K4510" s="112">
        <f>VLOOKUP(H4510,行业总结!D:F,2,FALSE)</f>
        <v>4.11</v>
      </c>
      <c r="L4510" s="27" t="s">
        <v>18951</v>
      </c>
      <c r="M4510" s="27" t="s">
        <v>18952</v>
      </c>
    </row>
    <row r="4511" s="98" customFormat="1" ht="33" spans="1:13">
      <c r="A4511" s="24" t="s">
        <v>18953</v>
      </c>
      <c r="B4511" s="24" t="s">
        <v>18954</v>
      </c>
      <c r="C4511" s="21">
        <f>VLOOKUP(A4511,[1]spot_prices!$A:$F,3,FALSE)</f>
        <v>41.7</v>
      </c>
      <c r="D4511" s="21">
        <f>VLOOKUP(A4511,[1]spot_prices!$A:$F,4,FALSE)</f>
        <v>41.7</v>
      </c>
      <c r="E4511" s="107">
        <f>C4511/D4511</f>
        <v>1</v>
      </c>
      <c r="F4511" s="20">
        <f>VLOOKUP(A4511,[1]spot_prices!$A:$F,5,FALSE)</f>
        <v>15.23</v>
      </c>
      <c r="G4511" s="103">
        <f>VLOOKUP(A4511,[1]spot_prices!$A:$F,6,FALSE)</f>
        <v>2.08</v>
      </c>
      <c r="H4511" s="27" t="s">
        <v>918</v>
      </c>
      <c r="I4511" s="27"/>
      <c r="J4511" s="114"/>
      <c r="K4511" s="112">
        <f>VLOOKUP(H4511,行业总结!D:F,2,FALSE)</f>
        <v>4.11</v>
      </c>
      <c r="L4511" s="27" t="s">
        <v>18955</v>
      </c>
      <c r="M4511" s="27" t="s">
        <v>18956</v>
      </c>
    </row>
    <row r="4512" s="98" customFormat="1" spans="1:13">
      <c r="A4512" s="24" t="s">
        <v>18957</v>
      </c>
      <c r="B4512" s="24" t="s">
        <v>18958</v>
      </c>
      <c r="C4512" s="21">
        <f>VLOOKUP(A4512,[1]spot_prices!$A:$F,3,FALSE)</f>
        <v>31.3</v>
      </c>
      <c r="D4512" s="21">
        <f>VLOOKUP(A4512,[1]spot_prices!$A:$F,4,FALSE)</f>
        <v>45.1</v>
      </c>
      <c r="E4512" s="107">
        <f>C4512/D4512</f>
        <v>0.694013303769401</v>
      </c>
      <c r="F4512" s="20">
        <f>VLOOKUP(A4512,[1]spot_prices!$A:$F,5,FALSE)</f>
        <v>45.1</v>
      </c>
      <c r="G4512" s="103">
        <f>VLOOKUP(A4512,[1]spot_prices!$A:$F,6,FALSE)</f>
        <v>0.04</v>
      </c>
      <c r="H4512" s="27" t="s">
        <v>918</v>
      </c>
      <c r="I4512" s="27"/>
      <c r="J4512" s="24" t="s">
        <v>2113</v>
      </c>
      <c r="K4512" s="112">
        <f>VLOOKUP(H4512,行业总结!D:F,2,FALSE)</f>
        <v>4.11</v>
      </c>
      <c r="L4512" s="27" t="s">
        <v>18959</v>
      </c>
      <c r="M4512" s="27" t="s">
        <v>18960</v>
      </c>
    </row>
    <row r="4513" s="98" customFormat="1" ht="33" spans="1:13">
      <c r="A4513" s="24" t="s">
        <v>18961</v>
      </c>
      <c r="B4513" s="24" t="s">
        <v>18962</v>
      </c>
      <c r="C4513" s="21">
        <f>VLOOKUP(A4513,[1]spot_prices!$A:$F,3,FALSE)</f>
        <v>30.6</v>
      </c>
      <c r="D4513" s="21">
        <f>VLOOKUP(A4513,[1]spot_prices!$A:$F,4,FALSE)</f>
        <v>68.2</v>
      </c>
      <c r="E4513" s="107">
        <f>C4513/D4513</f>
        <v>0.448680351906158</v>
      </c>
      <c r="F4513" s="20">
        <f>VLOOKUP(A4513,[1]spot_prices!$A:$F,5,FALSE)</f>
        <v>33.86</v>
      </c>
      <c r="G4513" s="103">
        <f>VLOOKUP(A4513,[1]spot_prices!$A:$F,6,FALSE)</f>
        <v>0.86</v>
      </c>
      <c r="H4513" s="27" t="s">
        <v>918</v>
      </c>
      <c r="I4513" s="27"/>
      <c r="J4513" s="24" t="s">
        <v>2286</v>
      </c>
      <c r="K4513" s="112">
        <f>VLOOKUP(H4513,行业总结!D:F,2,FALSE)</f>
        <v>4.11</v>
      </c>
      <c r="L4513" s="27" t="s">
        <v>18963</v>
      </c>
      <c r="M4513" s="27" t="s">
        <v>18964</v>
      </c>
    </row>
    <row r="4514" s="98" customFormat="1" spans="1:13">
      <c r="A4514" s="24" t="s">
        <v>18965</v>
      </c>
      <c r="B4514" s="24" t="s">
        <v>18966</v>
      </c>
      <c r="C4514" s="21">
        <f>VLOOKUP(A4514,[1]spot_prices!$A:$F,3,FALSE)</f>
        <v>28.5</v>
      </c>
      <c r="D4514" s="21">
        <f>VLOOKUP(A4514,[1]spot_prices!$A:$F,4,FALSE)</f>
        <v>134.2</v>
      </c>
      <c r="E4514" s="107">
        <f>C4514/D4514</f>
        <v>0.212369597615499</v>
      </c>
      <c r="F4514" s="20">
        <f>VLOOKUP(A4514,[1]spot_prices!$A:$F,5,FALSE)</f>
        <v>119.91</v>
      </c>
      <c r="G4514" s="103">
        <f>VLOOKUP(A4514,[1]spot_prices!$A:$F,6,FALSE)</f>
        <v>-1.62</v>
      </c>
      <c r="H4514" s="27" t="s">
        <v>918</v>
      </c>
      <c r="I4514" s="27"/>
      <c r="J4514" s="114"/>
      <c r="K4514" s="112">
        <f>VLOOKUP(H4514,行业总结!D:F,2,FALSE)</f>
        <v>4.11</v>
      </c>
      <c r="L4514" s="27" t="s">
        <v>18967</v>
      </c>
      <c r="M4514" s="27" t="s">
        <v>18968</v>
      </c>
    </row>
    <row r="4515" s="98" customFormat="1" ht="33" spans="1:13">
      <c r="A4515" s="24" t="s">
        <v>18969</v>
      </c>
      <c r="B4515" s="24" t="s">
        <v>18970</v>
      </c>
      <c r="C4515" s="21">
        <f>VLOOKUP(A4515,[1]spot_prices!$A:$F,3,FALSE)</f>
        <v>26.4</v>
      </c>
      <c r="D4515" s="21">
        <f>VLOOKUP(A4515,[1]spot_prices!$A:$F,4,FALSE)</f>
        <v>63.8</v>
      </c>
      <c r="E4515" s="107">
        <f>C4515/D4515</f>
        <v>0.413793103448276</v>
      </c>
      <c r="F4515" s="20">
        <f>VLOOKUP(A4515,[1]spot_prices!$A:$F,5,FALSE)</f>
        <v>53.15</v>
      </c>
      <c r="G4515" s="103">
        <f>VLOOKUP(A4515,[1]spot_prices!$A:$F,6,FALSE)</f>
        <v>0.57</v>
      </c>
      <c r="H4515" s="27" t="s">
        <v>918</v>
      </c>
      <c r="I4515" s="27"/>
      <c r="J4515" s="114"/>
      <c r="K4515" s="112">
        <f>VLOOKUP(H4515,行业总结!D:F,2,FALSE)</f>
        <v>4.11</v>
      </c>
      <c r="L4515" s="27" t="s">
        <v>18971</v>
      </c>
      <c r="M4515" s="27" t="s">
        <v>18972</v>
      </c>
    </row>
    <row r="4516" s="98" customFormat="1" spans="1:13">
      <c r="A4516" s="24" t="s">
        <v>18973</v>
      </c>
      <c r="B4516" s="24" t="s">
        <v>18974</v>
      </c>
      <c r="C4516" s="21">
        <f>VLOOKUP(A4516,[1]spot_prices!$A:$F,3,FALSE)</f>
        <v>19.2</v>
      </c>
      <c r="D4516" s="21">
        <f>VLOOKUP(A4516,[1]spot_prices!$A:$F,4,FALSE)</f>
        <v>76.8</v>
      </c>
      <c r="E4516" s="107">
        <f>C4516/D4516</f>
        <v>0.25</v>
      </c>
      <c r="F4516" s="20">
        <f>VLOOKUP(A4516,[1]spot_prices!$A:$F,5,FALSE)</f>
        <v>73.83</v>
      </c>
      <c r="G4516" s="103">
        <f>VLOOKUP(A4516,[1]spot_prices!$A:$F,6,FALSE)</f>
        <v>-0.86</v>
      </c>
      <c r="H4516" s="27" t="s">
        <v>918</v>
      </c>
      <c r="I4516" s="27"/>
      <c r="J4516" s="114"/>
      <c r="K4516" s="112">
        <f>VLOOKUP(H4516,行业总结!D:F,2,FALSE)</f>
        <v>4.11</v>
      </c>
      <c r="L4516" s="27" t="s">
        <v>18975</v>
      </c>
      <c r="M4516" s="27" t="s">
        <v>18976</v>
      </c>
    </row>
    <row r="4517" s="98" customFormat="1" spans="1:13">
      <c r="A4517" s="24" t="s">
        <v>18977</v>
      </c>
      <c r="B4517" s="24" t="s">
        <v>18978</v>
      </c>
      <c r="C4517" s="21">
        <f>VLOOKUP(A4517,[1]spot_prices!$A:$F,3,FALSE)</f>
        <v>14.1</v>
      </c>
      <c r="D4517" s="21">
        <f>VLOOKUP(A4517,[1]spot_prices!$A:$F,4,FALSE)</f>
        <v>56.6</v>
      </c>
      <c r="E4517" s="107">
        <f>C4517/D4517</f>
        <v>0.249116607773852</v>
      </c>
      <c r="F4517" s="20">
        <f>VLOOKUP(A4517,[1]spot_prices!$A:$F,5,FALSE)</f>
        <v>88.4</v>
      </c>
      <c r="G4517" s="103">
        <f>VLOOKUP(A4517,[1]spot_prices!$A:$F,6,FALSE)</f>
        <v>0.82</v>
      </c>
      <c r="H4517" s="27" t="s">
        <v>918</v>
      </c>
      <c r="I4517" s="27"/>
      <c r="J4517" s="114"/>
      <c r="K4517" s="112">
        <f>VLOOKUP(H4517,行业总结!D:F,2,FALSE)</f>
        <v>4.11</v>
      </c>
      <c r="L4517" s="27" t="s">
        <v>18979</v>
      </c>
      <c r="M4517" s="27" t="s">
        <v>18980</v>
      </c>
    </row>
    <row r="4518" s="98" customFormat="1" ht="33" spans="1:13">
      <c r="A4518" s="24" t="s">
        <v>18981</v>
      </c>
      <c r="B4518" s="24" t="s">
        <v>18982</v>
      </c>
      <c r="C4518" s="21">
        <f>VLOOKUP(A4518,[1]spot_prices!$A:$F,3,FALSE)</f>
        <v>12.4</v>
      </c>
      <c r="D4518" s="21">
        <f>VLOOKUP(A4518,[1]spot_prices!$A:$F,4,FALSE)</f>
        <v>150.5</v>
      </c>
      <c r="E4518" s="107">
        <f>C4518/D4518</f>
        <v>0.0823920265780731</v>
      </c>
      <c r="F4518" s="20">
        <f>VLOOKUP(A4518,[1]spot_prices!$A:$F,5,FALSE)</f>
        <v>33.11</v>
      </c>
      <c r="G4518" s="103">
        <f>VLOOKUP(A4518,[1]spot_prices!$A:$F,6,FALSE)</f>
        <v>1.04</v>
      </c>
      <c r="H4518" s="27" t="s">
        <v>918</v>
      </c>
      <c r="I4518" s="27"/>
      <c r="J4518" s="114"/>
      <c r="K4518" s="112">
        <f>VLOOKUP(H4518,行业总结!D:F,2,FALSE)</f>
        <v>4.11</v>
      </c>
      <c r="L4518" s="27" t="s">
        <v>18983</v>
      </c>
      <c r="M4518" s="27" t="s">
        <v>18984</v>
      </c>
    </row>
    <row r="4519" s="98" customFormat="1" spans="1:13">
      <c r="A4519" s="24" t="s">
        <v>18985</v>
      </c>
      <c r="B4519" s="24" t="s">
        <v>18986</v>
      </c>
      <c r="C4519" s="21">
        <f>VLOOKUP(A4519,[1]spot_prices!$A:$F,3,FALSE)</f>
        <v>11.1</v>
      </c>
      <c r="D4519" s="21">
        <f>VLOOKUP(A4519,[1]spot_prices!$A:$F,4,FALSE)</f>
        <v>25.6</v>
      </c>
      <c r="E4519" s="107">
        <f>C4519/D4519</f>
        <v>0.43359375</v>
      </c>
      <c r="F4519" s="20">
        <f>VLOOKUP(A4519,[1]spot_prices!$A:$F,5,FALSE)</f>
        <v>8.28</v>
      </c>
      <c r="G4519" s="103">
        <f>VLOOKUP(A4519,[1]spot_prices!$A:$F,6,FALSE)</f>
        <v>0.98</v>
      </c>
      <c r="H4519" s="27" t="s">
        <v>918</v>
      </c>
      <c r="I4519" s="27"/>
      <c r="J4519" s="114"/>
      <c r="K4519" s="112">
        <f>VLOOKUP(H4519,行业总结!D:F,2,FALSE)</f>
        <v>4.11</v>
      </c>
      <c r="L4519" s="27" t="s">
        <v>18987</v>
      </c>
      <c r="M4519" s="27" t="s">
        <v>18988</v>
      </c>
    </row>
    <row r="4520" s="98" customFormat="1" spans="1:13">
      <c r="A4520" s="24" t="s">
        <v>18989</v>
      </c>
      <c r="B4520" s="24" t="s">
        <v>18990</v>
      </c>
      <c r="C4520" s="21">
        <f>VLOOKUP(A4520,[1]spot_prices!$A:$F,3,FALSE)</f>
        <v>7.1</v>
      </c>
      <c r="D4520" s="21">
        <f>VLOOKUP(A4520,[1]spot_prices!$A:$F,4,FALSE)</f>
        <v>13.1</v>
      </c>
      <c r="E4520" s="107">
        <f>C4520/D4520</f>
        <v>0.541984732824427</v>
      </c>
      <c r="F4520" s="20">
        <f>VLOOKUP(A4520,[1]spot_prices!$A:$F,5,FALSE)</f>
        <v>11.96</v>
      </c>
      <c r="G4520" s="103">
        <f>VLOOKUP(A4520,[1]spot_prices!$A:$F,6,FALSE)</f>
        <v>0.5</v>
      </c>
      <c r="H4520" s="27" t="s">
        <v>918</v>
      </c>
      <c r="I4520" s="27"/>
      <c r="J4520" s="114"/>
      <c r="K4520" s="112">
        <f>VLOOKUP(H4520,行业总结!D:F,2,FALSE)</f>
        <v>4.11</v>
      </c>
      <c r="L4520" s="27" t="s">
        <v>18991</v>
      </c>
      <c r="M4520" s="114"/>
    </row>
    <row r="4521" s="98" customFormat="1" ht="33" spans="1:13">
      <c r="A4521" s="24" t="s">
        <v>18992</v>
      </c>
      <c r="B4521" s="24" t="s">
        <v>18993</v>
      </c>
      <c r="C4521" s="21">
        <f>VLOOKUP(A4521,[1]spot_prices!$A:$F,3,FALSE)</f>
        <v>4.1</v>
      </c>
      <c r="D4521" s="21">
        <f>VLOOKUP(A4521,[1]spot_prices!$A:$F,4,FALSE)</f>
        <v>7</v>
      </c>
      <c r="E4521" s="107">
        <f>C4521/D4521</f>
        <v>0.585714285714286</v>
      </c>
      <c r="F4521" s="20">
        <f>VLOOKUP(A4521,[1]spot_prices!$A:$F,5,FALSE)</f>
        <v>20.93</v>
      </c>
      <c r="G4521" s="103">
        <f>VLOOKUP(A4521,[1]spot_prices!$A:$F,6,FALSE)</f>
        <v>0.38</v>
      </c>
      <c r="H4521" s="27" t="s">
        <v>918</v>
      </c>
      <c r="I4521" s="27"/>
      <c r="J4521" s="114"/>
      <c r="K4521" s="112">
        <f>VLOOKUP(H4521,行业总结!D:F,2,FALSE)</f>
        <v>4.11</v>
      </c>
      <c r="L4521" s="27" t="s">
        <v>18994</v>
      </c>
      <c r="M4521" s="114"/>
    </row>
    <row r="4522" s="98" customFormat="1" ht="33" spans="1:13">
      <c r="A4522" s="24" t="s">
        <v>18995</v>
      </c>
      <c r="B4522" s="24" t="s">
        <v>18996</v>
      </c>
      <c r="C4522" s="21">
        <f>VLOOKUP(A4522,[1]spot_prices!$A:$F,3,FALSE)</f>
        <v>4</v>
      </c>
      <c r="D4522" s="21">
        <f>VLOOKUP(A4522,[1]spot_prices!$A:$F,4,FALSE)</f>
        <v>8.2</v>
      </c>
      <c r="E4522" s="107">
        <f>C4522/D4522</f>
        <v>0.487804878048781</v>
      </c>
      <c r="F4522" s="20">
        <f>VLOOKUP(A4522,[1]spot_prices!$A:$F,5,FALSE)</f>
        <v>6.47</v>
      </c>
      <c r="G4522" s="103">
        <f>VLOOKUP(A4522,[1]spot_prices!$A:$F,6,FALSE)</f>
        <v>5.2</v>
      </c>
      <c r="H4522" s="27" t="s">
        <v>918</v>
      </c>
      <c r="I4522" s="27"/>
      <c r="J4522" s="114"/>
      <c r="K4522" s="112">
        <f>VLOOKUP(H4522,行业总结!D:F,2,FALSE)</f>
        <v>4.11</v>
      </c>
      <c r="L4522" s="27" t="s">
        <v>18997</v>
      </c>
      <c r="M4522" s="114"/>
    </row>
    <row r="4523" s="98" customFormat="1" spans="1:13">
      <c r="A4523" s="110" t="s">
        <v>973</v>
      </c>
      <c r="B4523" s="110" t="s">
        <v>974</v>
      </c>
      <c r="C4523" s="21">
        <f>VLOOKUP(A4523,[1]spot_prices!$A:$F,3,FALSE)</f>
        <v>472.8</v>
      </c>
      <c r="D4523" s="21">
        <f>VLOOKUP(A4523,[1]spot_prices!$A:$F,4,FALSE)</f>
        <v>509.4</v>
      </c>
      <c r="E4523" s="107">
        <f>C4523/D4523</f>
        <v>0.928150765606596</v>
      </c>
      <c r="F4523" s="20">
        <f>VLOOKUP(A4523,[1]spot_prices!$A:$F,5,FALSE)</f>
        <v>22.42</v>
      </c>
      <c r="G4523" s="103">
        <f>VLOOKUP(A4523,[1]spot_prices!$A:$F,6,FALSE)</f>
        <v>0.76</v>
      </c>
      <c r="H4523" s="111" t="s">
        <v>975</v>
      </c>
      <c r="I4523" s="111"/>
      <c r="J4523" s="110" t="s">
        <v>2224</v>
      </c>
      <c r="K4523" s="112">
        <f>VLOOKUP(H4523,行业总结!D:F,2,FALSE)</f>
        <v>4.13</v>
      </c>
      <c r="L4523" s="111" t="s">
        <v>976</v>
      </c>
      <c r="M4523" s="111" t="s">
        <v>977</v>
      </c>
    </row>
    <row r="4524" s="98" customFormat="1" ht="33" spans="1:13">
      <c r="A4524" s="108" t="s">
        <v>18998</v>
      </c>
      <c r="B4524" s="108" t="s">
        <v>18999</v>
      </c>
      <c r="C4524" s="21">
        <f>VLOOKUP(A4524,[1]spot_prices!$A:$F,3,FALSE)</f>
        <v>374.3</v>
      </c>
      <c r="D4524" s="21">
        <f>VLOOKUP(A4524,[1]spot_prices!$A:$F,4,FALSE)</f>
        <v>466</v>
      </c>
      <c r="E4524" s="107">
        <f>C4524/D4524</f>
        <v>0.803218884120172</v>
      </c>
      <c r="F4524" s="20">
        <f>VLOOKUP(A4524,[1]spot_prices!$A:$F,5,FALSE)</f>
        <v>11.03</v>
      </c>
      <c r="G4524" s="103">
        <f>VLOOKUP(A4524,[1]spot_prices!$A:$F,6,FALSE)</f>
        <v>0.91</v>
      </c>
      <c r="H4524" s="109" t="s">
        <v>975</v>
      </c>
      <c r="I4524" s="109"/>
      <c r="J4524" s="108" t="s">
        <v>2309</v>
      </c>
      <c r="K4524" s="112">
        <f>VLOOKUP(H4524,行业总结!D:F,2,FALSE)</f>
        <v>4.13</v>
      </c>
      <c r="L4524" s="109" t="s">
        <v>19000</v>
      </c>
      <c r="M4524" s="109" t="s">
        <v>19001</v>
      </c>
    </row>
    <row r="4525" s="98" customFormat="1" spans="1:13">
      <c r="A4525" s="108" t="s">
        <v>19002</v>
      </c>
      <c r="B4525" s="108" t="s">
        <v>19003</v>
      </c>
      <c r="C4525" s="21">
        <f>VLOOKUP(A4525,[1]spot_prices!$A:$F,3,FALSE)</f>
        <v>249.5</v>
      </c>
      <c r="D4525" s="21">
        <f>VLOOKUP(A4525,[1]spot_prices!$A:$F,4,FALSE)</f>
        <v>252.5</v>
      </c>
      <c r="E4525" s="107">
        <f>C4525/D4525</f>
        <v>0.988118811881188</v>
      </c>
      <c r="F4525" s="20">
        <f>VLOOKUP(A4525,[1]spot_prices!$A:$F,5,FALSE)</f>
        <v>14.01</v>
      </c>
      <c r="G4525" s="103">
        <f>VLOOKUP(A4525,[1]spot_prices!$A:$F,6,FALSE)</f>
        <v>1.37</v>
      </c>
      <c r="H4525" s="109" t="s">
        <v>975</v>
      </c>
      <c r="I4525" s="109"/>
      <c r="J4525" s="108" t="s">
        <v>2211</v>
      </c>
      <c r="K4525" s="112">
        <f>VLOOKUP(H4525,行业总结!D:F,2,FALSE)</f>
        <v>4.13</v>
      </c>
      <c r="L4525" s="109" t="s">
        <v>19004</v>
      </c>
      <c r="M4525" s="109" t="s">
        <v>19005</v>
      </c>
    </row>
    <row r="4526" s="98" customFormat="1" spans="1:13">
      <c r="A4526" s="108" t="s">
        <v>19006</v>
      </c>
      <c r="B4526" s="108" t="s">
        <v>19007</v>
      </c>
      <c r="C4526" s="21">
        <f>VLOOKUP(A4526,[1]spot_prices!$A:$F,3,FALSE)</f>
        <v>212.4</v>
      </c>
      <c r="D4526" s="21">
        <f>VLOOKUP(A4526,[1]spot_prices!$A:$F,4,FALSE)</f>
        <v>226.3</v>
      </c>
      <c r="E4526" s="107">
        <f>C4526/D4526</f>
        <v>0.938577110030932</v>
      </c>
      <c r="F4526" s="20">
        <f>VLOOKUP(A4526,[1]spot_prices!$A:$F,5,FALSE)</f>
        <v>21.95</v>
      </c>
      <c r="G4526" s="103">
        <f>VLOOKUP(A4526,[1]spot_prices!$A:$F,6,FALSE)</f>
        <v>0.92</v>
      </c>
      <c r="H4526" s="109" t="s">
        <v>975</v>
      </c>
      <c r="I4526" s="109"/>
      <c r="J4526" s="108" t="s">
        <v>2216</v>
      </c>
      <c r="K4526" s="112">
        <f>VLOOKUP(H4526,行业总结!D:F,2,FALSE)</f>
        <v>4.13</v>
      </c>
      <c r="L4526" s="109" t="s">
        <v>19008</v>
      </c>
      <c r="M4526" s="109" t="s">
        <v>19009</v>
      </c>
    </row>
    <row r="4527" s="98" customFormat="1" spans="1:13">
      <c r="A4527" s="108" t="s">
        <v>19010</v>
      </c>
      <c r="B4527" s="108" t="s">
        <v>19011</v>
      </c>
      <c r="C4527" s="21">
        <f>VLOOKUP(A4527,[1]spot_prices!$A:$F,3,FALSE)</f>
        <v>183.3</v>
      </c>
      <c r="D4527" s="21">
        <f>VLOOKUP(A4527,[1]spot_prices!$A:$F,4,FALSE)</f>
        <v>213.6</v>
      </c>
      <c r="E4527" s="107">
        <f>C4527/D4527</f>
        <v>0.85814606741573</v>
      </c>
      <c r="F4527" s="20">
        <f>VLOOKUP(A4527,[1]spot_prices!$A:$F,5,FALSE)</f>
        <v>33.5</v>
      </c>
      <c r="G4527" s="103">
        <f>VLOOKUP(A4527,[1]spot_prices!$A:$F,6,FALSE)</f>
        <v>0.18</v>
      </c>
      <c r="H4527" s="109" t="s">
        <v>975</v>
      </c>
      <c r="I4527" s="109"/>
      <c r="J4527" s="108" t="s">
        <v>2317</v>
      </c>
      <c r="K4527" s="112">
        <f>VLOOKUP(H4527,行业总结!D:F,2,FALSE)</f>
        <v>4.13</v>
      </c>
      <c r="L4527" s="109" t="s">
        <v>19012</v>
      </c>
      <c r="M4527" s="109" t="s">
        <v>19013</v>
      </c>
    </row>
    <row r="4528" s="98" customFormat="1" ht="33" spans="1:13">
      <c r="A4528" s="108" t="s">
        <v>19014</v>
      </c>
      <c r="B4528" s="108" t="s">
        <v>19015</v>
      </c>
      <c r="C4528" s="21">
        <f>VLOOKUP(A4528,[1]spot_prices!$A:$F,3,FALSE)</f>
        <v>122.5</v>
      </c>
      <c r="D4528" s="21">
        <f>VLOOKUP(A4528,[1]spot_prices!$A:$F,4,FALSE)</f>
        <v>122.5</v>
      </c>
      <c r="E4528" s="107">
        <f>C4528/D4528</f>
        <v>1</v>
      </c>
      <c r="F4528" s="20">
        <f>VLOOKUP(A4528,[1]spot_prices!$A:$F,5,FALSE)</f>
        <v>27.73</v>
      </c>
      <c r="G4528" s="103">
        <f>VLOOKUP(A4528,[1]spot_prices!$A:$F,6,FALSE)</f>
        <v>0.04</v>
      </c>
      <c r="H4528" s="109" t="s">
        <v>975</v>
      </c>
      <c r="I4528" s="109"/>
      <c r="J4528" s="108" t="s">
        <v>2826</v>
      </c>
      <c r="K4528" s="112">
        <f>VLOOKUP(H4528,行业总结!D:F,2,FALSE)</f>
        <v>4.13</v>
      </c>
      <c r="L4528" s="109" t="s">
        <v>19016</v>
      </c>
      <c r="M4528" s="109" t="s">
        <v>19017</v>
      </c>
    </row>
    <row r="4529" s="98" customFormat="1" spans="1:13">
      <c r="A4529" s="108" t="s">
        <v>19018</v>
      </c>
      <c r="B4529" s="108" t="s">
        <v>19019</v>
      </c>
      <c r="C4529" s="21">
        <f>VLOOKUP(A4529,[1]spot_prices!$A:$F,3,FALSE)</f>
        <v>98</v>
      </c>
      <c r="D4529" s="21">
        <f>VLOOKUP(A4529,[1]spot_prices!$A:$F,4,FALSE)</f>
        <v>162.4</v>
      </c>
      <c r="E4529" s="107">
        <f>C4529/D4529</f>
        <v>0.603448275862069</v>
      </c>
      <c r="F4529" s="20">
        <f>VLOOKUP(A4529,[1]spot_prices!$A:$F,5,FALSE)</f>
        <v>49.27</v>
      </c>
      <c r="G4529" s="103">
        <f>VLOOKUP(A4529,[1]spot_prices!$A:$F,6,FALSE)</f>
        <v>1</v>
      </c>
      <c r="H4529" s="109" t="s">
        <v>975</v>
      </c>
      <c r="I4529" s="109"/>
      <c r="J4529" s="108" t="s">
        <v>2331</v>
      </c>
      <c r="K4529" s="112">
        <f>VLOOKUP(H4529,行业总结!D:F,2,FALSE)</f>
        <v>4.13</v>
      </c>
      <c r="L4529" s="109" t="s">
        <v>19020</v>
      </c>
      <c r="M4529" s="109" t="s">
        <v>19021</v>
      </c>
    </row>
    <row r="4530" s="98" customFormat="1" ht="33" spans="1:13">
      <c r="A4530" s="20" t="s">
        <v>19022</v>
      </c>
      <c r="B4530" s="20" t="s">
        <v>19023</v>
      </c>
      <c r="C4530" s="21">
        <f>VLOOKUP(A4530,[1]spot_prices!$A:$F,3,FALSE)</f>
        <v>93.4</v>
      </c>
      <c r="D4530" s="21">
        <f>VLOOKUP(A4530,[1]spot_prices!$A:$F,4,FALSE)</f>
        <v>98.2</v>
      </c>
      <c r="E4530" s="107">
        <f>C4530/D4530</f>
        <v>0.95112016293279</v>
      </c>
      <c r="F4530" s="20">
        <f>VLOOKUP(A4530,[1]spot_prices!$A:$F,5,FALSE)</f>
        <v>2.52</v>
      </c>
      <c r="G4530" s="103">
        <f>VLOOKUP(A4530,[1]spot_prices!$A:$F,6,FALSE)</f>
        <v>0.8</v>
      </c>
      <c r="H4530" s="23" t="s">
        <v>975</v>
      </c>
      <c r="I4530" s="23"/>
      <c r="J4530" s="20" t="s">
        <v>2352</v>
      </c>
      <c r="K4530" s="112">
        <f>VLOOKUP(H4530,行业总结!D:F,2,FALSE)</f>
        <v>4.13</v>
      </c>
      <c r="L4530" s="23" t="s">
        <v>19024</v>
      </c>
      <c r="M4530" s="23" t="s">
        <v>19025</v>
      </c>
    </row>
    <row r="4531" s="98" customFormat="1" ht="33" spans="1:13">
      <c r="A4531" s="20" t="s">
        <v>19026</v>
      </c>
      <c r="B4531" s="20" t="s">
        <v>19027</v>
      </c>
      <c r="C4531" s="21">
        <f>VLOOKUP(A4531,[1]spot_prices!$A:$F,3,FALSE)</f>
        <v>88.5</v>
      </c>
      <c r="D4531" s="21">
        <f>VLOOKUP(A4531,[1]spot_prices!$A:$F,4,FALSE)</f>
        <v>88.5</v>
      </c>
      <c r="E4531" s="107">
        <f>C4531/D4531</f>
        <v>1</v>
      </c>
      <c r="F4531" s="20">
        <f>VLOOKUP(A4531,[1]spot_prices!$A:$F,5,FALSE)</f>
        <v>11.03</v>
      </c>
      <c r="G4531" s="103">
        <f>VLOOKUP(A4531,[1]spot_prices!$A:$F,6,FALSE)</f>
        <v>0.46</v>
      </c>
      <c r="H4531" s="23" t="s">
        <v>975</v>
      </c>
      <c r="I4531" s="23"/>
      <c r="J4531" s="20" t="s">
        <v>2113</v>
      </c>
      <c r="K4531" s="112">
        <f>VLOOKUP(H4531,行业总结!D:F,2,FALSE)</f>
        <v>4.13</v>
      </c>
      <c r="L4531" s="23" t="s">
        <v>19028</v>
      </c>
      <c r="M4531" s="23" t="s">
        <v>19029</v>
      </c>
    </row>
    <row r="4532" s="98" customFormat="1" ht="33" spans="1:13">
      <c r="A4532" s="20" t="s">
        <v>19030</v>
      </c>
      <c r="B4532" s="20" t="s">
        <v>19031</v>
      </c>
      <c r="C4532" s="21">
        <f>VLOOKUP(A4532,[1]spot_prices!$A:$F,3,FALSE)</f>
        <v>80.2</v>
      </c>
      <c r="D4532" s="21">
        <f>VLOOKUP(A4532,[1]spot_prices!$A:$F,4,FALSE)</f>
        <v>102.7</v>
      </c>
      <c r="E4532" s="107">
        <f>C4532/D4532</f>
        <v>0.780915287244401</v>
      </c>
      <c r="F4532" s="20">
        <f>VLOOKUP(A4532,[1]spot_prices!$A:$F,5,FALSE)</f>
        <v>23.29</v>
      </c>
      <c r="G4532" s="103">
        <f>VLOOKUP(A4532,[1]spot_prices!$A:$F,6,FALSE)</f>
        <v>0.47</v>
      </c>
      <c r="H4532" s="23" t="s">
        <v>975</v>
      </c>
      <c r="I4532" s="23"/>
      <c r="J4532" s="20" t="s">
        <v>2253</v>
      </c>
      <c r="K4532" s="112">
        <f>VLOOKUP(H4532,行业总结!D:F,2,FALSE)</f>
        <v>4.13</v>
      </c>
      <c r="L4532" s="23" t="s">
        <v>19032</v>
      </c>
      <c r="M4532" s="23" t="s">
        <v>19033</v>
      </c>
    </row>
    <row r="4533" s="98" customFormat="1" spans="1:13">
      <c r="A4533" s="20" t="s">
        <v>19034</v>
      </c>
      <c r="B4533" s="20" t="s">
        <v>19035</v>
      </c>
      <c r="C4533" s="21">
        <f>VLOOKUP(A4533,[1]spot_prices!$A:$F,3,FALSE)</f>
        <v>79.1</v>
      </c>
      <c r="D4533" s="21">
        <f>VLOOKUP(A4533,[1]spot_prices!$A:$F,4,FALSE)</f>
        <v>112.3</v>
      </c>
      <c r="E4533" s="107">
        <f>C4533/D4533</f>
        <v>0.704363312555654</v>
      </c>
      <c r="F4533" s="20">
        <f>VLOOKUP(A4533,[1]spot_prices!$A:$F,5,FALSE)</f>
        <v>42.89</v>
      </c>
      <c r="G4533" s="103">
        <f>VLOOKUP(A4533,[1]spot_prices!$A:$F,6,FALSE)</f>
        <v>3.35</v>
      </c>
      <c r="H4533" s="23" t="s">
        <v>975</v>
      </c>
      <c r="I4533" s="23"/>
      <c r="J4533" s="20" t="s">
        <v>2352</v>
      </c>
      <c r="K4533" s="112">
        <f>VLOOKUP(H4533,行业总结!D:F,2,FALSE)</f>
        <v>4.13</v>
      </c>
      <c r="L4533" s="23" t="s">
        <v>19036</v>
      </c>
      <c r="M4533" s="23" t="s">
        <v>19037</v>
      </c>
    </row>
    <row r="4534" s="98" customFormat="1" ht="33" spans="1:13">
      <c r="A4534" s="20" t="s">
        <v>19038</v>
      </c>
      <c r="B4534" s="20" t="s">
        <v>19039</v>
      </c>
      <c r="C4534" s="21">
        <f>VLOOKUP(A4534,[1]spot_prices!$A:$F,3,FALSE)</f>
        <v>69.9</v>
      </c>
      <c r="D4534" s="21">
        <f>VLOOKUP(A4534,[1]spot_prices!$A:$F,4,FALSE)</f>
        <v>103.6</v>
      </c>
      <c r="E4534" s="107">
        <f>C4534/D4534</f>
        <v>0.674710424710425</v>
      </c>
      <c r="F4534" s="20">
        <f>VLOOKUP(A4534,[1]spot_prices!$A:$F,5,FALSE)</f>
        <v>14.75</v>
      </c>
      <c r="G4534" s="103">
        <f>VLOOKUP(A4534,[1]spot_prices!$A:$F,6,FALSE)</f>
        <v>1.65</v>
      </c>
      <c r="H4534" s="23" t="s">
        <v>975</v>
      </c>
      <c r="I4534" s="23"/>
      <c r="J4534" s="20" t="s">
        <v>2352</v>
      </c>
      <c r="K4534" s="112">
        <f>VLOOKUP(H4534,行业总结!D:F,2,FALSE)</f>
        <v>4.13</v>
      </c>
      <c r="L4534" s="23" t="s">
        <v>19040</v>
      </c>
      <c r="M4534" s="23" t="s">
        <v>19041</v>
      </c>
    </row>
    <row r="4535" s="98" customFormat="1" spans="1:13">
      <c r="A4535" s="20" t="s">
        <v>19042</v>
      </c>
      <c r="B4535" s="20" t="s">
        <v>19043</v>
      </c>
      <c r="C4535" s="21">
        <f>VLOOKUP(A4535,[1]spot_prices!$A:$F,3,FALSE)</f>
        <v>67.9</v>
      </c>
      <c r="D4535" s="21">
        <f>VLOOKUP(A4535,[1]spot_prices!$A:$F,4,FALSE)</f>
        <v>166.1</v>
      </c>
      <c r="E4535" s="107">
        <f>C4535/D4535</f>
        <v>0.408789885611078</v>
      </c>
      <c r="F4535" s="20">
        <f>VLOOKUP(A4535,[1]spot_prices!$A:$F,5,FALSE)</f>
        <v>76.42</v>
      </c>
      <c r="G4535" s="103">
        <f>VLOOKUP(A4535,[1]spot_prices!$A:$F,6,FALSE)</f>
        <v>1.39</v>
      </c>
      <c r="H4535" s="23" t="s">
        <v>975</v>
      </c>
      <c r="I4535" s="23"/>
      <c r="J4535" s="20" t="s">
        <v>2352</v>
      </c>
      <c r="K4535" s="112">
        <f>VLOOKUP(H4535,行业总结!D:F,2,FALSE)</f>
        <v>4.13</v>
      </c>
      <c r="L4535" s="23" t="s">
        <v>19044</v>
      </c>
      <c r="M4535" s="23" t="s">
        <v>19045</v>
      </c>
    </row>
    <row r="4536" s="98" customFormat="1" ht="33" spans="1:13">
      <c r="A4536" s="20" t="s">
        <v>19046</v>
      </c>
      <c r="B4536" s="20" t="s">
        <v>19047</v>
      </c>
      <c r="C4536" s="21">
        <f>VLOOKUP(A4536,[1]spot_prices!$A:$F,3,FALSE)</f>
        <v>59</v>
      </c>
      <c r="D4536" s="21">
        <f>VLOOKUP(A4536,[1]spot_prices!$A:$F,4,FALSE)</f>
        <v>68.9</v>
      </c>
      <c r="E4536" s="107">
        <f>C4536/D4536</f>
        <v>0.856313497822932</v>
      </c>
      <c r="F4536" s="20">
        <f>VLOOKUP(A4536,[1]spot_prices!$A:$F,5,FALSE)</f>
        <v>8.51</v>
      </c>
      <c r="G4536" s="103">
        <f>VLOOKUP(A4536,[1]spot_prices!$A:$F,6,FALSE)</f>
        <v>2.04</v>
      </c>
      <c r="H4536" s="23" t="s">
        <v>975</v>
      </c>
      <c r="I4536" s="23"/>
      <c r="J4536" s="20" t="s">
        <v>2442</v>
      </c>
      <c r="K4536" s="112">
        <f>VLOOKUP(H4536,行业总结!D:F,2,FALSE)</f>
        <v>4.13</v>
      </c>
      <c r="L4536" s="23" t="s">
        <v>19048</v>
      </c>
      <c r="M4536" s="23" t="s">
        <v>19049</v>
      </c>
    </row>
    <row r="4537" s="98" customFormat="1" spans="1:13">
      <c r="A4537" s="20" t="s">
        <v>19050</v>
      </c>
      <c r="B4537" s="20" t="s">
        <v>19051</v>
      </c>
      <c r="C4537" s="21">
        <f>VLOOKUP(A4537,[1]spot_prices!$A:$F,3,FALSE)</f>
        <v>50.9</v>
      </c>
      <c r="D4537" s="21">
        <f>VLOOKUP(A4537,[1]spot_prices!$A:$F,4,FALSE)</f>
        <v>82.2</v>
      </c>
      <c r="E4537" s="107">
        <f>C4537/D4537</f>
        <v>0.619221411192214</v>
      </c>
      <c r="F4537" s="20">
        <f>VLOOKUP(A4537,[1]spot_prices!$A:$F,5,FALSE)</f>
        <v>8.79</v>
      </c>
      <c r="G4537" s="103">
        <f>VLOOKUP(A4537,[1]spot_prices!$A:$F,6,FALSE)</f>
        <v>5.52</v>
      </c>
      <c r="H4537" s="23" t="s">
        <v>975</v>
      </c>
      <c r="I4537" s="23"/>
      <c r="J4537" s="113"/>
      <c r="K4537" s="112">
        <f>VLOOKUP(H4537,行业总结!D:F,2,FALSE)</f>
        <v>4.13</v>
      </c>
      <c r="L4537" s="23" t="s">
        <v>19052</v>
      </c>
      <c r="M4537" s="23" t="s">
        <v>19053</v>
      </c>
    </row>
    <row r="4538" s="98" customFormat="1" ht="33" spans="1:13">
      <c r="A4538" s="24" t="s">
        <v>19054</v>
      </c>
      <c r="B4538" s="24" t="s">
        <v>19055</v>
      </c>
      <c r="C4538" s="21">
        <f>VLOOKUP(A4538,[1]spot_prices!$A:$F,3,FALSE)</f>
        <v>48.8</v>
      </c>
      <c r="D4538" s="21">
        <f>VLOOKUP(A4538,[1]spot_prices!$A:$F,4,FALSE)</f>
        <v>407.5</v>
      </c>
      <c r="E4538" s="107">
        <f>C4538/D4538</f>
        <v>0.119754601226994</v>
      </c>
      <c r="F4538" s="20">
        <f>VLOOKUP(A4538,[1]spot_prices!$A:$F,5,FALSE)</f>
        <v>34.26</v>
      </c>
      <c r="G4538" s="103">
        <f>VLOOKUP(A4538,[1]spot_prices!$A:$F,6,FALSE)</f>
        <v>1.87</v>
      </c>
      <c r="H4538" s="27" t="s">
        <v>975</v>
      </c>
      <c r="I4538" s="27"/>
      <c r="J4538" s="114"/>
      <c r="K4538" s="112">
        <f>VLOOKUP(H4538,行业总结!D:F,2,FALSE)</f>
        <v>4.13</v>
      </c>
      <c r="L4538" s="27" t="s">
        <v>19056</v>
      </c>
      <c r="M4538" s="27" t="s">
        <v>1873</v>
      </c>
    </row>
    <row r="4539" s="98" customFormat="1" ht="33" spans="1:13">
      <c r="A4539" s="20" t="s">
        <v>19057</v>
      </c>
      <c r="B4539" s="20" t="s">
        <v>19058</v>
      </c>
      <c r="C4539" s="21">
        <f>VLOOKUP(A4539,[1]spot_prices!$A:$F,3,FALSE)</f>
        <v>44.3</v>
      </c>
      <c r="D4539" s="21">
        <f>VLOOKUP(A4539,[1]spot_prices!$A:$F,4,FALSE)</f>
        <v>50.5</v>
      </c>
      <c r="E4539" s="107">
        <f>C4539/D4539</f>
        <v>0.877227722772277</v>
      </c>
      <c r="F4539" s="20">
        <f>VLOOKUP(A4539,[1]spot_prices!$A:$F,5,FALSE)</f>
        <v>35.43</v>
      </c>
      <c r="G4539" s="103">
        <f>VLOOKUP(A4539,[1]spot_prices!$A:$F,6,FALSE)</f>
        <v>0.31</v>
      </c>
      <c r="H4539" s="23" t="s">
        <v>975</v>
      </c>
      <c r="I4539" s="23"/>
      <c r="J4539" s="20" t="s">
        <v>2286</v>
      </c>
      <c r="K4539" s="112">
        <f>VLOOKUP(H4539,行业总结!D:F,2,FALSE)</f>
        <v>4.13</v>
      </c>
      <c r="L4539" s="23" t="s">
        <v>19059</v>
      </c>
      <c r="M4539" s="23" t="s">
        <v>19060</v>
      </c>
    </row>
    <row r="4540" s="98" customFormat="1" spans="1:13">
      <c r="A4540" s="24" t="s">
        <v>19061</v>
      </c>
      <c r="B4540" s="24" t="s">
        <v>19062</v>
      </c>
      <c r="C4540" s="21">
        <f>VLOOKUP(A4540,[1]spot_prices!$A:$F,3,FALSE)</f>
        <v>39.6</v>
      </c>
      <c r="D4540" s="21">
        <f>VLOOKUP(A4540,[1]spot_prices!$A:$F,4,FALSE)</f>
        <v>39.7</v>
      </c>
      <c r="E4540" s="107">
        <f>C4540/D4540</f>
        <v>0.997481108312342</v>
      </c>
      <c r="F4540" s="20">
        <f>VLOOKUP(A4540,[1]spot_prices!$A:$F,5,FALSE)</f>
        <v>4.06</v>
      </c>
      <c r="G4540" s="103">
        <f>VLOOKUP(A4540,[1]spot_prices!$A:$F,6,FALSE)</f>
        <v>0.74</v>
      </c>
      <c r="H4540" s="27" t="s">
        <v>975</v>
      </c>
      <c r="I4540" s="27"/>
      <c r="J4540" s="114"/>
      <c r="K4540" s="112">
        <f>VLOOKUP(H4540,行业总结!D:F,2,FALSE)</f>
        <v>4.13</v>
      </c>
      <c r="L4540" s="27" t="s">
        <v>19063</v>
      </c>
      <c r="M4540" s="27" t="s">
        <v>19005</v>
      </c>
    </row>
    <row r="4541" s="98" customFormat="1" spans="1:13">
      <c r="A4541" s="24" t="s">
        <v>19064</v>
      </c>
      <c r="B4541" s="24" t="s">
        <v>19065</v>
      </c>
      <c r="C4541" s="21">
        <f>VLOOKUP(A4541,[1]spot_prices!$A:$F,3,FALSE)</f>
        <v>32.9</v>
      </c>
      <c r="D4541" s="21">
        <f>VLOOKUP(A4541,[1]spot_prices!$A:$F,4,FALSE)</f>
        <v>82.7</v>
      </c>
      <c r="E4541" s="107">
        <f>C4541/D4541</f>
        <v>0.39782345828295</v>
      </c>
      <c r="F4541" s="20">
        <f>VLOOKUP(A4541,[1]spot_prices!$A:$F,5,FALSE)</f>
        <v>6.2</v>
      </c>
      <c r="G4541" s="103">
        <f>VLOOKUP(A4541,[1]spot_prices!$A:$F,6,FALSE)</f>
        <v>0.49</v>
      </c>
      <c r="H4541" s="27" t="s">
        <v>975</v>
      </c>
      <c r="I4541" s="27"/>
      <c r="J4541" s="24" t="s">
        <v>2113</v>
      </c>
      <c r="K4541" s="112">
        <f>VLOOKUP(H4541,行业总结!D:F,2,FALSE)</f>
        <v>4.13</v>
      </c>
      <c r="L4541" s="27" t="s">
        <v>19066</v>
      </c>
      <c r="M4541" s="27" t="s">
        <v>19067</v>
      </c>
    </row>
    <row r="4542" s="98" customFormat="1" spans="1:13">
      <c r="A4542" s="24" t="s">
        <v>19068</v>
      </c>
      <c r="B4542" s="24" t="s">
        <v>19069</v>
      </c>
      <c r="C4542" s="21">
        <f>VLOOKUP(A4542,[1]spot_prices!$A:$F,3,FALSE)</f>
        <v>18.8</v>
      </c>
      <c r="D4542" s="21">
        <f>VLOOKUP(A4542,[1]spot_prices!$A:$F,4,FALSE)</f>
        <v>28.4</v>
      </c>
      <c r="E4542" s="107">
        <f>C4542/D4542</f>
        <v>0.661971830985915</v>
      </c>
      <c r="F4542" s="20">
        <f>VLOOKUP(A4542,[1]spot_prices!$A:$F,5,FALSE)</f>
        <v>17.19</v>
      </c>
      <c r="G4542" s="103">
        <f>VLOOKUP(A4542,[1]spot_prices!$A:$F,6,FALSE)</f>
        <v>1.06</v>
      </c>
      <c r="H4542" s="27" t="s">
        <v>975</v>
      </c>
      <c r="I4542" s="27"/>
      <c r="J4542" s="114"/>
      <c r="K4542" s="112">
        <f>VLOOKUP(H4542,行业总结!D:F,2,FALSE)</f>
        <v>4.13</v>
      </c>
      <c r="L4542" s="27" t="s">
        <v>19070</v>
      </c>
      <c r="M4542" s="27" t="s">
        <v>19071</v>
      </c>
    </row>
    <row r="4543" s="98" customFormat="1" spans="1:13">
      <c r="A4543" s="24" t="s">
        <v>19072</v>
      </c>
      <c r="B4543" s="24" t="s">
        <v>19073</v>
      </c>
      <c r="C4543" s="21">
        <f>VLOOKUP(A4543,[1]spot_prices!$A:$F,3,FALSE)</f>
        <v>15.8</v>
      </c>
      <c r="D4543" s="21">
        <f>VLOOKUP(A4543,[1]spot_prices!$A:$F,4,FALSE)</f>
        <v>22.7</v>
      </c>
      <c r="E4543" s="107">
        <f>C4543/D4543</f>
        <v>0.696035242290749</v>
      </c>
      <c r="F4543" s="20">
        <f>VLOOKUP(A4543,[1]spot_prices!$A:$F,5,FALSE)</f>
        <v>22.71</v>
      </c>
      <c r="G4543" s="103">
        <f>VLOOKUP(A4543,[1]spot_prices!$A:$F,6,FALSE)</f>
        <v>1.43</v>
      </c>
      <c r="H4543" s="27" t="s">
        <v>975</v>
      </c>
      <c r="I4543" s="27"/>
      <c r="J4543" s="114"/>
      <c r="K4543" s="112">
        <f>VLOOKUP(H4543,行业总结!D:F,2,FALSE)</f>
        <v>4.13</v>
      </c>
      <c r="L4543" s="27" t="s">
        <v>19074</v>
      </c>
      <c r="M4543" s="27" t="s">
        <v>19075</v>
      </c>
    </row>
    <row r="4544" s="98" customFormat="1" ht="33" spans="1:13">
      <c r="A4544" s="24" t="s">
        <v>19076</v>
      </c>
      <c r="B4544" s="24" t="s">
        <v>19077</v>
      </c>
      <c r="C4544" s="21">
        <f>VLOOKUP(A4544,[1]spot_prices!$A:$F,3,FALSE)</f>
        <v>12.5</v>
      </c>
      <c r="D4544" s="21">
        <f>VLOOKUP(A4544,[1]spot_prices!$A:$F,4,FALSE)</f>
        <v>25.6</v>
      </c>
      <c r="E4544" s="107">
        <f>C4544/D4544</f>
        <v>0.48828125</v>
      </c>
      <c r="F4544" s="20">
        <f>VLOOKUP(A4544,[1]spot_prices!$A:$F,5,FALSE)</f>
        <v>30.36</v>
      </c>
      <c r="G4544" s="103">
        <f>VLOOKUP(A4544,[1]spot_prices!$A:$F,6,FALSE)</f>
        <v>1.57</v>
      </c>
      <c r="H4544" s="27" t="s">
        <v>975</v>
      </c>
      <c r="I4544" s="27"/>
      <c r="J4544" s="114"/>
      <c r="K4544" s="112">
        <f>VLOOKUP(H4544,行业总结!D:F,2,FALSE)</f>
        <v>4.13</v>
      </c>
      <c r="L4544" s="27" t="s">
        <v>19078</v>
      </c>
      <c r="M4544" s="27" t="s">
        <v>19079</v>
      </c>
    </row>
    <row r="4545" s="98" customFormat="1" ht="33" spans="1:13">
      <c r="A4545" s="24" t="s">
        <v>19080</v>
      </c>
      <c r="B4545" s="24" t="s">
        <v>19081</v>
      </c>
      <c r="C4545" s="21">
        <f>VLOOKUP(A4545,[1]spot_prices!$A:$F,3,FALSE)</f>
        <v>6.3</v>
      </c>
      <c r="D4545" s="21">
        <f>VLOOKUP(A4545,[1]spot_prices!$A:$F,4,FALSE)</f>
        <v>25.1</v>
      </c>
      <c r="E4545" s="107">
        <f>C4545/D4545</f>
        <v>0.250996015936255</v>
      </c>
      <c r="F4545" s="20">
        <f>VLOOKUP(A4545,[1]spot_prices!$A:$F,5,FALSE)</f>
        <v>30.8</v>
      </c>
      <c r="G4545" s="103">
        <f>VLOOKUP(A4545,[1]spot_prices!$A:$F,6,FALSE)</f>
        <v>1.05</v>
      </c>
      <c r="H4545" s="27" t="s">
        <v>975</v>
      </c>
      <c r="I4545" s="27"/>
      <c r="J4545" s="114"/>
      <c r="K4545" s="112">
        <f>VLOOKUP(H4545,行业总结!D:F,2,FALSE)</f>
        <v>4.13</v>
      </c>
      <c r="L4545" s="27" t="s">
        <v>19082</v>
      </c>
      <c r="M4545" s="27" t="s">
        <v>19083</v>
      </c>
    </row>
    <row r="4546" s="98" customFormat="1" ht="60" spans="1:13">
      <c r="A4546" s="28" t="s">
        <v>1545</v>
      </c>
      <c r="B4546" s="28" t="s">
        <v>1546</v>
      </c>
      <c r="C4546" s="21">
        <f>VLOOKUP(A4546,[1]spot_prices!$A:$F,3,FALSE)</f>
        <v>1813.6</v>
      </c>
      <c r="D4546" s="21">
        <f>VLOOKUP(A4546,[1]spot_prices!$A:$F,4,FALSE)</f>
        <v>1828.3</v>
      </c>
      <c r="E4546" s="107">
        <f>C4546/D4546</f>
        <v>0.991959744024504</v>
      </c>
      <c r="F4546" s="20">
        <f>VLOOKUP(A4546,[1]spot_prices!$A:$F,5,FALSE)</f>
        <v>27.31</v>
      </c>
      <c r="G4546" s="103">
        <f>VLOOKUP(A4546,[1]spot_prices!$A:$F,6,FALSE)</f>
        <v>-0.55</v>
      </c>
      <c r="H4546" s="30" t="s">
        <v>345</v>
      </c>
      <c r="I4546" s="30"/>
      <c r="J4546" s="28" t="s">
        <v>2207</v>
      </c>
      <c r="K4546" s="112">
        <f>VLOOKUP(H4546,行业总结!D:F,2,FALSE)</f>
        <v>4.13</v>
      </c>
      <c r="L4546" s="30" t="s">
        <v>1547</v>
      </c>
      <c r="M4546" s="30" t="s">
        <v>19084</v>
      </c>
    </row>
    <row r="4547" s="98" customFormat="1" ht="49.5" spans="1:13">
      <c r="A4547" s="108" t="s">
        <v>19085</v>
      </c>
      <c r="B4547" s="108" t="s">
        <v>19086</v>
      </c>
      <c r="C4547" s="21">
        <f>VLOOKUP(A4547,[1]spot_prices!$A:$F,3,FALSE)</f>
        <v>245</v>
      </c>
      <c r="D4547" s="21">
        <f>VLOOKUP(A4547,[1]spot_prices!$A:$F,4,FALSE)</f>
        <v>245</v>
      </c>
      <c r="E4547" s="107">
        <f>C4547/D4547</f>
        <v>1</v>
      </c>
      <c r="F4547" s="20">
        <f>VLOOKUP(A4547,[1]spot_prices!$A:$F,5,FALSE)</f>
        <v>24.3</v>
      </c>
      <c r="G4547" s="103">
        <f>VLOOKUP(A4547,[1]spot_prices!$A:$F,6,FALSE)</f>
        <v>0.08</v>
      </c>
      <c r="H4547" s="109" t="s">
        <v>345</v>
      </c>
      <c r="I4547" s="109"/>
      <c r="J4547" s="108" t="s">
        <v>2421</v>
      </c>
      <c r="K4547" s="112">
        <f>VLOOKUP(H4547,行业总结!D:F,2,FALSE)</f>
        <v>4.13</v>
      </c>
      <c r="L4547" s="109" t="s">
        <v>19087</v>
      </c>
      <c r="M4547" s="109" t="s">
        <v>19088</v>
      </c>
    </row>
    <row r="4548" s="98" customFormat="1" ht="49.5" spans="1:13">
      <c r="A4548" s="108" t="s">
        <v>19089</v>
      </c>
      <c r="B4548" s="108" t="s">
        <v>19090</v>
      </c>
      <c r="C4548" s="21">
        <f>VLOOKUP(A4548,[1]spot_prices!$A:$F,3,FALSE)</f>
        <v>130</v>
      </c>
      <c r="D4548" s="21">
        <f>VLOOKUP(A4548,[1]spot_prices!$A:$F,4,FALSE)</f>
        <v>130.8</v>
      </c>
      <c r="E4548" s="107">
        <f>C4548/D4548</f>
        <v>0.99388379204893</v>
      </c>
      <c r="F4548" s="20">
        <f>VLOOKUP(A4548,[1]spot_prices!$A:$F,5,FALSE)</f>
        <v>9.29</v>
      </c>
      <c r="G4548" s="103">
        <f>VLOOKUP(A4548,[1]spot_prices!$A:$F,6,FALSE)</f>
        <v>3.8</v>
      </c>
      <c r="H4548" s="109" t="s">
        <v>345</v>
      </c>
      <c r="I4548" s="109"/>
      <c r="J4548" s="108" t="s">
        <v>2122</v>
      </c>
      <c r="K4548" s="112">
        <f>VLOOKUP(H4548,行业总结!D:F,2,FALSE)</f>
        <v>4.13</v>
      </c>
      <c r="L4548" s="109" t="s">
        <v>19091</v>
      </c>
      <c r="M4548" s="109" t="s">
        <v>19092</v>
      </c>
    </row>
    <row r="4549" s="98" customFormat="1" ht="33" spans="1:13">
      <c r="A4549" s="108" t="s">
        <v>19093</v>
      </c>
      <c r="B4549" s="108" t="s">
        <v>19094</v>
      </c>
      <c r="C4549" s="21">
        <f>VLOOKUP(A4549,[1]spot_prices!$A:$F,3,FALSE)</f>
        <v>115.2</v>
      </c>
      <c r="D4549" s="21">
        <f>VLOOKUP(A4549,[1]spot_prices!$A:$F,4,FALSE)</f>
        <v>115.2</v>
      </c>
      <c r="E4549" s="107">
        <f>C4549/D4549</f>
        <v>1</v>
      </c>
      <c r="F4549" s="20">
        <f>VLOOKUP(A4549,[1]spot_prices!$A:$F,5,FALSE)</f>
        <v>14.17</v>
      </c>
      <c r="G4549" s="103">
        <f>VLOOKUP(A4549,[1]spot_prices!$A:$F,6,FALSE)</f>
        <v>1.58</v>
      </c>
      <c r="H4549" s="109" t="s">
        <v>345</v>
      </c>
      <c r="I4549" s="109"/>
      <c r="J4549" s="108" t="s">
        <v>2113</v>
      </c>
      <c r="K4549" s="112">
        <f>VLOOKUP(H4549,行业总结!D:F,2,FALSE)</f>
        <v>4.13</v>
      </c>
      <c r="L4549" s="109" t="s">
        <v>19095</v>
      </c>
      <c r="M4549" s="109" t="s">
        <v>19096</v>
      </c>
    </row>
    <row r="4550" s="98" customFormat="1" ht="33" spans="1:13">
      <c r="A4550" s="108" t="s">
        <v>19097</v>
      </c>
      <c r="B4550" s="108" t="s">
        <v>19098</v>
      </c>
      <c r="C4550" s="21">
        <f>VLOOKUP(A4550,[1]spot_prices!$A:$F,3,FALSE)</f>
        <v>110.3</v>
      </c>
      <c r="D4550" s="21">
        <f>VLOOKUP(A4550,[1]spot_prices!$A:$F,4,FALSE)</f>
        <v>110.3</v>
      </c>
      <c r="E4550" s="107">
        <f>C4550/D4550</f>
        <v>1</v>
      </c>
      <c r="F4550" s="20">
        <f>VLOOKUP(A4550,[1]spot_prices!$A:$F,5,FALSE)</f>
        <v>8.23</v>
      </c>
      <c r="G4550" s="103">
        <f>VLOOKUP(A4550,[1]spot_prices!$A:$F,6,FALSE)</f>
        <v>1.6</v>
      </c>
      <c r="H4550" s="109" t="s">
        <v>345</v>
      </c>
      <c r="I4550" s="109"/>
      <c r="J4550" s="108" t="s">
        <v>2135</v>
      </c>
      <c r="K4550" s="112">
        <f>VLOOKUP(H4550,行业总结!D:F,2,FALSE)</f>
        <v>4.13</v>
      </c>
      <c r="L4550" s="109" t="s">
        <v>19099</v>
      </c>
      <c r="M4550" s="109" t="s">
        <v>19100</v>
      </c>
    </row>
    <row r="4551" s="98" customFormat="1" ht="33" spans="1:13">
      <c r="A4551" s="108" t="s">
        <v>19101</v>
      </c>
      <c r="B4551" s="108" t="s">
        <v>19102</v>
      </c>
      <c r="C4551" s="21">
        <f>VLOOKUP(A4551,[1]spot_prices!$A:$F,3,FALSE)</f>
        <v>106.3</v>
      </c>
      <c r="D4551" s="21">
        <f>VLOOKUP(A4551,[1]spot_prices!$A:$F,4,FALSE)</f>
        <v>106.3</v>
      </c>
      <c r="E4551" s="107">
        <f>C4551/D4551</f>
        <v>1</v>
      </c>
      <c r="F4551" s="20">
        <f>VLOOKUP(A4551,[1]spot_prices!$A:$F,5,FALSE)</f>
        <v>21.75</v>
      </c>
      <c r="G4551" s="103">
        <f>VLOOKUP(A4551,[1]spot_prices!$A:$F,6,FALSE)</f>
        <v>2.59</v>
      </c>
      <c r="H4551" s="109" t="s">
        <v>345</v>
      </c>
      <c r="I4551" s="109"/>
      <c r="J4551" s="108" t="s">
        <v>2723</v>
      </c>
      <c r="K4551" s="112">
        <f>VLOOKUP(H4551,行业总结!D:F,2,FALSE)</f>
        <v>4.13</v>
      </c>
      <c r="L4551" s="109" t="s">
        <v>19103</v>
      </c>
      <c r="M4551" s="109" t="s">
        <v>19104</v>
      </c>
    </row>
    <row r="4552" s="98" customFormat="1" ht="33" spans="1:13">
      <c r="A4552" s="20" t="s">
        <v>19105</v>
      </c>
      <c r="B4552" s="20" t="s">
        <v>19106</v>
      </c>
      <c r="C4552" s="21">
        <f>VLOOKUP(A4552,[1]spot_prices!$A:$F,3,FALSE)</f>
        <v>68.5</v>
      </c>
      <c r="D4552" s="21">
        <f>VLOOKUP(A4552,[1]spot_prices!$A:$F,4,FALSE)</f>
        <v>84.2</v>
      </c>
      <c r="E4552" s="107">
        <f>C4552/D4552</f>
        <v>0.81353919239905</v>
      </c>
      <c r="F4552" s="20">
        <f>VLOOKUP(A4552,[1]spot_prices!$A:$F,5,FALSE)</f>
        <v>39.23</v>
      </c>
      <c r="G4552" s="103">
        <f>VLOOKUP(A4552,[1]spot_prices!$A:$F,6,FALSE)</f>
        <v>-3.14</v>
      </c>
      <c r="H4552" s="23" t="s">
        <v>345</v>
      </c>
      <c r="I4552" s="23"/>
      <c r="J4552" s="113"/>
      <c r="K4552" s="112">
        <f>VLOOKUP(H4552,行业总结!D:F,2,FALSE)</f>
        <v>4.13</v>
      </c>
      <c r="L4552" s="23" t="s">
        <v>19107</v>
      </c>
      <c r="M4552" s="23" t="s">
        <v>19108</v>
      </c>
    </row>
    <row r="4553" s="98" customFormat="1" ht="33" spans="1:13">
      <c r="A4553" s="20" t="s">
        <v>19109</v>
      </c>
      <c r="B4553" s="20" t="s">
        <v>19110</v>
      </c>
      <c r="C4553" s="21">
        <f>VLOOKUP(A4553,[1]spot_prices!$A:$F,3,FALSE)</f>
        <v>67.9</v>
      </c>
      <c r="D4553" s="21">
        <f>VLOOKUP(A4553,[1]spot_prices!$A:$F,4,FALSE)</f>
        <v>78.5</v>
      </c>
      <c r="E4553" s="107">
        <f>C4553/D4553</f>
        <v>0.864968152866242</v>
      </c>
      <c r="F4553" s="20">
        <f>VLOOKUP(A4553,[1]spot_prices!$A:$F,5,FALSE)</f>
        <v>15.57</v>
      </c>
      <c r="G4553" s="103">
        <f>VLOOKUP(A4553,[1]spot_prices!$A:$F,6,FALSE)</f>
        <v>1.3</v>
      </c>
      <c r="H4553" s="23" t="s">
        <v>345</v>
      </c>
      <c r="I4553" s="23"/>
      <c r="J4553" s="113"/>
      <c r="K4553" s="112">
        <f>VLOOKUP(H4553,行业总结!D:F,2,FALSE)</f>
        <v>4.13</v>
      </c>
      <c r="L4553" s="23" t="s">
        <v>19111</v>
      </c>
      <c r="M4553" s="23" t="s">
        <v>19112</v>
      </c>
    </row>
    <row r="4554" s="98" customFormat="1" ht="33" spans="1:13">
      <c r="A4554" s="20" t="s">
        <v>19113</v>
      </c>
      <c r="B4554" s="20" t="s">
        <v>19114</v>
      </c>
      <c r="C4554" s="21">
        <f>VLOOKUP(A4554,[1]spot_prices!$A:$F,3,FALSE)</f>
        <v>62.6</v>
      </c>
      <c r="D4554" s="21">
        <f>VLOOKUP(A4554,[1]spot_prices!$A:$F,4,FALSE)</f>
        <v>64.5</v>
      </c>
      <c r="E4554" s="107">
        <f>C4554/D4554</f>
        <v>0.970542635658915</v>
      </c>
      <c r="F4554" s="20">
        <f>VLOOKUP(A4554,[1]spot_prices!$A:$F,5,FALSE)</f>
        <v>8.19</v>
      </c>
      <c r="G4554" s="103">
        <f>VLOOKUP(A4554,[1]spot_prices!$A:$F,6,FALSE)</f>
        <v>0.74</v>
      </c>
      <c r="H4554" s="23" t="s">
        <v>345</v>
      </c>
      <c r="I4554" s="23"/>
      <c r="J4554" s="20" t="s">
        <v>2122</v>
      </c>
      <c r="K4554" s="112">
        <f>VLOOKUP(H4554,行业总结!D:F,2,FALSE)</f>
        <v>4.13</v>
      </c>
      <c r="L4554" s="23" t="s">
        <v>19115</v>
      </c>
      <c r="M4554" s="23" t="s">
        <v>19116</v>
      </c>
    </row>
    <row r="4555" s="98" customFormat="1" ht="49.5" spans="1:13">
      <c r="A4555" s="20" t="s">
        <v>19117</v>
      </c>
      <c r="B4555" s="20" t="s">
        <v>19118</v>
      </c>
      <c r="C4555" s="21">
        <f>VLOOKUP(A4555,[1]spot_prices!$A:$F,3,FALSE)</f>
        <v>58.1</v>
      </c>
      <c r="D4555" s="21">
        <f>VLOOKUP(A4555,[1]spot_prices!$A:$F,4,FALSE)</f>
        <v>59</v>
      </c>
      <c r="E4555" s="107">
        <f>C4555/D4555</f>
        <v>0.984745762711864</v>
      </c>
      <c r="F4555" s="20">
        <f>VLOOKUP(A4555,[1]spot_prices!$A:$F,5,FALSE)</f>
        <v>8.36</v>
      </c>
      <c r="G4555" s="103">
        <f>VLOOKUP(A4555,[1]spot_prices!$A:$F,6,FALSE)</f>
        <v>-0.24</v>
      </c>
      <c r="H4555" s="23" t="s">
        <v>345</v>
      </c>
      <c r="I4555" s="23"/>
      <c r="J4555" s="113"/>
      <c r="K4555" s="112">
        <f>VLOOKUP(H4555,行业总结!D:F,2,FALSE)</f>
        <v>4.13</v>
      </c>
      <c r="L4555" s="23" t="s">
        <v>19119</v>
      </c>
      <c r="M4555" s="23" t="s">
        <v>19120</v>
      </c>
    </row>
    <row r="4556" s="98" customFormat="1" ht="49.5" spans="1:13">
      <c r="A4556" s="20" t="s">
        <v>19121</v>
      </c>
      <c r="B4556" s="20" t="s">
        <v>19122</v>
      </c>
      <c r="C4556" s="21">
        <f>VLOOKUP(A4556,[1]spot_prices!$A:$F,3,FALSE)</f>
        <v>51.2</v>
      </c>
      <c r="D4556" s="21">
        <f>VLOOKUP(A4556,[1]spot_prices!$A:$F,4,FALSE)</f>
        <v>62.4</v>
      </c>
      <c r="E4556" s="107">
        <f>C4556/D4556</f>
        <v>0.820512820512821</v>
      </c>
      <c r="F4556" s="20">
        <f>VLOOKUP(A4556,[1]spot_prices!$A:$F,5,FALSE)</f>
        <v>15.84</v>
      </c>
      <c r="G4556" s="103">
        <f>VLOOKUP(A4556,[1]spot_prices!$A:$F,6,FALSE)</f>
        <v>2</v>
      </c>
      <c r="H4556" s="23" t="s">
        <v>345</v>
      </c>
      <c r="I4556" s="23"/>
      <c r="J4556" s="113"/>
      <c r="K4556" s="112">
        <f>VLOOKUP(H4556,行业总结!D:F,2,FALSE)</f>
        <v>4.13</v>
      </c>
      <c r="L4556" s="23" t="s">
        <v>19123</v>
      </c>
      <c r="M4556" s="23" t="s">
        <v>19124</v>
      </c>
    </row>
    <row r="4557" s="98" customFormat="1" ht="49.5" spans="1:13">
      <c r="A4557" s="20" t="s">
        <v>19125</v>
      </c>
      <c r="B4557" s="20" t="s">
        <v>19126</v>
      </c>
      <c r="C4557" s="21">
        <f>VLOOKUP(A4557,[1]spot_prices!$A:$F,3,FALSE)</f>
        <v>51.1</v>
      </c>
      <c r="D4557" s="21">
        <f>VLOOKUP(A4557,[1]spot_prices!$A:$F,4,FALSE)</f>
        <v>51.7</v>
      </c>
      <c r="E4557" s="107">
        <f>C4557/D4557</f>
        <v>0.988394584139265</v>
      </c>
      <c r="F4557" s="20">
        <f>VLOOKUP(A4557,[1]spot_prices!$A:$F,5,FALSE)</f>
        <v>12.79</v>
      </c>
      <c r="G4557" s="103">
        <f>VLOOKUP(A4557,[1]spot_prices!$A:$F,6,FALSE)</f>
        <v>2.24</v>
      </c>
      <c r="H4557" s="23" t="s">
        <v>345</v>
      </c>
      <c r="I4557" s="23"/>
      <c r="J4557" s="113"/>
      <c r="K4557" s="112">
        <f>VLOOKUP(H4557,行业总结!D:F,2,FALSE)</f>
        <v>4.13</v>
      </c>
      <c r="L4557" s="23" t="s">
        <v>19127</v>
      </c>
      <c r="M4557" s="23" t="s">
        <v>19128</v>
      </c>
    </row>
    <row r="4558" s="98" customFormat="1" ht="49.5" spans="1:13">
      <c r="A4558" s="24" t="s">
        <v>19129</v>
      </c>
      <c r="B4558" s="24" t="s">
        <v>19130</v>
      </c>
      <c r="C4558" s="21">
        <f>VLOOKUP(A4558,[1]spot_prices!$A:$F,3,FALSE)</f>
        <v>47.9</v>
      </c>
      <c r="D4558" s="21">
        <f>VLOOKUP(A4558,[1]spot_prices!$A:$F,4,FALSE)</f>
        <v>59.7</v>
      </c>
      <c r="E4558" s="107">
        <f>C4558/D4558</f>
        <v>0.802345058626466</v>
      </c>
      <c r="F4558" s="20">
        <f>VLOOKUP(A4558,[1]spot_prices!$A:$F,5,FALSE)</f>
        <v>7.65</v>
      </c>
      <c r="G4558" s="103">
        <f>VLOOKUP(A4558,[1]spot_prices!$A:$F,6,FALSE)</f>
        <v>0.66</v>
      </c>
      <c r="H4558" s="27" t="s">
        <v>345</v>
      </c>
      <c r="I4558" s="27"/>
      <c r="J4558" s="24" t="s">
        <v>2352</v>
      </c>
      <c r="K4558" s="112">
        <f>VLOOKUP(H4558,行业总结!D:F,2,FALSE)</f>
        <v>4.13</v>
      </c>
      <c r="L4558" s="27" t="s">
        <v>19131</v>
      </c>
      <c r="M4558" s="27" t="s">
        <v>19132</v>
      </c>
    </row>
    <row r="4559" s="98" customFormat="1" ht="49.5" spans="1:13">
      <c r="A4559" s="24" t="s">
        <v>19133</v>
      </c>
      <c r="B4559" s="24" t="s">
        <v>19134</v>
      </c>
      <c r="C4559" s="21">
        <f>VLOOKUP(A4559,[1]spot_prices!$A:$F,3,FALSE)</f>
        <v>46</v>
      </c>
      <c r="D4559" s="21">
        <f>VLOOKUP(A4559,[1]spot_prices!$A:$F,4,FALSE)</f>
        <v>46.3</v>
      </c>
      <c r="E4559" s="107">
        <f>C4559/D4559</f>
        <v>0.993520518358531</v>
      </c>
      <c r="F4559" s="20">
        <f>VLOOKUP(A4559,[1]spot_prices!$A:$F,5,FALSE)</f>
        <v>5.59</v>
      </c>
      <c r="G4559" s="103">
        <f>VLOOKUP(A4559,[1]spot_prices!$A:$F,6,FALSE)</f>
        <v>2.76</v>
      </c>
      <c r="H4559" s="27" t="s">
        <v>345</v>
      </c>
      <c r="I4559" s="27"/>
      <c r="J4559" s="114"/>
      <c r="K4559" s="112">
        <f>VLOOKUP(H4559,行业总结!D:F,2,FALSE)</f>
        <v>4.13</v>
      </c>
      <c r="L4559" s="27" t="s">
        <v>19135</v>
      </c>
      <c r="M4559" s="27" t="s">
        <v>19136</v>
      </c>
    </row>
    <row r="4560" s="98" customFormat="1" ht="33" spans="1:13">
      <c r="A4560" s="20" t="s">
        <v>19137</v>
      </c>
      <c r="B4560" s="20" t="s">
        <v>19138</v>
      </c>
      <c r="C4560" s="21">
        <f>VLOOKUP(A4560,[1]spot_prices!$A:$F,3,FALSE)</f>
        <v>44.2</v>
      </c>
      <c r="D4560" s="21">
        <f>VLOOKUP(A4560,[1]spot_prices!$A:$F,4,FALSE)</f>
        <v>49.5</v>
      </c>
      <c r="E4560" s="107">
        <f>C4560/D4560</f>
        <v>0.892929292929293</v>
      </c>
      <c r="F4560" s="20">
        <f>VLOOKUP(A4560,[1]spot_prices!$A:$F,5,FALSE)</f>
        <v>13.68</v>
      </c>
      <c r="G4560" s="103">
        <f>VLOOKUP(A4560,[1]spot_prices!$A:$F,6,FALSE)</f>
        <v>0.15</v>
      </c>
      <c r="H4560" s="23" t="s">
        <v>345</v>
      </c>
      <c r="I4560" s="23"/>
      <c r="J4560" s="113"/>
      <c r="K4560" s="112">
        <f>VLOOKUP(H4560,行业总结!D:F,2,FALSE)</f>
        <v>4.13</v>
      </c>
      <c r="L4560" s="23" t="s">
        <v>19139</v>
      </c>
      <c r="M4560" s="23" t="s">
        <v>19140</v>
      </c>
    </row>
    <row r="4561" s="98" customFormat="1" ht="66" spans="1:13">
      <c r="A4561" s="24" t="s">
        <v>19141</v>
      </c>
      <c r="B4561" s="24" t="s">
        <v>19142</v>
      </c>
      <c r="C4561" s="21">
        <f>VLOOKUP(A4561,[1]spot_prices!$A:$F,3,FALSE)</f>
        <v>40.3</v>
      </c>
      <c r="D4561" s="21">
        <f>VLOOKUP(A4561,[1]spot_prices!$A:$F,4,FALSE)</f>
        <v>42.4</v>
      </c>
      <c r="E4561" s="107">
        <f>C4561/D4561</f>
        <v>0.950471698113208</v>
      </c>
      <c r="F4561" s="20">
        <f>VLOOKUP(A4561,[1]spot_prices!$A:$F,5,FALSE)</f>
        <v>8.42</v>
      </c>
      <c r="G4561" s="103">
        <f>VLOOKUP(A4561,[1]spot_prices!$A:$F,6,FALSE)</f>
        <v>1.45</v>
      </c>
      <c r="H4561" s="27" t="s">
        <v>345</v>
      </c>
      <c r="I4561" s="27"/>
      <c r="J4561" s="114"/>
      <c r="K4561" s="112">
        <f>VLOOKUP(H4561,行业总结!D:F,2,FALSE)</f>
        <v>4.13</v>
      </c>
      <c r="L4561" s="27" t="s">
        <v>19143</v>
      </c>
      <c r="M4561" s="27" t="s">
        <v>19144</v>
      </c>
    </row>
    <row r="4562" s="98" customFormat="1" spans="1:13">
      <c r="A4562" s="24" t="s">
        <v>19145</v>
      </c>
      <c r="B4562" s="24" t="s">
        <v>19146</v>
      </c>
      <c r="C4562" s="21">
        <f>VLOOKUP(A4562,[1]spot_prices!$A:$F,3,FALSE)</f>
        <v>37.9</v>
      </c>
      <c r="D4562" s="21">
        <f>VLOOKUP(A4562,[1]spot_prices!$A:$F,4,FALSE)</f>
        <v>66.2</v>
      </c>
      <c r="E4562" s="107">
        <f>C4562/D4562</f>
        <v>0.572507552870091</v>
      </c>
      <c r="F4562" s="20">
        <f>VLOOKUP(A4562,[1]spot_prices!$A:$F,5,FALSE)</f>
        <v>66.2</v>
      </c>
      <c r="G4562" s="103">
        <f>VLOOKUP(A4562,[1]spot_prices!$A:$F,6,FALSE)</f>
        <v>1.42</v>
      </c>
      <c r="H4562" s="27" t="s">
        <v>345</v>
      </c>
      <c r="I4562" s="27"/>
      <c r="J4562" s="24" t="s">
        <v>2113</v>
      </c>
      <c r="K4562" s="112">
        <f>VLOOKUP(H4562,行业总结!D:F,2,FALSE)</f>
        <v>4.13</v>
      </c>
      <c r="L4562" s="27" t="s">
        <v>19147</v>
      </c>
      <c r="M4562" s="27" t="s">
        <v>19148</v>
      </c>
    </row>
    <row r="4563" s="98" customFormat="1" ht="33" spans="1:13">
      <c r="A4563" s="24" t="s">
        <v>19149</v>
      </c>
      <c r="B4563" s="24" t="s">
        <v>19150</v>
      </c>
      <c r="C4563" s="21">
        <f>VLOOKUP(A4563,[1]spot_prices!$A:$F,3,FALSE)</f>
        <v>32.7</v>
      </c>
      <c r="D4563" s="21">
        <f>VLOOKUP(A4563,[1]spot_prices!$A:$F,4,FALSE)</f>
        <v>53</v>
      </c>
      <c r="E4563" s="107">
        <f>C4563/D4563</f>
        <v>0.616981132075472</v>
      </c>
      <c r="F4563" s="20">
        <f>VLOOKUP(A4563,[1]spot_prices!$A:$F,5,FALSE)</f>
        <v>37.85</v>
      </c>
      <c r="G4563" s="103">
        <f>VLOOKUP(A4563,[1]spot_prices!$A:$F,6,FALSE)</f>
        <v>1.2</v>
      </c>
      <c r="H4563" s="27" t="s">
        <v>345</v>
      </c>
      <c r="I4563" s="27"/>
      <c r="J4563" s="114"/>
      <c r="K4563" s="112">
        <f>VLOOKUP(H4563,行业总结!D:F,2,FALSE)</f>
        <v>4.13</v>
      </c>
      <c r="L4563" s="27" t="s">
        <v>19151</v>
      </c>
      <c r="M4563" s="27" t="s">
        <v>19152</v>
      </c>
    </row>
    <row r="4564" s="98" customFormat="1" spans="1:13">
      <c r="A4564" s="24" t="s">
        <v>19153</v>
      </c>
      <c r="B4564" s="24" t="s">
        <v>19154</v>
      </c>
      <c r="C4564" s="21">
        <f>VLOOKUP(A4564,[1]spot_prices!$A:$F,3,FALSE)</f>
        <v>32.7</v>
      </c>
      <c r="D4564" s="21">
        <f>VLOOKUP(A4564,[1]spot_prices!$A:$F,4,FALSE)</f>
        <v>34.5</v>
      </c>
      <c r="E4564" s="107">
        <f>C4564/D4564</f>
        <v>0.947826086956522</v>
      </c>
      <c r="F4564" s="20">
        <f>VLOOKUP(A4564,[1]spot_prices!$A:$F,5,FALSE)</f>
        <v>4.14</v>
      </c>
      <c r="G4564" s="103">
        <f>VLOOKUP(A4564,[1]spot_prices!$A:$F,6,FALSE)</f>
        <v>1.72</v>
      </c>
      <c r="H4564" s="27" t="s">
        <v>345</v>
      </c>
      <c r="I4564" s="27"/>
      <c r="J4564" s="114"/>
      <c r="K4564" s="112">
        <f>VLOOKUP(H4564,行业总结!D:F,2,FALSE)</f>
        <v>4.13</v>
      </c>
      <c r="L4564" s="27" t="s">
        <v>19155</v>
      </c>
      <c r="M4564" s="27" t="s">
        <v>19156</v>
      </c>
    </row>
    <row r="4565" s="98" customFormat="1" spans="1:13">
      <c r="A4565" s="24" t="s">
        <v>19157</v>
      </c>
      <c r="B4565" s="24" t="s">
        <v>19158</v>
      </c>
      <c r="C4565" s="21">
        <f>VLOOKUP(A4565,[1]spot_prices!$A:$F,3,FALSE)</f>
        <v>31.5</v>
      </c>
      <c r="D4565" s="21">
        <f>VLOOKUP(A4565,[1]spot_prices!$A:$F,4,FALSE)</f>
        <v>31.5</v>
      </c>
      <c r="E4565" s="107">
        <f>C4565/D4565</f>
        <v>1</v>
      </c>
      <c r="F4565" s="20">
        <f>VLOOKUP(A4565,[1]spot_prices!$A:$F,5,FALSE)</f>
        <v>19.45</v>
      </c>
      <c r="G4565" s="103">
        <f>VLOOKUP(A4565,[1]spot_prices!$A:$F,6,FALSE)</f>
        <v>1.3</v>
      </c>
      <c r="H4565" s="27" t="s">
        <v>345</v>
      </c>
      <c r="I4565" s="27"/>
      <c r="J4565" s="24" t="s">
        <v>2286</v>
      </c>
      <c r="K4565" s="112">
        <f>VLOOKUP(H4565,行业总结!D:F,2,FALSE)</f>
        <v>4.13</v>
      </c>
      <c r="L4565" s="27" t="s">
        <v>19159</v>
      </c>
      <c r="M4565" s="27" t="s">
        <v>19160</v>
      </c>
    </row>
    <row r="4566" s="98" customFormat="1" ht="33" spans="1:13">
      <c r="A4566" s="24" t="s">
        <v>19161</v>
      </c>
      <c r="B4566" s="24" t="s">
        <v>19162</v>
      </c>
      <c r="C4566" s="21">
        <f>VLOOKUP(A4566,[1]spot_prices!$A:$F,3,FALSE)</f>
        <v>29.1</v>
      </c>
      <c r="D4566" s="21">
        <f>VLOOKUP(A4566,[1]spot_prices!$A:$F,4,FALSE)</f>
        <v>37</v>
      </c>
      <c r="E4566" s="107">
        <f>C4566/D4566</f>
        <v>0.786486486486487</v>
      </c>
      <c r="F4566" s="20">
        <f>VLOOKUP(A4566,[1]spot_prices!$A:$F,5,FALSE)</f>
        <v>6.3</v>
      </c>
      <c r="G4566" s="103">
        <f>VLOOKUP(A4566,[1]spot_prices!$A:$F,6,FALSE)</f>
        <v>2.11</v>
      </c>
      <c r="H4566" s="27" t="s">
        <v>345</v>
      </c>
      <c r="I4566" s="27"/>
      <c r="J4566" s="114"/>
      <c r="K4566" s="112">
        <f>VLOOKUP(H4566,行业总结!D:F,2,FALSE)</f>
        <v>4.13</v>
      </c>
      <c r="L4566" s="27" t="s">
        <v>19163</v>
      </c>
      <c r="M4566" s="27" t="s">
        <v>19164</v>
      </c>
    </row>
    <row r="4567" s="98" customFormat="1" ht="49.5" spans="1:13">
      <c r="A4567" s="24" t="s">
        <v>19165</v>
      </c>
      <c r="B4567" s="24" t="s">
        <v>19166</v>
      </c>
      <c r="C4567" s="21">
        <f>VLOOKUP(A4567,[1]spot_prices!$A:$F,3,FALSE)</f>
        <v>25.8</v>
      </c>
      <c r="D4567" s="21">
        <f>VLOOKUP(A4567,[1]spot_prices!$A:$F,4,FALSE)</f>
        <v>30.6</v>
      </c>
      <c r="E4567" s="107">
        <f>C4567/D4567</f>
        <v>0.843137254901961</v>
      </c>
      <c r="F4567" s="20">
        <f>VLOOKUP(A4567,[1]spot_prices!$A:$F,5,FALSE)</f>
        <v>6.37</v>
      </c>
      <c r="G4567" s="103">
        <f>VLOOKUP(A4567,[1]spot_prices!$A:$F,6,FALSE)</f>
        <v>2.91</v>
      </c>
      <c r="H4567" s="27" t="s">
        <v>345</v>
      </c>
      <c r="I4567" s="27"/>
      <c r="J4567" s="114"/>
      <c r="K4567" s="112">
        <f>VLOOKUP(H4567,行业总结!D:F,2,FALSE)</f>
        <v>4.13</v>
      </c>
      <c r="L4567" s="27" t="s">
        <v>19167</v>
      </c>
      <c r="M4567" s="27" t="s">
        <v>19168</v>
      </c>
    </row>
    <row r="4568" s="98" customFormat="1" ht="33" spans="1:13">
      <c r="A4568" s="24" t="s">
        <v>19169</v>
      </c>
      <c r="B4568" s="24" t="s">
        <v>19170</v>
      </c>
      <c r="C4568" s="21">
        <f>VLOOKUP(A4568,[1]spot_prices!$A:$F,3,FALSE)</f>
        <v>21.4</v>
      </c>
      <c r="D4568" s="21">
        <f>VLOOKUP(A4568,[1]spot_prices!$A:$F,4,FALSE)</f>
        <v>21.4</v>
      </c>
      <c r="E4568" s="107">
        <f>C4568/D4568</f>
        <v>1</v>
      </c>
      <c r="F4568" s="20">
        <f>VLOOKUP(A4568,[1]spot_prices!$A:$F,5,FALSE)</f>
        <v>16.7</v>
      </c>
      <c r="G4568" s="103">
        <f>VLOOKUP(A4568,[1]spot_prices!$A:$F,6,FALSE)</f>
        <v>-1.07</v>
      </c>
      <c r="H4568" s="27" t="s">
        <v>345</v>
      </c>
      <c r="I4568" s="27"/>
      <c r="J4568" s="114"/>
      <c r="K4568" s="112">
        <f>VLOOKUP(H4568,行业总结!D:F,2,FALSE)</f>
        <v>4.13</v>
      </c>
      <c r="L4568" s="27" t="s">
        <v>19171</v>
      </c>
      <c r="M4568" s="114"/>
    </row>
    <row r="4569" s="98" customFormat="1" ht="33" spans="1:13">
      <c r="A4569" s="24" t="s">
        <v>19172</v>
      </c>
      <c r="B4569" s="24" t="s">
        <v>19173</v>
      </c>
      <c r="C4569" s="21">
        <f>VLOOKUP(A4569,[1]spot_prices!$A:$F,3,FALSE)</f>
        <v>19.1</v>
      </c>
      <c r="D4569" s="21">
        <f>VLOOKUP(A4569,[1]spot_prices!$A:$F,4,FALSE)</f>
        <v>27.4</v>
      </c>
      <c r="E4569" s="107">
        <f>C4569/D4569</f>
        <v>0.697080291970803</v>
      </c>
      <c r="F4569" s="20">
        <f>VLOOKUP(A4569,[1]spot_prices!$A:$F,5,FALSE)</f>
        <v>8.98</v>
      </c>
      <c r="G4569" s="103">
        <f>VLOOKUP(A4569,[1]spot_prices!$A:$F,6,FALSE)</f>
        <v>-2.71</v>
      </c>
      <c r="H4569" s="27" t="s">
        <v>345</v>
      </c>
      <c r="I4569" s="27"/>
      <c r="J4569" s="114"/>
      <c r="K4569" s="112">
        <f>VLOOKUP(H4569,行业总结!D:F,2,FALSE)</f>
        <v>4.13</v>
      </c>
      <c r="L4569" s="27" t="s">
        <v>19174</v>
      </c>
      <c r="M4569" s="27" t="s">
        <v>19175</v>
      </c>
    </row>
    <row r="4570" s="98" customFormat="1" ht="33" spans="1:13">
      <c r="A4570" s="24" t="s">
        <v>19176</v>
      </c>
      <c r="B4570" s="24" t="s">
        <v>19177</v>
      </c>
      <c r="C4570" s="21">
        <f>VLOOKUP(A4570,[1]spot_prices!$A:$F,3,FALSE)</f>
        <v>18.8</v>
      </c>
      <c r="D4570" s="21">
        <f>VLOOKUP(A4570,[1]spot_prices!$A:$F,4,FALSE)</f>
        <v>24.4</v>
      </c>
      <c r="E4570" s="107">
        <f>C4570/D4570</f>
        <v>0.770491803278689</v>
      </c>
      <c r="F4570" s="20">
        <f>VLOOKUP(A4570,[1]spot_prices!$A:$F,5,FALSE)</f>
        <v>12.2</v>
      </c>
      <c r="G4570" s="103">
        <f>VLOOKUP(A4570,[1]spot_prices!$A:$F,6,FALSE)</f>
        <v>1.92</v>
      </c>
      <c r="H4570" s="27" t="s">
        <v>345</v>
      </c>
      <c r="I4570" s="27"/>
      <c r="J4570" s="114"/>
      <c r="K4570" s="112">
        <f>VLOOKUP(H4570,行业总结!D:F,2,FALSE)</f>
        <v>4.13</v>
      </c>
      <c r="L4570" s="27" t="s">
        <v>19178</v>
      </c>
      <c r="M4570" s="27" t="s">
        <v>19179</v>
      </c>
    </row>
    <row r="4571" s="98" customFormat="1" ht="33" spans="1:13">
      <c r="A4571" s="24" t="s">
        <v>19180</v>
      </c>
      <c r="B4571" s="24" t="s">
        <v>19181</v>
      </c>
      <c r="C4571" s="21">
        <f>VLOOKUP(A4571,[1]spot_prices!$A:$F,3,FALSE)</f>
        <v>18.1</v>
      </c>
      <c r="D4571" s="21">
        <f>VLOOKUP(A4571,[1]spot_prices!$A:$F,4,FALSE)</f>
        <v>26.2</v>
      </c>
      <c r="E4571" s="107">
        <f>C4571/D4571</f>
        <v>0.690839694656489</v>
      </c>
      <c r="F4571" s="20">
        <f>VLOOKUP(A4571,[1]spot_prices!$A:$F,5,FALSE)</f>
        <v>14.84</v>
      </c>
      <c r="G4571" s="103">
        <f>VLOOKUP(A4571,[1]spot_prices!$A:$F,6,FALSE)</f>
        <v>0</v>
      </c>
      <c r="H4571" s="27" t="s">
        <v>345</v>
      </c>
      <c r="I4571" s="27"/>
      <c r="J4571" s="114"/>
      <c r="K4571" s="112">
        <f>VLOOKUP(H4571,行业总结!D:F,2,FALSE)</f>
        <v>4.13</v>
      </c>
      <c r="L4571" s="27" t="s">
        <v>19182</v>
      </c>
      <c r="M4571" s="27" t="s">
        <v>19183</v>
      </c>
    </row>
    <row r="4572" s="98" customFormat="1" ht="33" spans="1:13">
      <c r="A4572" s="24" t="s">
        <v>19184</v>
      </c>
      <c r="B4572" s="24" t="s">
        <v>19185</v>
      </c>
      <c r="C4572" s="21">
        <f>VLOOKUP(A4572,[1]spot_prices!$A:$F,3,FALSE)</f>
        <v>17.7</v>
      </c>
      <c r="D4572" s="21">
        <f>VLOOKUP(A4572,[1]spot_prices!$A:$F,4,FALSE)</f>
        <v>70.8</v>
      </c>
      <c r="E4572" s="107">
        <f>C4572/D4572</f>
        <v>0.25</v>
      </c>
      <c r="F4572" s="20">
        <f>VLOOKUP(A4572,[1]spot_prices!$A:$F,5,FALSE)</f>
        <v>53.62</v>
      </c>
      <c r="G4572" s="103">
        <f>VLOOKUP(A4572,[1]spot_prices!$A:$F,6,FALSE)</f>
        <v>-0.63</v>
      </c>
      <c r="H4572" s="27" t="s">
        <v>345</v>
      </c>
      <c r="I4572" s="27"/>
      <c r="J4572" s="114"/>
      <c r="K4572" s="112">
        <f>VLOOKUP(H4572,行业总结!D:F,2,FALSE)</f>
        <v>4.13</v>
      </c>
      <c r="L4572" s="27" t="s">
        <v>19186</v>
      </c>
      <c r="M4572" s="27" t="s">
        <v>19187</v>
      </c>
    </row>
    <row r="4573" s="98" customFormat="1" spans="1:13">
      <c r="A4573" s="24" t="s">
        <v>19188</v>
      </c>
      <c r="B4573" s="24" t="s">
        <v>19189</v>
      </c>
      <c r="C4573" s="21">
        <f>VLOOKUP(A4573,[1]spot_prices!$A:$F,3,FALSE)</f>
        <v>14.4</v>
      </c>
      <c r="D4573" s="21">
        <f>VLOOKUP(A4573,[1]spot_prices!$A:$F,4,FALSE)</f>
        <v>32.7</v>
      </c>
      <c r="E4573" s="107">
        <f>C4573/D4573</f>
        <v>0.440366972477064</v>
      </c>
      <c r="F4573" s="20">
        <f>VLOOKUP(A4573,[1]spot_prices!$A:$F,5,FALSE)</f>
        <v>16.94</v>
      </c>
      <c r="G4573" s="103">
        <f>VLOOKUP(A4573,[1]spot_prices!$A:$F,6,FALSE)</f>
        <v>1.62</v>
      </c>
      <c r="H4573" s="27" t="s">
        <v>345</v>
      </c>
      <c r="I4573" s="27"/>
      <c r="J4573" s="114"/>
      <c r="K4573" s="112">
        <f>VLOOKUP(H4573,行业总结!D:F,2,FALSE)</f>
        <v>4.13</v>
      </c>
      <c r="L4573" s="27" t="s">
        <v>19190</v>
      </c>
      <c r="M4573" s="27" t="s">
        <v>19191</v>
      </c>
    </row>
    <row r="4574" s="98" customFormat="1" spans="1:13">
      <c r="A4574" s="24" t="s">
        <v>19192</v>
      </c>
      <c r="B4574" s="24" t="s">
        <v>19193</v>
      </c>
      <c r="C4574" s="21">
        <f>VLOOKUP(A4574,[1]spot_prices!$A:$F,3,FALSE)</f>
        <v>11.2</v>
      </c>
      <c r="D4574" s="21">
        <f>VLOOKUP(A4574,[1]spot_prices!$A:$F,4,FALSE)</f>
        <v>24.2</v>
      </c>
      <c r="E4574" s="107">
        <f>C4574/D4574</f>
        <v>0.462809917355372</v>
      </c>
      <c r="F4574" s="20">
        <f>VLOOKUP(A4574,[1]spot_prices!$A:$F,5,FALSE)</f>
        <v>15.78</v>
      </c>
      <c r="G4574" s="103">
        <f>VLOOKUP(A4574,[1]spot_prices!$A:$F,6,FALSE)</f>
        <v>0.77</v>
      </c>
      <c r="H4574" s="27" t="s">
        <v>345</v>
      </c>
      <c r="I4574" s="27"/>
      <c r="J4574" s="114"/>
      <c r="K4574" s="112">
        <f>VLOOKUP(H4574,行业总结!D:F,2,FALSE)</f>
        <v>4.13</v>
      </c>
      <c r="L4574" s="27" t="s">
        <v>19194</v>
      </c>
      <c r="M4574" s="27" t="s">
        <v>19195</v>
      </c>
    </row>
    <row r="4575" s="98" customFormat="1" ht="33" spans="1:13">
      <c r="A4575" s="24" t="s">
        <v>19196</v>
      </c>
      <c r="B4575" s="24" t="s">
        <v>19197</v>
      </c>
      <c r="C4575" s="21">
        <f>VLOOKUP(A4575,[1]spot_prices!$A:$F,3,FALSE)</f>
        <v>10.6</v>
      </c>
      <c r="D4575" s="21">
        <f>VLOOKUP(A4575,[1]spot_prices!$A:$F,4,FALSE)</f>
        <v>43.2</v>
      </c>
      <c r="E4575" s="107">
        <f>C4575/D4575</f>
        <v>0.24537037037037</v>
      </c>
      <c r="F4575" s="20">
        <f>VLOOKUP(A4575,[1]spot_prices!$A:$F,5,FALSE)</f>
        <v>31.67</v>
      </c>
      <c r="G4575" s="103">
        <f>VLOOKUP(A4575,[1]spot_prices!$A:$F,6,FALSE)</f>
        <v>3.16</v>
      </c>
      <c r="H4575" s="27" t="s">
        <v>345</v>
      </c>
      <c r="I4575" s="27"/>
      <c r="J4575" s="114"/>
      <c r="K4575" s="112">
        <f>VLOOKUP(H4575,行业总结!D:F,2,FALSE)</f>
        <v>4.13</v>
      </c>
      <c r="L4575" s="27" t="s">
        <v>19198</v>
      </c>
      <c r="M4575" s="27" t="s">
        <v>19199</v>
      </c>
    </row>
    <row r="4576" s="98" customFormat="1" ht="33" spans="1:13">
      <c r="A4576" s="24" t="s">
        <v>19200</v>
      </c>
      <c r="B4576" s="24" t="s">
        <v>19201</v>
      </c>
      <c r="C4576" s="21">
        <f>VLOOKUP(A4576,[1]spot_prices!$A:$F,3,FALSE)</f>
        <v>10.5</v>
      </c>
      <c r="D4576" s="21">
        <f>VLOOKUP(A4576,[1]spot_prices!$A:$F,4,FALSE)</f>
        <v>16.7</v>
      </c>
      <c r="E4576" s="107">
        <f>C4576/D4576</f>
        <v>0.62874251497006</v>
      </c>
      <c r="F4576" s="20">
        <f>VLOOKUP(A4576,[1]spot_prices!$A:$F,5,FALSE)</f>
        <v>15.94</v>
      </c>
      <c r="G4576" s="103">
        <f>VLOOKUP(A4576,[1]spot_prices!$A:$F,6,FALSE)</f>
        <v>0.44</v>
      </c>
      <c r="H4576" s="27" t="s">
        <v>345</v>
      </c>
      <c r="I4576" s="27"/>
      <c r="J4576" s="114"/>
      <c r="K4576" s="112">
        <f>VLOOKUP(H4576,行业总结!D:F,2,FALSE)</f>
        <v>4.13</v>
      </c>
      <c r="L4576" s="27" t="s">
        <v>19202</v>
      </c>
      <c r="M4576" s="27" t="s">
        <v>19203</v>
      </c>
    </row>
    <row r="4577" s="98" customFormat="1" spans="1:13">
      <c r="A4577" s="24" t="s">
        <v>19204</v>
      </c>
      <c r="B4577" s="24" t="s">
        <v>19205</v>
      </c>
      <c r="C4577" s="21">
        <f>VLOOKUP(A4577,[1]spot_prices!$A:$F,3,FALSE)</f>
        <v>10.2</v>
      </c>
      <c r="D4577" s="21">
        <f>VLOOKUP(A4577,[1]spot_prices!$A:$F,4,FALSE)</f>
        <v>36.3</v>
      </c>
      <c r="E4577" s="107">
        <f>C4577/D4577</f>
        <v>0.28099173553719</v>
      </c>
      <c r="F4577" s="20">
        <f>VLOOKUP(A4577,[1]spot_prices!$A:$F,5,FALSE)</f>
        <v>17.74</v>
      </c>
      <c r="G4577" s="103">
        <f>VLOOKUP(A4577,[1]spot_prices!$A:$F,6,FALSE)</f>
        <v>2.66</v>
      </c>
      <c r="H4577" s="27" t="s">
        <v>345</v>
      </c>
      <c r="I4577" s="27"/>
      <c r="J4577" s="114"/>
      <c r="K4577" s="112">
        <f>VLOOKUP(H4577,行业总结!D:F,2,FALSE)</f>
        <v>4.13</v>
      </c>
      <c r="L4577" s="27" t="s">
        <v>19206</v>
      </c>
      <c r="M4577" s="27" t="s">
        <v>19207</v>
      </c>
    </row>
    <row r="4578" s="98" customFormat="1" ht="33" spans="1:13">
      <c r="A4578" s="24" t="s">
        <v>19208</v>
      </c>
      <c r="B4578" s="24" t="s">
        <v>19209</v>
      </c>
      <c r="C4578" s="21">
        <f>VLOOKUP(A4578,[1]spot_prices!$A:$F,3,FALSE)</f>
        <v>7.3</v>
      </c>
      <c r="D4578" s="21">
        <f>VLOOKUP(A4578,[1]spot_prices!$A:$F,4,FALSE)</f>
        <v>30.9</v>
      </c>
      <c r="E4578" s="107">
        <f>C4578/D4578</f>
        <v>0.236245954692557</v>
      </c>
      <c r="F4578" s="20">
        <f>VLOOKUP(A4578,[1]spot_prices!$A:$F,5,FALSE)</f>
        <v>55.24</v>
      </c>
      <c r="G4578" s="103">
        <f>VLOOKUP(A4578,[1]spot_prices!$A:$F,6,FALSE)</f>
        <v>-1.64</v>
      </c>
      <c r="H4578" s="27" t="s">
        <v>345</v>
      </c>
      <c r="I4578" s="27"/>
      <c r="J4578" s="114"/>
      <c r="K4578" s="112">
        <f>VLOOKUP(H4578,行业总结!D:F,2,FALSE)</f>
        <v>4.13</v>
      </c>
      <c r="L4578" s="27" t="s">
        <v>19210</v>
      </c>
      <c r="M4578" s="27" t="s">
        <v>19211</v>
      </c>
    </row>
    <row r="4579" s="98" customFormat="1" ht="33" spans="1:13">
      <c r="A4579" s="24" t="s">
        <v>19212</v>
      </c>
      <c r="B4579" s="24" t="s">
        <v>19213</v>
      </c>
      <c r="C4579" s="21">
        <f>VLOOKUP(A4579,[1]spot_prices!$A:$F,3,FALSE)</f>
        <v>7.2</v>
      </c>
      <c r="D4579" s="21">
        <f>VLOOKUP(A4579,[1]spot_prices!$A:$F,4,FALSE)</f>
        <v>19.3</v>
      </c>
      <c r="E4579" s="107">
        <f>C4579/D4579</f>
        <v>0.373056994818653</v>
      </c>
      <c r="F4579" s="20">
        <f>VLOOKUP(A4579,[1]spot_prices!$A:$F,5,FALSE)</f>
        <v>12.85</v>
      </c>
      <c r="G4579" s="103">
        <f>VLOOKUP(A4579,[1]spot_prices!$A:$F,6,FALSE)</f>
        <v>2.96</v>
      </c>
      <c r="H4579" s="27" t="s">
        <v>345</v>
      </c>
      <c r="I4579" s="27"/>
      <c r="J4579" s="114"/>
      <c r="K4579" s="112">
        <f>VLOOKUP(H4579,行业总结!D:F,2,FALSE)</f>
        <v>4.13</v>
      </c>
      <c r="L4579" s="27" t="s">
        <v>19214</v>
      </c>
      <c r="M4579" s="27" t="s">
        <v>19215</v>
      </c>
    </row>
    <row r="4580" s="98" customFormat="1" spans="1:13">
      <c r="A4580" s="24" t="s">
        <v>19216</v>
      </c>
      <c r="B4580" s="24" t="s">
        <v>19217</v>
      </c>
      <c r="C4580" s="21">
        <f>VLOOKUP(A4580,[1]spot_prices!$A:$F,3,FALSE)</f>
        <v>1.2</v>
      </c>
      <c r="D4580" s="21">
        <f>VLOOKUP(A4580,[1]spot_prices!$A:$F,4,FALSE)</f>
        <v>3.8</v>
      </c>
      <c r="E4580" s="107">
        <f>C4580/D4580</f>
        <v>0.315789473684211</v>
      </c>
      <c r="F4580" s="20">
        <f>VLOOKUP(A4580,[1]spot_prices!$A:$F,5,FALSE)</f>
        <v>4.27</v>
      </c>
      <c r="G4580" s="103">
        <f>VLOOKUP(A4580,[1]spot_prices!$A:$F,6,FALSE)</f>
        <v>1.43</v>
      </c>
      <c r="H4580" s="27" t="s">
        <v>345</v>
      </c>
      <c r="I4580" s="27"/>
      <c r="J4580" s="114"/>
      <c r="K4580" s="112">
        <f>VLOOKUP(H4580,行业总结!D:F,2,FALSE)</f>
        <v>4.13</v>
      </c>
      <c r="L4580" s="114"/>
      <c r="M4580" s="114"/>
    </row>
    <row r="4581" s="98" customFormat="1" ht="33" spans="1:13">
      <c r="A4581" s="108" t="s">
        <v>19218</v>
      </c>
      <c r="B4581" s="108" t="s">
        <v>19219</v>
      </c>
      <c r="C4581" s="21">
        <f>VLOOKUP(A4581,[1]spot_prices!$A:$F,3,FALSE)</f>
        <v>197.7</v>
      </c>
      <c r="D4581" s="21">
        <f>VLOOKUP(A4581,[1]spot_prices!$A:$F,4,FALSE)</f>
        <v>277</v>
      </c>
      <c r="E4581" s="107">
        <f>C4581/D4581</f>
        <v>0.713718411552346</v>
      </c>
      <c r="F4581" s="20">
        <f>VLOOKUP(A4581,[1]spot_prices!$A:$F,5,FALSE)</f>
        <v>20.9</v>
      </c>
      <c r="G4581" s="103">
        <f>VLOOKUP(A4581,[1]spot_prices!$A:$F,6,FALSE)</f>
        <v>2.45</v>
      </c>
      <c r="H4581" s="109" t="s">
        <v>2047</v>
      </c>
      <c r="I4581" s="109"/>
      <c r="J4581" s="108" t="s">
        <v>2113</v>
      </c>
      <c r="K4581" s="112">
        <f>VLOOKUP(H4581,行业总结!D:F,2,FALSE)</f>
        <v>4.13</v>
      </c>
      <c r="L4581" s="109" t="s">
        <v>19220</v>
      </c>
      <c r="M4581" s="109" t="s">
        <v>19221</v>
      </c>
    </row>
    <row r="4582" s="98" customFormat="1" ht="33" spans="1:13">
      <c r="A4582" s="108" t="s">
        <v>19222</v>
      </c>
      <c r="B4582" s="108" t="s">
        <v>19223</v>
      </c>
      <c r="C4582" s="21">
        <f>VLOOKUP(A4582,[1]spot_prices!$A:$F,3,FALSE)</f>
        <v>177.5</v>
      </c>
      <c r="D4582" s="21">
        <f>VLOOKUP(A4582,[1]spot_prices!$A:$F,4,FALSE)</f>
        <v>178.5</v>
      </c>
      <c r="E4582" s="107">
        <f>C4582/D4582</f>
        <v>0.994397759103641</v>
      </c>
      <c r="F4582" s="20">
        <f>VLOOKUP(A4582,[1]spot_prices!$A:$F,5,FALSE)</f>
        <v>42.5</v>
      </c>
      <c r="G4582" s="103">
        <f>VLOOKUP(A4582,[1]spot_prices!$A:$F,6,FALSE)</f>
        <v>2.41</v>
      </c>
      <c r="H4582" s="109" t="s">
        <v>2047</v>
      </c>
      <c r="I4582" s="109"/>
      <c r="J4582" s="108" t="s">
        <v>2253</v>
      </c>
      <c r="K4582" s="112">
        <f>VLOOKUP(H4582,行业总结!D:F,2,FALSE)</f>
        <v>4.13</v>
      </c>
      <c r="L4582" s="109" t="s">
        <v>19224</v>
      </c>
      <c r="M4582" s="109" t="s">
        <v>19225</v>
      </c>
    </row>
    <row r="4583" s="98" customFormat="1" ht="33" spans="1:13">
      <c r="A4583" s="108" t="s">
        <v>19226</v>
      </c>
      <c r="B4583" s="108" t="s">
        <v>19227</v>
      </c>
      <c r="C4583" s="21">
        <f>VLOOKUP(A4583,[1]spot_prices!$A:$F,3,FALSE)</f>
        <v>163.5</v>
      </c>
      <c r="D4583" s="21">
        <f>VLOOKUP(A4583,[1]spot_prices!$A:$F,4,FALSE)</f>
        <v>164.3</v>
      </c>
      <c r="E4583" s="107">
        <f>C4583/D4583</f>
        <v>0.995130858186245</v>
      </c>
      <c r="F4583" s="20">
        <f>VLOOKUP(A4583,[1]spot_prices!$A:$F,5,FALSE)</f>
        <v>12.5</v>
      </c>
      <c r="G4583" s="103">
        <f>VLOOKUP(A4583,[1]spot_prices!$A:$F,6,FALSE)</f>
        <v>1.38</v>
      </c>
      <c r="H4583" s="109" t="s">
        <v>2047</v>
      </c>
      <c r="I4583" s="109"/>
      <c r="J4583" s="108" t="s">
        <v>2216</v>
      </c>
      <c r="K4583" s="112">
        <f>VLOOKUP(H4583,行业总结!D:F,2,FALSE)</f>
        <v>4.13</v>
      </c>
      <c r="L4583" s="109" t="s">
        <v>19228</v>
      </c>
      <c r="M4583" s="109" t="s">
        <v>19229</v>
      </c>
    </row>
    <row r="4584" s="98" customFormat="1" spans="1:13">
      <c r="A4584" s="108" t="s">
        <v>19230</v>
      </c>
      <c r="B4584" s="108" t="s">
        <v>19231</v>
      </c>
      <c r="C4584" s="21">
        <f>VLOOKUP(A4584,[1]spot_prices!$A:$F,3,FALSE)</f>
        <v>132.1</v>
      </c>
      <c r="D4584" s="21">
        <f>VLOOKUP(A4584,[1]spot_prices!$A:$F,4,FALSE)</f>
        <v>132.3</v>
      </c>
      <c r="E4584" s="107">
        <f>C4584/D4584</f>
        <v>0.99848828420257</v>
      </c>
      <c r="F4584" s="20">
        <f>VLOOKUP(A4584,[1]spot_prices!$A:$F,5,FALSE)</f>
        <v>110</v>
      </c>
      <c r="G4584" s="103">
        <f>VLOOKUP(A4584,[1]spot_prices!$A:$F,6,FALSE)</f>
        <v>3.29</v>
      </c>
      <c r="H4584" s="109" t="s">
        <v>2047</v>
      </c>
      <c r="I4584" s="109"/>
      <c r="J4584" s="108" t="s">
        <v>2253</v>
      </c>
      <c r="K4584" s="112">
        <f>VLOOKUP(H4584,行业总结!D:F,2,FALSE)</f>
        <v>4.13</v>
      </c>
      <c r="L4584" s="109" t="s">
        <v>19232</v>
      </c>
      <c r="M4584" s="109" t="s">
        <v>19233</v>
      </c>
    </row>
    <row r="4585" s="98" customFormat="1" ht="49.5" spans="1:13">
      <c r="A4585" s="20" t="s">
        <v>19234</v>
      </c>
      <c r="B4585" s="20" t="s">
        <v>19235</v>
      </c>
      <c r="C4585" s="21">
        <f>VLOOKUP(A4585,[1]spot_prices!$A:$F,3,FALSE)</f>
        <v>91.8</v>
      </c>
      <c r="D4585" s="21">
        <f>VLOOKUP(A4585,[1]spot_prices!$A:$F,4,FALSE)</f>
        <v>125.8</v>
      </c>
      <c r="E4585" s="107">
        <f>C4585/D4585</f>
        <v>0.72972972972973</v>
      </c>
      <c r="F4585" s="20">
        <f>VLOOKUP(A4585,[1]spot_prices!$A:$F,5,FALSE)</f>
        <v>5.29</v>
      </c>
      <c r="G4585" s="103">
        <f>VLOOKUP(A4585,[1]spot_prices!$A:$F,6,FALSE)</f>
        <v>2.12</v>
      </c>
      <c r="H4585" s="23" t="s">
        <v>2047</v>
      </c>
      <c r="I4585" s="23"/>
      <c r="J4585" s="20" t="s">
        <v>2421</v>
      </c>
      <c r="K4585" s="112">
        <f>VLOOKUP(H4585,行业总结!D:F,2,FALSE)</f>
        <v>4.13</v>
      </c>
      <c r="L4585" s="23" t="s">
        <v>19236</v>
      </c>
      <c r="M4585" s="23" t="s">
        <v>19237</v>
      </c>
    </row>
    <row r="4586" s="98" customFormat="1" ht="33" spans="1:13">
      <c r="A4586" s="20" t="s">
        <v>19238</v>
      </c>
      <c r="B4586" s="20" t="s">
        <v>19239</v>
      </c>
      <c r="C4586" s="21">
        <f>VLOOKUP(A4586,[1]spot_prices!$A:$F,3,FALSE)</f>
        <v>73.6</v>
      </c>
      <c r="D4586" s="21">
        <f>VLOOKUP(A4586,[1]spot_prices!$A:$F,4,FALSE)</f>
        <v>73.6</v>
      </c>
      <c r="E4586" s="107">
        <f>C4586/D4586</f>
        <v>1</v>
      </c>
      <c r="F4586" s="20">
        <f>VLOOKUP(A4586,[1]spot_prices!$A:$F,5,FALSE)</f>
        <v>28.07</v>
      </c>
      <c r="G4586" s="103">
        <f>VLOOKUP(A4586,[1]spot_prices!$A:$F,6,FALSE)</f>
        <v>2.82</v>
      </c>
      <c r="H4586" s="23" t="s">
        <v>2047</v>
      </c>
      <c r="I4586" s="23"/>
      <c r="J4586" s="113"/>
      <c r="K4586" s="112">
        <f>VLOOKUP(H4586,行业总结!D:F,2,FALSE)</f>
        <v>4.13</v>
      </c>
      <c r="L4586" s="23" t="s">
        <v>19240</v>
      </c>
      <c r="M4586" s="23" t="s">
        <v>19241</v>
      </c>
    </row>
    <row r="4587" s="98" customFormat="1" ht="33" spans="1:13">
      <c r="A4587" s="20" t="s">
        <v>19242</v>
      </c>
      <c r="B4587" s="20" t="s">
        <v>19243</v>
      </c>
      <c r="C4587" s="21">
        <f>VLOOKUP(A4587,[1]spot_prices!$A:$F,3,FALSE)</f>
        <v>68.9</v>
      </c>
      <c r="D4587" s="21">
        <f>VLOOKUP(A4587,[1]spot_prices!$A:$F,4,FALSE)</f>
        <v>70.2</v>
      </c>
      <c r="E4587" s="107">
        <f>C4587/D4587</f>
        <v>0.981481481481482</v>
      </c>
      <c r="F4587" s="20">
        <f>VLOOKUP(A4587,[1]spot_prices!$A:$F,5,FALSE)</f>
        <v>11.77</v>
      </c>
      <c r="G4587" s="103">
        <f>VLOOKUP(A4587,[1]spot_prices!$A:$F,6,FALSE)</f>
        <v>0.34</v>
      </c>
      <c r="H4587" s="23" t="s">
        <v>2047</v>
      </c>
      <c r="I4587" s="23"/>
      <c r="J4587" s="113"/>
      <c r="K4587" s="112">
        <f>VLOOKUP(H4587,行业总结!D:F,2,FALSE)</f>
        <v>4.13</v>
      </c>
      <c r="L4587" s="23" t="s">
        <v>19244</v>
      </c>
      <c r="M4587" s="23" t="s">
        <v>19245</v>
      </c>
    </row>
    <row r="4588" s="98" customFormat="1" ht="33" spans="1:13">
      <c r="A4588" s="24" t="s">
        <v>19246</v>
      </c>
      <c r="B4588" s="24" t="s">
        <v>19247</v>
      </c>
      <c r="C4588" s="21">
        <f>VLOOKUP(A4588,[1]spot_prices!$A:$F,3,FALSE)</f>
        <v>42.4</v>
      </c>
      <c r="D4588" s="21">
        <f>VLOOKUP(A4588,[1]spot_prices!$A:$F,4,FALSE)</f>
        <v>120.6</v>
      </c>
      <c r="E4588" s="107">
        <f>C4588/D4588</f>
        <v>0.351575456053068</v>
      </c>
      <c r="F4588" s="20">
        <f>VLOOKUP(A4588,[1]spot_prices!$A:$F,5,FALSE)</f>
        <v>70.4</v>
      </c>
      <c r="G4588" s="103">
        <f>VLOOKUP(A4588,[1]spot_prices!$A:$F,6,FALSE)</f>
        <v>3.71</v>
      </c>
      <c r="H4588" s="27" t="s">
        <v>2047</v>
      </c>
      <c r="I4588" s="27"/>
      <c r="J4588" s="24" t="s">
        <v>2135</v>
      </c>
      <c r="K4588" s="112">
        <f>VLOOKUP(H4588,行业总结!D:F,2,FALSE)</f>
        <v>4.13</v>
      </c>
      <c r="L4588" s="27" t="s">
        <v>19248</v>
      </c>
      <c r="M4588" s="27" t="s">
        <v>19249</v>
      </c>
    </row>
    <row r="4589" s="98" customFormat="1" ht="49.5" spans="1:13">
      <c r="A4589" s="24" t="s">
        <v>19250</v>
      </c>
      <c r="B4589" s="24" t="s">
        <v>19251</v>
      </c>
      <c r="C4589" s="21">
        <f>VLOOKUP(A4589,[1]spot_prices!$A:$F,3,FALSE)</f>
        <v>35.2</v>
      </c>
      <c r="D4589" s="21">
        <f>VLOOKUP(A4589,[1]spot_prices!$A:$F,4,FALSE)</f>
        <v>36.8</v>
      </c>
      <c r="E4589" s="107">
        <f>C4589/D4589</f>
        <v>0.956521739130435</v>
      </c>
      <c r="F4589" s="20">
        <f>VLOOKUP(A4589,[1]spot_prices!$A:$F,5,FALSE)</f>
        <v>7.38</v>
      </c>
      <c r="G4589" s="103">
        <f>VLOOKUP(A4589,[1]spot_prices!$A:$F,6,FALSE)</f>
        <v>0.68</v>
      </c>
      <c r="H4589" s="27" t="s">
        <v>2047</v>
      </c>
      <c r="I4589" s="27"/>
      <c r="J4589" s="114"/>
      <c r="K4589" s="112">
        <f>VLOOKUP(H4589,行业总结!D:F,2,FALSE)</f>
        <v>4.13</v>
      </c>
      <c r="L4589" s="27" t="s">
        <v>19252</v>
      </c>
      <c r="M4589" s="27" t="s">
        <v>19253</v>
      </c>
    </row>
    <row r="4590" s="98" customFormat="1" ht="33" spans="1:13">
      <c r="A4590" s="24" t="s">
        <v>19254</v>
      </c>
      <c r="B4590" s="24" t="s">
        <v>19255</v>
      </c>
      <c r="C4590" s="21">
        <f>VLOOKUP(A4590,[1]spot_prices!$A:$F,3,FALSE)</f>
        <v>33</v>
      </c>
      <c r="D4590" s="21">
        <f>VLOOKUP(A4590,[1]spot_prices!$A:$F,4,FALSE)</f>
        <v>33</v>
      </c>
      <c r="E4590" s="107">
        <f>C4590/D4590</f>
        <v>1</v>
      </c>
      <c r="F4590" s="20">
        <f>VLOOKUP(A4590,[1]spot_prices!$A:$F,5,FALSE)</f>
        <v>15.15</v>
      </c>
      <c r="G4590" s="103">
        <f>VLOOKUP(A4590,[1]spot_prices!$A:$F,6,FALSE)</f>
        <v>1.47</v>
      </c>
      <c r="H4590" s="27" t="s">
        <v>2047</v>
      </c>
      <c r="I4590" s="27"/>
      <c r="J4590" s="114"/>
      <c r="K4590" s="112">
        <f>VLOOKUP(H4590,行业总结!D:F,2,FALSE)</f>
        <v>4.13</v>
      </c>
      <c r="L4590" s="27" t="s">
        <v>19256</v>
      </c>
      <c r="M4590" s="27" t="s">
        <v>19257</v>
      </c>
    </row>
    <row r="4591" s="98" customFormat="1" ht="33" spans="1:13">
      <c r="A4591" s="24" t="s">
        <v>19258</v>
      </c>
      <c r="B4591" s="24" t="s">
        <v>19259</v>
      </c>
      <c r="C4591" s="21">
        <f>VLOOKUP(A4591,[1]spot_prices!$A:$F,3,FALSE)</f>
        <v>30.4</v>
      </c>
      <c r="D4591" s="21">
        <f>VLOOKUP(A4591,[1]spot_prices!$A:$F,4,FALSE)</f>
        <v>60.3</v>
      </c>
      <c r="E4591" s="107">
        <f>C4591/D4591</f>
        <v>0.504145936981758</v>
      </c>
      <c r="F4591" s="20">
        <f>VLOOKUP(A4591,[1]spot_prices!$A:$F,5,FALSE)</f>
        <v>26.26</v>
      </c>
      <c r="G4591" s="103">
        <f>VLOOKUP(A4591,[1]spot_prices!$A:$F,6,FALSE)</f>
        <v>0.5</v>
      </c>
      <c r="H4591" s="27" t="s">
        <v>2047</v>
      </c>
      <c r="I4591" s="27"/>
      <c r="J4591" s="114"/>
      <c r="K4591" s="112">
        <f>VLOOKUP(H4591,行业总结!D:F,2,FALSE)</f>
        <v>4.13</v>
      </c>
      <c r="L4591" s="27" t="s">
        <v>19260</v>
      </c>
      <c r="M4591" s="27" t="s">
        <v>19261</v>
      </c>
    </row>
    <row r="4592" s="98" customFormat="1" ht="33" spans="1:13">
      <c r="A4592" s="24" t="s">
        <v>19262</v>
      </c>
      <c r="B4592" s="24" t="s">
        <v>19263</v>
      </c>
      <c r="C4592" s="21">
        <f>VLOOKUP(A4592,[1]spot_prices!$A:$F,3,FALSE)</f>
        <v>30.2</v>
      </c>
      <c r="D4592" s="21">
        <f>VLOOKUP(A4592,[1]spot_prices!$A:$F,4,FALSE)</f>
        <v>30.8</v>
      </c>
      <c r="E4592" s="107">
        <f>C4592/D4592</f>
        <v>0.98051948051948</v>
      </c>
      <c r="F4592" s="20">
        <f>VLOOKUP(A4592,[1]spot_prices!$A:$F,5,FALSE)</f>
        <v>18.67</v>
      </c>
      <c r="G4592" s="103">
        <f>VLOOKUP(A4592,[1]spot_prices!$A:$F,6,FALSE)</f>
        <v>1.63</v>
      </c>
      <c r="H4592" s="27" t="s">
        <v>2047</v>
      </c>
      <c r="I4592" s="27"/>
      <c r="J4592" s="114"/>
      <c r="K4592" s="112">
        <f>VLOOKUP(H4592,行业总结!D:F,2,FALSE)</f>
        <v>4.13</v>
      </c>
      <c r="L4592" s="27" t="s">
        <v>19264</v>
      </c>
      <c r="M4592" s="27" t="s">
        <v>19265</v>
      </c>
    </row>
    <row r="4593" s="98" customFormat="1" ht="33" spans="1:13">
      <c r="A4593" s="24" t="s">
        <v>19266</v>
      </c>
      <c r="B4593" s="24" t="s">
        <v>19267</v>
      </c>
      <c r="C4593" s="21">
        <f>VLOOKUP(A4593,[1]spot_prices!$A:$F,3,FALSE)</f>
        <v>23.8</v>
      </c>
      <c r="D4593" s="21">
        <f>VLOOKUP(A4593,[1]spot_prices!$A:$F,4,FALSE)</f>
        <v>23.8</v>
      </c>
      <c r="E4593" s="107">
        <f>C4593/D4593</f>
        <v>1</v>
      </c>
      <c r="F4593" s="20">
        <f>VLOOKUP(A4593,[1]spot_prices!$A:$F,5,FALSE)</f>
        <v>10.13</v>
      </c>
      <c r="G4593" s="103">
        <f>VLOOKUP(A4593,[1]spot_prices!$A:$F,6,FALSE)</f>
        <v>1.81</v>
      </c>
      <c r="H4593" s="27" t="s">
        <v>2047</v>
      </c>
      <c r="I4593" s="27"/>
      <c r="J4593" s="114"/>
      <c r="K4593" s="112">
        <f>VLOOKUP(H4593,行业总结!D:F,2,FALSE)</f>
        <v>4.13</v>
      </c>
      <c r="L4593" s="27" t="s">
        <v>19268</v>
      </c>
      <c r="M4593" s="27" t="s">
        <v>19269</v>
      </c>
    </row>
    <row r="4594" s="98" customFormat="1" ht="33" spans="1:13">
      <c r="A4594" s="24" t="s">
        <v>19270</v>
      </c>
      <c r="B4594" s="24" t="s">
        <v>19271</v>
      </c>
      <c r="C4594" s="21">
        <f>VLOOKUP(A4594,[1]spot_prices!$A:$F,3,FALSE)</f>
        <v>23.8</v>
      </c>
      <c r="D4594" s="21">
        <f>VLOOKUP(A4594,[1]spot_prices!$A:$F,4,FALSE)</f>
        <v>39.1</v>
      </c>
      <c r="E4594" s="107">
        <f>C4594/D4594</f>
        <v>0.608695652173913</v>
      </c>
      <c r="F4594" s="20">
        <f>VLOOKUP(A4594,[1]spot_prices!$A:$F,5,FALSE)</f>
        <v>12.41</v>
      </c>
      <c r="G4594" s="103">
        <f>VLOOKUP(A4594,[1]spot_prices!$A:$F,6,FALSE)</f>
        <v>2.99</v>
      </c>
      <c r="H4594" s="27" t="s">
        <v>2047</v>
      </c>
      <c r="I4594" s="27"/>
      <c r="J4594" s="114"/>
      <c r="K4594" s="112">
        <f>VLOOKUP(H4594,行业总结!D:F,2,FALSE)</f>
        <v>4.13</v>
      </c>
      <c r="L4594" s="27" t="s">
        <v>19272</v>
      </c>
      <c r="M4594" s="27" t="s">
        <v>19273</v>
      </c>
    </row>
    <row r="4595" s="98" customFormat="1" spans="1:13">
      <c r="A4595" s="24" t="s">
        <v>19274</v>
      </c>
      <c r="B4595" s="24" t="s">
        <v>19275</v>
      </c>
      <c r="C4595" s="21">
        <f>VLOOKUP(A4595,[1]spot_prices!$A:$F,3,FALSE)</f>
        <v>17.2</v>
      </c>
      <c r="D4595" s="21">
        <f>VLOOKUP(A4595,[1]spot_prices!$A:$F,4,FALSE)</f>
        <v>17.2</v>
      </c>
      <c r="E4595" s="107">
        <f>C4595/D4595</f>
        <v>1</v>
      </c>
      <c r="F4595" s="20">
        <f>VLOOKUP(A4595,[1]spot_prices!$A:$F,5,FALSE)</f>
        <v>13.23</v>
      </c>
      <c r="G4595" s="103">
        <f>VLOOKUP(A4595,[1]spot_prices!$A:$F,6,FALSE)</f>
        <v>2.32</v>
      </c>
      <c r="H4595" s="27" t="s">
        <v>2047</v>
      </c>
      <c r="I4595" s="27"/>
      <c r="J4595" s="24" t="s">
        <v>2286</v>
      </c>
      <c r="K4595" s="112">
        <f>VLOOKUP(H4595,行业总结!D:F,2,FALSE)</f>
        <v>4.13</v>
      </c>
      <c r="L4595" s="27" t="s">
        <v>19276</v>
      </c>
      <c r="M4595" s="27" t="s">
        <v>19277</v>
      </c>
    </row>
    <row r="4596" s="98" customFormat="1" ht="33" spans="1:13">
      <c r="A4596" s="24" t="s">
        <v>19278</v>
      </c>
      <c r="B4596" s="24" t="s">
        <v>19279</v>
      </c>
      <c r="C4596" s="21">
        <f>VLOOKUP(A4596,[1]spot_prices!$A:$F,3,FALSE)</f>
        <v>16.4</v>
      </c>
      <c r="D4596" s="21">
        <f>VLOOKUP(A4596,[1]spot_prices!$A:$F,4,FALSE)</f>
        <v>16.7</v>
      </c>
      <c r="E4596" s="107">
        <f>C4596/D4596</f>
        <v>0.982035928143713</v>
      </c>
      <c r="F4596" s="20">
        <f>VLOOKUP(A4596,[1]spot_prices!$A:$F,5,FALSE)</f>
        <v>9.26</v>
      </c>
      <c r="G4596" s="103">
        <f>VLOOKUP(A4596,[1]spot_prices!$A:$F,6,FALSE)</f>
        <v>0</v>
      </c>
      <c r="H4596" s="27" t="s">
        <v>2047</v>
      </c>
      <c r="I4596" s="27"/>
      <c r="J4596" s="114"/>
      <c r="K4596" s="112">
        <f>VLOOKUP(H4596,行业总结!D:F,2,FALSE)</f>
        <v>4.13</v>
      </c>
      <c r="L4596" s="27" t="s">
        <v>19280</v>
      </c>
      <c r="M4596" s="27" t="s">
        <v>19281</v>
      </c>
    </row>
    <row r="4597" s="98" customFormat="1" ht="33" spans="1:13">
      <c r="A4597" s="24" t="s">
        <v>19282</v>
      </c>
      <c r="B4597" s="24" t="s">
        <v>19283</v>
      </c>
      <c r="C4597" s="21">
        <f>VLOOKUP(A4597,[1]spot_prices!$A:$F,3,FALSE)</f>
        <v>16.2</v>
      </c>
      <c r="D4597" s="21">
        <f>VLOOKUP(A4597,[1]spot_prices!$A:$F,4,FALSE)</f>
        <v>29.4</v>
      </c>
      <c r="E4597" s="107">
        <f>C4597/D4597</f>
        <v>0.551020408163265</v>
      </c>
      <c r="F4597" s="20">
        <f>VLOOKUP(A4597,[1]spot_prices!$A:$F,5,FALSE)</f>
        <v>10.25</v>
      </c>
      <c r="G4597" s="103">
        <f>VLOOKUP(A4597,[1]spot_prices!$A:$F,6,FALSE)</f>
        <v>2.5</v>
      </c>
      <c r="H4597" s="27" t="s">
        <v>2047</v>
      </c>
      <c r="I4597" s="27"/>
      <c r="J4597" s="114"/>
      <c r="K4597" s="112">
        <f>VLOOKUP(H4597,行业总结!D:F,2,FALSE)</f>
        <v>4.13</v>
      </c>
      <c r="L4597" s="27" t="s">
        <v>19284</v>
      </c>
      <c r="M4597" s="27" t="s">
        <v>19285</v>
      </c>
    </row>
    <row r="4598" s="98" customFormat="1" spans="1:13">
      <c r="A4598" s="24" t="s">
        <v>19286</v>
      </c>
      <c r="B4598" s="24" t="s">
        <v>19287</v>
      </c>
      <c r="C4598" s="21">
        <f>VLOOKUP(A4598,[1]spot_prices!$A:$F,3,FALSE)</f>
        <v>9.8</v>
      </c>
      <c r="D4598" s="21">
        <f>VLOOKUP(A4598,[1]spot_prices!$A:$F,4,FALSE)</f>
        <v>23.7</v>
      </c>
      <c r="E4598" s="107">
        <f>C4598/D4598</f>
        <v>0.413502109704641</v>
      </c>
      <c r="F4598" s="20">
        <f>VLOOKUP(A4598,[1]spot_prices!$A:$F,5,FALSE)</f>
        <v>42.25</v>
      </c>
      <c r="G4598" s="103">
        <f>VLOOKUP(A4598,[1]spot_prices!$A:$F,6,FALSE)</f>
        <v>3.48</v>
      </c>
      <c r="H4598" s="27" t="s">
        <v>2047</v>
      </c>
      <c r="I4598" s="27"/>
      <c r="J4598" s="114"/>
      <c r="K4598" s="112">
        <f>VLOOKUP(H4598,行业总结!D:F,2,FALSE)</f>
        <v>4.13</v>
      </c>
      <c r="L4598" s="27" t="s">
        <v>19288</v>
      </c>
      <c r="M4598" s="27" t="s">
        <v>19289</v>
      </c>
    </row>
    <row r="4599" s="98" customFormat="1" spans="1:13">
      <c r="A4599" s="24" t="s">
        <v>19290</v>
      </c>
      <c r="B4599" s="24" t="s">
        <v>19291</v>
      </c>
      <c r="C4599" s="21">
        <f>VLOOKUP(A4599,[1]spot_prices!$A:$F,3,FALSE)</f>
        <v>7.7</v>
      </c>
      <c r="D4599" s="21">
        <f>VLOOKUP(A4599,[1]spot_prices!$A:$F,4,FALSE)</f>
        <v>19.9</v>
      </c>
      <c r="E4599" s="107">
        <f>C4599/D4599</f>
        <v>0.386934673366834</v>
      </c>
      <c r="F4599" s="20">
        <f>VLOOKUP(A4599,[1]spot_prices!$A:$F,5,FALSE)</f>
        <v>20.75</v>
      </c>
      <c r="G4599" s="103">
        <f>VLOOKUP(A4599,[1]spot_prices!$A:$F,6,FALSE)</f>
        <v>2.67</v>
      </c>
      <c r="H4599" s="27" t="s">
        <v>2047</v>
      </c>
      <c r="I4599" s="27"/>
      <c r="J4599" s="114"/>
      <c r="K4599" s="112">
        <f>VLOOKUP(H4599,行业总结!D:F,2,FALSE)</f>
        <v>4.13</v>
      </c>
      <c r="L4599" s="27" t="s">
        <v>19292</v>
      </c>
      <c r="M4599" s="27" t="s">
        <v>19293</v>
      </c>
    </row>
    <row r="4600" s="98" customFormat="1" ht="33" spans="1:13">
      <c r="A4600" s="24" t="s">
        <v>19294</v>
      </c>
      <c r="B4600" s="24" t="s">
        <v>19295</v>
      </c>
      <c r="C4600" s="21">
        <f>VLOOKUP(A4600,[1]spot_prices!$A:$F,3,FALSE)</f>
        <v>5.4</v>
      </c>
      <c r="D4600" s="21">
        <f>VLOOKUP(A4600,[1]spot_prices!$A:$F,4,FALSE)</f>
        <v>21.7</v>
      </c>
      <c r="E4600" s="107">
        <f>C4600/D4600</f>
        <v>0.248847926267281</v>
      </c>
      <c r="F4600" s="20">
        <f>VLOOKUP(A4600,[1]spot_prices!$A:$F,5,FALSE)</f>
        <v>31.92</v>
      </c>
      <c r="G4600" s="103">
        <f>VLOOKUP(A4600,[1]spot_prices!$A:$F,6,FALSE)</f>
        <v>2.08</v>
      </c>
      <c r="H4600" s="27" t="s">
        <v>2047</v>
      </c>
      <c r="I4600" s="27"/>
      <c r="J4600" s="114"/>
      <c r="K4600" s="112">
        <f>VLOOKUP(H4600,行业总结!D:F,2,FALSE)</f>
        <v>4.13</v>
      </c>
      <c r="L4600" s="27" t="s">
        <v>19296</v>
      </c>
      <c r="M4600" s="27" t="s">
        <v>19297</v>
      </c>
    </row>
    <row r="4601" s="98" customFormat="1" ht="30" spans="1:13">
      <c r="A4601" s="28" t="s">
        <v>1539</v>
      </c>
      <c r="B4601" s="28" t="s">
        <v>1540</v>
      </c>
      <c r="C4601" s="21">
        <f>VLOOKUP(A4601,[1]spot_prices!$A:$F,3,FALSE)</f>
        <v>8494.6</v>
      </c>
      <c r="D4601" s="21">
        <f>VLOOKUP(A4601,[1]spot_prices!$A:$F,4,FALSE)</f>
        <v>9618.1</v>
      </c>
      <c r="E4601" s="107">
        <f>C4601/D4601</f>
        <v>0.88318898742995</v>
      </c>
      <c r="F4601" s="20">
        <f>VLOOKUP(A4601,[1]spot_prices!$A:$F,5,FALSE)</f>
        <v>393.78</v>
      </c>
      <c r="G4601" s="103">
        <f>VLOOKUP(A4601,[1]spot_prices!$A:$F,6,FALSE)</f>
        <v>3.64</v>
      </c>
      <c r="H4601" s="30" t="s">
        <v>249</v>
      </c>
      <c r="I4601" s="30"/>
      <c r="J4601" s="28" t="s">
        <v>3185</v>
      </c>
      <c r="K4601" s="112">
        <f>VLOOKUP(H4601,行业总结!D:F,2,FALSE)</f>
        <v>4.12</v>
      </c>
      <c r="L4601" s="30" t="s">
        <v>1541</v>
      </c>
      <c r="M4601" s="30" t="s">
        <v>19298</v>
      </c>
    </row>
    <row r="4602" s="98" customFormat="1" ht="30" spans="1:13">
      <c r="A4602" s="28" t="s">
        <v>1542</v>
      </c>
      <c r="B4602" s="28" t="s">
        <v>1543</v>
      </c>
      <c r="C4602" s="21">
        <f>VLOOKUP(A4602,[1]spot_prices!$A:$F,3,FALSE)</f>
        <v>1231.3</v>
      </c>
      <c r="D4602" s="21">
        <f>VLOOKUP(A4602,[1]spot_prices!$A:$F,4,FALSE)</f>
        <v>1362.7</v>
      </c>
      <c r="E4602" s="107">
        <f>C4602/D4602</f>
        <v>0.903573787333969</v>
      </c>
      <c r="F4602" s="20">
        <f>VLOOKUP(A4602,[1]spot_prices!$A:$F,5,FALSE)</f>
        <v>66.61</v>
      </c>
      <c r="G4602" s="103">
        <f>VLOOKUP(A4602,[1]spot_prices!$A:$F,6,FALSE)</f>
        <v>3.75</v>
      </c>
      <c r="H4602" s="30" t="s">
        <v>249</v>
      </c>
      <c r="I4602" s="30"/>
      <c r="J4602" s="28" t="s">
        <v>3185</v>
      </c>
      <c r="K4602" s="112">
        <f>VLOOKUP(H4602,行业总结!D:F,2,FALSE)</f>
        <v>4.12</v>
      </c>
      <c r="L4602" s="30" t="s">
        <v>1544</v>
      </c>
      <c r="M4602" s="30" t="s">
        <v>19299</v>
      </c>
    </row>
    <row r="4603" s="98" customFormat="1" ht="33" spans="1:13">
      <c r="A4603" s="110" t="s">
        <v>945</v>
      </c>
      <c r="B4603" s="110" t="s">
        <v>946</v>
      </c>
      <c r="C4603" s="21">
        <f>VLOOKUP(A4603,[1]spot_prices!$A:$F,3,FALSE)</f>
        <v>801.8</v>
      </c>
      <c r="D4603" s="21">
        <f>VLOOKUP(A4603,[1]spot_prices!$A:$F,4,FALSE)</f>
        <v>964.3</v>
      </c>
      <c r="E4603" s="107">
        <f>C4603/D4603</f>
        <v>0.831483978015141</v>
      </c>
      <c r="F4603" s="20">
        <f>VLOOKUP(A4603,[1]spot_prices!$A:$F,5,FALSE)</f>
        <v>108.05</v>
      </c>
      <c r="G4603" s="103">
        <f>VLOOKUP(A4603,[1]spot_prices!$A:$F,6,FALSE)</f>
        <v>3.21</v>
      </c>
      <c r="H4603" s="111" t="s">
        <v>249</v>
      </c>
      <c r="I4603" s="111"/>
      <c r="J4603" s="110" t="s">
        <v>2309</v>
      </c>
      <c r="K4603" s="112">
        <f>VLOOKUP(H4603,行业总结!D:F,2,FALSE)</f>
        <v>4.12</v>
      </c>
      <c r="L4603" s="111" t="s">
        <v>947</v>
      </c>
      <c r="M4603" s="111" t="s">
        <v>948</v>
      </c>
    </row>
    <row r="4604" s="98" customFormat="1" ht="33" spans="1:13">
      <c r="A4604" s="110" t="s">
        <v>949</v>
      </c>
      <c r="B4604" s="110" t="s">
        <v>950</v>
      </c>
      <c r="C4604" s="21">
        <f>VLOOKUP(A4604,[1]spot_prices!$A:$F,3,FALSE)</f>
        <v>670.1</v>
      </c>
      <c r="D4604" s="21">
        <f>VLOOKUP(A4604,[1]spot_prices!$A:$F,4,FALSE)</f>
        <v>671.8</v>
      </c>
      <c r="E4604" s="107">
        <f>C4604/D4604</f>
        <v>0.997469484965764</v>
      </c>
      <c r="F4604" s="20">
        <f>VLOOKUP(A4604,[1]spot_prices!$A:$F,5,FALSE)</f>
        <v>48.3</v>
      </c>
      <c r="G4604" s="103">
        <f>VLOOKUP(A4604,[1]spot_prices!$A:$F,6,FALSE)</f>
        <v>1.45</v>
      </c>
      <c r="H4604" s="111" t="s">
        <v>249</v>
      </c>
      <c r="I4604" s="111"/>
      <c r="J4604" s="110" t="s">
        <v>2224</v>
      </c>
      <c r="K4604" s="112">
        <f>VLOOKUP(H4604,行业总结!D:F,2,FALSE)</f>
        <v>4.12</v>
      </c>
      <c r="L4604" s="111" t="s">
        <v>951</v>
      </c>
      <c r="M4604" s="111" t="s">
        <v>952</v>
      </c>
    </row>
    <row r="4605" s="98" customFormat="1" ht="33" spans="1:13">
      <c r="A4605" s="110" t="s">
        <v>953</v>
      </c>
      <c r="B4605" s="110" t="s">
        <v>954</v>
      </c>
      <c r="C4605" s="21">
        <f>VLOOKUP(A4605,[1]spot_prices!$A:$F,3,FALSE)</f>
        <v>570.5</v>
      </c>
      <c r="D4605" s="21">
        <f>VLOOKUP(A4605,[1]spot_prices!$A:$F,4,FALSE)</f>
        <v>614.4</v>
      </c>
      <c r="E4605" s="107">
        <f>C4605/D4605</f>
        <v>0.928548177083333</v>
      </c>
      <c r="F4605" s="20">
        <f>VLOOKUP(A4605,[1]spot_prices!$A:$F,5,FALSE)</f>
        <v>39.23</v>
      </c>
      <c r="G4605" s="103">
        <f>VLOOKUP(A4605,[1]spot_prices!$A:$F,6,FALSE)</f>
        <v>1.74</v>
      </c>
      <c r="H4605" s="111" t="s">
        <v>249</v>
      </c>
      <c r="I4605" s="111"/>
      <c r="J4605" s="110" t="s">
        <v>3185</v>
      </c>
      <c r="K4605" s="112">
        <f>VLOOKUP(H4605,行业总结!D:F,2,FALSE)</f>
        <v>4.12</v>
      </c>
      <c r="L4605" s="111" t="s">
        <v>955</v>
      </c>
      <c r="M4605" s="111" t="s">
        <v>956</v>
      </c>
    </row>
    <row r="4606" s="98" customFormat="1" ht="33" spans="1:13">
      <c r="A4606" s="110" t="s">
        <v>957</v>
      </c>
      <c r="B4606" s="110" t="s">
        <v>958</v>
      </c>
      <c r="C4606" s="21">
        <f>VLOOKUP(A4606,[1]spot_prices!$A:$F,3,FALSE)</f>
        <v>558.9</v>
      </c>
      <c r="D4606" s="21">
        <f>VLOOKUP(A4606,[1]spot_prices!$A:$F,4,FALSE)</f>
        <v>779.5</v>
      </c>
      <c r="E4606" s="107">
        <f>C4606/D4606</f>
        <v>0.716998075689545</v>
      </c>
      <c r="F4606" s="20">
        <f>VLOOKUP(A4606,[1]spot_prices!$A:$F,5,FALSE)</f>
        <v>40.46</v>
      </c>
      <c r="G4606" s="103">
        <f>VLOOKUP(A4606,[1]spot_prices!$A:$F,6,FALSE)</f>
        <v>0.77</v>
      </c>
      <c r="H4606" s="111" t="s">
        <v>249</v>
      </c>
      <c r="I4606" s="111"/>
      <c r="J4606" s="110" t="s">
        <v>2309</v>
      </c>
      <c r="K4606" s="112">
        <f>VLOOKUP(H4606,行业总结!D:F,2,FALSE)</f>
        <v>4.12</v>
      </c>
      <c r="L4606" s="111" t="s">
        <v>959</v>
      </c>
      <c r="M4606" s="111" t="s">
        <v>960</v>
      </c>
    </row>
    <row r="4607" s="98" customFormat="1" ht="66" spans="1:13">
      <c r="A4607" s="108" t="s">
        <v>19300</v>
      </c>
      <c r="B4607" s="108" t="s">
        <v>19301</v>
      </c>
      <c r="C4607" s="21">
        <f>VLOOKUP(A4607,[1]spot_prices!$A:$F,3,FALSE)</f>
        <v>385.7</v>
      </c>
      <c r="D4607" s="21">
        <f>VLOOKUP(A4607,[1]spot_prices!$A:$F,4,FALSE)</f>
        <v>390.3</v>
      </c>
      <c r="E4607" s="107">
        <f>C4607/D4607</f>
        <v>0.988214194209582</v>
      </c>
      <c r="F4607" s="20">
        <f>VLOOKUP(A4607,[1]spot_prices!$A:$F,5,FALSE)</f>
        <v>7.6</v>
      </c>
      <c r="G4607" s="103">
        <f>VLOOKUP(A4607,[1]spot_prices!$A:$F,6,FALSE)</f>
        <v>0.93</v>
      </c>
      <c r="H4607" s="109" t="s">
        <v>249</v>
      </c>
      <c r="I4607" s="109"/>
      <c r="J4607" s="108" t="s">
        <v>2211</v>
      </c>
      <c r="K4607" s="112">
        <f>VLOOKUP(H4607,行业总结!D:F,2,FALSE)</f>
        <v>4.12</v>
      </c>
      <c r="L4607" s="109" t="s">
        <v>19302</v>
      </c>
      <c r="M4607" s="109" t="s">
        <v>19303</v>
      </c>
    </row>
    <row r="4608" s="98" customFormat="1" ht="33" spans="1:13">
      <c r="A4608" s="108" t="s">
        <v>19304</v>
      </c>
      <c r="B4608" s="108" t="s">
        <v>19305</v>
      </c>
      <c r="C4608" s="21">
        <f>VLOOKUP(A4608,[1]spot_prices!$A:$F,3,FALSE)</f>
        <v>367.8</v>
      </c>
      <c r="D4608" s="21">
        <f>VLOOKUP(A4608,[1]spot_prices!$A:$F,4,FALSE)</f>
        <v>528.3</v>
      </c>
      <c r="E4608" s="107">
        <f>C4608/D4608</f>
        <v>0.696195343554799</v>
      </c>
      <c r="F4608" s="20">
        <f>VLOOKUP(A4608,[1]spot_prices!$A:$F,5,FALSE)</f>
        <v>29.7</v>
      </c>
      <c r="G4608" s="103">
        <f>VLOOKUP(A4608,[1]spot_prices!$A:$F,6,FALSE)</f>
        <v>8.2</v>
      </c>
      <c r="H4608" s="109" t="s">
        <v>249</v>
      </c>
      <c r="I4608" s="109"/>
      <c r="J4608" s="108" t="s">
        <v>2322</v>
      </c>
      <c r="K4608" s="112">
        <f>VLOOKUP(H4608,行业总结!D:F,2,FALSE)</f>
        <v>4.12</v>
      </c>
      <c r="L4608" s="109" t="s">
        <v>19306</v>
      </c>
      <c r="M4608" s="109" t="s">
        <v>19307</v>
      </c>
    </row>
    <row r="4609" s="98" customFormat="1" ht="49.5" spans="1:13">
      <c r="A4609" s="108" t="s">
        <v>19308</v>
      </c>
      <c r="B4609" s="108" t="s">
        <v>19309</v>
      </c>
      <c r="C4609" s="21">
        <f>VLOOKUP(A4609,[1]spot_prices!$A:$F,3,FALSE)</f>
        <v>341.3</v>
      </c>
      <c r="D4609" s="21">
        <f>VLOOKUP(A4609,[1]spot_prices!$A:$F,4,FALSE)</f>
        <v>367.8</v>
      </c>
      <c r="E4609" s="107">
        <f>C4609/D4609</f>
        <v>0.927949972811311</v>
      </c>
      <c r="F4609" s="20">
        <f>VLOOKUP(A4609,[1]spot_prices!$A:$F,5,FALSE)</f>
        <v>19.75</v>
      </c>
      <c r="G4609" s="103">
        <f>VLOOKUP(A4609,[1]spot_prices!$A:$F,6,FALSE)</f>
        <v>2.81</v>
      </c>
      <c r="H4609" s="109" t="s">
        <v>249</v>
      </c>
      <c r="I4609" s="109"/>
      <c r="J4609" s="108" t="s">
        <v>3335</v>
      </c>
      <c r="K4609" s="112">
        <f>VLOOKUP(H4609,行业总结!D:F,2,FALSE)</f>
        <v>4.12</v>
      </c>
      <c r="L4609" s="109" t="s">
        <v>19310</v>
      </c>
      <c r="M4609" s="109" t="s">
        <v>19311</v>
      </c>
    </row>
    <row r="4610" s="98" customFormat="1" ht="33" spans="1:13">
      <c r="A4610" s="108" t="s">
        <v>19312</v>
      </c>
      <c r="B4610" s="108" t="s">
        <v>19313</v>
      </c>
      <c r="C4610" s="21">
        <f>VLOOKUP(A4610,[1]spot_prices!$A:$F,3,FALSE)</f>
        <v>315.6</v>
      </c>
      <c r="D4610" s="21">
        <f>VLOOKUP(A4610,[1]spot_prices!$A:$F,4,FALSE)</f>
        <v>321.1</v>
      </c>
      <c r="E4610" s="107">
        <f>C4610/D4610</f>
        <v>0.982871379632513</v>
      </c>
      <c r="F4610" s="20">
        <f>VLOOKUP(A4610,[1]spot_prices!$A:$F,5,FALSE)</f>
        <v>43.6</v>
      </c>
      <c r="G4610" s="103">
        <f>VLOOKUP(A4610,[1]spot_prices!$A:$F,6,FALSE)</f>
        <v>3.98</v>
      </c>
      <c r="H4610" s="109" t="s">
        <v>249</v>
      </c>
      <c r="I4610" s="109"/>
      <c r="J4610" s="116"/>
      <c r="K4610" s="112">
        <f>VLOOKUP(H4610,行业总结!D:F,2,FALSE)</f>
        <v>4.12</v>
      </c>
      <c r="L4610" s="109" t="s">
        <v>19314</v>
      </c>
      <c r="M4610" s="109" t="s">
        <v>19315</v>
      </c>
    </row>
    <row r="4611" s="98" customFormat="1" ht="49.5" spans="1:13">
      <c r="A4611" s="108" t="s">
        <v>19316</v>
      </c>
      <c r="B4611" s="108" t="s">
        <v>19317</v>
      </c>
      <c r="C4611" s="21">
        <f>VLOOKUP(A4611,[1]spot_prices!$A:$F,3,FALSE)</f>
        <v>302.1</v>
      </c>
      <c r="D4611" s="21">
        <f>VLOOKUP(A4611,[1]spot_prices!$A:$F,4,FALSE)</f>
        <v>305.4</v>
      </c>
      <c r="E4611" s="107">
        <f>C4611/D4611</f>
        <v>0.989194499017682</v>
      </c>
      <c r="F4611" s="20">
        <f>VLOOKUP(A4611,[1]spot_prices!$A:$F,5,FALSE)</f>
        <v>11.84</v>
      </c>
      <c r="G4611" s="103">
        <f>VLOOKUP(A4611,[1]spot_prices!$A:$F,6,FALSE)</f>
        <v>1.02</v>
      </c>
      <c r="H4611" s="109" t="s">
        <v>249</v>
      </c>
      <c r="I4611" s="109"/>
      <c r="J4611" s="108" t="s">
        <v>2211</v>
      </c>
      <c r="K4611" s="112">
        <f>VLOOKUP(H4611,行业总结!D:F,2,FALSE)</f>
        <v>4.12</v>
      </c>
      <c r="L4611" s="109" t="s">
        <v>19318</v>
      </c>
      <c r="M4611" s="109" t="s">
        <v>19319</v>
      </c>
    </row>
    <row r="4612" s="98" customFormat="1" spans="1:13">
      <c r="A4612" s="108" t="s">
        <v>19320</v>
      </c>
      <c r="B4612" s="108" t="s">
        <v>19321</v>
      </c>
      <c r="C4612" s="21">
        <f>VLOOKUP(A4612,[1]spot_prices!$A:$F,3,FALSE)</f>
        <v>300.9</v>
      </c>
      <c r="D4612" s="21">
        <f>VLOOKUP(A4612,[1]spot_prices!$A:$F,4,FALSE)</f>
        <v>338.7</v>
      </c>
      <c r="E4612" s="107">
        <f>C4612/D4612</f>
        <v>0.888396811337467</v>
      </c>
      <c r="F4612" s="20">
        <f>VLOOKUP(A4612,[1]spot_prices!$A:$F,5,FALSE)</f>
        <v>194.92</v>
      </c>
      <c r="G4612" s="103">
        <f>VLOOKUP(A4612,[1]spot_prices!$A:$F,6,FALSE)</f>
        <v>1.4</v>
      </c>
      <c r="H4612" s="109" t="s">
        <v>249</v>
      </c>
      <c r="I4612" s="109"/>
      <c r="J4612" s="108" t="s">
        <v>3335</v>
      </c>
      <c r="K4612" s="112">
        <f>VLOOKUP(H4612,行业总结!D:F,2,FALSE)</f>
        <v>4.12</v>
      </c>
      <c r="L4612" s="109" t="s">
        <v>19322</v>
      </c>
      <c r="M4612" s="109" t="s">
        <v>19323</v>
      </c>
    </row>
    <row r="4613" s="98" customFormat="1" ht="49.5" spans="1:13">
      <c r="A4613" s="108" t="s">
        <v>19324</v>
      </c>
      <c r="B4613" s="108" t="s">
        <v>19325</v>
      </c>
      <c r="C4613" s="21">
        <f>VLOOKUP(A4613,[1]spot_prices!$A:$F,3,FALSE)</f>
        <v>297.9</v>
      </c>
      <c r="D4613" s="21">
        <f>VLOOKUP(A4613,[1]spot_prices!$A:$F,4,FALSE)</f>
        <v>383.7</v>
      </c>
      <c r="E4613" s="107">
        <f>C4613/D4613</f>
        <v>0.776387802971071</v>
      </c>
      <c r="F4613" s="20">
        <f>VLOOKUP(A4613,[1]spot_prices!$A:$F,5,FALSE)</f>
        <v>16.95</v>
      </c>
      <c r="G4613" s="103">
        <f>VLOOKUP(A4613,[1]spot_prices!$A:$F,6,FALSE)</f>
        <v>2.54</v>
      </c>
      <c r="H4613" s="109" t="s">
        <v>249</v>
      </c>
      <c r="I4613" s="109"/>
      <c r="J4613" s="108" t="s">
        <v>2224</v>
      </c>
      <c r="K4613" s="112">
        <f>VLOOKUP(H4613,行业总结!D:F,2,FALSE)</f>
        <v>4.12</v>
      </c>
      <c r="L4613" s="109" t="s">
        <v>19326</v>
      </c>
      <c r="M4613" s="109" t="s">
        <v>19327</v>
      </c>
    </row>
    <row r="4614" s="98" customFormat="1" ht="49.5" spans="1:13">
      <c r="A4614" s="108" t="s">
        <v>19328</v>
      </c>
      <c r="B4614" s="108" t="s">
        <v>19329</v>
      </c>
      <c r="C4614" s="21">
        <f>VLOOKUP(A4614,[1]spot_prices!$A:$F,3,FALSE)</f>
        <v>278.5</v>
      </c>
      <c r="D4614" s="21">
        <f>VLOOKUP(A4614,[1]spot_prices!$A:$F,4,FALSE)</f>
        <v>290.1</v>
      </c>
      <c r="E4614" s="107">
        <f>C4614/D4614</f>
        <v>0.960013788348845</v>
      </c>
      <c r="F4614" s="20">
        <f>VLOOKUP(A4614,[1]spot_prices!$A:$F,5,FALSE)</f>
        <v>57.28</v>
      </c>
      <c r="G4614" s="103">
        <f>VLOOKUP(A4614,[1]spot_prices!$A:$F,6,FALSE)</f>
        <v>2.29</v>
      </c>
      <c r="H4614" s="109" t="s">
        <v>249</v>
      </c>
      <c r="I4614" s="109"/>
      <c r="J4614" s="108" t="s">
        <v>2331</v>
      </c>
      <c r="K4614" s="112">
        <f>VLOOKUP(H4614,行业总结!D:F,2,FALSE)</f>
        <v>4.12</v>
      </c>
      <c r="L4614" s="109" t="s">
        <v>19330</v>
      </c>
      <c r="M4614" s="109" t="s">
        <v>19331</v>
      </c>
    </row>
    <row r="4615" s="98" customFormat="1" ht="33" spans="1:13">
      <c r="A4615" s="108" t="s">
        <v>19332</v>
      </c>
      <c r="B4615" s="108" t="s">
        <v>19333</v>
      </c>
      <c r="C4615" s="21">
        <f>VLOOKUP(A4615,[1]spot_prices!$A:$F,3,FALSE)</f>
        <v>244.2</v>
      </c>
      <c r="D4615" s="21">
        <f>VLOOKUP(A4615,[1]spot_prices!$A:$F,4,FALSE)</f>
        <v>340.1</v>
      </c>
      <c r="E4615" s="107">
        <f>C4615/D4615</f>
        <v>0.718024110555719</v>
      </c>
      <c r="F4615" s="20">
        <f>VLOOKUP(A4615,[1]spot_prices!$A:$F,5,FALSE)</f>
        <v>45.61</v>
      </c>
      <c r="G4615" s="103">
        <f>VLOOKUP(A4615,[1]spot_prices!$A:$F,6,FALSE)</f>
        <v>-0.98</v>
      </c>
      <c r="H4615" s="109" t="s">
        <v>249</v>
      </c>
      <c r="I4615" s="109"/>
      <c r="J4615" s="108" t="s">
        <v>2331</v>
      </c>
      <c r="K4615" s="112">
        <f>VLOOKUP(H4615,行业总结!D:F,2,FALSE)</f>
        <v>4.12</v>
      </c>
      <c r="L4615" s="109" t="s">
        <v>19334</v>
      </c>
      <c r="M4615" s="109" t="s">
        <v>19335</v>
      </c>
    </row>
    <row r="4616" s="98" customFormat="1" ht="33" spans="1:13">
      <c r="A4616" s="108" t="s">
        <v>19336</v>
      </c>
      <c r="B4616" s="108" t="s">
        <v>19337</v>
      </c>
      <c r="C4616" s="21">
        <f>VLOOKUP(A4616,[1]spot_prices!$A:$F,3,FALSE)</f>
        <v>226</v>
      </c>
      <c r="D4616" s="21">
        <f>VLOOKUP(A4616,[1]spot_prices!$A:$F,4,FALSE)</f>
        <v>252.1</v>
      </c>
      <c r="E4616" s="107">
        <f>C4616/D4616</f>
        <v>0.89646965489885</v>
      </c>
      <c r="F4616" s="20">
        <f>VLOOKUP(A4616,[1]spot_prices!$A:$F,5,FALSE)</f>
        <v>19.67</v>
      </c>
      <c r="G4616" s="103">
        <f>VLOOKUP(A4616,[1]spot_prices!$A:$F,6,FALSE)</f>
        <v>2.5</v>
      </c>
      <c r="H4616" s="109" t="s">
        <v>249</v>
      </c>
      <c r="I4616" s="109"/>
      <c r="J4616" s="108" t="s">
        <v>2331</v>
      </c>
      <c r="K4616" s="112">
        <f>VLOOKUP(H4616,行业总结!D:F,2,FALSE)</f>
        <v>4.12</v>
      </c>
      <c r="L4616" s="109" t="s">
        <v>19338</v>
      </c>
      <c r="M4616" s="109" t="s">
        <v>19339</v>
      </c>
    </row>
    <row r="4617" s="98" customFormat="1" ht="33" spans="1:13">
      <c r="A4617" s="108" t="s">
        <v>19340</v>
      </c>
      <c r="B4617" s="108" t="s">
        <v>19341</v>
      </c>
      <c r="C4617" s="21">
        <f>VLOOKUP(A4617,[1]spot_prices!$A:$F,3,FALSE)</f>
        <v>205.7</v>
      </c>
      <c r="D4617" s="21">
        <f>VLOOKUP(A4617,[1]spot_prices!$A:$F,4,FALSE)</f>
        <v>264.6</v>
      </c>
      <c r="E4617" s="107">
        <f>C4617/D4617</f>
        <v>0.77739984882842</v>
      </c>
      <c r="F4617" s="20">
        <f>VLOOKUP(A4617,[1]spot_prices!$A:$F,5,FALSE)</f>
        <v>57.36</v>
      </c>
      <c r="G4617" s="103">
        <f>VLOOKUP(A4617,[1]spot_prices!$A:$F,6,FALSE)</f>
        <v>0.93</v>
      </c>
      <c r="H4617" s="109" t="s">
        <v>249</v>
      </c>
      <c r="I4617" s="109"/>
      <c r="J4617" s="108" t="s">
        <v>2416</v>
      </c>
      <c r="K4617" s="112">
        <f>VLOOKUP(H4617,行业总结!D:F,2,FALSE)</f>
        <v>4.12</v>
      </c>
      <c r="L4617" s="109" t="s">
        <v>19342</v>
      </c>
      <c r="M4617" s="109" t="s">
        <v>19343</v>
      </c>
    </row>
    <row r="4618" s="98" customFormat="1" ht="33" spans="1:13">
      <c r="A4618" s="108" t="s">
        <v>19344</v>
      </c>
      <c r="B4618" s="108" t="s">
        <v>19345</v>
      </c>
      <c r="C4618" s="21">
        <f>VLOOKUP(A4618,[1]spot_prices!$A:$F,3,FALSE)</f>
        <v>204.6</v>
      </c>
      <c r="D4618" s="21">
        <f>VLOOKUP(A4618,[1]spot_prices!$A:$F,4,FALSE)</f>
        <v>329.1</v>
      </c>
      <c r="E4618" s="107">
        <f>C4618/D4618</f>
        <v>0.621695533272561</v>
      </c>
      <c r="F4618" s="20">
        <f>VLOOKUP(A4618,[1]spot_prices!$A:$F,5,FALSE)</f>
        <v>72.98</v>
      </c>
      <c r="G4618" s="103">
        <f>VLOOKUP(A4618,[1]spot_prices!$A:$F,6,FALSE)</f>
        <v>0.45</v>
      </c>
      <c r="H4618" s="109" t="s">
        <v>249</v>
      </c>
      <c r="I4618" s="109"/>
      <c r="J4618" s="108" t="s">
        <v>7316</v>
      </c>
      <c r="K4618" s="112">
        <f>VLOOKUP(H4618,行业总结!D:F,2,FALSE)</f>
        <v>4.12</v>
      </c>
      <c r="L4618" s="109" t="s">
        <v>19346</v>
      </c>
      <c r="M4618" s="109" t="s">
        <v>19347</v>
      </c>
    </row>
    <row r="4619" s="98" customFormat="1" spans="1:13">
      <c r="A4619" s="108" t="s">
        <v>19348</v>
      </c>
      <c r="B4619" s="108" t="s">
        <v>19349</v>
      </c>
      <c r="C4619" s="21">
        <f>VLOOKUP(A4619,[1]spot_prices!$A:$F,3,FALSE)</f>
        <v>201.5</v>
      </c>
      <c r="D4619" s="21">
        <f>VLOOKUP(A4619,[1]spot_prices!$A:$F,4,FALSE)</f>
        <v>422.6</v>
      </c>
      <c r="E4619" s="107">
        <f>C4619/D4619</f>
        <v>0.47681022243256</v>
      </c>
      <c r="F4619" s="20">
        <f>VLOOKUP(A4619,[1]spot_prices!$A:$F,5,FALSE)</f>
        <v>240.65</v>
      </c>
      <c r="G4619" s="103">
        <f>VLOOKUP(A4619,[1]spot_prices!$A:$F,6,FALSE)</f>
        <v>1.76</v>
      </c>
      <c r="H4619" s="109" t="s">
        <v>249</v>
      </c>
      <c r="I4619" s="109"/>
      <c r="J4619" s="108" t="s">
        <v>3833</v>
      </c>
      <c r="K4619" s="112">
        <f>VLOOKUP(H4619,行业总结!D:F,2,FALSE)</f>
        <v>4.12</v>
      </c>
      <c r="L4619" s="109" t="s">
        <v>19350</v>
      </c>
      <c r="M4619" s="109" t="s">
        <v>19351</v>
      </c>
    </row>
    <row r="4620" s="98" customFormat="1" ht="33" spans="1:13">
      <c r="A4620" s="108" t="s">
        <v>19352</v>
      </c>
      <c r="B4620" s="108" t="s">
        <v>19353</v>
      </c>
      <c r="C4620" s="21">
        <f>VLOOKUP(A4620,[1]spot_prices!$A:$F,3,FALSE)</f>
        <v>199.5</v>
      </c>
      <c r="D4620" s="21">
        <f>VLOOKUP(A4620,[1]spot_prices!$A:$F,4,FALSE)</f>
        <v>199.5</v>
      </c>
      <c r="E4620" s="107">
        <f>C4620/D4620</f>
        <v>1</v>
      </c>
      <c r="F4620" s="20">
        <f>VLOOKUP(A4620,[1]spot_prices!$A:$F,5,FALSE)</f>
        <v>46.35</v>
      </c>
      <c r="G4620" s="103">
        <f>VLOOKUP(A4620,[1]spot_prices!$A:$F,6,FALSE)</f>
        <v>3.16</v>
      </c>
      <c r="H4620" s="109" t="s">
        <v>249</v>
      </c>
      <c r="I4620" s="109"/>
      <c r="J4620" s="108" t="s">
        <v>3206</v>
      </c>
      <c r="K4620" s="112">
        <f>VLOOKUP(H4620,行业总结!D:F,2,FALSE)</f>
        <v>4.12</v>
      </c>
      <c r="L4620" s="109" t="s">
        <v>19354</v>
      </c>
      <c r="M4620" s="109" t="s">
        <v>19355</v>
      </c>
    </row>
    <row r="4621" s="98" customFormat="1" ht="33" spans="1:13">
      <c r="A4621" s="108" t="s">
        <v>19356</v>
      </c>
      <c r="B4621" s="108" t="s">
        <v>19357</v>
      </c>
      <c r="C4621" s="21">
        <f>VLOOKUP(A4621,[1]spot_prices!$A:$F,3,FALSE)</f>
        <v>194.6</v>
      </c>
      <c r="D4621" s="21">
        <f>VLOOKUP(A4621,[1]spot_prices!$A:$F,4,FALSE)</f>
        <v>291.2</v>
      </c>
      <c r="E4621" s="107">
        <f>C4621/D4621</f>
        <v>0.668269230769231</v>
      </c>
      <c r="F4621" s="20">
        <f>VLOOKUP(A4621,[1]spot_prices!$A:$F,5,FALSE)</f>
        <v>124.26</v>
      </c>
      <c r="G4621" s="103">
        <f>VLOOKUP(A4621,[1]spot_prices!$A:$F,6,FALSE)</f>
        <v>2.3</v>
      </c>
      <c r="H4621" s="109" t="s">
        <v>249</v>
      </c>
      <c r="I4621" s="109"/>
      <c r="J4621" s="108" t="s">
        <v>2211</v>
      </c>
      <c r="K4621" s="112">
        <f>VLOOKUP(H4621,行业总结!D:F,2,FALSE)</f>
        <v>4.12</v>
      </c>
      <c r="L4621" s="109" t="s">
        <v>19358</v>
      </c>
      <c r="M4621" s="109" t="s">
        <v>19359</v>
      </c>
    </row>
    <row r="4622" s="98" customFormat="1" ht="49.5" spans="1:13">
      <c r="A4622" s="108" t="s">
        <v>19360</v>
      </c>
      <c r="B4622" s="108" t="s">
        <v>19361</v>
      </c>
      <c r="C4622" s="21">
        <f>VLOOKUP(A4622,[1]spot_prices!$A:$F,3,FALSE)</f>
        <v>193.5</v>
      </c>
      <c r="D4622" s="21">
        <f>VLOOKUP(A4622,[1]spot_prices!$A:$F,4,FALSE)</f>
        <v>200.7</v>
      </c>
      <c r="E4622" s="107">
        <f>C4622/D4622</f>
        <v>0.964125560538117</v>
      </c>
      <c r="F4622" s="20">
        <f>VLOOKUP(A4622,[1]spot_prices!$A:$F,5,FALSE)</f>
        <v>23.2</v>
      </c>
      <c r="G4622" s="103">
        <f>VLOOKUP(A4622,[1]spot_prices!$A:$F,6,FALSE)</f>
        <v>4.32</v>
      </c>
      <c r="H4622" s="109" t="s">
        <v>249</v>
      </c>
      <c r="I4622" s="109"/>
      <c r="J4622" s="108" t="s">
        <v>2352</v>
      </c>
      <c r="K4622" s="112">
        <f>VLOOKUP(H4622,行业总结!D:F,2,FALSE)</f>
        <v>4.12</v>
      </c>
      <c r="L4622" s="109" t="s">
        <v>19362</v>
      </c>
      <c r="M4622" s="109" t="s">
        <v>19363</v>
      </c>
    </row>
    <row r="4623" s="98" customFormat="1" ht="33" spans="1:13">
      <c r="A4623" s="108" t="s">
        <v>19364</v>
      </c>
      <c r="B4623" s="108" t="s">
        <v>19365</v>
      </c>
      <c r="C4623" s="21">
        <f>VLOOKUP(A4623,[1]spot_prices!$A:$F,3,FALSE)</f>
        <v>181.3</v>
      </c>
      <c r="D4623" s="21">
        <f>VLOOKUP(A4623,[1]spot_prices!$A:$F,4,FALSE)</f>
        <v>271.8</v>
      </c>
      <c r="E4623" s="107">
        <f>C4623/D4623</f>
        <v>0.667034584253127</v>
      </c>
      <c r="F4623" s="20">
        <f>VLOOKUP(A4623,[1]spot_prices!$A:$F,5,FALSE)</f>
        <v>22.32</v>
      </c>
      <c r="G4623" s="103">
        <f>VLOOKUP(A4623,[1]spot_prices!$A:$F,6,FALSE)</f>
        <v>3.14</v>
      </c>
      <c r="H4623" s="109" t="s">
        <v>249</v>
      </c>
      <c r="I4623" s="109"/>
      <c r="J4623" s="108" t="s">
        <v>2226</v>
      </c>
      <c r="K4623" s="112">
        <f>VLOOKUP(H4623,行业总结!D:F,2,FALSE)</f>
        <v>4.12</v>
      </c>
      <c r="L4623" s="109" t="s">
        <v>19366</v>
      </c>
      <c r="M4623" s="109" t="s">
        <v>19367</v>
      </c>
    </row>
    <row r="4624" s="98" customFormat="1" ht="33" spans="1:13">
      <c r="A4624" s="108" t="s">
        <v>19368</v>
      </c>
      <c r="B4624" s="108" t="s">
        <v>19369</v>
      </c>
      <c r="C4624" s="21">
        <f>VLOOKUP(A4624,[1]spot_prices!$A:$F,3,FALSE)</f>
        <v>165.3</v>
      </c>
      <c r="D4624" s="21">
        <f>VLOOKUP(A4624,[1]spot_prices!$A:$F,4,FALSE)</f>
        <v>165.3</v>
      </c>
      <c r="E4624" s="107">
        <f>C4624/D4624</f>
        <v>1</v>
      </c>
      <c r="F4624" s="20">
        <f>VLOOKUP(A4624,[1]spot_prices!$A:$F,5,FALSE)</f>
        <v>81.56</v>
      </c>
      <c r="G4624" s="103">
        <f>VLOOKUP(A4624,[1]spot_prices!$A:$F,6,FALSE)</f>
        <v>2.64</v>
      </c>
      <c r="H4624" s="109" t="s">
        <v>249</v>
      </c>
      <c r="I4624" s="109"/>
      <c r="J4624" s="108" t="s">
        <v>3067</v>
      </c>
      <c r="K4624" s="112">
        <f>VLOOKUP(H4624,行业总结!D:F,2,FALSE)</f>
        <v>4.12</v>
      </c>
      <c r="L4624" s="109" t="s">
        <v>19370</v>
      </c>
      <c r="M4624" s="109" t="s">
        <v>19371</v>
      </c>
    </row>
    <row r="4625" s="98" customFormat="1" spans="1:13">
      <c r="A4625" s="108" t="s">
        <v>19372</v>
      </c>
      <c r="B4625" s="108" t="s">
        <v>19373</v>
      </c>
      <c r="C4625" s="21">
        <f>VLOOKUP(A4625,[1]spot_prices!$A:$F,3,FALSE)</f>
        <v>161.2</v>
      </c>
      <c r="D4625" s="21">
        <f>VLOOKUP(A4625,[1]spot_prices!$A:$F,4,FALSE)</f>
        <v>472.9</v>
      </c>
      <c r="E4625" s="107">
        <f>C4625/D4625</f>
        <v>0.340875449355043</v>
      </c>
      <c r="F4625" s="20">
        <f>VLOOKUP(A4625,[1]spot_prices!$A:$F,5,FALSE)</f>
        <v>70.52</v>
      </c>
      <c r="G4625" s="103">
        <f>VLOOKUP(A4625,[1]spot_prices!$A:$F,6,FALSE)</f>
        <v>1.03</v>
      </c>
      <c r="H4625" s="109" t="s">
        <v>249</v>
      </c>
      <c r="I4625" s="109"/>
      <c r="J4625" s="108" t="s">
        <v>4567</v>
      </c>
      <c r="K4625" s="112">
        <f>VLOOKUP(H4625,行业总结!D:F,2,FALSE)</f>
        <v>4.12</v>
      </c>
      <c r="L4625" s="109" t="s">
        <v>19374</v>
      </c>
      <c r="M4625" s="109" t="s">
        <v>19375</v>
      </c>
    </row>
    <row r="4626" s="98" customFormat="1" ht="33" spans="1:13">
      <c r="A4626" s="108" t="s">
        <v>19376</v>
      </c>
      <c r="B4626" s="108" t="s">
        <v>19377</v>
      </c>
      <c r="C4626" s="21">
        <f>VLOOKUP(A4626,[1]spot_prices!$A:$F,3,FALSE)</f>
        <v>157.3</v>
      </c>
      <c r="D4626" s="21">
        <f>VLOOKUP(A4626,[1]spot_prices!$A:$F,4,FALSE)</f>
        <v>299.4</v>
      </c>
      <c r="E4626" s="107">
        <f>C4626/D4626</f>
        <v>0.525384101536406</v>
      </c>
      <c r="F4626" s="20">
        <f>VLOOKUP(A4626,[1]spot_prices!$A:$F,5,FALSE)</f>
        <v>15.52</v>
      </c>
      <c r="G4626" s="103">
        <f>VLOOKUP(A4626,[1]spot_prices!$A:$F,6,FALSE)</f>
        <v>1.9</v>
      </c>
      <c r="H4626" s="109" t="s">
        <v>249</v>
      </c>
      <c r="I4626" s="109"/>
      <c r="J4626" s="108" t="s">
        <v>3206</v>
      </c>
      <c r="K4626" s="112">
        <f>VLOOKUP(H4626,行业总结!D:F,2,FALSE)</f>
        <v>4.12</v>
      </c>
      <c r="L4626" s="109" t="s">
        <v>19378</v>
      </c>
      <c r="M4626" s="109" t="s">
        <v>19379</v>
      </c>
    </row>
    <row r="4627" s="98" customFormat="1" ht="33" spans="1:13">
      <c r="A4627" s="108" t="s">
        <v>19380</v>
      </c>
      <c r="B4627" s="108" t="s">
        <v>19381</v>
      </c>
      <c r="C4627" s="21">
        <f>VLOOKUP(A4627,[1]spot_prices!$A:$F,3,FALSE)</f>
        <v>154.5</v>
      </c>
      <c r="D4627" s="21">
        <f>VLOOKUP(A4627,[1]spot_prices!$A:$F,4,FALSE)</f>
        <v>154.5</v>
      </c>
      <c r="E4627" s="107">
        <f>C4627/D4627</f>
        <v>1</v>
      </c>
      <c r="F4627" s="20">
        <f>VLOOKUP(A4627,[1]spot_prices!$A:$F,5,FALSE)</f>
        <v>66.45</v>
      </c>
      <c r="G4627" s="103">
        <f>VLOOKUP(A4627,[1]spot_prices!$A:$F,6,FALSE)</f>
        <v>1.33</v>
      </c>
      <c r="H4627" s="109" t="s">
        <v>249</v>
      </c>
      <c r="I4627" s="109"/>
      <c r="J4627" s="108" t="s">
        <v>3206</v>
      </c>
      <c r="K4627" s="112">
        <f>VLOOKUP(H4627,行业总结!D:F,2,FALSE)</f>
        <v>4.12</v>
      </c>
      <c r="L4627" s="109" t="s">
        <v>19382</v>
      </c>
      <c r="M4627" s="109" t="s">
        <v>19383</v>
      </c>
    </row>
    <row r="4628" s="98" customFormat="1" ht="49.5" spans="1:13">
      <c r="A4628" s="108" t="s">
        <v>19384</v>
      </c>
      <c r="B4628" s="108" t="s">
        <v>19385</v>
      </c>
      <c r="C4628" s="21">
        <f>VLOOKUP(A4628,[1]spot_prices!$A:$F,3,FALSE)</f>
        <v>149.7</v>
      </c>
      <c r="D4628" s="21">
        <f>VLOOKUP(A4628,[1]spot_prices!$A:$F,4,FALSE)</f>
        <v>159.3</v>
      </c>
      <c r="E4628" s="107">
        <f>C4628/D4628</f>
        <v>0.939736346516007</v>
      </c>
      <c r="F4628" s="20">
        <f>VLOOKUP(A4628,[1]spot_prices!$A:$F,5,FALSE)</f>
        <v>13.83</v>
      </c>
      <c r="G4628" s="103">
        <f>VLOOKUP(A4628,[1]spot_prices!$A:$F,6,FALSE)</f>
        <v>10.02</v>
      </c>
      <c r="H4628" s="109" t="s">
        <v>249</v>
      </c>
      <c r="I4628" s="109"/>
      <c r="J4628" s="108" t="s">
        <v>2135</v>
      </c>
      <c r="K4628" s="112">
        <f>VLOOKUP(H4628,行业总结!D:F,2,FALSE)</f>
        <v>4.12</v>
      </c>
      <c r="L4628" s="109" t="s">
        <v>19386</v>
      </c>
      <c r="M4628" s="109" t="s">
        <v>19387</v>
      </c>
    </row>
    <row r="4629" s="98" customFormat="1" spans="1:13">
      <c r="A4629" s="108" t="s">
        <v>19388</v>
      </c>
      <c r="B4629" s="108" t="s">
        <v>19389</v>
      </c>
      <c r="C4629" s="21">
        <f>VLOOKUP(A4629,[1]spot_prices!$A:$F,3,FALSE)</f>
        <v>148.5</v>
      </c>
      <c r="D4629" s="21">
        <f>VLOOKUP(A4629,[1]spot_prices!$A:$F,4,FALSE)</f>
        <v>220.2</v>
      </c>
      <c r="E4629" s="107">
        <f>C4629/D4629</f>
        <v>0.674386920980926</v>
      </c>
      <c r="F4629" s="20">
        <f>VLOOKUP(A4629,[1]spot_prices!$A:$F,5,FALSE)</f>
        <v>19.63</v>
      </c>
      <c r="G4629" s="103">
        <f>VLOOKUP(A4629,[1]spot_prices!$A:$F,6,FALSE)</f>
        <v>3.53</v>
      </c>
      <c r="H4629" s="109" t="s">
        <v>249</v>
      </c>
      <c r="I4629" s="109"/>
      <c r="J4629" s="108" t="s">
        <v>8545</v>
      </c>
      <c r="K4629" s="112">
        <f>VLOOKUP(H4629,行业总结!D:F,2,FALSE)</f>
        <v>4.12</v>
      </c>
      <c r="L4629" s="109" t="s">
        <v>19390</v>
      </c>
      <c r="M4629" s="109" t="s">
        <v>19391</v>
      </c>
    </row>
    <row r="4630" s="98" customFormat="1" ht="33" spans="1:13">
      <c r="A4630" s="108" t="s">
        <v>19392</v>
      </c>
      <c r="B4630" s="108" t="s">
        <v>19393</v>
      </c>
      <c r="C4630" s="21">
        <f>VLOOKUP(A4630,[1]spot_prices!$A:$F,3,FALSE)</f>
        <v>146.2</v>
      </c>
      <c r="D4630" s="21">
        <f>VLOOKUP(A4630,[1]spot_prices!$A:$F,4,FALSE)</f>
        <v>146.2</v>
      </c>
      <c r="E4630" s="107">
        <f>C4630/D4630</f>
        <v>1</v>
      </c>
      <c r="F4630" s="20">
        <f>VLOOKUP(A4630,[1]spot_prices!$A:$F,5,FALSE)</f>
        <v>8.83</v>
      </c>
      <c r="G4630" s="103">
        <f>VLOOKUP(A4630,[1]spot_prices!$A:$F,6,FALSE)</f>
        <v>3.4</v>
      </c>
      <c r="H4630" s="109" t="s">
        <v>249</v>
      </c>
      <c r="I4630" s="109"/>
      <c r="J4630" s="108" t="s">
        <v>2113</v>
      </c>
      <c r="K4630" s="112">
        <f>VLOOKUP(H4630,行业总结!D:F,2,FALSE)</f>
        <v>4.12</v>
      </c>
      <c r="L4630" s="109" t="s">
        <v>19394</v>
      </c>
      <c r="M4630" s="109" t="s">
        <v>19395</v>
      </c>
    </row>
    <row r="4631" s="98" customFormat="1" ht="33" spans="1:13">
      <c r="A4631" s="108" t="s">
        <v>19396</v>
      </c>
      <c r="B4631" s="108" t="s">
        <v>19397</v>
      </c>
      <c r="C4631" s="21">
        <f>VLOOKUP(A4631,[1]spot_prices!$A:$F,3,FALSE)</f>
        <v>126.9</v>
      </c>
      <c r="D4631" s="21">
        <f>VLOOKUP(A4631,[1]spot_prices!$A:$F,4,FALSE)</f>
        <v>126.9</v>
      </c>
      <c r="E4631" s="107">
        <f>C4631/D4631</f>
        <v>1</v>
      </c>
      <c r="F4631" s="20">
        <f>VLOOKUP(A4631,[1]spot_prices!$A:$F,5,FALSE)</f>
        <v>42.4</v>
      </c>
      <c r="G4631" s="103">
        <f>VLOOKUP(A4631,[1]spot_prices!$A:$F,6,FALSE)</f>
        <v>3.52</v>
      </c>
      <c r="H4631" s="109" t="s">
        <v>249</v>
      </c>
      <c r="I4631" s="109"/>
      <c r="J4631" s="108" t="s">
        <v>2135</v>
      </c>
      <c r="K4631" s="112">
        <f>VLOOKUP(H4631,行业总结!D:F,2,FALSE)</f>
        <v>4.12</v>
      </c>
      <c r="L4631" s="109" t="s">
        <v>19398</v>
      </c>
      <c r="M4631" s="109" t="s">
        <v>19399</v>
      </c>
    </row>
    <row r="4632" s="98" customFormat="1" ht="33" spans="1:13">
      <c r="A4632" s="108" t="s">
        <v>19400</v>
      </c>
      <c r="B4632" s="108" t="s">
        <v>19401</v>
      </c>
      <c r="C4632" s="21">
        <f>VLOOKUP(A4632,[1]spot_prices!$A:$F,3,FALSE)</f>
        <v>116.2</v>
      </c>
      <c r="D4632" s="21">
        <f>VLOOKUP(A4632,[1]spot_prices!$A:$F,4,FALSE)</f>
        <v>184.7</v>
      </c>
      <c r="E4632" s="107">
        <f>C4632/D4632</f>
        <v>0.629128316188414</v>
      </c>
      <c r="F4632" s="20">
        <f>VLOOKUP(A4632,[1]spot_prices!$A:$F,5,FALSE)</f>
        <v>41.7</v>
      </c>
      <c r="G4632" s="103">
        <f>VLOOKUP(A4632,[1]spot_prices!$A:$F,6,FALSE)</f>
        <v>2.33</v>
      </c>
      <c r="H4632" s="109" t="s">
        <v>249</v>
      </c>
      <c r="I4632" s="109"/>
      <c r="J4632" s="108" t="s">
        <v>2253</v>
      </c>
      <c r="K4632" s="112">
        <f>VLOOKUP(H4632,行业总结!D:F,2,FALSE)</f>
        <v>4.12</v>
      </c>
      <c r="L4632" s="109" t="s">
        <v>19402</v>
      </c>
      <c r="M4632" s="109" t="s">
        <v>19403</v>
      </c>
    </row>
    <row r="4633" s="98" customFormat="1" ht="33" spans="1:13">
      <c r="A4633" s="108" t="s">
        <v>19404</v>
      </c>
      <c r="B4633" s="108" t="s">
        <v>19405</v>
      </c>
      <c r="C4633" s="21">
        <f>VLOOKUP(A4633,[1]spot_prices!$A:$F,3,FALSE)</f>
        <v>116.1</v>
      </c>
      <c r="D4633" s="21">
        <f>VLOOKUP(A4633,[1]spot_prices!$A:$F,4,FALSE)</f>
        <v>144.2</v>
      </c>
      <c r="E4633" s="107">
        <f>C4633/D4633</f>
        <v>0.805131761442441</v>
      </c>
      <c r="F4633" s="20">
        <f>VLOOKUP(A4633,[1]spot_prices!$A:$F,5,FALSE)</f>
        <v>8.26</v>
      </c>
      <c r="G4633" s="103">
        <f>VLOOKUP(A4633,[1]spot_prices!$A:$F,6,FALSE)</f>
        <v>-0.12</v>
      </c>
      <c r="H4633" s="109" t="s">
        <v>249</v>
      </c>
      <c r="I4633" s="109"/>
      <c r="J4633" s="108" t="s">
        <v>2253</v>
      </c>
      <c r="K4633" s="112">
        <f>VLOOKUP(H4633,行业总结!D:F,2,FALSE)</f>
        <v>4.12</v>
      </c>
      <c r="L4633" s="109" t="s">
        <v>19406</v>
      </c>
      <c r="M4633" s="109" t="s">
        <v>19407</v>
      </c>
    </row>
    <row r="4634" s="98" customFormat="1" spans="1:13">
      <c r="A4634" s="108" t="s">
        <v>19408</v>
      </c>
      <c r="B4634" s="108" t="s">
        <v>19409</v>
      </c>
      <c r="C4634" s="21">
        <f>VLOOKUP(A4634,[1]spot_prices!$A:$F,3,FALSE)</f>
        <v>109.6</v>
      </c>
      <c r="D4634" s="21">
        <f>VLOOKUP(A4634,[1]spot_prices!$A:$F,4,FALSE)</f>
        <v>115.2</v>
      </c>
      <c r="E4634" s="107">
        <f>C4634/D4634</f>
        <v>0.951388888888889</v>
      </c>
      <c r="F4634" s="20">
        <f>VLOOKUP(A4634,[1]spot_prices!$A:$F,5,FALSE)</f>
        <v>68.49</v>
      </c>
      <c r="G4634" s="103">
        <f>VLOOKUP(A4634,[1]spot_prices!$A:$F,6,FALSE)</f>
        <v>2.85</v>
      </c>
      <c r="H4634" s="109" t="s">
        <v>249</v>
      </c>
      <c r="I4634" s="109"/>
      <c r="J4634" s="108" t="s">
        <v>2253</v>
      </c>
      <c r="K4634" s="112">
        <f>VLOOKUP(H4634,行业总结!D:F,2,FALSE)</f>
        <v>4.12</v>
      </c>
      <c r="L4634" s="109" t="s">
        <v>19410</v>
      </c>
      <c r="M4634" s="109" t="s">
        <v>19411</v>
      </c>
    </row>
    <row r="4635" s="98" customFormat="1" spans="1:13">
      <c r="A4635" s="108" t="s">
        <v>19412</v>
      </c>
      <c r="B4635" s="108" t="s">
        <v>19413</v>
      </c>
      <c r="C4635" s="21">
        <f>VLOOKUP(A4635,[1]spot_prices!$A:$F,3,FALSE)</f>
        <v>108.8</v>
      </c>
      <c r="D4635" s="21">
        <f>VLOOKUP(A4635,[1]spot_prices!$A:$F,4,FALSE)</f>
        <v>123.8</v>
      </c>
      <c r="E4635" s="107">
        <f>C4635/D4635</f>
        <v>0.878836833602585</v>
      </c>
      <c r="F4635" s="20">
        <f>VLOOKUP(A4635,[1]spot_prices!$A:$F,5,FALSE)</f>
        <v>17.12</v>
      </c>
      <c r="G4635" s="103">
        <f>VLOOKUP(A4635,[1]spot_prices!$A:$F,6,FALSE)</f>
        <v>1.6</v>
      </c>
      <c r="H4635" s="109" t="s">
        <v>249</v>
      </c>
      <c r="I4635" s="109"/>
      <c r="J4635" s="108" t="s">
        <v>7658</v>
      </c>
      <c r="K4635" s="112">
        <f>VLOOKUP(H4635,行业总结!D:F,2,FALSE)</f>
        <v>4.12</v>
      </c>
      <c r="L4635" s="109" t="s">
        <v>19414</v>
      </c>
      <c r="M4635" s="109" t="s">
        <v>19415</v>
      </c>
    </row>
    <row r="4636" s="98" customFormat="1" spans="1:13">
      <c r="A4636" s="108" t="s">
        <v>19416</v>
      </c>
      <c r="B4636" s="108" t="s">
        <v>19417</v>
      </c>
      <c r="C4636" s="21">
        <f>VLOOKUP(A4636,[1]spot_prices!$A:$F,3,FALSE)</f>
        <v>105.8</v>
      </c>
      <c r="D4636" s="21">
        <f>VLOOKUP(A4636,[1]spot_prices!$A:$F,4,FALSE)</f>
        <v>137.5</v>
      </c>
      <c r="E4636" s="107">
        <f>C4636/D4636</f>
        <v>0.769454545454545</v>
      </c>
      <c r="F4636" s="20">
        <f>VLOOKUP(A4636,[1]spot_prices!$A:$F,5,FALSE)</f>
        <v>45.17</v>
      </c>
      <c r="G4636" s="103">
        <f>VLOOKUP(A4636,[1]spot_prices!$A:$F,6,FALSE)</f>
        <v>3.58</v>
      </c>
      <c r="H4636" s="109" t="s">
        <v>249</v>
      </c>
      <c r="I4636" s="109"/>
      <c r="J4636" s="108" t="s">
        <v>2253</v>
      </c>
      <c r="K4636" s="112">
        <f>VLOOKUP(H4636,行业总结!D:F,2,FALSE)</f>
        <v>4.12</v>
      </c>
      <c r="L4636" s="109" t="s">
        <v>19418</v>
      </c>
      <c r="M4636" s="109" t="s">
        <v>19419</v>
      </c>
    </row>
    <row r="4637" s="98" customFormat="1" ht="33" spans="1:13">
      <c r="A4637" s="108" t="s">
        <v>19420</v>
      </c>
      <c r="B4637" s="108" t="s">
        <v>19421</v>
      </c>
      <c r="C4637" s="21">
        <f>VLOOKUP(A4637,[1]spot_prices!$A:$F,3,FALSE)</f>
        <v>105.2</v>
      </c>
      <c r="D4637" s="21">
        <f>VLOOKUP(A4637,[1]spot_prices!$A:$F,4,FALSE)</f>
        <v>105.2</v>
      </c>
      <c r="E4637" s="107">
        <f>C4637/D4637</f>
        <v>1</v>
      </c>
      <c r="F4637" s="20">
        <f>VLOOKUP(A4637,[1]spot_prices!$A:$F,5,FALSE)</f>
        <v>8.97</v>
      </c>
      <c r="G4637" s="103">
        <f>VLOOKUP(A4637,[1]spot_prices!$A:$F,6,FALSE)</f>
        <v>2.16</v>
      </c>
      <c r="H4637" s="109" t="s">
        <v>249</v>
      </c>
      <c r="I4637" s="109"/>
      <c r="J4637" s="108" t="s">
        <v>2253</v>
      </c>
      <c r="K4637" s="112">
        <f>VLOOKUP(H4637,行业总结!D:F,2,FALSE)</f>
        <v>4.12</v>
      </c>
      <c r="L4637" s="109" t="s">
        <v>19422</v>
      </c>
      <c r="M4637" s="109" t="s">
        <v>19423</v>
      </c>
    </row>
    <row r="4638" s="98" customFormat="1" ht="33" spans="1:13">
      <c r="A4638" s="108" t="s">
        <v>19424</v>
      </c>
      <c r="B4638" s="108" t="s">
        <v>19425</v>
      </c>
      <c r="C4638" s="21">
        <f>VLOOKUP(A4638,[1]spot_prices!$A:$F,3,FALSE)</f>
        <v>104.7</v>
      </c>
      <c r="D4638" s="21">
        <f>VLOOKUP(A4638,[1]spot_prices!$A:$F,4,FALSE)</f>
        <v>122.2</v>
      </c>
      <c r="E4638" s="107">
        <f>C4638/D4638</f>
        <v>0.856792144026187</v>
      </c>
      <c r="F4638" s="20">
        <f>VLOOKUP(A4638,[1]spot_prices!$A:$F,5,FALSE)</f>
        <v>18.81</v>
      </c>
      <c r="G4638" s="103">
        <f>VLOOKUP(A4638,[1]spot_prices!$A:$F,6,FALSE)</f>
        <v>3.35</v>
      </c>
      <c r="H4638" s="109" t="s">
        <v>249</v>
      </c>
      <c r="I4638" s="109"/>
      <c r="J4638" s="108" t="s">
        <v>2352</v>
      </c>
      <c r="K4638" s="112">
        <f>VLOOKUP(H4638,行业总结!D:F,2,FALSE)</f>
        <v>4.12</v>
      </c>
      <c r="L4638" s="109" t="s">
        <v>19426</v>
      </c>
      <c r="M4638" s="109" t="s">
        <v>19427</v>
      </c>
    </row>
    <row r="4639" s="98" customFormat="1" ht="33" spans="1:13">
      <c r="A4639" s="108" t="s">
        <v>19428</v>
      </c>
      <c r="B4639" s="108" t="s">
        <v>19429</v>
      </c>
      <c r="C4639" s="21">
        <f>VLOOKUP(A4639,[1]spot_prices!$A:$F,3,FALSE)</f>
        <v>97</v>
      </c>
      <c r="D4639" s="21">
        <f>VLOOKUP(A4639,[1]spot_prices!$A:$F,4,FALSE)</f>
        <v>147.2</v>
      </c>
      <c r="E4639" s="107">
        <f>C4639/D4639</f>
        <v>0.658967391304348</v>
      </c>
      <c r="F4639" s="20">
        <f>VLOOKUP(A4639,[1]spot_prices!$A:$F,5,FALSE)</f>
        <v>14.47</v>
      </c>
      <c r="G4639" s="103">
        <f>VLOOKUP(A4639,[1]spot_prices!$A:$F,6,FALSE)</f>
        <v>1.62</v>
      </c>
      <c r="H4639" s="109" t="s">
        <v>249</v>
      </c>
      <c r="I4639" s="121"/>
      <c r="J4639" s="108" t="s">
        <v>2135</v>
      </c>
      <c r="K4639" s="112">
        <f>VLOOKUP(H4639,行业总结!D:F,2,FALSE)</f>
        <v>4.12</v>
      </c>
      <c r="L4639" s="109" t="s">
        <v>19430</v>
      </c>
      <c r="M4639" s="109" t="s">
        <v>19431</v>
      </c>
    </row>
    <row r="4640" s="98" customFormat="1" ht="33" spans="1:13">
      <c r="A4640" s="20" t="s">
        <v>19432</v>
      </c>
      <c r="B4640" s="20" t="s">
        <v>19433</v>
      </c>
      <c r="C4640" s="21">
        <f>VLOOKUP(A4640,[1]spot_prices!$A:$F,3,FALSE)</f>
        <v>81.4</v>
      </c>
      <c r="D4640" s="21">
        <f>VLOOKUP(A4640,[1]spot_prices!$A:$F,4,FALSE)</f>
        <v>86.4</v>
      </c>
      <c r="E4640" s="107">
        <f>C4640/D4640</f>
        <v>0.94212962962963</v>
      </c>
      <c r="F4640" s="20">
        <f>VLOOKUP(A4640,[1]spot_prices!$A:$F,5,FALSE)</f>
        <v>13.72</v>
      </c>
      <c r="G4640" s="103">
        <f>VLOOKUP(A4640,[1]spot_prices!$A:$F,6,FALSE)</f>
        <v>2.31</v>
      </c>
      <c r="H4640" s="23" t="s">
        <v>249</v>
      </c>
      <c r="I4640" s="23"/>
      <c r="J4640" s="20" t="s">
        <v>2122</v>
      </c>
      <c r="K4640" s="112">
        <f>VLOOKUP(H4640,行业总结!D:F,2,FALSE)</f>
        <v>4.12</v>
      </c>
      <c r="L4640" s="23" t="s">
        <v>19434</v>
      </c>
      <c r="M4640" s="23" t="s">
        <v>19435</v>
      </c>
    </row>
    <row r="4641" s="98" customFormat="1" ht="33" spans="1:13">
      <c r="A4641" s="20" t="s">
        <v>19436</v>
      </c>
      <c r="B4641" s="20" t="s">
        <v>19437</v>
      </c>
      <c r="C4641" s="21">
        <f>VLOOKUP(A4641,[1]spot_prices!$A:$F,3,FALSE)</f>
        <v>73.6</v>
      </c>
      <c r="D4641" s="21">
        <f>VLOOKUP(A4641,[1]spot_prices!$A:$F,4,FALSE)</f>
        <v>89.5</v>
      </c>
      <c r="E4641" s="107">
        <f>C4641/D4641</f>
        <v>0.822346368715084</v>
      </c>
      <c r="F4641" s="20">
        <f>VLOOKUP(A4641,[1]spot_prices!$A:$F,5,FALSE)</f>
        <v>15.4</v>
      </c>
      <c r="G4641" s="103">
        <f>VLOOKUP(A4641,[1]spot_prices!$A:$F,6,FALSE)</f>
        <v>1.92</v>
      </c>
      <c r="H4641" s="23" t="s">
        <v>249</v>
      </c>
      <c r="I4641" s="23"/>
      <c r="J4641" s="20" t="s">
        <v>2352</v>
      </c>
      <c r="K4641" s="112">
        <f>VLOOKUP(H4641,行业总结!D:F,2,FALSE)</f>
        <v>4.12</v>
      </c>
      <c r="L4641" s="23" t="s">
        <v>19438</v>
      </c>
      <c r="M4641" s="23" t="s">
        <v>19439</v>
      </c>
    </row>
    <row r="4642" s="98" customFormat="1" spans="1:13">
      <c r="A4642" s="20" t="s">
        <v>19440</v>
      </c>
      <c r="B4642" s="20" t="s">
        <v>19441</v>
      </c>
      <c r="C4642" s="21">
        <f>VLOOKUP(A4642,[1]spot_prices!$A:$F,3,FALSE)</f>
        <v>71.9</v>
      </c>
      <c r="D4642" s="21">
        <f>VLOOKUP(A4642,[1]spot_prices!$A:$F,4,FALSE)</f>
        <v>73</v>
      </c>
      <c r="E4642" s="107">
        <f>C4642/D4642</f>
        <v>0.984931506849315</v>
      </c>
      <c r="F4642" s="20">
        <f>VLOOKUP(A4642,[1]spot_prices!$A:$F,5,FALSE)</f>
        <v>17.88</v>
      </c>
      <c r="G4642" s="103">
        <f>VLOOKUP(A4642,[1]spot_prices!$A:$F,6,FALSE)</f>
        <v>0.96</v>
      </c>
      <c r="H4642" s="23" t="s">
        <v>249</v>
      </c>
      <c r="I4642" s="23"/>
      <c r="J4642" s="20" t="s">
        <v>2113</v>
      </c>
      <c r="K4642" s="112">
        <f>VLOOKUP(H4642,行业总结!D:F,2,FALSE)</f>
        <v>4.12</v>
      </c>
      <c r="L4642" s="23" t="s">
        <v>19442</v>
      </c>
      <c r="M4642" s="23" t="s">
        <v>19443</v>
      </c>
    </row>
    <row r="4643" s="98" customFormat="1" spans="1:13">
      <c r="A4643" s="20" t="s">
        <v>19444</v>
      </c>
      <c r="B4643" s="20" t="s">
        <v>19445</v>
      </c>
      <c r="C4643" s="21">
        <f>VLOOKUP(A4643,[1]spot_prices!$A:$F,3,FALSE)</f>
        <v>68.9</v>
      </c>
      <c r="D4643" s="21">
        <f>VLOOKUP(A4643,[1]spot_prices!$A:$F,4,FALSE)</f>
        <v>100.2</v>
      </c>
      <c r="E4643" s="107">
        <f>C4643/D4643</f>
        <v>0.687624750499002</v>
      </c>
      <c r="F4643" s="20">
        <f>VLOOKUP(A4643,[1]spot_prices!$A:$F,5,FALSE)</f>
        <v>84.76</v>
      </c>
      <c r="G4643" s="103">
        <f>VLOOKUP(A4643,[1]spot_prices!$A:$F,6,FALSE)</f>
        <v>1.51</v>
      </c>
      <c r="H4643" s="23" t="s">
        <v>249</v>
      </c>
      <c r="I4643" s="23"/>
      <c r="J4643" s="20" t="s">
        <v>2113</v>
      </c>
      <c r="K4643" s="112">
        <f>VLOOKUP(H4643,行业总结!D:F,2,FALSE)</f>
        <v>4.12</v>
      </c>
      <c r="L4643" s="23" t="s">
        <v>19446</v>
      </c>
      <c r="M4643" s="23" t="s">
        <v>19447</v>
      </c>
    </row>
    <row r="4644" s="98" customFormat="1" spans="1:13">
      <c r="A4644" s="20" t="s">
        <v>19448</v>
      </c>
      <c r="B4644" s="20" t="s">
        <v>19449</v>
      </c>
      <c r="C4644" s="21">
        <f>VLOOKUP(A4644,[1]spot_prices!$A:$F,3,FALSE)</f>
        <v>68.8</v>
      </c>
      <c r="D4644" s="21">
        <f>VLOOKUP(A4644,[1]spot_prices!$A:$F,4,FALSE)</f>
        <v>218.9</v>
      </c>
      <c r="E4644" s="107">
        <f>C4644/D4644</f>
        <v>0.314298766560073</v>
      </c>
      <c r="F4644" s="20">
        <f>VLOOKUP(A4644,[1]spot_prices!$A:$F,5,FALSE)</f>
        <v>72.83</v>
      </c>
      <c r="G4644" s="103">
        <f>VLOOKUP(A4644,[1]spot_prices!$A:$F,6,FALSE)</f>
        <v>2.58</v>
      </c>
      <c r="H4644" s="23" t="s">
        <v>249</v>
      </c>
      <c r="I4644" s="23"/>
      <c r="J4644" s="20" t="s">
        <v>2113</v>
      </c>
      <c r="K4644" s="112">
        <f>VLOOKUP(H4644,行业总结!D:F,2,FALSE)</f>
        <v>4.12</v>
      </c>
      <c r="L4644" s="23" t="s">
        <v>19450</v>
      </c>
      <c r="M4644" s="23" t="s">
        <v>19451</v>
      </c>
    </row>
    <row r="4645" s="98" customFormat="1" ht="33" spans="1:13">
      <c r="A4645" s="20" t="s">
        <v>19452</v>
      </c>
      <c r="B4645" s="20" t="s">
        <v>19453</v>
      </c>
      <c r="C4645" s="21">
        <f>VLOOKUP(A4645,[1]spot_prices!$A:$F,3,FALSE)</f>
        <v>68.1</v>
      </c>
      <c r="D4645" s="21">
        <f>VLOOKUP(A4645,[1]spot_prices!$A:$F,4,FALSE)</f>
        <v>73.5</v>
      </c>
      <c r="E4645" s="107">
        <f>C4645/D4645</f>
        <v>0.926530612244898</v>
      </c>
      <c r="F4645" s="20">
        <f>VLOOKUP(A4645,[1]spot_prices!$A:$F,5,FALSE)</f>
        <v>1.66</v>
      </c>
      <c r="G4645" s="103">
        <f>VLOOKUP(A4645,[1]spot_prices!$A:$F,6,FALSE)</f>
        <v>0</v>
      </c>
      <c r="H4645" s="23" t="s">
        <v>249</v>
      </c>
      <c r="I4645" s="23"/>
      <c r="J4645" s="20" t="s">
        <v>2122</v>
      </c>
      <c r="K4645" s="112">
        <f>VLOOKUP(H4645,行业总结!D:F,2,FALSE)</f>
        <v>4.12</v>
      </c>
      <c r="L4645" s="23" t="s">
        <v>19454</v>
      </c>
      <c r="M4645" s="23" t="s">
        <v>19455</v>
      </c>
    </row>
    <row r="4646" s="98" customFormat="1" ht="33" spans="1:13">
      <c r="A4646" s="20" t="s">
        <v>19456</v>
      </c>
      <c r="B4646" s="20" t="s">
        <v>19457</v>
      </c>
      <c r="C4646" s="21">
        <f>VLOOKUP(A4646,[1]spot_prices!$A:$F,3,FALSE)</f>
        <v>64.7</v>
      </c>
      <c r="D4646" s="21">
        <f>VLOOKUP(A4646,[1]spot_prices!$A:$F,4,FALSE)</f>
        <v>68</v>
      </c>
      <c r="E4646" s="107">
        <f>C4646/D4646</f>
        <v>0.951470588235294</v>
      </c>
      <c r="F4646" s="20">
        <f>VLOOKUP(A4646,[1]spot_prices!$A:$F,5,FALSE)</f>
        <v>17.7</v>
      </c>
      <c r="G4646" s="103">
        <f>VLOOKUP(A4646,[1]spot_prices!$A:$F,6,FALSE)</f>
        <v>2.43</v>
      </c>
      <c r="H4646" s="23" t="s">
        <v>249</v>
      </c>
      <c r="I4646" s="23"/>
      <c r="J4646" s="20" t="s">
        <v>2135</v>
      </c>
      <c r="K4646" s="112">
        <f>VLOOKUP(H4646,行业总结!D:F,2,FALSE)</f>
        <v>4.12</v>
      </c>
      <c r="L4646" s="23" t="s">
        <v>19458</v>
      </c>
      <c r="M4646" s="23" t="s">
        <v>19459</v>
      </c>
    </row>
    <row r="4647" s="98" customFormat="1" ht="33" spans="1:13">
      <c r="A4647" s="20" t="s">
        <v>19460</v>
      </c>
      <c r="B4647" s="20" t="s">
        <v>19461</v>
      </c>
      <c r="C4647" s="21">
        <f>VLOOKUP(A4647,[1]spot_prices!$A:$F,3,FALSE)</f>
        <v>60.6</v>
      </c>
      <c r="D4647" s="21">
        <f>VLOOKUP(A4647,[1]spot_prices!$A:$F,4,FALSE)</f>
        <v>60.6</v>
      </c>
      <c r="E4647" s="107">
        <f>C4647/D4647</f>
        <v>1</v>
      </c>
      <c r="F4647" s="20">
        <f>VLOOKUP(A4647,[1]spot_prices!$A:$F,5,FALSE)</f>
        <v>11.54</v>
      </c>
      <c r="G4647" s="103">
        <f>VLOOKUP(A4647,[1]spot_prices!$A:$F,6,FALSE)</f>
        <v>2.03</v>
      </c>
      <c r="H4647" s="23" t="s">
        <v>249</v>
      </c>
      <c r="I4647" s="23"/>
      <c r="J4647" s="113"/>
      <c r="K4647" s="112">
        <f>VLOOKUP(H4647,行业总结!D:F,2,FALSE)</f>
        <v>4.12</v>
      </c>
      <c r="L4647" s="23" t="s">
        <v>19462</v>
      </c>
      <c r="M4647" s="23" t="s">
        <v>19463</v>
      </c>
    </row>
    <row r="4648" s="98" customFormat="1" ht="33" spans="1:13">
      <c r="A4648" s="20" t="s">
        <v>19464</v>
      </c>
      <c r="B4648" s="20" t="s">
        <v>19465</v>
      </c>
      <c r="C4648" s="21">
        <f>VLOOKUP(A4648,[1]spot_prices!$A:$F,3,FALSE)</f>
        <v>54.5</v>
      </c>
      <c r="D4648" s="21">
        <f>VLOOKUP(A4648,[1]spot_prices!$A:$F,4,FALSE)</f>
        <v>54.5</v>
      </c>
      <c r="E4648" s="107">
        <f>C4648/D4648</f>
        <v>1</v>
      </c>
      <c r="F4648" s="20">
        <f>VLOOKUP(A4648,[1]spot_prices!$A:$F,5,FALSE)</f>
        <v>48.67</v>
      </c>
      <c r="G4648" s="103">
        <f>VLOOKUP(A4648,[1]spot_prices!$A:$F,6,FALSE)</f>
        <v>-0.47</v>
      </c>
      <c r="H4648" s="23" t="s">
        <v>249</v>
      </c>
      <c r="I4648" s="23"/>
      <c r="J4648" s="113"/>
      <c r="K4648" s="112">
        <f>VLOOKUP(H4648,行业总结!D:F,2,FALSE)</f>
        <v>4.12</v>
      </c>
      <c r="L4648" s="23" t="s">
        <v>19466</v>
      </c>
      <c r="M4648" s="23" t="s">
        <v>19467</v>
      </c>
    </row>
    <row r="4649" s="98" customFormat="1" spans="1:13">
      <c r="A4649" s="20" t="s">
        <v>19468</v>
      </c>
      <c r="B4649" s="20" t="s">
        <v>19469</v>
      </c>
      <c r="C4649" s="21">
        <f>VLOOKUP(A4649,[1]spot_prices!$A:$F,3,FALSE)</f>
        <v>54.1</v>
      </c>
      <c r="D4649" s="21">
        <f>VLOOKUP(A4649,[1]spot_prices!$A:$F,4,FALSE)</f>
        <v>71.6</v>
      </c>
      <c r="E4649" s="107">
        <f>C4649/D4649</f>
        <v>0.755586592178771</v>
      </c>
      <c r="F4649" s="20">
        <f>VLOOKUP(A4649,[1]spot_prices!$A:$F,5,FALSE)</f>
        <v>14</v>
      </c>
      <c r="G4649" s="103">
        <f>VLOOKUP(A4649,[1]spot_prices!$A:$F,6,FALSE)</f>
        <v>2.71</v>
      </c>
      <c r="H4649" s="23" t="s">
        <v>249</v>
      </c>
      <c r="I4649" s="23"/>
      <c r="J4649" s="20" t="s">
        <v>2826</v>
      </c>
      <c r="K4649" s="112">
        <f>VLOOKUP(H4649,行业总结!D:F,2,FALSE)</f>
        <v>4.12</v>
      </c>
      <c r="L4649" s="23" t="s">
        <v>19470</v>
      </c>
      <c r="M4649" s="23" t="s">
        <v>19471</v>
      </c>
    </row>
    <row r="4650" s="98" customFormat="1" ht="33" spans="1:13">
      <c r="A4650" s="20" t="s">
        <v>19472</v>
      </c>
      <c r="B4650" s="20" t="s">
        <v>19473</v>
      </c>
      <c r="C4650" s="21">
        <f>VLOOKUP(A4650,[1]spot_prices!$A:$F,3,FALSE)</f>
        <v>54</v>
      </c>
      <c r="D4650" s="21">
        <f>VLOOKUP(A4650,[1]spot_prices!$A:$F,4,FALSE)</f>
        <v>328.3</v>
      </c>
      <c r="E4650" s="107">
        <f>C4650/D4650</f>
        <v>0.164483703929333</v>
      </c>
      <c r="F4650" s="20">
        <f>VLOOKUP(A4650,[1]spot_prices!$A:$F,5,FALSE)</f>
        <v>43.36</v>
      </c>
      <c r="G4650" s="103">
        <f>VLOOKUP(A4650,[1]spot_prices!$A:$F,6,FALSE)</f>
        <v>2.8</v>
      </c>
      <c r="H4650" s="23" t="s">
        <v>249</v>
      </c>
      <c r="I4650" s="23"/>
      <c r="J4650" s="113"/>
      <c r="K4650" s="112">
        <f>VLOOKUP(H4650,行业总结!D:F,2,FALSE)</f>
        <v>4.12</v>
      </c>
      <c r="L4650" s="23" t="s">
        <v>19474</v>
      </c>
      <c r="M4650" s="23" t="s">
        <v>19475</v>
      </c>
    </row>
    <row r="4651" s="98" customFormat="1" spans="1:13">
      <c r="A4651" s="24" t="s">
        <v>19476</v>
      </c>
      <c r="B4651" s="24" t="s">
        <v>19477</v>
      </c>
      <c r="C4651" s="21">
        <f>VLOOKUP(A4651,[1]spot_prices!$A:$F,3,FALSE)</f>
        <v>48.7</v>
      </c>
      <c r="D4651" s="21">
        <f>VLOOKUP(A4651,[1]spot_prices!$A:$F,4,FALSE)</f>
        <v>77.8</v>
      </c>
      <c r="E4651" s="107">
        <f>C4651/D4651</f>
        <v>0.625964010282776</v>
      </c>
      <c r="F4651" s="20">
        <f>VLOOKUP(A4651,[1]spot_prices!$A:$F,5,FALSE)</f>
        <v>38.93</v>
      </c>
      <c r="G4651" s="103">
        <f>VLOOKUP(A4651,[1]spot_prices!$A:$F,6,FALSE)</f>
        <v>5.07</v>
      </c>
      <c r="H4651" s="27" t="s">
        <v>249</v>
      </c>
      <c r="I4651" s="27"/>
      <c r="J4651" s="24" t="s">
        <v>2113</v>
      </c>
      <c r="K4651" s="112">
        <f>VLOOKUP(H4651,行业总结!D:F,2,FALSE)</f>
        <v>4.12</v>
      </c>
      <c r="L4651" s="27" t="s">
        <v>19478</v>
      </c>
      <c r="M4651" s="27" t="s">
        <v>19479</v>
      </c>
    </row>
    <row r="4652" s="98" customFormat="1" ht="33" spans="1:13">
      <c r="A4652" s="24" t="s">
        <v>19480</v>
      </c>
      <c r="B4652" s="24" t="s">
        <v>19481</v>
      </c>
      <c r="C4652" s="21">
        <f>VLOOKUP(A4652,[1]spot_prices!$A:$F,3,FALSE)</f>
        <v>46.6</v>
      </c>
      <c r="D4652" s="21">
        <f>VLOOKUP(A4652,[1]spot_prices!$A:$F,4,FALSE)</f>
        <v>57.4</v>
      </c>
      <c r="E4652" s="107">
        <f>C4652/D4652</f>
        <v>0.81184668989547</v>
      </c>
      <c r="F4652" s="20">
        <f>VLOOKUP(A4652,[1]spot_prices!$A:$F,5,FALSE)</f>
        <v>64.7</v>
      </c>
      <c r="G4652" s="103">
        <f>VLOOKUP(A4652,[1]spot_prices!$A:$F,6,FALSE)</f>
        <v>1.32</v>
      </c>
      <c r="H4652" s="27" t="s">
        <v>249</v>
      </c>
      <c r="I4652" s="27"/>
      <c r="J4652" s="114"/>
      <c r="K4652" s="112">
        <f>VLOOKUP(H4652,行业总结!D:F,2,FALSE)</f>
        <v>4.12</v>
      </c>
      <c r="L4652" s="27" t="s">
        <v>19482</v>
      </c>
      <c r="M4652" s="27" t="s">
        <v>19483</v>
      </c>
    </row>
    <row r="4653" s="98" customFormat="1" spans="1:13">
      <c r="A4653" s="20" t="s">
        <v>19484</v>
      </c>
      <c r="B4653" s="20" t="s">
        <v>19485</v>
      </c>
      <c r="C4653" s="21">
        <f>VLOOKUP(A4653,[1]spot_prices!$A:$F,3,FALSE)</f>
        <v>46.4</v>
      </c>
      <c r="D4653" s="21">
        <f>VLOOKUP(A4653,[1]spot_prices!$A:$F,4,FALSE)</f>
        <v>70</v>
      </c>
      <c r="E4653" s="107">
        <f>C4653/D4653</f>
        <v>0.662857142857143</v>
      </c>
      <c r="F4653" s="20">
        <f>VLOOKUP(A4653,[1]spot_prices!$A:$F,5,FALSE)</f>
        <v>35</v>
      </c>
      <c r="G4653" s="103">
        <f>VLOOKUP(A4653,[1]spot_prices!$A:$F,6,FALSE)</f>
        <v>2.13</v>
      </c>
      <c r="H4653" s="23" t="s">
        <v>249</v>
      </c>
      <c r="I4653" s="23"/>
      <c r="J4653" s="113"/>
      <c r="K4653" s="112">
        <f>VLOOKUP(H4653,行业总结!D:F,2,FALSE)</f>
        <v>4.12</v>
      </c>
      <c r="L4653" s="23" t="s">
        <v>19486</v>
      </c>
      <c r="M4653" s="23" t="s">
        <v>19487</v>
      </c>
    </row>
    <row r="4654" s="98" customFormat="1" ht="33" spans="1:13">
      <c r="A4654" s="20" t="s">
        <v>19488</v>
      </c>
      <c r="B4654" s="20" t="s">
        <v>19489</v>
      </c>
      <c r="C4654" s="21">
        <f>VLOOKUP(A4654,[1]spot_prices!$A:$F,3,FALSE)</f>
        <v>46.2</v>
      </c>
      <c r="D4654" s="21">
        <f>VLOOKUP(A4654,[1]spot_prices!$A:$F,4,FALSE)</f>
        <v>118.3</v>
      </c>
      <c r="E4654" s="107">
        <f>C4654/D4654</f>
        <v>0.390532544378698</v>
      </c>
      <c r="F4654" s="20">
        <f>VLOOKUP(A4654,[1]spot_prices!$A:$F,5,FALSE)</f>
        <v>134</v>
      </c>
      <c r="G4654" s="103">
        <f>VLOOKUP(A4654,[1]spot_prices!$A:$F,6,FALSE)</f>
        <v>2.99</v>
      </c>
      <c r="H4654" s="23" t="s">
        <v>249</v>
      </c>
      <c r="I4654" s="23"/>
      <c r="J4654" s="20" t="s">
        <v>2113</v>
      </c>
      <c r="K4654" s="112">
        <f>VLOOKUP(H4654,行业总结!D:F,2,FALSE)</f>
        <v>4.12</v>
      </c>
      <c r="L4654" s="23" t="s">
        <v>19490</v>
      </c>
      <c r="M4654" s="23" t="s">
        <v>19491</v>
      </c>
    </row>
    <row r="4655" s="98" customFormat="1" ht="33" spans="1:13">
      <c r="A4655" s="24" t="s">
        <v>19492</v>
      </c>
      <c r="B4655" s="24" t="s">
        <v>19493</v>
      </c>
      <c r="C4655" s="21">
        <f>VLOOKUP(A4655,[1]spot_prices!$A:$F,3,FALSE)</f>
        <v>45</v>
      </c>
      <c r="D4655" s="21">
        <f>VLOOKUP(A4655,[1]spot_prices!$A:$F,4,FALSE)</f>
        <v>334.2</v>
      </c>
      <c r="E4655" s="107">
        <f>C4655/D4655</f>
        <v>0.134649910233393</v>
      </c>
      <c r="F4655" s="20">
        <f>VLOOKUP(A4655,[1]spot_prices!$A:$F,5,FALSE)</f>
        <v>34.38</v>
      </c>
      <c r="G4655" s="103">
        <f>VLOOKUP(A4655,[1]spot_prices!$A:$F,6,FALSE)</f>
        <v>1.33</v>
      </c>
      <c r="H4655" s="27" t="s">
        <v>249</v>
      </c>
      <c r="I4655" s="27"/>
      <c r="J4655" s="24" t="s">
        <v>8545</v>
      </c>
      <c r="K4655" s="112">
        <f>VLOOKUP(H4655,行业总结!D:F,2,FALSE)</f>
        <v>4.12</v>
      </c>
      <c r="L4655" s="27" t="s">
        <v>19494</v>
      </c>
      <c r="M4655" s="27" t="s">
        <v>19495</v>
      </c>
    </row>
    <row r="4656" s="98" customFormat="1" spans="1:13">
      <c r="A4656" s="24" t="s">
        <v>19496</v>
      </c>
      <c r="B4656" s="24" t="s">
        <v>19497</v>
      </c>
      <c r="C4656" s="21">
        <f>VLOOKUP(A4656,[1]spot_prices!$A:$F,3,FALSE)</f>
        <v>44.6</v>
      </c>
      <c r="D4656" s="21">
        <f>VLOOKUP(A4656,[1]spot_prices!$A:$F,4,FALSE)</f>
        <v>178.5</v>
      </c>
      <c r="E4656" s="107">
        <f>C4656/D4656</f>
        <v>0.249859943977591</v>
      </c>
      <c r="F4656" s="20">
        <f>VLOOKUP(A4656,[1]spot_prices!$A:$F,5,FALSE)</f>
        <v>68.73</v>
      </c>
      <c r="G4656" s="103">
        <f>VLOOKUP(A4656,[1]spot_prices!$A:$F,6,FALSE)</f>
        <v>1.72</v>
      </c>
      <c r="H4656" s="27" t="s">
        <v>249</v>
      </c>
      <c r="I4656" s="27"/>
      <c r="J4656" s="114"/>
      <c r="K4656" s="112">
        <f>VLOOKUP(H4656,行业总结!D:F,2,FALSE)</f>
        <v>4.12</v>
      </c>
      <c r="L4656" s="27" t="s">
        <v>19498</v>
      </c>
      <c r="M4656" s="27" t="s">
        <v>19499</v>
      </c>
    </row>
    <row r="4657" s="98" customFormat="1" ht="33" spans="1:13">
      <c r="A4657" s="24" t="s">
        <v>19500</v>
      </c>
      <c r="B4657" s="24" t="s">
        <v>19501</v>
      </c>
      <c r="C4657" s="21">
        <f>VLOOKUP(A4657,[1]spot_prices!$A:$F,3,FALSE)</f>
        <v>38.7</v>
      </c>
      <c r="D4657" s="21">
        <f>VLOOKUP(A4657,[1]spot_prices!$A:$F,4,FALSE)</f>
        <v>183.6</v>
      </c>
      <c r="E4657" s="107">
        <f>C4657/D4657</f>
        <v>0.21078431372549</v>
      </c>
      <c r="F4657" s="20">
        <f>VLOOKUP(A4657,[1]spot_prices!$A:$F,5,FALSE)</f>
        <v>25.03</v>
      </c>
      <c r="G4657" s="103">
        <f>VLOOKUP(A4657,[1]spot_prices!$A:$F,6,FALSE)</f>
        <v>2.29</v>
      </c>
      <c r="H4657" s="27" t="s">
        <v>249</v>
      </c>
      <c r="I4657" s="27"/>
      <c r="J4657" s="24" t="s">
        <v>2113</v>
      </c>
      <c r="K4657" s="112">
        <f>VLOOKUP(H4657,行业总结!D:F,2,FALSE)</f>
        <v>4.12</v>
      </c>
      <c r="L4657" s="27" t="s">
        <v>19502</v>
      </c>
      <c r="M4657" s="27" t="s">
        <v>19503</v>
      </c>
    </row>
    <row r="4658" s="98" customFormat="1" ht="33" spans="1:13">
      <c r="A4658" s="24" t="s">
        <v>19504</v>
      </c>
      <c r="B4658" s="24" t="s">
        <v>19505</v>
      </c>
      <c r="C4658" s="21">
        <f>VLOOKUP(A4658,[1]spot_prices!$A:$F,3,FALSE)</f>
        <v>36.2</v>
      </c>
      <c r="D4658" s="21">
        <f>VLOOKUP(A4658,[1]spot_prices!$A:$F,4,FALSE)</f>
        <v>45.6</v>
      </c>
      <c r="E4658" s="107">
        <f>C4658/D4658</f>
        <v>0.793859649122807</v>
      </c>
      <c r="F4658" s="20">
        <f>VLOOKUP(A4658,[1]spot_prices!$A:$F,5,FALSE)</f>
        <v>42.27</v>
      </c>
      <c r="G4658" s="103">
        <f>VLOOKUP(A4658,[1]spot_prices!$A:$F,6,FALSE)</f>
        <v>2.18</v>
      </c>
      <c r="H4658" s="27" t="s">
        <v>249</v>
      </c>
      <c r="I4658" s="27"/>
      <c r="J4658" s="114"/>
      <c r="K4658" s="112">
        <f>VLOOKUP(H4658,行业总结!D:F,2,FALSE)</f>
        <v>4.12</v>
      </c>
      <c r="L4658" s="27" t="s">
        <v>19506</v>
      </c>
      <c r="M4658" s="27" t="s">
        <v>19507</v>
      </c>
    </row>
    <row r="4659" s="98" customFormat="1" spans="1:13">
      <c r="A4659" s="24" t="s">
        <v>19508</v>
      </c>
      <c r="B4659" s="24" t="s">
        <v>19509</v>
      </c>
      <c r="C4659" s="21">
        <f>VLOOKUP(A4659,[1]spot_prices!$A:$F,3,FALSE)</f>
        <v>35.3</v>
      </c>
      <c r="D4659" s="21">
        <f>VLOOKUP(A4659,[1]spot_prices!$A:$F,4,FALSE)</f>
        <v>138</v>
      </c>
      <c r="E4659" s="107">
        <f>C4659/D4659</f>
        <v>0.255797101449275</v>
      </c>
      <c r="F4659" s="20">
        <f>VLOOKUP(A4659,[1]spot_prices!$A:$F,5,FALSE)</f>
        <v>143.77</v>
      </c>
      <c r="G4659" s="103">
        <f>VLOOKUP(A4659,[1]spot_prices!$A:$F,6,FALSE)</f>
        <v>1.26</v>
      </c>
      <c r="H4659" s="27" t="s">
        <v>249</v>
      </c>
      <c r="I4659" s="27"/>
      <c r="J4659" s="114"/>
      <c r="K4659" s="112">
        <f>VLOOKUP(H4659,行业总结!D:F,2,FALSE)</f>
        <v>4.12</v>
      </c>
      <c r="L4659" s="27" t="s">
        <v>19510</v>
      </c>
      <c r="M4659" s="27" t="s">
        <v>19511</v>
      </c>
    </row>
    <row r="4660" s="98" customFormat="1" ht="33" spans="1:13">
      <c r="A4660" s="24" t="s">
        <v>19512</v>
      </c>
      <c r="B4660" s="24" t="s">
        <v>19513</v>
      </c>
      <c r="C4660" s="21">
        <f>VLOOKUP(A4660,[1]spot_prices!$A:$F,3,FALSE)</f>
        <v>35.1</v>
      </c>
      <c r="D4660" s="21">
        <f>VLOOKUP(A4660,[1]spot_prices!$A:$F,4,FALSE)</f>
        <v>54.9</v>
      </c>
      <c r="E4660" s="107">
        <f>C4660/D4660</f>
        <v>0.639344262295082</v>
      </c>
      <c r="F4660" s="20">
        <f>VLOOKUP(A4660,[1]spot_prices!$A:$F,5,FALSE)</f>
        <v>37.17</v>
      </c>
      <c r="G4660" s="103">
        <f>VLOOKUP(A4660,[1]spot_prices!$A:$F,6,FALSE)</f>
        <v>0.92</v>
      </c>
      <c r="H4660" s="27" t="s">
        <v>249</v>
      </c>
      <c r="I4660" s="27"/>
      <c r="J4660" s="114"/>
      <c r="K4660" s="112">
        <f>VLOOKUP(H4660,行业总结!D:F,2,FALSE)</f>
        <v>4.12</v>
      </c>
      <c r="L4660" s="27" t="s">
        <v>19514</v>
      </c>
      <c r="M4660" s="27" t="s">
        <v>19515</v>
      </c>
    </row>
    <row r="4661" s="98" customFormat="1" ht="49.5" spans="1:13">
      <c r="A4661" s="24" t="s">
        <v>19516</v>
      </c>
      <c r="B4661" s="24" t="s">
        <v>19517</v>
      </c>
      <c r="C4661" s="21">
        <f>VLOOKUP(A4661,[1]spot_prices!$A:$F,3,FALSE)</f>
        <v>34.7</v>
      </c>
      <c r="D4661" s="21">
        <f>VLOOKUP(A4661,[1]spot_prices!$A:$F,4,FALSE)</f>
        <v>34.7</v>
      </c>
      <c r="E4661" s="107">
        <f>C4661/D4661</f>
        <v>1</v>
      </c>
      <c r="F4661" s="20">
        <f>VLOOKUP(A4661,[1]spot_prices!$A:$F,5,FALSE)</f>
        <v>9.45</v>
      </c>
      <c r="G4661" s="103">
        <f>VLOOKUP(A4661,[1]spot_prices!$A:$F,6,FALSE)</f>
        <v>1.72</v>
      </c>
      <c r="H4661" s="27" t="s">
        <v>249</v>
      </c>
      <c r="I4661" s="27"/>
      <c r="J4661" s="114"/>
      <c r="K4661" s="112">
        <f>VLOOKUP(H4661,行业总结!D:F,2,FALSE)</f>
        <v>4.12</v>
      </c>
      <c r="L4661" s="27" t="s">
        <v>19518</v>
      </c>
      <c r="M4661" s="27" t="s">
        <v>19519</v>
      </c>
    </row>
    <row r="4662" s="98" customFormat="1" spans="1:13">
      <c r="A4662" s="24" t="s">
        <v>19520</v>
      </c>
      <c r="B4662" s="24" t="s">
        <v>19521</v>
      </c>
      <c r="C4662" s="21">
        <f>VLOOKUP(A4662,[1]spot_prices!$A:$F,3,FALSE)</f>
        <v>33.5</v>
      </c>
      <c r="D4662" s="21">
        <f>VLOOKUP(A4662,[1]spot_prices!$A:$F,4,FALSE)</f>
        <v>150.3</v>
      </c>
      <c r="E4662" s="107">
        <f>C4662/D4662</f>
        <v>0.2228875582169</v>
      </c>
      <c r="F4662" s="20">
        <f>VLOOKUP(A4662,[1]spot_prices!$A:$F,5,FALSE)</f>
        <v>176.35</v>
      </c>
      <c r="G4662" s="103">
        <f>VLOOKUP(A4662,[1]spot_prices!$A:$F,6,FALSE)</f>
        <v>1.56</v>
      </c>
      <c r="H4662" s="27" t="s">
        <v>249</v>
      </c>
      <c r="I4662" s="27"/>
      <c r="J4662" s="114"/>
      <c r="K4662" s="112">
        <f>VLOOKUP(H4662,行业总结!D:F,2,FALSE)</f>
        <v>4.12</v>
      </c>
      <c r="L4662" s="27" t="s">
        <v>19522</v>
      </c>
      <c r="M4662" s="27" t="s">
        <v>19523</v>
      </c>
    </row>
    <row r="4663" s="98" customFormat="1" spans="1:13">
      <c r="A4663" s="24" t="s">
        <v>19524</v>
      </c>
      <c r="B4663" s="24" t="s">
        <v>19525</v>
      </c>
      <c r="C4663" s="21">
        <f>VLOOKUP(A4663,[1]spot_prices!$A:$F,3,FALSE)</f>
        <v>33.3</v>
      </c>
      <c r="D4663" s="21">
        <f>VLOOKUP(A4663,[1]spot_prices!$A:$F,4,FALSE)</f>
        <v>75.1</v>
      </c>
      <c r="E4663" s="107">
        <f>C4663/D4663</f>
        <v>0.44340878828229</v>
      </c>
      <c r="F4663" s="20">
        <f>VLOOKUP(A4663,[1]spot_prices!$A:$F,5,FALSE)</f>
        <v>73.11</v>
      </c>
      <c r="G4663" s="103">
        <f>VLOOKUP(A4663,[1]spot_prices!$A:$F,6,FALSE)</f>
        <v>2.39</v>
      </c>
      <c r="H4663" s="27" t="s">
        <v>249</v>
      </c>
      <c r="I4663" s="27"/>
      <c r="J4663" s="24" t="s">
        <v>2352</v>
      </c>
      <c r="K4663" s="112">
        <f>VLOOKUP(H4663,行业总结!D:F,2,FALSE)</f>
        <v>4.12</v>
      </c>
      <c r="L4663" s="27" t="s">
        <v>19526</v>
      </c>
      <c r="M4663" s="27" t="s">
        <v>19527</v>
      </c>
    </row>
    <row r="4664" s="98" customFormat="1" ht="33" spans="1:13">
      <c r="A4664" s="24" t="s">
        <v>19528</v>
      </c>
      <c r="B4664" s="24" t="s">
        <v>19529</v>
      </c>
      <c r="C4664" s="21">
        <f>VLOOKUP(A4664,[1]spot_prices!$A:$F,3,FALSE)</f>
        <v>33.1</v>
      </c>
      <c r="D4664" s="21">
        <f>VLOOKUP(A4664,[1]spot_prices!$A:$F,4,FALSE)</f>
        <v>34.3</v>
      </c>
      <c r="E4664" s="107">
        <f>C4664/D4664</f>
        <v>0.965014577259475</v>
      </c>
      <c r="F4664" s="20">
        <f>VLOOKUP(A4664,[1]spot_prices!$A:$F,5,FALSE)</f>
        <v>4.67</v>
      </c>
      <c r="G4664" s="103">
        <f>VLOOKUP(A4664,[1]spot_prices!$A:$F,6,FALSE)</f>
        <v>1.08</v>
      </c>
      <c r="H4664" s="27" t="s">
        <v>249</v>
      </c>
      <c r="I4664" s="27"/>
      <c r="J4664" s="114"/>
      <c r="K4664" s="112">
        <f>VLOOKUP(H4664,行业总结!D:F,2,FALSE)</f>
        <v>4.12</v>
      </c>
      <c r="L4664" s="27" t="s">
        <v>19530</v>
      </c>
      <c r="M4664" s="27" t="s">
        <v>19531</v>
      </c>
    </row>
    <row r="4665" s="98" customFormat="1" ht="33" spans="1:13">
      <c r="A4665" s="24" t="s">
        <v>19532</v>
      </c>
      <c r="B4665" s="24" t="s">
        <v>19533</v>
      </c>
      <c r="C4665" s="21">
        <f>VLOOKUP(A4665,[1]spot_prices!$A:$F,3,FALSE)</f>
        <v>30.6</v>
      </c>
      <c r="D4665" s="21">
        <f>VLOOKUP(A4665,[1]spot_prices!$A:$F,4,FALSE)</f>
        <v>44.2</v>
      </c>
      <c r="E4665" s="107">
        <f>C4665/D4665</f>
        <v>0.692307692307692</v>
      </c>
      <c r="F4665" s="20">
        <f>VLOOKUP(A4665,[1]spot_prices!$A:$F,5,FALSE)</f>
        <v>9.73</v>
      </c>
      <c r="G4665" s="103">
        <f>VLOOKUP(A4665,[1]spot_prices!$A:$F,6,FALSE)</f>
        <v>2.42</v>
      </c>
      <c r="H4665" s="27" t="s">
        <v>249</v>
      </c>
      <c r="I4665" s="27"/>
      <c r="J4665" s="114"/>
      <c r="K4665" s="112">
        <f>VLOOKUP(H4665,行业总结!D:F,2,FALSE)</f>
        <v>4.12</v>
      </c>
      <c r="L4665" s="27" t="s">
        <v>19534</v>
      </c>
      <c r="M4665" s="27" t="s">
        <v>19535</v>
      </c>
    </row>
    <row r="4666" s="98" customFormat="1" ht="33" spans="1:13">
      <c r="A4666" s="24" t="s">
        <v>19536</v>
      </c>
      <c r="B4666" s="24" t="s">
        <v>19537</v>
      </c>
      <c r="C4666" s="21">
        <f>VLOOKUP(A4666,[1]spot_prices!$A:$F,3,FALSE)</f>
        <v>28.3</v>
      </c>
      <c r="D4666" s="21">
        <f>VLOOKUP(A4666,[1]spot_prices!$A:$F,4,FALSE)</f>
        <v>32.3</v>
      </c>
      <c r="E4666" s="107">
        <f>C4666/D4666</f>
        <v>0.876160990712074</v>
      </c>
      <c r="F4666" s="20">
        <f>VLOOKUP(A4666,[1]spot_prices!$A:$F,5,FALSE)</f>
        <v>15.12</v>
      </c>
      <c r="G4666" s="103">
        <f>VLOOKUP(A4666,[1]spot_prices!$A:$F,6,FALSE)</f>
        <v>3.07</v>
      </c>
      <c r="H4666" s="27" t="s">
        <v>249</v>
      </c>
      <c r="I4666" s="27"/>
      <c r="J4666" s="114"/>
      <c r="K4666" s="112">
        <f>VLOOKUP(H4666,行业总结!D:F,2,FALSE)</f>
        <v>4.12</v>
      </c>
      <c r="L4666" s="27" t="s">
        <v>19538</v>
      </c>
      <c r="M4666" s="27" t="s">
        <v>19539</v>
      </c>
    </row>
    <row r="4667" s="98" customFormat="1" ht="33" spans="1:13">
      <c r="A4667" s="24" t="s">
        <v>19540</v>
      </c>
      <c r="B4667" s="24" t="s">
        <v>19541</v>
      </c>
      <c r="C4667" s="21">
        <f>VLOOKUP(A4667,[1]spot_prices!$A:$F,3,FALSE)</f>
        <v>21.5</v>
      </c>
      <c r="D4667" s="21">
        <f>VLOOKUP(A4667,[1]spot_prices!$A:$F,4,FALSE)</f>
        <v>100.9</v>
      </c>
      <c r="E4667" s="107">
        <f>C4667/D4667</f>
        <v>0.213082259663033</v>
      </c>
      <c r="F4667" s="20">
        <f>VLOOKUP(A4667,[1]spot_prices!$A:$F,5,FALSE)</f>
        <v>123.09</v>
      </c>
      <c r="G4667" s="103">
        <f>VLOOKUP(A4667,[1]spot_prices!$A:$F,6,FALSE)</f>
        <v>0.01</v>
      </c>
      <c r="H4667" s="27" t="s">
        <v>249</v>
      </c>
      <c r="I4667" s="27"/>
      <c r="J4667" s="114"/>
      <c r="K4667" s="112">
        <f>VLOOKUP(H4667,行业总结!D:F,2,FALSE)</f>
        <v>4.12</v>
      </c>
      <c r="L4667" s="27" t="s">
        <v>19542</v>
      </c>
      <c r="M4667" s="27" t="s">
        <v>19543</v>
      </c>
    </row>
    <row r="4668" s="98" customFormat="1" spans="1:13">
      <c r="A4668" s="24" t="s">
        <v>19544</v>
      </c>
      <c r="B4668" s="24" t="s">
        <v>19545</v>
      </c>
      <c r="C4668" s="21">
        <f>VLOOKUP(A4668,[1]spot_prices!$A:$F,3,FALSE)</f>
        <v>20</v>
      </c>
      <c r="D4668" s="21">
        <f>VLOOKUP(A4668,[1]spot_prices!$A:$F,4,FALSE)</f>
        <v>20</v>
      </c>
      <c r="E4668" s="107">
        <f>C4668/D4668</f>
        <v>1</v>
      </c>
      <c r="F4668" s="20">
        <f>VLOOKUP(A4668,[1]spot_prices!$A:$F,5,FALSE)</f>
        <v>13.07</v>
      </c>
      <c r="G4668" s="103">
        <f>VLOOKUP(A4668,[1]spot_prices!$A:$F,6,FALSE)</f>
        <v>2.11</v>
      </c>
      <c r="H4668" s="27" t="s">
        <v>249</v>
      </c>
      <c r="I4668" s="27"/>
      <c r="J4668" s="114"/>
      <c r="K4668" s="112">
        <f>VLOOKUP(H4668,行业总结!D:F,2,FALSE)</f>
        <v>4.12</v>
      </c>
      <c r="L4668" s="27" t="s">
        <v>19546</v>
      </c>
      <c r="M4668" s="27" t="s">
        <v>19547</v>
      </c>
    </row>
    <row r="4669" s="98" customFormat="1" spans="1:13">
      <c r="A4669" s="24" t="s">
        <v>19548</v>
      </c>
      <c r="B4669" s="24" t="s">
        <v>19549</v>
      </c>
      <c r="C4669" s="21">
        <f>VLOOKUP(A4669,[1]spot_prices!$A:$F,3,FALSE)</f>
        <v>18.7</v>
      </c>
      <c r="D4669" s="21">
        <f>VLOOKUP(A4669,[1]spot_prices!$A:$F,4,FALSE)</f>
        <v>43.2</v>
      </c>
      <c r="E4669" s="107">
        <f>C4669/D4669</f>
        <v>0.43287037037037</v>
      </c>
      <c r="F4669" s="20">
        <f>VLOOKUP(A4669,[1]spot_prices!$A:$F,5,FALSE)</f>
        <v>56.34</v>
      </c>
      <c r="G4669" s="103">
        <f>VLOOKUP(A4669,[1]spot_prices!$A:$F,6,FALSE)</f>
        <v>2.21</v>
      </c>
      <c r="H4669" s="27" t="s">
        <v>249</v>
      </c>
      <c r="I4669" s="27"/>
      <c r="J4669" s="24" t="s">
        <v>2286</v>
      </c>
      <c r="K4669" s="112">
        <f>VLOOKUP(H4669,行业总结!D:F,2,FALSE)</f>
        <v>4.12</v>
      </c>
      <c r="L4669" s="27" t="s">
        <v>19550</v>
      </c>
      <c r="M4669" s="27" t="s">
        <v>19551</v>
      </c>
    </row>
    <row r="4670" s="98" customFormat="1" ht="33" spans="1:13">
      <c r="A4670" s="24" t="s">
        <v>19552</v>
      </c>
      <c r="B4670" s="24" t="s">
        <v>19553</v>
      </c>
      <c r="C4670" s="21">
        <f>VLOOKUP(A4670,[1]spot_prices!$A:$F,3,FALSE)</f>
        <v>17.6</v>
      </c>
      <c r="D4670" s="21">
        <f>VLOOKUP(A4670,[1]spot_prices!$A:$F,4,FALSE)</f>
        <v>73.2</v>
      </c>
      <c r="E4670" s="107">
        <f>C4670/D4670</f>
        <v>0.240437158469945</v>
      </c>
      <c r="F4670" s="20">
        <f>VLOOKUP(A4670,[1]spot_prices!$A:$F,5,FALSE)</f>
        <v>66.59</v>
      </c>
      <c r="G4670" s="103">
        <f>VLOOKUP(A4670,[1]spot_prices!$A:$F,6,FALSE)</f>
        <v>2.1</v>
      </c>
      <c r="H4670" s="27" t="s">
        <v>249</v>
      </c>
      <c r="I4670" s="27"/>
      <c r="J4670" s="114"/>
      <c r="K4670" s="112">
        <f>VLOOKUP(H4670,行业总结!D:F,2,FALSE)</f>
        <v>4.12</v>
      </c>
      <c r="L4670" s="27" t="s">
        <v>19554</v>
      </c>
      <c r="M4670" s="27" t="s">
        <v>19555</v>
      </c>
    </row>
    <row r="4671" s="98" customFormat="1" ht="33" spans="1:13">
      <c r="A4671" s="24" t="s">
        <v>19556</v>
      </c>
      <c r="B4671" s="24" t="s">
        <v>19557</v>
      </c>
      <c r="C4671" s="21">
        <f>VLOOKUP(A4671,[1]spot_prices!$A:$F,3,FALSE)</f>
        <v>16.1</v>
      </c>
      <c r="D4671" s="21">
        <f>VLOOKUP(A4671,[1]spot_prices!$A:$F,4,FALSE)</f>
        <v>64.4</v>
      </c>
      <c r="E4671" s="107">
        <f>C4671/D4671</f>
        <v>0.25</v>
      </c>
      <c r="F4671" s="20">
        <f>VLOOKUP(A4671,[1]spot_prices!$A:$F,5,FALSE)</f>
        <v>94.69</v>
      </c>
      <c r="G4671" s="103">
        <f>VLOOKUP(A4671,[1]spot_prices!$A:$F,6,FALSE)</f>
        <v>3.37</v>
      </c>
      <c r="H4671" s="27" t="s">
        <v>249</v>
      </c>
      <c r="I4671" s="27"/>
      <c r="J4671" s="114"/>
      <c r="K4671" s="112">
        <f>VLOOKUP(H4671,行业总结!D:F,2,FALSE)</f>
        <v>4.12</v>
      </c>
      <c r="L4671" s="27" t="s">
        <v>19558</v>
      </c>
      <c r="M4671" s="27" t="s">
        <v>19559</v>
      </c>
    </row>
    <row r="4672" s="98" customFormat="1" ht="49.5" spans="1:13">
      <c r="A4672" s="24" t="s">
        <v>19560</v>
      </c>
      <c r="B4672" s="24" t="s">
        <v>19561</v>
      </c>
      <c r="C4672" s="21">
        <f>VLOOKUP(A4672,[1]spot_prices!$A:$F,3,FALSE)</f>
        <v>14.4</v>
      </c>
      <c r="D4672" s="21">
        <f>VLOOKUP(A4672,[1]spot_prices!$A:$F,4,FALSE)</f>
        <v>67.4</v>
      </c>
      <c r="E4672" s="107">
        <f>C4672/D4672</f>
        <v>0.213649851632047</v>
      </c>
      <c r="F4672" s="20">
        <f>VLOOKUP(A4672,[1]spot_prices!$A:$F,5,FALSE)</f>
        <v>66.68</v>
      </c>
      <c r="G4672" s="103">
        <f>VLOOKUP(A4672,[1]spot_prices!$A:$F,6,FALSE)</f>
        <v>2.08</v>
      </c>
      <c r="H4672" s="27" t="s">
        <v>249</v>
      </c>
      <c r="I4672" s="27"/>
      <c r="J4672" s="114"/>
      <c r="K4672" s="112">
        <f>VLOOKUP(H4672,行业总结!D:F,2,FALSE)</f>
        <v>4.12</v>
      </c>
      <c r="L4672" s="27" t="s">
        <v>19562</v>
      </c>
      <c r="M4672" s="27" t="s">
        <v>19563</v>
      </c>
    </row>
    <row r="4673" s="98" customFormat="1" ht="33" spans="1:13">
      <c r="A4673" s="24" t="s">
        <v>19564</v>
      </c>
      <c r="B4673" s="24" t="s">
        <v>19565</v>
      </c>
      <c r="C4673" s="21">
        <f>VLOOKUP(A4673,[1]spot_prices!$A:$F,3,FALSE)</f>
        <v>13.2</v>
      </c>
      <c r="D4673" s="21">
        <f>VLOOKUP(A4673,[1]spot_prices!$A:$F,4,FALSE)</f>
        <v>57.7</v>
      </c>
      <c r="E4673" s="107">
        <f>C4673/D4673</f>
        <v>0.228769497400347</v>
      </c>
      <c r="F4673" s="20">
        <f>VLOOKUP(A4673,[1]spot_prices!$A:$F,5,FALSE)</f>
        <v>47.33</v>
      </c>
      <c r="G4673" s="103">
        <f>VLOOKUP(A4673,[1]spot_prices!$A:$F,6,FALSE)</f>
        <v>2.89</v>
      </c>
      <c r="H4673" s="27" t="s">
        <v>249</v>
      </c>
      <c r="I4673" s="27"/>
      <c r="J4673" s="114"/>
      <c r="K4673" s="112">
        <f>VLOOKUP(H4673,行业总结!D:F,2,FALSE)</f>
        <v>4.12</v>
      </c>
      <c r="L4673" s="27" t="s">
        <v>19566</v>
      </c>
      <c r="M4673" s="27" t="s">
        <v>19567</v>
      </c>
    </row>
    <row r="4674" s="98" customFormat="1" spans="1:13">
      <c r="A4674" s="24" t="s">
        <v>19568</v>
      </c>
      <c r="B4674" s="24" t="s">
        <v>19569</v>
      </c>
      <c r="C4674" s="21">
        <f>VLOOKUP(A4674,[1]spot_prices!$A:$F,3,FALSE)</f>
        <v>11.6</v>
      </c>
      <c r="D4674" s="21">
        <f>VLOOKUP(A4674,[1]spot_prices!$A:$F,4,FALSE)</f>
        <v>30.6</v>
      </c>
      <c r="E4674" s="107">
        <f>C4674/D4674</f>
        <v>0.379084967320261</v>
      </c>
      <c r="F4674" s="20">
        <f>VLOOKUP(A4674,[1]spot_prices!$A:$F,5,FALSE)</f>
        <v>23.55</v>
      </c>
      <c r="G4674" s="103">
        <f>VLOOKUP(A4674,[1]spot_prices!$A:$F,6,FALSE)</f>
        <v>3.74</v>
      </c>
      <c r="H4674" s="27" t="s">
        <v>249</v>
      </c>
      <c r="I4674" s="27"/>
      <c r="J4674" s="114"/>
      <c r="K4674" s="112">
        <f>VLOOKUP(H4674,行业总结!D:F,2,FALSE)</f>
        <v>4.12</v>
      </c>
      <c r="L4674" s="27" t="s">
        <v>19570</v>
      </c>
      <c r="M4674" s="27" t="s">
        <v>19571</v>
      </c>
    </row>
    <row r="4675" s="98" customFormat="1" ht="33" spans="1:13">
      <c r="A4675" s="24" t="s">
        <v>19572</v>
      </c>
      <c r="B4675" s="24" t="s">
        <v>19573</v>
      </c>
      <c r="C4675" s="21">
        <f>VLOOKUP(A4675,[1]spot_prices!$A:$F,3,FALSE)</f>
        <v>11.5</v>
      </c>
      <c r="D4675" s="21">
        <f>VLOOKUP(A4675,[1]spot_prices!$A:$F,4,FALSE)</f>
        <v>46.3</v>
      </c>
      <c r="E4675" s="107">
        <f>C4675/D4675</f>
        <v>0.248380129589633</v>
      </c>
      <c r="F4675" s="20">
        <f>VLOOKUP(A4675,[1]spot_prices!$A:$F,5,FALSE)</f>
        <v>46.28</v>
      </c>
      <c r="G4675" s="103">
        <f>VLOOKUP(A4675,[1]spot_prices!$A:$F,6,FALSE)</f>
        <v>2.37</v>
      </c>
      <c r="H4675" s="27" t="s">
        <v>249</v>
      </c>
      <c r="I4675" s="27"/>
      <c r="J4675" s="24" t="s">
        <v>2286</v>
      </c>
      <c r="K4675" s="112">
        <f>VLOOKUP(H4675,行业总结!D:F,2,FALSE)</f>
        <v>4.12</v>
      </c>
      <c r="L4675" s="27" t="s">
        <v>19574</v>
      </c>
      <c r="M4675" s="27" t="s">
        <v>19575</v>
      </c>
    </row>
    <row r="4676" s="98" customFormat="1" ht="33" spans="1:13">
      <c r="A4676" s="24" t="s">
        <v>19576</v>
      </c>
      <c r="B4676" s="24" t="s">
        <v>19577</v>
      </c>
      <c r="C4676" s="21">
        <f>VLOOKUP(A4676,[1]spot_prices!$A:$F,3,FALSE)</f>
        <v>11.2</v>
      </c>
      <c r="D4676" s="21">
        <f>VLOOKUP(A4676,[1]spot_prices!$A:$F,4,FALSE)</f>
        <v>45.7</v>
      </c>
      <c r="E4676" s="107">
        <f>C4676/D4676</f>
        <v>0.24507658643326</v>
      </c>
      <c r="F4676" s="20">
        <f>VLOOKUP(A4676,[1]spot_prices!$A:$F,5,FALSE)</f>
        <v>55.83</v>
      </c>
      <c r="G4676" s="103">
        <f>VLOOKUP(A4676,[1]spot_prices!$A:$F,6,FALSE)</f>
        <v>3.31</v>
      </c>
      <c r="H4676" s="27" t="s">
        <v>249</v>
      </c>
      <c r="I4676" s="27"/>
      <c r="J4676" s="114"/>
      <c r="K4676" s="112">
        <f>VLOOKUP(H4676,行业总结!D:F,2,FALSE)</f>
        <v>4.12</v>
      </c>
      <c r="L4676" s="27" t="s">
        <v>19578</v>
      </c>
      <c r="M4676" s="27" t="s">
        <v>19579</v>
      </c>
    </row>
    <row r="4677" s="98" customFormat="1" ht="33" spans="1:13">
      <c r="A4677" s="24" t="s">
        <v>19580</v>
      </c>
      <c r="B4677" s="24" t="s">
        <v>19581</v>
      </c>
      <c r="C4677" s="21">
        <f>VLOOKUP(A4677,[1]spot_prices!$A:$F,3,FALSE)</f>
        <v>10.3</v>
      </c>
      <c r="D4677" s="21">
        <f>VLOOKUP(A4677,[1]spot_prices!$A:$F,4,FALSE)</f>
        <v>48.5</v>
      </c>
      <c r="E4677" s="107">
        <f>C4677/D4677</f>
        <v>0.212371134020619</v>
      </c>
      <c r="F4677" s="20">
        <f>VLOOKUP(A4677,[1]spot_prices!$A:$F,5,FALSE)</f>
        <v>36.06</v>
      </c>
      <c r="G4677" s="103">
        <f>VLOOKUP(A4677,[1]spot_prices!$A:$F,6,FALSE)</f>
        <v>1.29</v>
      </c>
      <c r="H4677" s="27" t="s">
        <v>249</v>
      </c>
      <c r="I4677" s="27"/>
      <c r="J4677" s="114"/>
      <c r="K4677" s="112">
        <f>VLOOKUP(H4677,行业总结!D:F,2,FALSE)</f>
        <v>4.12</v>
      </c>
      <c r="L4677" s="27" t="s">
        <v>19582</v>
      </c>
      <c r="M4677" s="27" t="s">
        <v>19583</v>
      </c>
    </row>
    <row r="4678" s="98" customFormat="1" ht="33" spans="1:13">
      <c r="A4678" s="24" t="s">
        <v>19584</v>
      </c>
      <c r="B4678" s="24" t="s">
        <v>19585</v>
      </c>
      <c r="C4678" s="21">
        <f>VLOOKUP(A4678,[1]spot_prices!$A:$F,3,FALSE)</f>
        <v>10.1</v>
      </c>
      <c r="D4678" s="21">
        <f>VLOOKUP(A4678,[1]spot_prices!$A:$F,4,FALSE)</f>
        <v>40.3</v>
      </c>
      <c r="E4678" s="107">
        <f>C4678/D4678</f>
        <v>0.250620347394541</v>
      </c>
      <c r="F4678" s="20">
        <f>VLOOKUP(A4678,[1]spot_prices!$A:$F,5,FALSE)</f>
        <v>56.86</v>
      </c>
      <c r="G4678" s="103">
        <f>VLOOKUP(A4678,[1]spot_prices!$A:$F,6,FALSE)</f>
        <v>3.23</v>
      </c>
      <c r="H4678" s="27" t="s">
        <v>249</v>
      </c>
      <c r="I4678" s="27"/>
      <c r="J4678" s="114"/>
      <c r="K4678" s="112">
        <f>VLOOKUP(H4678,行业总结!D:F,2,FALSE)</f>
        <v>4.12</v>
      </c>
      <c r="L4678" s="27" t="s">
        <v>19586</v>
      </c>
      <c r="M4678" s="27" t="s">
        <v>19587</v>
      </c>
    </row>
    <row r="4679" s="98" customFormat="1" spans="1:13">
      <c r="A4679" s="24" t="s">
        <v>19588</v>
      </c>
      <c r="B4679" s="24" t="s">
        <v>19589</v>
      </c>
      <c r="C4679" s="21">
        <f>VLOOKUP(A4679,[1]spot_prices!$A:$F,3,FALSE)</f>
        <v>8</v>
      </c>
      <c r="D4679" s="21">
        <f>VLOOKUP(A4679,[1]spot_prices!$A:$F,4,FALSE)</f>
        <v>32.1</v>
      </c>
      <c r="E4679" s="107">
        <f>C4679/D4679</f>
        <v>0.249221183800623</v>
      </c>
      <c r="F4679" s="20">
        <f>VLOOKUP(A4679,[1]spot_prices!$A:$F,5,FALSE)</f>
        <v>24.11</v>
      </c>
      <c r="G4679" s="103">
        <f>VLOOKUP(A4679,[1]spot_prices!$A:$F,6,FALSE)</f>
        <v>5.61</v>
      </c>
      <c r="H4679" s="27" t="s">
        <v>249</v>
      </c>
      <c r="I4679" s="27"/>
      <c r="J4679" s="114"/>
      <c r="K4679" s="112">
        <f>VLOOKUP(H4679,行业总结!D:F,2,FALSE)</f>
        <v>4.12</v>
      </c>
      <c r="L4679" s="27" t="s">
        <v>19590</v>
      </c>
      <c r="M4679" s="27" t="s">
        <v>19591</v>
      </c>
    </row>
    <row r="4680" s="98" customFormat="1" ht="33" spans="1:13">
      <c r="A4680" s="24" t="s">
        <v>19592</v>
      </c>
      <c r="B4680" s="24" t="s">
        <v>19593</v>
      </c>
      <c r="C4680" s="21">
        <f>VLOOKUP(A4680,[1]spot_prices!$A:$F,3,FALSE)</f>
        <v>7.9</v>
      </c>
      <c r="D4680" s="21">
        <f>VLOOKUP(A4680,[1]spot_prices!$A:$F,4,FALSE)</f>
        <v>28.5</v>
      </c>
      <c r="E4680" s="107">
        <f>C4680/D4680</f>
        <v>0.27719298245614</v>
      </c>
      <c r="F4680" s="20">
        <f>VLOOKUP(A4680,[1]spot_prices!$A:$F,5,FALSE)</f>
        <v>28.1</v>
      </c>
      <c r="G4680" s="103">
        <f>VLOOKUP(A4680,[1]spot_prices!$A:$F,6,FALSE)</f>
        <v>2.63</v>
      </c>
      <c r="H4680" s="27" t="s">
        <v>249</v>
      </c>
      <c r="I4680" s="27"/>
      <c r="J4680" s="114"/>
      <c r="K4680" s="112">
        <f>VLOOKUP(H4680,行业总结!D:F,2,FALSE)</f>
        <v>4.12</v>
      </c>
      <c r="L4680" s="27" t="s">
        <v>19594</v>
      </c>
      <c r="M4680" s="27" t="s">
        <v>19595</v>
      </c>
    </row>
    <row r="4681" s="98" customFormat="1" spans="1:13">
      <c r="A4681" s="24" t="s">
        <v>19596</v>
      </c>
      <c r="B4681" s="24" t="s">
        <v>19597</v>
      </c>
      <c r="C4681" s="21">
        <f>VLOOKUP(A4681,[1]spot_prices!$A:$F,3,FALSE)</f>
        <v>6.5</v>
      </c>
      <c r="D4681" s="21">
        <f>VLOOKUP(A4681,[1]spot_prices!$A:$F,4,FALSE)</f>
        <v>10.7</v>
      </c>
      <c r="E4681" s="107">
        <f>C4681/D4681</f>
        <v>0.607476635514019</v>
      </c>
      <c r="F4681" s="20">
        <f>VLOOKUP(A4681,[1]spot_prices!$A:$F,5,FALSE)</f>
        <v>13.72</v>
      </c>
      <c r="G4681" s="103">
        <f>VLOOKUP(A4681,[1]spot_prices!$A:$F,6,FALSE)</f>
        <v>6.36</v>
      </c>
      <c r="H4681" s="27" t="s">
        <v>249</v>
      </c>
      <c r="I4681" s="27"/>
      <c r="J4681" s="114"/>
      <c r="K4681" s="112">
        <f>VLOOKUP(H4681,行业总结!D:F,2,FALSE)</f>
        <v>4.12</v>
      </c>
      <c r="L4681" s="27" t="s">
        <v>19598</v>
      </c>
      <c r="M4681" s="27" t="s">
        <v>1897</v>
      </c>
    </row>
    <row r="4682" s="98" customFormat="1" ht="49.5" spans="1:13">
      <c r="A4682" s="24" t="s">
        <v>19599</v>
      </c>
      <c r="B4682" s="24" t="s">
        <v>19600</v>
      </c>
      <c r="C4682" s="21">
        <f>VLOOKUP(A4682,[1]spot_prices!$A:$F,3,FALSE)</f>
        <v>3.2</v>
      </c>
      <c r="D4682" s="21">
        <f>VLOOKUP(A4682,[1]spot_prices!$A:$F,4,FALSE)</f>
        <v>9.8</v>
      </c>
      <c r="E4682" s="107">
        <f>C4682/D4682</f>
        <v>0.326530612244898</v>
      </c>
      <c r="F4682" s="20">
        <f>VLOOKUP(A4682,[1]spot_prices!$A:$F,5,FALSE)</f>
        <v>12.44</v>
      </c>
      <c r="G4682" s="103">
        <f>VLOOKUP(A4682,[1]spot_prices!$A:$F,6,FALSE)</f>
        <v>24.52</v>
      </c>
      <c r="H4682" s="27" t="s">
        <v>249</v>
      </c>
      <c r="I4682" s="27"/>
      <c r="J4682" s="114"/>
      <c r="K4682" s="112">
        <f>VLOOKUP(H4682,行业总结!D:F,2,FALSE)</f>
        <v>4.12</v>
      </c>
      <c r="L4682" s="27" t="s">
        <v>19601</v>
      </c>
      <c r="M4682" s="114"/>
    </row>
    <row r="4683" s="98" customFormat="1" ht="33" spans="1:13">
      <c r="A4683" s="24" t="s">
        <v>19602</v>
      </c>
      <c r="B4683" s="24" t="s">
        <v>19603</v>
      </c>
      <c r="C4683" s="21">
        <f>VLOOKUP(A4683,[1]spot_prices!$A:$F,3,FALSE)</f>
        <v>2</v>
      </c>
      <c r="D4683" s="21">
        <f>VLOOKUP(A4683,[1]spot_prices!$A:$F,4,FALSE)</f>
        <v>7.9</v>
      </c>
      <c r="E4683" s="107">
        <f>C4683/D4683</f>
        <v>0.253164556962025</v>
      </c>
      <c r="F4683" s="20">
        <f>VLOOKUP(A4683,[1]spot_prices!$A:$F,5,FALSE)</f>
        <v>15.37</v>
      </c>
      <c r="G4683" s="103">
        <f>VLOOKUP(A4683,[1]spot_prices!$A:$F,6,FALSE)</f>
        <v>0.39</v>
      </c>
      <c r="H4683" s="27" t="s">
        <v>249</v>
      </c>
      <c r="I4683" s="27"/>
      <c r="J4683" s="114"/>
      <c r="K4683" s="112">
        <f>VLOOKUP(H4683,行业总结!D:F,2,FALSE)</f>
        <v>4.12</v>
      </c>
      <c r="L4683" s="27" t="s">
        <v>19604</v>
      </c>
      <c r="M4683" s="114"/>
    </row>
    <row r="4684" s="98" customFormat="1" ht="49.5" spans="1:13">
      <c r="A4684" s="108" t="s">
        <v>19605</v>
      </c>
      <c r="B4684" s="108" t="s">
        <v>19606</v>
      </c>
      <c r="C4684" s="21">
        <f>VLOOKUP(A4684,[1]spot_prices!$A:$F,3,FALSE)</f>
        <v>272.8</v>
      </c>
      <c r="D4684" s="21">
        <f>VLOOKUP(A4684,[1]spot_prices!$A:$F,4,FALSE)</f>
        <v>272.8</v>
      </c>
      <c r="E4684" s="107">
        <f>C4684/D4684</f>
        <v>1</v>
      </c>
      <c r="F4684" s="20">
        <f>VLOOKUP(A4684,[1]spot_prices!$A:$F,5,FALSE)</f>
        <v>7.99</v>
      </c>
      <c r="G4684" s="103">
        <f>VLOOKUP(A4684,[1]spot_prices!$A:$F,6,FALSE)</f>
        <v>0.38</v>
      </c>
      <c r="H4684" s="109" t="s">
        <v>2022</v>
      </c>
      <c r="I4684" s="109"/>
      <c r="J4684" s="108" t="s">
        <v>2226</v>
      </c>
      <c r="K4684" s="112">
        <f>VLOOKUP(H4684,行业总结!D:F,2,FALSE)</f>
        <v>2.5</v>
      </c>
      <c r="L4684" s="109" t="s">
        <v>19607</v>
      </c>
      <c r="M4684" s="109" t="s">
        <v>19608</v>
      </c>
    </row>
    <row r="4685" s="98" customFormat="1" spans="1:13">
      <c r="A4685" s="108" t="s">
        <v>19609</v>
      </c>
      <c r="B4685" s="108" t="s">
        <v>19610</v>
      </c>
      <c r="C4685" s="21">
        <f>VLOOKUP(A4685,[1]spot_prices!$A:$F,3,FALSE)</f>
        <v>167</v>
      </c>
      <c r="D4685" s="21">
        <f>VLOOKUP(A4685,[1]spot_prices!$A:$F,4,FALSE)</f>
        <v>167</v>
      </c>
      <c r="E4685" s="107">
        <f>C4685/D4685</f>
        <v>1</v>
      </c>
      <c r="F4685" s="20">
        <f>VLOOKUP(A4685,[1]spot_prices!$A:$F,5,FALSE)</f>
        <v>3.34</v>
      </c>
      <c r="G4685" s="103">
        <f>VLOOKUP(A4685,[1]spot_prices!$A:$F,6,FALSE)</f>
        <v>2.14</v>
      </c>
      <c r="H4685" s="109" t="s">
        <v>2022</v>
      </c>
      <c r="I4685" s="109"/>
      <c r="J4685" s="108" t="s">
        <v>2226</v>
      </c>
      <c r="K4685" s="112">
        <f>VLOOKUP(H4685,行业总结!D:F,2,FALSE)</f>
        <v>2.5</v>
      </c>
      <c r="L4685" s="109" t="s">
        <v>19611</v>
      </c>
      <c r="M4685" s="109" t="s">
        <v>19612</v>
      </c>
    </row>
    <row r="4686" s="98" customFormat="1" ht="33" spans="1:13">
      <c r="A4686" s="108" t="s">
        <v>19613</v>
      </c>
      <c r="B4686" s="108" t="s">
        <v>19614</v>
      </c>
      <c r="C4686" s="21">
        <f>VLOOKUP(A4686,[1]spot_prices!$A:$F,3,FALSE)</f>
        <v>159.6</v>
      </c>
      <c r="D4686" s="21">
        <f>VLOOKUP(A4686,[1]spot_prices!$A:$F,4,FALSE)</f>
        <v>159.6</v>
      </c>
      <c r="E4686" s="107">
        <f>C4686/D4686</f>
        <v>1</v>
      </c>
      <c r="F4686" s="20">
        <f>VLOOKUP(A4686,[1]spot_prices!$A:$F,5,FALSE)</f>
        <v>13.24</v>
      </c>
      <c r="G4686" s="103">
        <f>VLOOKUP(A4686,[1]spot_prices!$A:$F,6,FALSE)</f>
        <v>2.32</v>
      </c>
      <c r="H4686" s="109" t="s">
        <v>2022</v>
      </c>
      <c r="I4686" s="109"/>
      <c r="J4686" s="108" t="s">
        <v>2113</v>
      </c>
      <c r="K4686" s="112">
        <f>VLOOKUP(H4686,行业总结!D:F,2,FALSE)</f>
        <v>2.5</v>
      </c>
      <c r="L4686" s="109" t="s">
        <v>19615</v>
      </c>
      <c r="M4686" s="109" t="s">
        <v>19616</v>
      </c>
    </row>
    <row r="4687" s="98" customFormat="1" ht="49.5" spans="1:13">
      <c r="A4687" s="108" t="s">
        <v>19617</v>
      </c>
      <c r="B4687" s="108" t="s">
        <v>19618</v>
      </c>
      <c r="C4687" s="21">
        <f>VLOOKUP(A4687,[1]spot_prices!$A:$F,3,FALSE)</f>
        <v>135.7</v>
      </c>
      <c r="D4687" s="21">
        <f>VLOOKUP(A4687,[1]spot_prices!$A:$F,4,FALSE)</f>
        <v>135.7</v>
      </c>
      <c r="E4687" s="107">
        <f>C4687/D4687</f>
        <v>1</v>
      </c>
      <c r="F4687" s="20">
        <f>VLOOKUP(A4687,[1]spot_prices!$A:$F,5,FALSE)</f>
        <v>9.75</v>
      </c>
      <c r="G4687" s="103">
        <f>VLOOKUP(A4687,[1]spot_prices!$A:$F,6,FALSE)</f>
        <v>-0.51</v>
      </c>
      <c r="H4687" s="109" t="s">
        <v>2022</v>
      </c>
      <c r="I4687" s="109"/>
      <c r="J4687" s="108" t="s">
        <v>2113</v>
      </c>
      <c r="K4687" s="112">
        <f>VLOOKUP(H4687,行业总结!D:F,2,FALSE)</f>
        <v>2.5</v>
      </c>
      <c r="L4687" s="109" t="s">
        <v>19619</v>
      </c>
      <c r="M4687" s="109" t="s">
        <v>19620</v>
      </c>
    </row>
    <row r="4688" s="98" customFormat="1" ht="49.5" spans="1:13">
      <c r="A4688" s="108" t="s">
        <v>19621</v>
      </c>
      <c r="B4688" s="108" t="s">
        <v>19622</v>
      </c>
      <c r="C4688" s="21">
        <f>VLOOKUP(A4688,[1]spot_prices!$A:$F,3,FALSE)</f>
        <v>134.6</v>
      </c>
      <c r="D4688" s="21">
        <f>VLOOKUP(A4688,[1]spot_prices!$A:$F,4,FALSE)</f>
        <v>159.4</v>
      </c>
      <c r="E4688" s="107">
        <f>C4688/D4688</f>
        <v>0.844416562107905</v>
      </c>
      <c r="F4688" s="20">
        <f>VLOOKUP(A4688,[1]spot_prices!$A:$F,5,FALSE)</f>
        <v>8.6</v>
      </c>
      <c r="G4688" s="103">
        <f>VLOOKUP(A4688,[1]spot_prices!$A:$F,6,FALSE)</f>
        <v>0.7</v>
      </c>
      <c r="H4688" s="109" t="s">
        <v>2022</v>
      </c>
      <c r="I4688" s="109"/>
      <c r="J4688" s="108" t="s">
        <v>2421</v>
      </c>
      <c r="K4688" s="112">
        <f>VLOOKUP(H4688,行业总结!D:F,2,FALSE)</f>
        <v>2.5</v>
      </c>
      <c r="L4688" s="109" t="s">
        <v>19623</v>
      </c>
      <c r="M4688" s="109" t="s">
        <v>19624</v>
      </c>
    </row>
    <row r="4689" s="98" customFormat="1" ht="33" spans="1:13">
      <c r="A4689" s="20" t="s">
        <v>19625</v>
      </c>
      <c r="B4689" s="20" t="s">
        <v>19626</v>
      </c>
      <c r="C4689" s="21">
        <f>VLOOKUP(A4689,[1]spot_prices!$A:$F,3,FALSE)</f>
        <v>99.2</v>
      </c>
      <c r="D4689" s="21">
        <f>VLOOKUP(A4689,[1]spot_prices!$A:$F,4,FALSE)</f>
        <v>99.2</v>
      </c>
      <c r="E4689" s="107">
        <f>C4689/D4689</f>
        <v>1</v>
      </c>
      <c r="F4689" s="20">
        <f>VLOOKUP(A4689,[1]spot_prices!$A:$F,5,FALSE)</f>
        <v>42.92</v>
      </c>
      <c r="G4689" s="103">
        <f>VLOOKUP(A4689,[1]spot_prices!$A:$F,6,FALSE)</f>
        <v>0.54</v>
      </c>
      <c r="H4689" s="23" t="s">
        <v>2022</v>
      </c>
      <c r="I4689" s="23"/>
      <c r="J4689" s="20" t="s">
        <v>2352</v>
      </c>
      <c r="K4689" s="112">
        <f>VLOOKUP(H4689,行业总结!D:F,2,FALSE)</f>
        <v>2.5</v>
      </c>
      <c r="L4689" s="23" t="s">
        <v>19627</v>
      </c>
      <c r="M4689" s="23" t="s">
        <v>19628</v>
      </c>
    </row>
    <row r="4690" s="98" customFormat="1" ht="49.5" spans="1:13">
      <c r="A4690" s="20" t="s">
        <v>19629</v>
      </c>
      <c r="B4690" s="20" t="s">
        <v>19630</v>
      </c>
      <c r="C4690" s="21">
        <f>VLOOKUP(A4690,[1]spot_prices!$A:$F,3,FALSE)</f>
        <v>76.4</v>
      </c>
      <c r="D4690" s="21">
        <f>VLOOKUP(A4690,[1]spot_prices!$A:$F,4,FALSE)</f>
        <v>76.4</v>
      </c>
      <c r="E4690" s="107">
        <f>C4690/D4690</f>
        <v>1</v>
      </c>
      <c r="F4690" s="20">
        <f>VLOOKUP(A4690,[1]spot_prices!$A:$F,5,FALSE)</f>
        <v>6.74</v>
      </c>
      <c r="G4690" s="103">
        <f>VLOOKUP(A4690,[1]spot_prices!$A:$F,6,FALSE)</f>
        <v>1.81</v>
      </c>
      <c r="H4690" s="23" t="s">
        <v>2022</v>
      </c>
      <c r="I4690" s="23"/>
      <c r="J4690" s="113"/>
      <c r="K4690" s="112">
        <f>VLOOKUP(H4690,行业总结!D:F,2,FALSE)</f>
        <v>2.5</v>
      </c>
      <c r="L4690" s="23" t="s">
        <v>19631</v>
      </c>
      <c r="M4690" s="23" t="s">
        <v>19632</v>
      </c>
    </row>
    <row r="4691" s="98" customFormat="1" ht="33" spans="1:13">
      <c r="A4691" s="20" t="s">
        <v>19633</v>
      </c>
      <c r="B4691" s="20" t="s">
        <v>19634</v>
      </c>
      <c r="C4691" s="21">
        <f>VLOOKUP(A4691,[1]spot_prices!$A:$F,3,FALSE)</f>
        <v>73</v>
      </c>
      <c r="D4691" s="21">
        <f>VLOOKUP(A4691,[1]spot_prices!$A:$F,4,FALSE)</f>
        <v>73</v>
      </c>
      <c r="E4691" s="107">
        <f>C4691/D4691</f>
        <v>1</v>
      </c>
      <c r="F4691" s="20">
        <f>VLOOKUP(A4691,[1]spot_prices!$A:$F,5,FALSE)</f>
        <v>4.37</v>
      </c>
      <c r="G4691" s="103">
        <f>VLOOKUP(A4691,[1]spot_prices!$A:$F,6,FALSE)</f>
        <v>3.07</v>
      </c>
      <c r="H4691" s="23" t="s">
        <v>2022</v>
      </c>
      <c r="I4691" s="23"/>
      <c r="J4691" s="113"/>
      <c r="K4691" s="112">
        <f>VLOOKUP(H4691,行业总结!D:F,2,FALSE)</f>
        <v>2.5</v>
      </c>
      <c r="L4691" s="23" t="s">
        <v>19635</v>
      </c>
      <c r="M4691" s="23" t="s">
        <v>19636</v>
      </c>
    </row>
    <row r="4692" s="98" customFormat="1" ht="33" spans="1:13">
      <c r="A4692" s="20" t="s">
        <v>19637</v>
      </c>
      <c r="B4692" s="20" t="s">
        <v>19638</v>
      </c>
      <c r="C4692" s="21">
        <f>VLOOKUP(A4692,[1]spot_prices!$A:$F,3,FALSE)</f>
        <v>71.3</v>
      </c>
      <c r="D4692" s="21">
        <f>VLOOKUP(A4692,[1]spot_prices!$A:$F,4,FALSE)</f>
        <v>71.3</v>
      </c>
      <c r="E4692" s="107">
        <f>C4692/D4692</f>
        <v>1</v>
      </c>
      <c r="F4692" s="20">
        <f>VLOOKUP(A4692,[1]spot_prices!$A:$F,5,FALSE)</f>
        <v>2.16</v>
      </c>
      <c r="G4692" s="103">
        <f>VLOOKUP(A4692,[1]spot_prices!$A:$F,6,FALSE)</f>
        <v>1.89</v>
      </c>
      <c r="H4692" s="23" t="s">
        <v>2022</v>
      </c>
      <c r="I4692" s="23"/>
      <c r="J4692" s="20" t="s">
        <v>2113</v>
      </c>
      <c r="K4692" s="112">
        <f>VLOOKUP(H4692,行业总结!D:F,2,FALSE)</f>
        <v>2.5</v>
      </c>
      <c r="L4692" s="23" t="s">
        <v>19639</v>
      </c>
      <c r="M4692" s="23" t="s">
        <v>19640</v>
      </c>
    </row>
    <row r="4693" s="98" customFormat="1" ht="49.5" spans="1:13">
      <c r="A4693" s="20" t="s">
        <v>19641</v>
      </c>
      <c r="B4693" s="20" t="s">
        <v>19642</v>
      </c>
      <c r="C4693" s="21">
        <f>VLOOKUP(A4693,[1]spot_prices!$A:$F,3,FALSE)</f>
        <v>64.5</v>
      </c>
      <c r="D4693" s="21">
        <f>VLOOKUP(A4693,[1]spot_prices!$A:$F,4,FALSE)</f>
        <v>64.5</v>
      </c>
      <c r="E4693" s="107">
        <f>C4693/D4693</f>
        <v>1</v>
      </c>
      <c r="F4693" s="20">
        <f>VLOOKUP(A4693,[1]spot_prices!$A:$F,5,FALSE)</f>
        <v>8.04</v>
      </c>
      <c r="G4693" s="103">
        <f>VLOOKUP(A4693,[1]spot_prices!$A:$F,6,FALSE)</f>
        <v>2.81</v>
      </c>
      <c r="H4693" s="23" t="s">
        <v>2022</v>
      </c>
      <c r="I4693" s="23"/>
      <c r="J4693" s="113"/>
      <c r="K4693" s="112">
        <f>VLOOKUP(H4693,行业总结!D:F,2,FALSE)</f>
        <v>2.5</v>
      </c>
      <c r="L4693" s="23" t="s">
        <v>19643</v>
      </c>
      <c r="M4693" s="23" t="s">
        <v>19644</v>
      </c>
    </row>
    <row r="4694" s="98" customFormat="1" ht="49.5" spans="1:13">
      <c r="A4694" s="24" t="s">
        <v>19645</v>
      </c>
      <c r="B4694" s="24" t="s">
        <v>19646</v>
      </c>
      <c r="C4694" s="21">
        <f>VLOOKUP(A4694,[1]spot_prices!$A:$F,3,FALSE)</f>
        <v>45.8</v>
      </c>
      <c r="D4694" s="21">
        <f>VLOOKUP(A4694,[1]spot_prices!$A:$F,4,FALSE)</f>
        <v>45.8</v>
      </c>
      <c r="E4694" s="107">
        <f>C4694/D4694</f>
        <v>1</v>
      </c>
      <c r="F4694" s="20">
        <f>VLOOKUP(A4694,[1]spot_prices!$A:$F,5,FALSE)</f>
        <v>6.44</v>
      </c>
      <c r="G4694" s="103">
        <f>VLOOKUP(A4694,[1]spot_prices!$A:$F,6,FALSE)</f>
        <v>2.06</v>
      </c>
      <c r="H4694" s="27" t="s">
        <v>2022</v>
      </c>
      <c r="I4694" s="27"/>
      <c r="J4694" s="114"/>
      <c r="K4694" s="112">
        <f>VLOOKUP(H4694,行业总结!D:F,2,FALSE)</f>
        <v>2.5</v>
      </c>
      <c r="L4694" s="27" t="s">
        <v>19647</v>
      </c>
      <c r="M4694" s="27" t="s">
        <v>19648</v>
      </c>
    </row>
    <row r="4695" s="98" customFormat="1" spans="1:13">
      <c r="A4695" s="24" t="s">
        <v>19649</v>
      </c>
      <c r="B4695" s="24" t="s">
        <v>19650</v>
      </c>
      <c r="C4695" s="21">
        <f>VLOOKUP(A4695,[1]spot_prices!$A:$F,3,FALSE)</f>
        <v>7</v>
      </c>
      <c r="D4695" s="21">
        <f>VLOOKUP(A4695,[1]spot_prices!$A:$F,4,FALSE)</f>
        <v>9.4</v>
      </c>
      <c r="E4695" s="107">
        <f>C4695/D4695</f>
        <v>0.74468085106383</v>
      </c>
      <c r="F4695" s="20">
        <f>VLOOKUP(A4695,[1]spot_prices!$A:$F,5,FALSE)</f>
        <v>2.97</v>
      </c>
      <c r="G4695" s="103">
        <f>VLOOKUP(A4695,[1]spot_prices!$A:$F,6,FALSE)</f>
        <v>0.34</v>
      </c>
      <c r="H4695" s="27" t="s">
        <v>2022</v>
      </c>
      <c r="I4695" s="27"/>
      <c r="J4695" s="114"/>
      <c r="K4695" s="112">
        <f>VLOOKUP(H4695,行业总结!D:F,2,FALSE)</f>
        <v>2.5</v>
      </c>
      <c r="L4695" s="27" t="s">
        <v>19651</v>
      </c>
      <c r="M4695" s="27" t="s">
        <v>19652</v>
      </c>
    </row>
    <row r="4696" s="98" customFormat="1" ht="33" spans="1:13">
      <c r="A4696" s="108" t="s">
        <v>19653</v>
      </c>
      <c r="B4696" s="108" t="s">
        <v>19654</v>
      </c>
      <c r="C4696" s="21">
        <f>VLOOKUP(A4696,[1]spot_prices!$A:$F,3,FALSE)</f>
        <v>413</v>
      </c>
      <c r="D4696" s="21">
        <f>VLOOKUP(A4696,[1]spot_prices!$A:$F,4,FALSE)</f>
        <v>560</v>
      </c>
      <c r="E4696" s="107">
        <f>C4696/D4696</f>
        <v>0.7375</v>
      </c>
      <c r="F4696" s="20">
        <f>VLOOKUP(A4696,[1]spot_prices!$A:$F,5,FALSE)</f>
        <v>25.25</v>
      </c>
      <c r="G4696" s="103">
        <f>VLOOKUP(A4696,[1]spot_prices!$A:$F,6,FALSE)</f>
        <v>2.64</v>
      </c>
      <c r="H4696" s="109" t="s">
        <v>451</v>
      </c>
      <c r="I4696" s="109"/>
      <c r="J4696" s="108" t="s">
        <v>2309</v>
      </c>
      <c r="K4696" s="112">
        <f>VLOOKUP(H4696,行业总结!D:F,2,FALSE)</f>
        <v>2.5</v>
      </c>
      <c r="L4696" s="109" t="s">
        <v>19655</v>
      </c>
      <c r="M4696" s="109" t="s">
        <v>19656</v>
      </c>
    </row>
    <row r="4697" s="98" customFormat="1" ht="49.5" spans="1:13">
      <c r="A4697" s="108" t="s">
        <v>19657</v>
      </c>
      <c r="B4697" s="108" t="s">
        <v>19658</v>
      </c>
      <c r="C4697" s="21">
        <f>VLOOKUP(A4697,[1]spot_prices!$A:$F,3,FALSE)</f>
        <v>325</v>
      </c>
      <c r="D4697" s="21">
        <f>VLOOKUP(A4697,[1]spot_prices!$A:$F,4,FALSE)</f>
        <v>357.7</v>
      </c>
      <c r="E4697" s="107">
        <f>C4697/D4697</f>
        <v>0.908582611126643</v>
      </c>
      <c r="F4697" s="20">
        <f>VLOOKUP(A4697,[1]spot_prices!$A:$F,5,FALSE)</f>
        <v>30.1</v>
      </c>
      <c r="G4697" s="103">
        <f>VLOOKUP(A4697,[1]spot_prices!$A:$F,6,FALSE)</f>
        <v>8.27</v>
      </c>
      <c r="H4697" s="109" t="s">
        <v>451</v>
      </c>
      <c r="I4697" s="109"/>
      <c r="J4697" s="108" t="s">
        <v>3509</v>
      </c>
      <c r="K4697" s="112">
        <f>VLOOKUP(H4697,行业总结!D:F,2,FALSE)</f>
        <v>2.5</v>
      </c>
      <c r="L4697" s="109" t="s">
        <v>19659</v>
      </c>
      <c r="M4697" s="109" t="s">
        <v>19660</v>
      </c>
    </row>
    <row r="4698" s="98" customFormat="1" ht="49.5" spans="1:13">
      <c r="A4698" s="108" t="s">
        <v>19661</v>
      </c>
      <c r="B4698" s="108" t="s">
        <v>19662</v>
      </c>
      <c r="C4698" s="21">
        <f>VLOOKUP(A4698,[1]spot_prices!$A:$F,3,FALSE)</f>
        <v>310.9</v>
      </c>
      <c r="D4698" s="21">
        <f>VLOOKUP(A4698,[1]spot_prices!$A:$F,4,FALSE)</f>
        <v>336.9</v>
      </c>
      <c r="E4698" s="107">
        <f>C4698/D4698</f>
        <v>0.922825764321757</v>
      </c>
      <c r="F4698" s="20">
        <f>VLOOKUP(A4698,[1]spot_prices!$A:$F,5,FALSE)</f>
        <v>4.52</v>
      </c>
      <c r="G4698" s="103">
        <f>VLOOKUP(A4698,[1]spot_prices!$A:$F,6,FALSE)</f>
        <v>0.67</v>
      </c>
      <c r="H4698" s="109" t="s">
        <v>451</v>
      </c>
      <c r="I4698" s="109"/>
      <c r="J4698" s="108" t="s">
        <v>2322</v>
      </c>
      <c r="K4698" s="112">
        <f>VLOOKUP(H4698,行业总结!D:F,2,FALSE)</f>
        <v>2.5</v>
      </c>
      <c r="L4698" s="109" t="s">
        <v>19663</v>
      </c>
      <c r="M4698" s="109" t="s">
        <v>19664</v>
      </c>
    </row>
    <row r="4699" s="98" customFormat="1" ht="33" spans="1:13">
      <c r="A4699" s="108" t="s">
        <v>19665</v>
      </c>
      <c r="B4699" s="108" t="s">
        <v>19666</v>
      </c>
      <c r="C4699" s="21">
        <f>VLOOKUP(A4699,[1]spot_prices!$A:$F,3,FALSE)</f>
        <v>290.9</v>
      </c>
      <c r="D4699" s="21">
        <f>VLOOKUP(A4699,[1]spot_prices!$A:$F,4,FALSE)</f>
        <v>308.8</v>
      </c>
      <c r="E4699" s="107">
        <f>C4699/D4699</f>
        <v>0.942033678756477</v>
      </c>
      <c r="F4699" s="20">
        <f>VLOOKUP(A4699,[1]spot_prices!$A:$F,5,FALSE)</f>
        <v>15.92</v>
      </c>
      <c r="G4699" s="103">
        <f>VLOOKUP(A4699,[1]spot_prices!$A:$F,6,FALSE)</f>
        <v>3.44</v>
      </c>
      <c r="H4699" s="109" t="s">
        <v>451</v>
      </c>
      <c r="I4699" s="109"/>
      <c r="J4699" s="108" t="s">
        <v>2211</v>
      </c>
      <c r="K4699" s="112">
        <f>VLOOKUP(H4699,行业总结!D:F,2,FALSE)</f>
        <v>2.5</v>
      </c>
      <c r="L4699" s="109" t="s">
        <v>19667</v>
      </c>
      <c r="M4699" s="109" t="s">
        <v>19668</v>
      </c>
    </row>
    <row r="4700" s="98" customFormat="1" ht="33" spans="1:13">
      <c r="A4700" s="108" t="s">
        <v>19669</v>
      </c>
      <c r="B4700" s="108" t="s">
        <v>19670</v>
      </c>
      <c r="C4700" s="21">
        <f>VLOOKUP(A4700,[1]spot_prices!$A:$F,3,FALSE)</f>
        <v>283.9</v>
      </c>
      <c r="D4700" s="21">
        <f>VLOOKUP(A4700,[1]spot_prices!$A:$F,4,FALSE)</f>
        <v>283.9</v>
      </c>
      <c r="E4700" s="107">
        <f>C4700/D4700</f>
        <v>1</v>
      </c>
      <c r="F4700" s="20">
        <f>VLOOKUP(A4700,[1]spot_prices!$A:$F,5,FALSE)</f>
        <v>395</v>
      </c>
      <c r="G4700" s="103">
        <f>VLOOKUP(A4700,[1]spot_prices!$A:$F,6,FALSE)</f>
        <v>-1.5</v>
      </c>
      <c r="H4700" s="109" t="s">
        <v>451</v>
      </c>
      <c r="I4700" s="109"/>
      <c r="J4700" s="108" t="s">
        <v>2216</v>
      </c>
      <c r="K4700" s="112">
        <f>VLOOKUP(H4700,行业总结!D:F,2,FALSE)</f>
        <v>2.5</v>
      </c>
      <c r="L4700" s="109" t="s">
        <v>19671</v>
      </c>
      <c r="M4700" s="109" t="s">
        <v>19672</v>
      </c>
    </row>
    <row r="4701" s="98" customFormat="1" ht="33" spans="1:13">
      <c r="A4701" s="108" t="s">
        <v>19673</v>
      </c>
      <c r="B4701" s="108" t="s">
        <v>19674</v>
      </c>
      <c r="C4701" s="21">
        <f>VLOOKUP(A4701,[1]spot_prices!$A:$F,3,FALSE)</f>
        <v>244.8</v>
      </c>
      <c r="D4701" s="21">
        <f>VLOOKUP(A4701,[1]spot_prices!$A:$F,4,FALSE)</f>
        <v>244.8</v>
      </c>
      <c r="E4701" s="107">
        <f>C4701/D4701</f>
        <v>1</v>
      </c>
      <c r="F4701" s="20">
        <f>VLOOKUP(A4701,[1]spot_prices!$A:$F,5,FALSE)</f>
        <v>12.21</v>
      </c>
      <c r="G4701" s="103">
        <f>VLOOKUP(A4701,[1]spot_prices!$A:$F,6,FALSE)</f>
        <v>3.39</v>
      </c>
      <c r="H4701" s="109" t="s">
        <v>451</v>
      </c>
      <c r="I4701" s="109"/>
      <c r="J4701" s="108" t="s">
        <v>2317</v>
      </c>
      <c r="K4701" s="112">
        <f>VLOOKUP(H4701,行业总结!D:F,2,FALSE)</f>
        <v>2.5</v>
      </c>
      <c r="L4701" s="109" t="s">
        <v>19675</v>
      </c>
      <c r="M4701" s="109" t="s">
        <v>19676</v>
      </c>
    </row>
    <row r="4702" s="98" customFormat="1" ht="66" spans="1:13">
      <c r="A4702" s="108" t="s">
        <v>19677</v>
      </c>
      <c r="B4702" s="108" t="s">
        <v>19678</v>
      </c>
      <c r="C4702" s="21">
        <f>VLOOKUP(A4702,[1]spot_prices!$A:$F,3,FALSE)</f>
        <v>200.5</v>
      </c>
      <c r="D4702" s="21">
        <f>VLOOKUP(A4702,[1]spot_prices!$A:$F,4,FALSE)</f>
        <v>234.9</v>
      </c>
      <c r="E4702" s="107">
        <f>C4702/D4702</f>
        <v>0.853554704129417</v>
      </c>
      <c r="F4702" s="20">
        <f>VLOOKUP(A4702,[1]spot_prices!$A:$F,5,FALSE)</f>
        <v>6.68</v>
      </c>
      <c r="G4702" s="103">
        <f>VLOOKUP(A4702,[1]spot_prices!$A:$F,6,FALSE)</f>
        <v>0.75</v>
      </c>
      <c r="H4702" s="109" t="s">
        <v>451</v>
      </c>
      <c r="I4702" s="109"/>
      <c r="J4702" s="108" t="s">
        <v>2352</v>
      </c>
      <c r="K4702" s="112">
        <f>VLOOKUP(H4702,行业总结!D:F,2,FALSE)</f>
        <v>2.5</v>
      </c>
      <c r="L4702" s="109" t="s">
        <v>19679</v>
      </c>
      <c r="M4702" s="109" t="s">
        <v>19680</v>
      </c>
    </row>
    <row r="4703" s="98" customFormat="1" ht="33" spans="1:13">
      <c r="A4703" s="108" t="s">
        <v>19681</v>
      </c>
      <c r="B4703" s="108" t="s">
        <v>19682</v>
      </c>
      <c r="C4703" s="21">
        <f>VLOOKUP(A4703,[1]spot_prices!$A:$F,3,FALSE)</f>
        <v>189.7</v>
      </c>
      <c r="D4703" s="21">
        <f>VLOOKUP(A4703,[1]spot_prices!$A:$F,4,FALSE)</f>
        <v>214.2</v>
      </c>
      <c r="E4703" s="107">
        <f>C4703/D4703</f>
        <v>0.88562091503268</v>
      </c>
      <c r="F4703" s="20">
        <f>VLOOKUP(A4703,[1]spot_prices!$A:$F,5,FALSE)</f>
        <v>9.95</v>
      </c>
      <c r="G4703" s="103">
        <f>VLOOKUP(A4703,[1]spot_prices!$A:$F,6,FALSE)</f>
        <v>2.05</v>
      </c>
      <c r="H4703" s="109" t="s">
        <v>451</v>
      </c>
      <c r="I4703" s="109"/>
      <c r="J4703" s="108" t="s">
        <v>2135</v>
      </c>
      <c r="K4703" s="112">
        <f>VLOOKUP(H4703,行业总结!D:F,2,FALSE)</f>
        <v>2.5</v>
      </c>
      <c r="L4703" s="109" t="s">
        <v>19683</v>
      </c>
      <c r="M4703" s="109" t="s">
        <v>19684</v>
      </c>
    </row>
    <row r="4704" s="98" customFormat="1" ht="66" spans="1:13">
      <c r="A4704" s="108" t="s">
        <v>19685</v>
      </c>
      <c r="B4704" s="108" t="s">
        <v>19686</v>
      </c>
      <c r="C4704" s="21">
        <f>VLOOKUP(A4704,[1]spot_prices!$A:$F,3,FALSE)</f>
        <v>145.3</v>
      </c>
      <c r="D4704" s="21">
        <f>VLOOKUP(A4704,[1]spot_prices!$A:$F,4,FALSE)</f>
        <v>145.3</v>
      </c>
      <c r="E4704" s="107">
        <f>C4704/D4704</f>
        <v>1</v>
      </c>
      <c r="F4704" s="20">
        <f>VLOOKUP(A4704,[1]spot_prices!$A:$F,5,FALSE)</f>
        <v>11.48</v>
      </c>
      <c r="G4704" s="103">
        <f>VLOOKUP(A4704,[1]spot_prices!$A:$F,6,FALSE)</f>
        <v>3.7</v>
      </c>
      <c r="H4704" s="109" t="s">
        <v>451</v>
      </c>
      <c r="I4704" s="109"/>
      <c r="J4704" s="116"/>
      <c r="K4704" s="112">
        <f>VLOOKUP(H4704,行业总结!D:F,2,FALSE)</f>
        <v>2.5</v>
      </c>
      <c r="L4704" s="109" t="s">
        <v>19687</v>
      </c>
      <c r="M4704" s="109" t="s">
        <v>19688</v>
      </c>
    </row>
    <row r="4705" s="98" customFormat="1" ht="66" spans="1:13">
      <c r="A4705" s="108" t="s">
        <v>19689</v>
      </c>
      <c r="B4705" s="108" t="s">
        <v>19690</v>
      </c>
      <c r="C4705" s="21">
        <f>VLOOKUP(A4705,[1]spot_prices!$A:$F,3,FALSE)</f>
        <v>141.4</v>
      </c>
      <c r="D4705" s="21">
        <f>VLOOKUP(A4705,[1]spot_prices!$A:$F,4,FALSE)</f>
        <v>157.1</v>
      </c>
      <c r="E4705" s="107">
        <f>C4705/D4705</f>
        <v>0.900063653723743</v>
      </c>
      <c r="F4705" s="20">
        <f>VLOOKUP(A4705,[1]spot_prices!$A:$F,5,FALSE)</f>
        <v>8.01</v>
      </c>
      <c r="G4705" s="103">
        <f>VLOOKUP(A4705,[1]spot_prices!$A:$F,6,FALSE)</f>
        <v>8.1</v>
      </c>
      <c r="H4705" s="109" t="s">
        <v>451</v>
      </c>
      <c r="I4705" s="109"/>
      <c r="J4705" s="108" t="s">
        <v>2442</v>
      </c>
      <c r="K4705" s="112">
        <f>VLOOKUP(H4705,行业总结!D:F,2,FALSE)</f>
        <v>2.5</v>
      </c>
      <c r="L4705" s="109" t="s">
        <v>19691</v>
      </c>
      <c r="M4705" s="109" t="s">
        <v>19692</v>
      </c>
    </row>
    <row r="4706" s="98" customFormat="1" ht="33" spans="1:13">
      <c r="A4706" s="108" t="s">
        <v>19693</v>
      </c>
      <c r="B4706" s="108" t="s">
        <v>19694</v>
      </c>
      <c r="C4706" s="21">
        <f>VLOOKUP(A4706,[1]spot_prices!$A:$F,3,FALSE)</f>
        <v>115</v>
      </c>
      <c r="D4706" s="21">
        <f>VLOOKUP(A4706,[1]spot_prices!$A:$F,4,FALSE)</f>
        <v>115.2</v>
      </c>
      <c r="E4706" s="107">
        <f>C4706/D4706</f>
        <v>0.998263888888889</v>
      </c>
      <c r="F4706" s="20">
        <f>VLOOKUP(A4706,[1]spot_prices!$A:$F,5,FALSE)</f>
        <v>12.58</v>
      </c>
      <c r="G4706" s="103">
        <f>VLOOKUP(A4706,[1]spot_prices!$A:$F,6,FALSE)</f>
        <v>3.88</v>
      </c>
      <c r="H4706" s="109" t="s">
        <v>451</v>
      </c>
      <c r="I4706" s="109"/>
      <c r="J4706" s="108" t="s">
        <v>2135</v>
      </c>
      <c r="K4706" s="112">
        <f>VLOOKUP(H4706,行业总结!D:F,2,FALSE)</f>
        <v>2.5</v>
      </c>
      <c r="L4706" s="109" t="s">
        <v>19695</v>
      </c>
      <c r="M4706" s="109" t="s">
        <v>19696</v>
      </c>
    </row>
    <row r="4707" s="98" customFormat="1" ht="33" spans="1:13">
      <c r="A4707" s="20" t="s">
        <v>19697</v>
      </c>
      <c r="B4707" s="20" t="s">
        <v>19698</v>
      </c>
      <c r="C4707" s="21">
        <f>VLOOKUP(A4707,[1]spot_prices!$A:$F,3,FALSE)</f>
        <v>106.6</v>
      </c>
      <c r="D4707" s="21">
        <f>VLOOKUP(A4707,[1]spot_prices!$A:$F,4,FALSE)</f>
        <v>112.8</v>
      </c>
      <c r="E4707" s="107">
        <f>C4707/D4707</f>
        <v>0.945035460992908</v>
      </c>
      <c r="F4707" s="20">
        <f>VLOOKUP(A4707,[1]spot_prices!$A:$F,5,FALSE)</f>
        <v>4.09</v>
      </c>
      <c r="G4707" s="103">
        <f>VLOOKUP(A4707,[1]spot_prices!$A:$F,6,FALSE)</f>
        <v>2</v>
      </c>
      <c r="H4707" s="23" t="s">
        <v>451</v>
      </c>
      <c r="I4707" s="23"/>
      <c r="J4707" s="20" t="s">
        <v>2352</v>
      </c>
      <c r="K4707" s="112">
        <f>VLOOKUP(H4707,行业总结!D:F,2,FALSE)</f>
        <v>2.5</v>
      </c>
      <c r="L4707" s="23" t="s">
        <v>19699</v>
      </c>
      <c r="M4707" s="23" t="s">
        <v>19700</v>
      </c>
    </row>
    <row r="4708" s="98" customFormat="1" ht="49.5" spans="1:13">
      <c r="A4708" s="20" t="s">
        <v>19701</v>
      </c>
      <c r="B4708" s="20" t="s">
        <v>19702</v>
      </c>
      <c r="C4708" s="21">
        <f>VLOOKUP(A4708,[1]spot_prices!$A:$F,3,FALSE)</f>
        <v>94</v>
      </c>
      <c r="D4708" s="21">
        <f>VLOOKUP(A4708,[1]spot_prices!$A:$F,4,FALSE)</f>
        <v>105.9</v>
      </c>
      <c r="E4708" s="107">
        <f>C4708/D4708</f>
        <v>0.887629839471199</v>
      </c>
      <c r="F4708" s="20">
        <f>VLOOKUP(A4708,[1]spot_prices!$A:$F,5,FALSE)</f>
        <v>6.4</v>
      </c>
      <c r="G4708" s="103">
        <f>VLOOKUP(A4708,[1]spot_prices!$A:$F,6,FALSE)</f>
        <v>9.97</v>
      </c>
      <c r="H4708" s="23" t="s">
        <v>451</v>
      </c>
      <c r="I4708" s="23"/>
      <c r="J4708" s="113"/>
      <c r="K4708" s="112">
        <f>VLOOKUP(H4708,行业总结!D:F,2,FALSE)</f>
        <v>2.5</v>
      </c>
      <c r="L4708" s="23" t="s">
        <v>19703</v>
      </c>
      <c r="M4708" s="23" t="s">
        <v>19704</v>
      </c>
    </row>
    <row r="4709" s="98" customFormat="1" ht="33" spans="1:13">
      <c r="A4709" s="20" t="s">
        <v>19705</v>
      </c>
      <c r="B4709" s="20" t="s">
        <v>19706</v>
      </c>
      <c r="C4709" s="21">
        <f>VLOOKUP(A4709,[1]spot_prices!$A:$F,3,FALSE)</f>
        <v>77.9</v>
      </c>
      <c r="D4709" s="21">
        <f>VLOOKUP(A4709,[1]spot_prices!$A:$F,4,FALSE)</f>
        <v>97.5</v>
      </c>
      <c r="E4709" s="107">
        <f>C4709/D4709</f>
        <v>0.798974358974359</v>
      </c>
      <c r="F4709" s="20">
        <f>VLOOKUP(A4709,[1]spot_prices!$A:$F,5,FALSE)</f>
        <v>23.75</v>
      </c>
      <c r="G4709" s="103">
        <f>VLOOKUP(A4709,[1]spot_prices!$A:$F,6,FALSE)</f>
        <v>10</v>
      </c>
      <c r="H4709" s="23" t="s">
        <v>451</v>
      </c>
      <c r="I4709" s="23"/>
      <c r="J4709" s="20" t="s">
        <v>2135</v>
      </c>
      <c r="K4709" s="112">
        <f>VLOOKUP(H4709,行业总结!D:F,2,FALSE)</f>
        <v>2.5</v>
      </c>
      <c r="L4709" s="23" t="s">
        <v>19707</v>
      </c>
      <c r="M4709" s="23" t="s">
        <v>19708</v>
      </c>
    </row>
    <row r="4710" s="98" customFormat="1" ht="33" spans="1:13">
      <c r="A4710" s="20" t="s">
        <v>19709</v>
      </c>
      <c r="B4710" s="20" t="s">
        <v>19710</v>
      </c>
      <c r="C4710" s="21">
        <f>VLOOKUP(A4710,[1]spot_prices!$A:$F,3,FALSE)</f>
        <v>74.9</v>
      </c>
      <c r="D4710" s="21">
        <f>VLOOKUP(A4710,[1]spot_prices!$A:$F,4,FALSE)</f>
        <v>89.4</v>
      </c>
      <c r="E4710" s="107">
        <f>C4710/D4710</f>
        <v>0.837807606263982</v>
      </c>
      <c r="F4710" s="20">
        <f>VLOOKUP(A4710,[1]spot_prices!$A:$F,5,FALSE)</f>
        <v>21.71</v>
      </c>
      <c r="G4710" s="103">
        <f>VLOOKUP(A4710,[1]spot_prices!$A:$F,6,FALSE)</f>
        <v>0</v>
      </c>
      <c r="H4710" s="23" t="s">
        <v>451</v>
      </c>
      <c r="I4710" s="115"/>
      <c r="J4710" s="20" t="s">
        <v>2352</v>
      </c>
      <c r="K4710" s="112">
        <f>VLOOKUP(H4710,行业总结!D:F,2,FALSE)</f>
        <v>2.5</v>
      </c>
      <c r="L4710" s="23" t="s">
        <v>19711</v>
      </c>
      <c r="M4710" s="23" t="s">
        <v>19712</v>
      </c>
    </row>
    <row r="4711" s="98" customFormat="1" ht="33" spans="1:13">
      <c r="A4711" s="20" t="s">
        <v>19713</v>
      </c>
      <c r="B4711" s="20" t="s">
        <v>19714</v>
      </c>
      <c r="C4711" s="21">
        <f>VLOOKUP(A4711,[1]spot_prices!$A:$F,3,FALSE)</f>
        <v>65.7</v>
      </c>
      <c r="D4711" s="21">
        <f>VLOOKUP(A4711,[1]spot_prices!$A:$F,4,FALSE)</f>
        <v>65.9</v>
      </c>
      <c r="E4711" s="107">
        <f>C4711/D4711</f>
        <v>0.996965098634294</v>
      </c>
      <c r="F4711" s="20">
        <f>VLOOKUP(A4711,[1]spot_prices!$A:$F,5,FALSE)</f>
        <v>26.83</v>
      </c>
      <c r="G4711" s="103">
        <f>VLOOKUP(A4711,[1]spot_prices!$A:$F,6,FALSE)</f>
        <v>2.44</v>
      </c>
      <c r="H4711" s="23" t="s">
        <v>451</v>
      </c>
      <c r="I4711" s="23"/>
      <c r="J4711" s="20" t="s">
        <v>2253</v>
      </c>
      <c r="K4711" s="112">
        <f>VLOOKUP(H4711,行业总结!D:F,2,FALSE)</f>
        <v>2.5</v>
      </c>
      <c r="L4711" s="23" t="s">
        <v>19715</v>
      </c>
      <c r="M4711" s="23" t="s">
        <v>19716</v>
      </c>
    </row>
    <row r="4712" s="98" customFormat="1" ht="49.5" spans="1:13">
      <c r="A4712" s="20" t="s">
        <v>19717</v>
      </c>
      <c r="B4712" s="20" t="s">
        <v>19718</v>
      </c>
      <c r="C4712" s="21">
        <f>VLOOKUP(A4712,[1]spot_prices!$A:$F,3,FALSE)</f>
        <v>57.6</v>
      </c>
      <c r="D4712" s="21">
        <f>VLOOKUP(A4712,[1]spot_prices!$A:$F,4,FALSE)</f>
        <v>57.7</v>
      </c>
      <c r="E4712" s="107">
        <f>C4712/D4712</f>
        <v>0.998266897746967</v>
      </c>
      <c r="F4712" s="20">
        <f>VLOOKUP(A4712,[1]spot_prices!$A:$F,5,FALSE)</f>
        <v>22.04</v>
      </c>
      <c r="G4712" s="103">
        <f>VLOOKUP(A4712,[1]spot_prices!$A:$F,6,FALSE)</f>
        <v>0.82</v>
      </c>
      <c r="H4712" s="23" t="s">
        <v>451</v>
      </c>
      <c r="I4712" s="23"/>
      <c r="J4712" s="113"/>
      <c r="K4712" s="112">
        <f>VLOOKUP(H4712,行业总结!D:F,2,FALSE)</f>
        <v>2.5</v>
      </c>
      <c r="L4712" s="23" t="s">
        <v>19719</v>
      </c>
      <c r="M4712" s="23" t="s">
        <v>19720</v>
      </c>
    </row>
    <row r="4713" s="98" customFormat="1" ht="33" spans="1:13">
      <c r="A4713" s="20" t="s">
        <v>19721</v>
      </c>
      <c r="B4713" s="20" t="s">
        <v>19722</v>
      </c>
      <c r="C4713" s="21">
        <f>VLOOKUP(A4713,[1]spot_prices!$A:$F,3,FALSE)</f>
        <v>55.3</v>
      </c>
      <c r="D4713" s="21">
        <f>VLOOKUP(A4713,[1]spot_prices!$A:$F,4,FALSE)</f>
        <v>55.3</v>
      </c>
      <c r="E4713" s="107">
        <f>C4713/D4713</f>
        <v>1</v>
      </c>
      <c r="F4713" s="20">
        <f>VLOOKUP(A4713,[1]spot_prices!$A:$F,5,FALSE)</f>
        <v>5.78</v>
      </c>
      <c r="G4713" s="103">
        <f>VLOOKUP(A4713,[1]spot_prices!$A:$F,6,FALSE)</f>
        <v>2.12</v>
      </c>
      <c r="H4713" s="23" t="s">
        <v>451</v>
      </c>
      <c r="I4713" s="23"/>
      <c r="J4713" s="20" t="s">
        <v>2135</v>
      </c>
      <c r="K4713" s="112">
        <f>VLOOKUP(H4713,行业总结!D:F,2,FALSE)</f>
        <v>2.5</v>
      </c>
      <c r="L4713" s="23" t="s">
        <v>19723</v>
      </c>
      <c r="M4713" s="23" t="s">
        <v>19724</v>
      </c>
    </row>
    <row r="4714" s="98" customFormat="1" ht="33" spans="1:13">
      <c r="A4714" s="24" t="s">
        <v>19725</v>
      </c>
      <c r="B4714" s="24" t="s">
        <v>19726</v>
      </c>
      <c r="C4714" s="21">
        <f>VLOOKUP(A4714,[1]spot_prices!$A:$F,3,FALSE)</f>
        <v>53.7</v>
      </c>
      <c r="D4714" s="21">
        <f>VLOOKUP(A4714,[1]spot_prices!$A:$F,4,FALSE)</f>
        <v>69.1</v>
      </c>
      <c r="E4714" s="107">
        <f>C4714/D4714</f>
        <v>0.777134587554269</v>
      </c>
      <c r="F4714" s="20">
        <f>VLOOKUP(A4714,[1]spot_prices!$A:$F,5,FALSE)</f>
        <v>25.43</v>
      </c>
      <c r="G4714" s="103">
        <f>VLOOKUP(A4714,[1]spot_prices!$A:$F,6,FALSE)</f>
        <v>6.05</v>
      </c>
      <c r="H4714" s="27" t="s">
        <v>451</v>
      </c>
      <c r="I4714" s="27"/>
      <c r="J4714" s="114"/>
      <c r="K4714" s="112">
        <f>VLOOKUP(H4714,行业总结!D:F,2,FALSE)</f>
        <v>2.5</v>
      </c>
      <c r="L4714" s="27" t="s">
        <v>19727</v>
      </c>
      <c r="M4714" s="27" t="s">
        <v>19728</v>
      </c>
    </row>
    <row r="4715" s="98" customFormat="1" ht="33" spans="1:13">
      <c r="A4715" s="24" t="s">
        <v>19729</v>
      </c>
      <c r="B4715" s="24" t="s">
        <v>19730</v>
      </c>
      <c r="C4715" s="21">
        <f>VLOOKUP(A4715,[1]spot_prices!$A:$F,3,FALSE)</f>
        <v>47.6</v>
      </c>
      <c r="D4715" s="21">
        <f>VLOOKUP(A4715,[1]spot_prices!$A:$F,4,FALSE)</f>
        <v>50.8</v>
      </c>
      <c r="E4715" s="107">
        <f>C4715/D4715</f>
        <v>0.937007874015748</v>
      </c>
      <c r="F4715" s="20">
        <f>VLOOKUP(A4715,[1]spot_prices!$A:$F,5,FALSE)</f>
        <v>7.35</v>
      </c>
      <c r="G4715" s="103">
        <f>VLOOKUP(A4715,[1]spot_prices!$A:$F,6,FALSE)</f>
        <v>3.81</v>
      </c>
      <c r="H4715" s="27" t="s">
        <v>451</v>
      </c>
      <c r="I4715" s="27"/>
      <c r="J4715" s="114"/>
      <c r="K4715" s="112">
        <f>VLOOKUP(H4715,行业总结!D:F,2,FALSE)</f>
        <v>2.5</v>
      </c>
      <c r="L4715" s="27" t="s">
        <v>19731</v>
      </c>
      <c r="M4715" s="27" t="s">
        <v>19732</v>
      </c>
    </row>
    <row r="4716" s="98" customFormat="1" ht="33" spans="1:13">
      <c r="A4716" s="24" t="s">
        <v>19733</v>
      </c>
      <c r="B4716" s="24" t="s">
        <v>19734</v>
      </c>
      <c r="C4716" s="21">
        <f>VLOOKUP(A4716,[1]spot_prices!$A:$F,3,FALSE)</f>
        <v>43</v>
      </c>
      <c r="D4716" s="21">
        <f>VLOOKUP(A4716,[1]spot_prices!$A:$F,4,FALSE)</f>
        <v>43</v>
      </c>
      <c r="E4716" s="107">
        <f>C4716/D4716</f>
        <v>1</v>
      </c>
      <c r="F4716" s="20">
        <f>VLOOKUP(A4716,[1]spot_prices!$A:$F,5,FALSE)</f>
        <v>11.76</v>
      </c>
      <c r="G4716" s="103">
        <f>VLOOKUP(A4716,[1]spot_prices!$A:$F,6,FALSE)</f>
        <v>3.34</v>
      </c>
      <c r="H4716" s="27" t="s">
        <v>451</v>
      </c>
      <c r="I4716" s="27"/>
      <c r="J4716" s="114"/>
      <c r="K4716" s="112">
        <f>VLOOKUP(H4716,行业总结!D:F,2,FALSE)</f>
        <v>2.5</v>
      </c>
      <c r="L4716" s="27" t="s">
        <v>19735</v>
      </c>
      <c r="M4716" s="27" t="s">
        <v>19736</v>
      </c>
    </row>
    <row r="4717" s="98" customFormat="1" ht="33" spans="1:13">
      <c r="A4717" s="24" t="s">
        <v>19737</v>
      </c>
      <c r="B4717" s="24" t="s">
        <v>19738</v>
      </c>
      <c r="C4717" s="21">
        <f>VLOOKUP(A4717,[1]spot_prices!$A:$F,3,FALSE)</f>
        <v>39.4</v>
      </c>
      <c r="D4717" s="21">
        <f>VLOOKUP(A4717,[1]spot_prices!$A:$F,4,FALSE)</f>
        <v>56.5</v>
      </c>
      <c r="E4717" s="107">
        <f>C4717/D4717</f>
        <v>0.697345132743363</v>
      </c>
      <c r="F4717" s="20">
        <f>VLOOKUP(A4717,[1]spot_prices!$A:$F,5,FALSE)</f>
        <v>37.02</v>
      </c>
      <c r="G4717" s="103">
        <f>VLOOKUP(A4717,[1]spot_prices!$A:$F,6,FALSE)</f>
        <v>4.75</v>
      </c>
      <c r="H4717" s="27" t="s">
        <v>451</v>
      </c>
      <c r="I4717" s="27"/>
      <c r="J4717" s="114"/>
      <c r="K4717" s="112">
        <f>VLOOKUP(H4717,行业总结!D:F,2,FALSE)</f>
        <v>2.5</v>
      </c>
      <c r="L4717" s="27" t="s">
        <v>19739</v>
      </c>
      <c r="M4717" s="27" t="s">
        <v>19740</v>
      </c>
    </row>
    <row r="4718" s="98" customFormat="1" ht="33" spans="1:13">
      <c r="A4718" s="24" t="s">
        <v>19741</v>
      </c>
      <c r="B4718" s="24" t="s">
        <v>19742</v>
      </c>
      <c r="C4718" s="21">
        <f>VLOOKUP(A4718,[1]spot_prices!$A:$F,3,FALSE)</f>
        <v>36.5</v>
      </c>
      <c r="D4718" s="21">
        <f>VLOOKUP(A4718,[1]spot_prices!$A:$F,4,FALSE)</f>
        <v>39.7</v>
      </c>
      <c r="E4718" s="107">
        <f>C4718/D4718</f>
        <v>0.919395465994962</v>
      </c>
      <c r="F4718" s="20">
        <f>VLOOKUP(A4718,[1]spot_prices!$A:$F,5,FALSE)</f>
        <v>4.49</v>
      </c>
      <c r="G4718" s="103">
        <f>VLOOKUP(A4718,[1]spot_prices!$A:$F,6,FALSE)</f>
        <v>1.81</v>
      </c>
      <c r="H4718" s="27" t="s">
        <v>451</v>
      </c>
      <c r="I4718" s="27"/>
      <c r="J4718" s="114"/>
      <c r="K4718" s="112">
        <f>VLOOKUP(H4718,行业总结!D:F,2,FALSE)</f>
        <v>2.5</v>
      </c>
      <c r="L4718" s="27" t="s">
        <v>19743</v>
      </c>
      <c r="M4718" s="27" t="s">
        <v>19744</v>
      </c>
    </row>
    <row r="4719" s="98" customFormat="1" ht="33" spans="1:13">
      <c r="A4719" s="24" t="s">
        <v>19745</v>
      </c>
      <c r="B4719" s="24" t="s">
        <v>19746</v>
      </c>
      <c r="C4719" s="21">
        <f>VLOOKUP(A4719,[1]spot_prices!$A:$F,3,FALSE)</f>
        <v>35.8</v>
      </c>
      <c r="D4719" s="21">
        <f>VLOOKUP(A4719,[1]spot_prices!$A:$F,4,FALSE)</f>
        <v>36</v>
      </c>
      <c r="E4719" s="107">
        <f>C4719/D4719</f>
        <v>0.994444444444444</v>
      </c>
      <c r="F4719" s="20">
        <f>VLOOKUP(A4719,[1]spot_prices!$A:$F,5,FALSE)</f>
        <v>4.51</v>
      </c>
      <c r="G4719" s="103">
        <f>VLOOKUP(A4719,[1]spot_prices!$A:$F,6,FALSE)</f>
        <v>3.2</v>
      </c>
      <c r="H4719" s="27" t="s">
        <v>451</v>
      </c>
      <c r="I4719" s="27"/>
      <c r="J4719" s="114"/>
      <c r="K4719" s="112">
        <f>VLOOKUP(H4719,行业总结!D:F,2,FALSE)</f>
        <v>2.5</v>
      </c>
      <c r="L4719" s="27" t="s">
        <v>19747</v>
      </c>
      <c r="M4719" s="27" t="s">
        <v>19748</v>
      </c>
    </row>
    <row r="4720" s="98" customFormat="1" ht="49.5" spans="1:13">
      <c r="A4720" s="24" t="s">
        <v>19749</v>
      </c>
      <c r="B4720" s="24" t="s">
        <v>19750</v>
      </c>
      <c r="C4720" s="21">
        <f>VLOOKUP(A4720,[1]spot_prices!$A:$F,3,FALSE)</f>
        <v>32.4</v>
      </c>
      <c r="D4720" s="21">
        <f>VLOOKUP(A4720,[1]spot_prices!$A:$F,4,FALSE)</f>
        <v>43</v>
      </c>
      <c r="E4720" s="107">
        <f>C4720/D4720</f>
        <v>0.753488372093023</v>
      </c>
      <c r="F4720" s="20">
        <f>VLOOKUP(A4720,[1]spot_prices!$A:$F,5,FALSE)</f>
        <v>3.46</v>
      </c>
      <c r="G4720" s="103">
        <f>VLOOKUP(A4720,[1]spot_prices!$A:$F,6,FALSE)</f>
        <v>4.22</v>
      </c>
      <c r="H4720" s="27" t="s">
        <v>451</v>
      </c>
      <c r="I4720" s="27"/>
      <c r="J4720" s="114"/>
      <c r="K4720" s="112">
        <f>VLOOKUP(H4720,行业总结!D:F,2,FALSE)</f>
        <v>2.5</v>
      </c>
      <c r="L4720" s="27" t="s">
        <v>19751</v>
      </c>
      <c r="M4720" s="27" t="s">
        <v>19752</v>
      </c>
    </row>
    <row r="4721" s="98" customFormat="1" ht="33" spans="1:13">
      <c r="A4721" s="24" t="s">
        <v>19753</v>
      </c>
      <c r="B4721" s="24" t="s">
        <v>19754</v>
      </c>
      <c r="C4721" s="21">
        <f>VLOOKUP(A4721,[1]spot_prices!$A:$F,3,FALSE)</f>
        <v>31.8</v>
      </c>
      <c r="D4721" s="21">
        <f>VLOOKUP(A4721,[1]spot_prices!$A:$F,4,FALSE)</f>
        <v>31.8</v>
      </c>
      <c r="E4721" s="107">
        <f>C4721/D4721</f>
        <v>1</v>
      </c>
      <c r="F4721" s="20">
        <f>VLOOKUP(A4721,[1]spot_prices!$A:$F,5,FALSE)</f>
        <v>5.69</v>
      </c>
      <c r="G4721" s="103">
        <f>VLOOKUP(A4721,[1]spot_prices!$A:$F,6,FALSE)</f>
        <v>0.53</v>
      </c>
      <c r="H4721" s="27" t="s">
        <v>451</v>
      </c>
      <c r="I4721" s="27"/>
      <c r="J4721" s="114"/>
      <c r="K4721" s="112">
        <f>VLOOKUP(H4721,行业总结!D:F,2,FALSE)</f>
        <v>2.5</v>
      </c>
      <c r="L4721" s="27" t="s">
        <v>19755</v>
      </c>
      <c r="M4721" s="27" t="s">
        <v>19756</v>
      </c>
    </row>
    <row r="4722" s="98" customFormat="1" ht="33" spans="1:13">
      <c r="A4722" s="24" t="s">
        <v>19757</v>
      </c>
      <c r="B4722" s="24" t="s">
        <v>19758</v>
      </c>
      <c r="C4722" s="21">
        <f>VLOOKUP(A4722,[1]spot_prices!$A:$F,3,FALSE)</f>
        <v>30.7</v>
      </c>
      <c r="D4722" s="21">
        <f>VLOOKUP(A4722,[1]spot_prices!$A:$F,4,FALSE)</f>
        <v>33.9</v>
      </c>
      <c r="E4722" s="107">
        <f>C4722/D4722</f>
        <v>0.905604719764012</v>
      </c>
      <c r="F4722" s="20">
        <f>VLOOKUP(A4722,[1]spot_prices!$A:$F,5,FALSE)</f>
        <v>3.68</v>
      </c>
      <c r="G4722" s="103">
        <f>VLOOKUP(A4722,[1]spot_prices!$A:$F,6,FALSE)</f>
        <v>3.08</v>
      </c>
      <c r="H4722" s="27" t="s">
        <v>451</v>
      </c>
      <c r="I4722" s="27"/>
      <c r="J4722" s="114"/>
      <c r="K4722" s="112">
        <f>VLOOKUP(H4722,行业总结!D:F,2,FALSE)</f>
        <v>2.5</v>
      </c>
      <c r="L4722" s="27" t="s">
        <v>19759</v>
      </c>
      <c r="M4722" s="27" t="s">
        <v>19760</v>
      </c>
    </row>
    <row r="4723" s="98" customFormat="1" ht="33" spans="1:13">
      <c r="A4723" s="24" t="s">
        <v>19761</v>
      </c>
      <c r="B4723" s="24" t="s">
        <v>19762</v>
      </c>
      <c r="C4723" s="21">
        <f>VLOOKUP(A4723,[1]spot_prices!$A:$F,3,FALSE)</f>
        <v>29.5</v>
      </c>
      <c r="D4723" s="21">
        <f>VLOOKUP(A4723,[1]spot_prices!$A:$F,4,FALSE)</f>
        <v>31.8</v>
      </c>
      <c r="E4723" s="107">
        <f>C4723/D4723</f>
        <v>0.927672955974843</v>
      </c>
      <c r="F4723" s="20">
        <f>VLOOKUP(A4723,[1]spot_prices!$A:$F,5,FALSE)</f>
        <v>3.81</v>
      </c>
      <c r="G4723" s="103">
        <f>VLOOKUP(A4723,[1]spot_prices!$A:$F,6,FALSE)</f>
        <v>2.42</v>
      </c>
      <c r="H4723" s="27" t="s">
        <v>451</v>
      </c>
      <c r="I4723" s="27"/>
      <c r="J4723" s="114"/>
      <c r="K4723" s="112">
        <f>VLOOKUP(H4723,行业总结!D:F,2,FALSE)</f>
        <v>2.5</v>
      </c>
      <c r="L4723" s="27" t="s">
        <v>19763</v>
      </c>
      <c r="M4723" s="27" t="s">
        <v>19764</v>
      </c>
    </row>
    <row r="4724" s="98" customFormat="1" ht="33" spans="1:13">
      <c r="A4724" s="24" t="s">
        <v>19765</v>
      </c>
      <c r="B4724" s="24" t="s">
        <v>19766</v>
      </c>
      <c r="C4724" s="21">
        <f>VLOOKUP(A4724,[1]spot_prices!$A:$F,3,FALSE)</f>
        <v>23.9</v>
      </c>
      <c r="D4724" s="21">
        <f>VLOOKUP(A4724,[1]spot_prices!$A:$F,4,FALSE)</f>
        <v>29.9</v>
      </c>
      <c r="E4724" s="107">
        <f>C4724/D4724</f>
        <v>0.79933110367893</v>
      </c>
      <c r="F4724" s="20">
        <f>VLOOKUP(A4724,[1]spot_prices!$A:$F,5,FALSE)</f>
        <v>14.72</v>
      </c>
      <c r="G4724" s="103">
        <f>VLOOKUP(A4724,[1]spot_prices!$A:$F,6,FALSE)</f>
        <v>3.44</v>
      </c>
      <c r="H4724" s="27" t="s">
        <v>451</v>
      </c>
      <c r="I4724" s="27"/>
      <c r="J4724" s="114"/>
      <c r="K4724" s="112">
        <f>VLOOKUP(H4724,行业总结!D:F,2,FALSE)</f>
        <v>2.5</v>
      </c>
      <c r="L4724" s="27" t="s">
        <v>19767</v>
      </c>
      <c r="M4724" s="27" t="s">
        <v>19768</v>
      </c>
    </row>
    <row r="4725" s="98" customFormat="1" spans="1:13">
      <c r="A4725" s="108" t="s">
        <v>19769</v>
      </c>
      <c r="B4725" s="108" t="s">
        <v>19770</v>
      </c>
      <c r="C4725" s="21">
        <f>VLOOKUP(A4725,[1]spot_prices!$A:$F,3,FALSE)</f>
        <v>287.3</v>
      </c>
      <c r="D4725" s="21">
        <f>VLOOKUP(A4725,[1]spot_prices!$A:$F,4,FALSE)</f>
        <v>297</v>
      </c>
      <c r="E4725" s="107">
        <f>C4725/D4725</f>
        <v>0.967340067340067</v>
      </c>
      <c r="F4725" s="20">
        <f>VLOOKUP(A4725,[1]spot_prices!$A:$F,5,FALSE)</f>
        <v>13.63</v>
      </c>
      <c r="G4725" s="103">
        <f>VLOOKUP(A4725,[1]spot_prices!$A:$F,6,FALSE)</f>
        <v>2.25</v>
      </c>
      <c r="H4725" s="109" t="s">
        <v>211</v>
      </c>
      <c r="I4725" s="109"/>
      <c r="J4725" s="108" t="s">
        <v>2211</v>
      </c>
      <c r="K4725" s="112">
        <f>VLOOKUP(H4725,行业总结!D:F,2,FALSE)</f>
        <v>2.5</v>
      </c>
      <c r="L4725" s="109" t="s">
        <v>19771</v>
      </c>
      <c r="M4725" s="109" t="s">
        <v>19772</v>
      </c>
    </row>
    <row r="4726" s="98" customFormat="1" ht="33" spans="1:13">
      <c r="A4726" s="108" t="s">
        <v>19773</v>
      </c>
      <c r="B4726" s="108" t="s">
        <v>19774</v>
      </c>
      <c r="C4726" s="21">
        <f>VLOOKUP(A4726,[1]spot_prices!$A:$F,3,FALSE)</f>
        <v>258.6</v>
      </c>
      <c r="D4726" s="21">
        <f>VLOOKUP(A4726,[1]spot_prices!$A:$F,4,FALSE)</f>
        <v>258.6</v>
      </c>
      <c r="E4726" s="107">
        <f>C4726/D4726</f>
        <v>1</v>
      </c>
      <c r="F4726" s="20">
        <f>VLOOKUP(A4726,[1]spot_prices!$A:$F,5,FALSE)</f>
        <v>13.85</v>
      </c>
      <c r="G4726" s="103">
        <f>VLOOKUP(A4726,[1]spot_prices!$A:$F,6,FALSE)</f>
        <v>1.99</v>
      </c>
      <c r="H4726" s="109" t="s">
        <v>211</v>
      </c>
      <c r="I4726" s="109"/>
      <c r="J4726" s="108" t="s">
        <v>2113</v>
      </c>
      <c r="K4726" s="112">
        <f>VLOOKUP(H4726,行业总结!D:F,2,FALSE)</f>
        <v>2.5</v>
      </c>
      <c r="L4726" s="109" t="s">
        <v>19775</v>
      </c>
      <c r="M4726" s="109" t="s">
        <v>19776</v>
      </c>
    </row>
    <row r="4727" s="98" customFormat="1" ht="33" spans="1:13">
      <c r="A4727" s="108" t="s">
        <v>19777</v>
      </c>
      <c r="B4727" s="108" t="s">
        <v>19778</v>
      </c>
      <c r="C4727" s="21">
        <f>VLOOKUP(A4727,[1]spot_prices!$A:$F,3,FALSE)</f>
        <v>257.3</v>
      </c>
      <c r="D4727" s="21">
        <f>VLOOKUP(A4727,[1]spot_prices!$A:$F,4,FALSE)</f>
        <v>270.8</v>
      </c>
      <c r="E4727" s="107">
        <f>C4727/D4727</f>
        <v>0.950147710487445</v>
      </c>
      <c r="F4727" s="20">
        <f>VLOOKUP(A4727,[1]spot_prices!$A:$F,5,FALSE)</f>
        <v>9.23</v>
      </c>
      <c r="G4727" s="103">
        <f>VLOOKUP(A4727,[1]spot_prices!$A:$F,6,FALSE)</f>
        <v>3.71</v>
      </c>
      <c r="H4727" s="109" t="s">
        <v>211</v>
      </c>
      <c r="I4727" s="109"/>
      <c r="J4727" s="108" t="s">
        <v>3509</v>
      </c>
      <c r="K4727" s="112">
        <f>VLOOKUP(H4727,行业总结!D:F,2,FALSE)</f>
        <v>2.5</v>
      </c>
      <c r="L4727" s="109" t="s">
        <v>19779</v>
      </c>
      <c r="M4727" s="109" t="s">
        <v>19780</v>
      </c>
    </row>
    <row r="4728" s="98" customFormat="1" ht="49.5" spans="1:13">
      <c r="A4728" s="108" t="s">
        <v>19781</v>
      </c>
      <c r="B4728" s="108" t="s">
        <v>19782</v>
      </c>
      <c r="C4728" s="21">
        <f>VLOOKUP(A4728,[1]spot_prices!$A:$F,3,FALSE)</f>
        <v>131.7</v>
      </c>
      <c r="D4728" s="21">
        <f>VLOOKUP(A4728,[1]spot_prices!$A:$F,4,FALSE)</f>
        <v>156.9</v>
      </c>
      <c r="E4728" s="107">
        <f>C4728/D4728</f>
        <v>0.839388145315487</v>
      </c>
      <c r="F4728" s="20">
        <f>VLOOKUP(A4728,[1]spot_prices!$A:$F,5,FALSE)</f>
        <v>5.99</v>
      </c>
      <c r="G4728" s="103">
        <f>VLOOKUP(A4728,[1]spot_prices!$A:$F,6,FALSE)</f>
        <v>2.39</v>
      </c>
      <c r="H4728" s="109" t="s">
        <v>211</v>
      </c>
      <c r="I4728" s="109"/>
      <c r="J4728" s="108" t="s">
        <v>2839</v>
      </c>
      <c r="K4728" s="112">
        <f>VLOOKUP(H4728,行业总结!D:F,2,FALSE)</f>
        <v>2.5</v>
      </c>
      <c r="L4728" s="109" t="s">
        <v>19783</v>
      </c>
      <c r="M4728" s="109" t="s">
        <v>19784</v>
      </c>
    </row>
    <row r="4729" s="98" customFormat="1" ht="49.5" spans="1:13">
      <c r="A4729" s="20" t="s">
        <v>19785</v>
      </c>
      <c r="B4729" s="20" t="s">
        <v>19786</v>
      </c>
      <c r="C4729" s="21">
        <f>VLOOKUP(A4729,[1]spot_prices!$A:$F,3,FALSE)</f>
        <v>114</v>
      </c>
      <c r="D4729" s="21">
        <f>VLOOKUP(A4729,[1]spot_prices!$A:$F,4,FALSE)</f>
        <v>133.1</v>
      </c>
      <c r="E4729" s="107">
        <f>C4729/D4729</f>
        <v>0.856498873027799</v>
      </c>
      <c r="F4729" s="20">
        <f>VLOOKUP(A4729,[1]spot_prices!$A:$F,5,FALSE)</f>
        <v>7</v>
      </c>
      <c r="G4729" s="103">
        <f>VLOOKUP(A4729,[1]spot_prices!$A:$F,6,FALSE)</f>
        <v>2.94</v>
      </c>
      <c r="H4729" s="23" t="s">
        <v>211</v>
      </c>
      <c r="I4729" s="23"/>
      <c r="J4729" s="20" t="s">
        <v>2352</v>
      </c>
      <c r="K4729" s="112">
        <f>VLOOKUP(H4729,行业总结!D:F,2,FALSE)</f>
        <v>2.5</v>
      </c>
      <c r="L4729" s="23" t="s">
        <v>19787</v>
      </c>
      <c r="M4729" s="23" t="s">
        <v>19788</v>
      </c>
    </row>
    <row r="4730" s="98" customFormat="1" ht="33" spans="1:13">
      <c r="A4730" s="20" t="s">
        <v>19789</v>
      </c>
      <c r="B4730" s="20" t="s">
        <v>19790</v>
      </c>
      <c r="C4730" s="21">
        <f>VLOOKUP(A4730,[1]spot_prices!$A:$F,3,FALSE)</f>
        <v>94.4</v>
      </c>
      <c r="D4730" s="21">
        <f>VLOOKUP(A4730,[1]spot_prices!$A:$F,4,FALSE)</f>
        <v>94.4</v>
      </c>
      <c r="E4730" s="107">
        <f>C4730/D4730</f>
        <v>1</v>
      </c>
      <c r="F4730" s="20">
        <f>VLOOKUP(A4730,[1]spot_prices!$A:$F,5,FALSE)</f>
        <v>14.88</v>
      </c>
      <c r="G4730" s="103">
        <f>VLOOKUP(A4730,[1]spot_prices!$A:$F,6,FALSE)</f>
        <v>2.98</v>
      </c>
      <c r="H4730" s="23" t="s">
        <v>211</v>
      </c>
      <c r="I4730" s="23"/>
      <c r="J4730" s="20" t="s">
        <v>2113</v>
      </c>
      <c r="K4730" s="112">
        <f>VLOOKUP(H4730,行业总结!D:F,2,FALSE)</f>
        <v>2.5</v>
      </c>
      <c r="L4730" s="23" t="s">
        <v>19791</v>
      </c>
      <c r="M4730" s="23" t="s">
        <v>19792</v>
      </c>
    </row>
    <row r="4731" s="98" customFormat="1" ht="33" spans="1:13">
      <c r="A4731" s="20" t="s">
        <v>19793</v>
      </c>
      <c r="B4731" s="20" t="s">
        <v>19794</v>
      </c>
      <c r="C4731" s="21">
        <f>VLOOKUP(A4731,[1]spot_prices!$A:$F,3,FALSE)</f>
        <v>67.5</v>
      </c>
      <c r="D4731" s="21">
        <f>VLOOKUP(A4731,[1]spot_prices!$A:$F,4,FALSE)</f>
        <v>81.3</v>
      </c>
      <c r="E4731" s="107">
        <f>C4731/D4731</f>
        <v>0.830258302583026</v>
      </c>
      <c r="F4731" s="20">
        <f>VLOOKUP(A4731,[1]spot_prices!$A:$F,5,FALSE)</f>
        <v>2.93</v>
      </c>
      <c r="G4731" s="103">
        <f>VLOOKUP(A4731,[1]spot_prices!$A:$F,6,FALSE)</f>
        <v>0.69</v>
      </c>
      <c r="H4731" s="23" t="s">
        <v>211</v>
      </c>
      <c r="I4731" s="23"/>
      <c r="J4731" s="20" t="s">
        <v>2113</v>
      </c>
      <c r="K4731" s="112">
        <f>VLOOKUP(H4731,行业总结!D:F,2,FALSE)</f>
        <v>2.5</v>
      </c>
      <c r="L4731" s="23" t="s">
        <v>19795</v>
      </c>
      <c r="M4731" s="23" t="s">
        <v>19796</v>
      </c>
    </row>
    <row r="4732" s="98" customFormat="1" spans="1:13">
      <c r="A4732" s="20" t="s">
        <v>19797</v>
      </c>
      <c r="B4732" s="20" t="s">
        <v>19798</v>
      </c>
      <c r="C4732" s="21">
        <f>VLOOKUP(A4732,[1]spot_prices!$A:$F,3,FALSE)</f>
        <v>67.4</v>
      </c>
      <c r="D4732" s="21">
        <f>VLOOKUP(A4732,[1]spot_prices!$A:$F,4,FALSE)</f>
        <v>67.4</v>
      </c>
      <c r="E4732" s="107">
        <f>C4732/D4732</f>
        <v>1</v>
      </c>
      <c r="F4732" s="20">
        <f>VLOOKUP(A4732,[1]spot_prices!$A:$F,5,FALSE)</f>
        <v>15.03</v>
      </c>
      <c r="G4732" s="103">
        <f>VLOOKUP(A4732,[1]spot_prices!$A:$F,6,FALSE)</f>
        <v>3.66</v>
      </c>
      <c r="H4732" s="23" t="s">
        <v>211</v>
      </c>
      <c r="I4732" s="23"/>
      <c r="J4732" s="113"/>
      <c r="K4732" s="112">
        <f>VLOOKUP(H4732,行业总结!D:F,2,FALSE)</f>
        <v>2.5</v>
      </c>
      <c r="L4732" s="23" t="s">
        <v>19799</v>
      </c>
      <c r="M4732" s="23" t="s">
        <v>19800</v>
      </c>
    </row>
    <row r="4733" s="98" customFormat="1" ht="33" spans="1:13">
      <c r="A4733" s="24" t="s">
        <v>19801</v>
      </c>
      <c r="B4733" s="24" t="s">
        <v>19802</v>
      </c>
      <c r="C4733" s="21">
        <f>VLOOKUP(A4733,[1]spot_prices!$A:$F,3,FALSE)</f>
        <v>63.2</v>
      </c>
      <c r="D4733" s="21">
        <f>VLOOKUP(A4733,[1]spot_prices!$A:$F,4,FALSE)</f>
        <v>72.4</v>
      </c>
      <c r="E4733" s="107">
        <f>C4733/D4733</f>
        <v>0.87292817679558</v>
      </c>
      <c r="F4733" s="20">
        <f>VLOOKUP(A4733,[1]spot_prices!$A:$F,5,FALSE)</f>
        <v>7.78</v>
      </c>
      <c r="G4733" s="103">
        <f>VLOOKUP(A4733,[1]spot_prices!$A:$F,6,FALSE)</f>
        <v>20.06</v>
      </c>
      <c r="H4733" s="27" t="s">
        <v>211</v>
      </c>
      <c r="I4733" s="27"/>
      <c r="J4733" s="114"/>
      <c r="K4733" s="112">
        <f>VLOOKUP(H4733,行业总结!D:F,2,FALSE)</f>
        <v>2.5</v>
      </c>
      <c r="L4733" s="27" t="s">
        <v>19803</v>
      </c>
      <c r="M4733" s="27" t="s">
        <v>19804</v>
      </c>
    </row>
    <row r="4734" s="98" customFormat="1" ht="49.5" spans="1:13">
      <c r="A4734" s="20" t="s">
        <v>19805</v>
      </c>
      <c r="B4734" s="20" t="s">
        <v>19806</v>
      </c>
      <c r="C4734" s="21">
        <f>VLOOKUP(A4734,[1]spot_prices!$A:$F,3,FALSE)</f>
        <v>60.4</v>
      </c>
      <c r="D4734" s="21">
        <f>VLOOKUP(A4734,[1]spot_prices!$A:$F,4,FALSE)</f>
        <v>91.5</v>
      </c>
      <c r="E4734" s="107">
        <f>C4734/D4734</f>
        <v>0.660109289617486</v>
      </c>
      <c r="F4734" s="20">
        <f>VLOOKUP(A4734,[1]spot_prices!$A:$F,5,FALSE)</f>
        <v>6.19</v>
      </c>
      <c r="G4734" s="103">
        <f>VLOOKUP(A4734,[1]spot_prices!$A:$F,6,FALSE)</f>
        <v>6.36</v>
      </c>
      <c r="H4734" s="23" t="s">
        <v>211</v>
      </c>
      <c r="I4734" s="23"/>
      <c r="J4734" s="20" t="s">
        <v>2135</v>
      </c>
      <c r="K4734" s="112">
        <f>VLOOKUP(H4734,行业总结!D:F,2,FALSE)</f>
        <v>2.5</v>
      </c>
      <c r="L4734" s="23" t="s">
        <v>19807</v>
      </c>
      <c r="M4734" s="23" t="s">
        <v>19808</v>
      </c>
    </row>
    <row r="4735" s="98" customFormat="1" ht="33" spans="1:13">
      <c r="A4735" s="24" t="s">
        <v>19809</v>
      </c>
      <c r="B4735" s="24" t="s">
        <v>19810</v>
      </c>
      <c r="C4735" s="21">
        <f>VLOOKUP(A4735,[1]spot_prices!$A:$F,3,FALSE)</f>
        <v>51.5</v>
      </c>
      <c r="D4735" s="21">
        <f>VLOOKUP(A4735,[1]spot_prices!$A:$F,4,FALSE)</f>
        <v>88.7</v>
      </c>
      <c r="E4735" s="107">
        <f>C4735/D4735</f>
        <v>0.580608793686584</v>
      </c>
      <c r="F4735" s="20">
        <f>VLOOKUP(A4735,[1]spot_prices!$A:$F,5,FALSE)</f>
        <v>8.31</v>
      </c>
      <c r="G4735" s="103">
        <f>VLOOKUP(A4735,[1]spot_prices!$A:$F,6,FALSE)</f>
        <v>2.85</v>
      </c>
      <c r="H4735" s="27" t="s">
        <v>211</v>
      </c>
      <c r="I4735" s="27"/>
      <c r="J4735" s="114"/>
      <c r="K4735" s="112">
        <f>VLOOKUP(H4735,行业总结!D:F,2,FALSE)</f>
        <v>2.5</v>
      </c>
      <c r="L4735" s="27" t="s">
        <v>19811</v>
      </c>
      <c r="M4735" s="27" t="s">
        <v>19812</v>
      </c>
    </row>
    <row r="4736" s="98" customFormat="1" ht="33" spans="1:13">
      <c r="A4736" s="24" t="s">
        <v>19813</v>
      </c>
      <c r="B4736" s="24" t="s">
        <v>19814</v>
      </c>
      <c r="C4736" s="21">
        <f>VLOOKUP(A4736,[1]spot_prices!$A:$F,3,FALSE)</f>
        <v>43.4</v>
      </c>
      <c r="D4736" s="21">
        <f>VLOOKUP(A4736,[1]spot_prices!$A:$F,4,FALSE)</f>
        <v>43.4</v>
      </c>
      <c r="E4736" s="107">
        <f>C4736/D4736</f>
        <v>1</v>
      </c>
      <c r="F4736" s="20">
        <f>VLOOKUP(A4736,[1]spot_prices!$A:$F,5,FALSE)</f>
        <v>10.92</v>
      </c>
      <c r="G4736" s="103">
        <f>VLOOKUP(A4736,[1]spot_prices!$A:$F,6,FALSE)</f>
        <v>1.11</v>
      </c>
      <c r="H4736" s="27" t="s">
        <v>211</v>
      </c>
      <c r="I4736" s="27"/>
      <c r="J4736" s="114"/>
      <c r="K4736" s="112">
        <f>VLOOKUP(H4736,行业总结!D:F,2,FALSE)</f>
        <v>2.5</v>
      </c>
      <c r="L4736" s="27" t="s">
        <v>19815</v>
      </c>
      <c r="M4736" s="27" t="s">
        <v>19816</v>
      </c>
    </row>
    <row r="4737" s="98" customFormat="1" ht="33" spans="1:13">
      <c r="A4737" s="24" t="s">
        <v>19817</v>
      </c>
      <c r="B4737" s="24" t="s">
        <v>19818</v>
      </c>
      <c r="C4737" s="21">
        <f>VLOOKUP(A4737,[1]spot_prices!$A:$F,3,FALSE)</f>
        <v>43.2</v>
      </c>
      <c r="D4737" s="21">
        <f>VLOOKUP(A4737,[1]spot_prices!$A:$F,4,FALSE)</f>
        <v>43.2</v>
      </c>
      <c r="E4737" s="107">
        <f>C4737/D4737</f>
        <v>1</v>
      </c>
      <c r="F4737" s="20">
        <f>VLOOKUP(A4737,[1]spot_prices!$A:$F,5,FALSE)</f>
        <v>2.33</v>
      </c>
      <c r="G4737" s="103">
        <f>VLOOKUP(A4737,[1]spot_prices!$A:$F,6,FALSE)</f>
        <v>3.56</v>
      </c>
      <c r="H4737" s="27" t="s">
        <v>211</v>
      </c>
      <c r="I4737" s="27"/>
      <c r="J4737" s="114"/>
      <c r="K4737" s="112">
        <f>VLOOKUP(H4737,行业总结!D:F,2,FALSE)</f>
        <v>2.5</v>
      </c>
      <c r="L4737" s="27" t="s">
        <v>19819</v>
      </c>
      <c r="M4737" s="27" t="s">
        <v>19820</v>
      </c>
    </row>
    <row r="4738" s="98" customFormat="1" ht="33" spans="1:13">
      <c r="A4738" s="24" t="s">
        <v>19821</v>
      </c>
      <c r="B4738" s="24" t="s">
        <v>19822</v>
      </c>
      <c r="C4738" s="21">
        <f>VLOOKUP(A4738,[1]spot_prices!$A:$F,3,FALSE)</f>
        <v>41.5</v>
      </c>
      <c r="D4738" s="21">
        <f>VLOOKUP(A4738,[1]spot_prices!$A:$F,4,FALSE)</f>
        <v>41.5</v>
      </c>
      <c r="E4738" s="107">
        <f>C4738/D4738</f>
        <v>1</v>
      </c>
      <c r="F4738" s="20">
        <f>VLOOKUP(A4738,[1]spot_prices!$A:$F,5,FALSE)</f>
        <v>4.92</v>
      </c>
      <c r="G4738" s="103">
        <f>VLOOKUP(A4738,[1]spot_prices!$A:$F,6,FALSE)</f>
        <v>2.07</v>
      </c>
      <c r="H4738" s="27" t="s">
        <v>211</v>
      </c>
      <c r="I4738" s="27"/>
      <c r="J4738" s="114"/>
      <c r="K4738" s="112">
        <f>VLOOKUP(H4738,行业总结!D:F,2,FALSE)</f>
        <v>2.5</v>
      </c>
      <c r="L4738" s="27" t="s">
        <v>19823</v>
      </c>
      <c r="M4738" s="27" t="s">
        <v>19824</v>
      </c>
    </row>
    <row r="4739" s="98" customFormat="1" spans="1:13">
      <c r="A4739" s="24" t="s">
        <v>19825</v>
      </c>
      <c r="B4739" s="24" t="s">
        <v>19826</v>
      </c>
      <c r="C4739" s="21">
        <f>VLOOKUP(A4739,[1]spot_prices!$A:$F,3,FALSE)</f>
        <v>35.3</v>
      </c>
      <c r="D4739" s="21">
        <f>VLOOKUP(A4739,[1]spot_prices!$A:$F,4,FALSE)</f>
        <v>35.4</v>
      </c>
      <c r="E4739" s="107">
        <f>C4739/D4739</f>
        <v>0.997175141242938</v>
      </c>
      <c r="F4739" s="20">
        <f>VLOOKUP(A4739,[1]spot_prices!$A:$F,5,FALSE)</f>
        <v>4.94</v>
      </c>
      <c r="G4739" s="103">
        <f>VLOOKUP(A4739,[1]spot_prices!$A:$F,6,FALSE)</f>
        <v>4.44</v>
      </c>
      <c r="H4739" s="27" t="s">
        <v>211</v>
      </c>
      <c r="I4739" s="27"/>
      <c r="J4739" s="114"/>
      <c r="K4739" s="112">
        <f>VLOOKUP(H4739,行业总结!D:F,2,FALSE)</f>
        <v>2.5</v>
      </c>
      <c r="L4739" s="27" t="s">
        <v>19827</v>
      </c>
      <c r="M4739" s="27" t="s">
        <v>19828</v>
      </c>
    </row>
    <row r="4740" s="98" customFormat="1" ht="33" spans="1:13">
      <c r="A4740" s="24" t="s">
        <v>19829</v>
      </c>
      <c r="B4740" s="24" t="s">
        <v>19830</v>
      </c>
      <c r="C4740" s="21">
        <f>VLOOKUP(A4740,[1]spot_prices!$A:$F,3,FALSE)</f>
        <v>34.3</v>
      </c>
      <c r="D4740" s="21">
        <f>VLOOKUP(A4740,[1]spot_prices!$A:$F,4,FALSE)</f>
        <v>47.4</v>
      </c>
      <c r="E4740" s="107">
        <f>C4740/D4740</f>
        <v>0.723628691983122</v>
      </c>
      <c r="F4740" s="20">
        <f>VLOOKUP(A4740,[1]spot_prices!$A:$F,5,FALSE)</f>
        <v>4.83</v>
      </c>
      <c r="G4740" s="103">
        <f>VLOOKUP(A4740,[1]spot_prices!$A:$F,6,FALSE)</f>
        <v>10.02</v>
      </c>
      <c r="H4740" s="27" t="s">
        <v>211</v>
      </c>
      <c r="I4740" s="27"/>
      <c r="J4740" s="114"/>
      <c r="K4740" s="112">
        <f>VLOOKUP(H4740,行业总结!D:F,2,FALSE)</f>
        <v>2.5</v>
      </c>
      <c r="L4740" s="27" t="s">
        <v>19831</v>
      </c>
      <c r="M4740" s="27" t="s">
        <v>19832</v>
      </c>
    </row>
    <row r="4741" s="98" customFormat="1" ht="33" spans="1:13">
      <c r="A4741" s="24" t="s">
        <v>19833</v>
      </c>
      <c r="B4741" s="24" t="s">
        <v>19834</v>
      </c>
      <c r="C4741" s="21">
        <f>VLOOKUP(A4741,[1]spot_prices!$A:$F,3,FALSE)</f>
        <v>32</v>
      </c>
      <c r="D4741" s="21">
        <f>VLOOKUP(A4741,[1]spot_prices!$A:$F,4,FALSE)</f>
        <v>32.2</v>
      </c>
      <c r="E4741" s="107">
        <f>C4741/D4741</f>
        <v>0.993788819875776</v>
      </c>
      <c r="F4741" s="20">
        <f>VLOOKUP(A4741,[1]spot_prices!$A:$F,5,FALSE)</f>
        <v>6.77</v>
      </c>
      <c r="G4741" s="103">
        <f>VLOOKUP(A4741,[1]spot_prices!$A:$F,6,FALSE)</f>
        <v>2.27</v>
      </c>
      <c r="H4741" s="27" t="s">
        <v>211</v>
      </c>
      <c r="I4741" s="27"/>
      <c r="J4741" s="114"/>
      <c r="K4741" s="112">
        <f>VLOOKUP(H4741,行业总结!D:F,2,FALSE)</f>
        <v>2.5</v>
      </c>
      <c r="L4741" s="27" t="s">
        <v>19835</v>
      </c>
      <c r="M4741" s="27" t="s">
        <v>19836</v>
      </c>
    </row>
    <row r="4742" s="98" customFormat="1" ht="33" spans="1:13">
      <c r="A4742" s="24" t="s">
        <v>19837</v>
      </c>
      <c r="B4742" s="24" t="s">
        <v>19838</v>
      </c>
      <c r="C4742" s="21">
        <f>VLOOKUP(A4742,[1]spot_prices!$A:$F,3,FALSE)</f>
        <v>31.7</v>
      </c>
      <c r="D4742" s="21">
        <f>VLOOKUP(A4742,[1]spot_prices!$A:$F,4,FALSE)</f>
        <v>32.7</v>
      </c>
      <c r="E4742" s="107">
        <f>C4742/D4742</f>
        <v>0.969418960244648</v>
      </c>
      <c r="F4742" s="20">
        <f>VLOOKUP(A4742,[1]spot_prices!$A:$F,5,FALSE)</f>
        <v>7.99</v>
      </c>
      <c r="G4742" s="103">
        <f>VLOOKUP(A4742,[1]spot_prices!$A:$F,6,FALSE)</f>
        <v>2.04</v>
      </c>
      <c r="H4742" s="27" t="s">
        <v>211</v>
      </c>
      <c r="I4742" s="27"/>
      <c r="J4742" s="114"/>
      <c r="K4742" s="112">
        <f>VLOOKUP(H4742,行业总结!D:F,2,FALSE)</f>
        <v>2.5</v>
      </c>
      <c r="L4742" s="27" t="s">
        <v>19839</v>
      </c>
      <c r="M4742" s="27" t="s">
        <v>19840</v>
      </c>
    </row>
    <row r="4743" s="98" customFormat="1" ht="33" spans="1:13">
      <c r="A4743" s="24" t="s">
        <v>19841</v>
      </c>
      <c r="B4743" s="24" t="s">
        <v>19842</v>
      </c>
      <c r="C4743" s="21">
        <f>VLOOKUP(A4743,[1]spot_prices!$A:$F,3,FALSE)</f>
        <v>30.2</v>
      </c>
      <c r="D4743" s="21">
        <f>VLOOKUP(A4743,[1]spot_prices!$A:$F,4,FALSE)</f>
        <v>32.5</v>
      </c>
      <c r="E4743" s="107">
        <f>C4743/D4743</f>
        <v>0.929230769230769</v>
      </c>
      <c r="F4743" s="20">
        <f>VLOOKUP(A4743,[1]spot_prices!$A:$F,5,FALSE)</f>
        <v>8.63</v>
      </c>
      <c r="G4743" s="103">
        <f>VLOOKUP(A4743,[1]spot_prices!$A:$F,6,FALSE)</f>
        <v>2.49</v>
      </c>
      <c r="H4743" s="27" t="s">
        <v>211</v>
      </c>
      <c r="I4743" s="27"/>
      <c r="J4743" s="114"/>
      <c r="K4743" s="112">
        <f>VLOOKUP(H4743,行业总结!D:F,2,FALSE)</f>
        <v>2.5</v>
      </c>
      <c r="L4743" s="27" t="s">
        <v>19843</v>
      </c>
      <c r="M4743" s="27" t="s">
        <v>19844</v>
      </c>
    </row>
    <row r="4744" s="98" customFormat="1" ht="33" spans="1:13">
      <c r="A4744" s="24" t="s">
        <v>19845</v>
      </c>
      <c r="B4744" s="24" t="s">
        <v>19846</v>
      </c>
      <c r="C4744" s="21">
        <f>VLOOKUP(A4744,[1]spot_prices!$A:$F,3,FALSE)</f>
        <v>30.2</v>
      </c>
      <c r="D4744" s="21">
        <f>VLOOKUP(A4744,[1]spot_prices!$A:$F,4,FALSE)</f>
        <v>30.2</v>
      </c>
      <c r="E4744" s="107">
        <f>C4744/D4744</f>
        <v>1</v>
      </c>
      <c r="F4744" s="20">
        <f>VLOOKUP(A4744,[1]spot_prices!$A:$F,5,FALSE)</f>
        <v>8.11</v>
      </c>
      <c r="G4744" s="103">
        <f>VLOOKUP(A4744,[1]spot_prices!$A:$F,6,FALSE)</f>
        <v>3.05</v>
      </c>
      <c r="H4744" s="27" t="s">
        <v>211</v>
      </c>
      <c r="I4744" s="27"/>
      <c r="J4744" s="114"/>
      <c r="K4744" s="112">
        <f>VLOOKUP(H4744,行业总结!D:F,2,FALSE)</f>
        <v>2.5</v>
      </c>
      <c r="L4744" s="27" t="s">
        <v>19847</v>
      </c>
      <c r="M4744" s="27" t="s">
        <v>19848</v>
      </c>
    </row>
    <row r="4745" s="98" customFormat="1" ht="33" spans="1:13">
      <c r="A4745" s="24" t="s">
        <v>19849</v>
      </c>
      <c r="B4745" s="24" t="s">
        <v>19850</v>
      </c>
      <c r="C4745" s="21">
        <f>VLOOKUP(A4745,[1]spot_prices!$A:$F,3,FALSE)</f>
        <v>28.5</v>
      </c>
      <c r="D4745" s="21">
        <f>VLOOKUP(A4745,[1]spot_prices!$A:$F,4,FALSE)</f>
        <v>142.3</v>
      </c>
      <c r="E4745" s="107">
        <f>C4745/D4745</f>
        <v>0.200281096275474</v>
      </c>
      <c r="F4745" s="20">
        <f>VLOOKUP(A4745,[1]spot_prices!$A:$F,5,FALSE)</f>
        <v>10.35</v>
      </c>
      <c r="G4745" s="103">
        <f>VLOOKUP(A4745,[1]spot_prices!$A:$F,6,FALSE)</f>
        <v>1.57</v>
      </c>
      <c r="H4745" s="27" t="s">
        <v>211</v>
      </c>
      <c r="I4745" s="27"/>
      <c r="J4745" s="114"/>
      <c r="K4745" s="112">
        <f>VLOOKUP(H4745,行业总结!D:F,2,FALSE)</f>
        <v>2.5</v>
      </c>
      <c r="L4745" s="27" t="s">
        <v>19851</v>
      </c>
      <c r="M4745" s="27" t="s">
        <v>19852</v>
      </c>
    </row>
    <row r="4746" s="98" customFormat="1" ht="33" spans="1:13">
      <c r="A4746" s="24" t="s">
        <v>19853</v>
      </c>
      <c r="B4746" s="24" t="s">
        <v>19854</v>
      </c>
      <c r="C4746" s="21">
        <f>VLOOKUP(A4746,[1]spot_prices!$A:$F,3,FALSE)</f>
        <v>23.6</v>
      </c>
      <c r="D4746" s="21">
        <f>VLOOKUP(A4746,[1]spot_prices!$A:$F,4,FALSE)</f>
        <v>23.6</v>
      </c>
      <c r="E4746" s="107">
        <f>C4746/D4746</f>
        <v>1</v>
      </c>
      <c r="F4746" s="20">
        <f>VLOOKUP(A4746,[1]spot_prices!$A:$F,5,FALSE)</f>
        <v>18.15</v>
      </c>
      <c r="G4746" s="103">
        <f>VLOOKUP(A4746,[1]spot_prices!$A:$F,6,FALSE)</f>
        <v>2.48</v>
      </c>
      <c r="H4746" s="27" t="s">
        <v>211</v>
      </c>
      <c r="I4746" s="27"/>
      <c r="J4746" s="114"/>
      <c r="K4746" s="112">
        <f>VLOOKUP(H4746,行业总结!D:F,2,FALSE)</f>
        <v>2.5</v>
      </c>
      <c r="L4746" s="27" t="s">
        <v>19855</v>
      </c>
      <c r="M4746" s="27" t="s">
        <v>19856</v>
      </c>
    </row>
    <row r="4747" s="98" customFormat="1" ht="49.5" spans="1:13">
      <c r="A4747" s="108" t="s">
        <v>19857</v>
      </c>
      <c r="B4747" s="108" t="s">
        <v>19858</v>
      </c>
      <c r="C4747" s="21">
        <f>VLOOKUP(A4747,[1]spot_prices!$A:$F,3,FALSE)</f>
        <v>378</v>
      </c>
      <c r="D4747" s="21">
        <f>VLOOKUP(A4747,[1]spot_prices!$A:$F,4,FALSE)</f>
        <v>692.2</v>
      </c>
      <c r="E4747" s="107">
        <f>C4747/D4747</f>
        <v>0.546084946547241</v>
      </c>
      <c r="F4747" s="20">
        <f>VLOOKUP(A4747,[1]spot_prices!$A:$F,5,FALSE)</f>
        <v>37</v>
      </c>
      <c r="G4747" s="103">
        <f>VLOOKUP(A4747,[1]spot_prices!$A:$F,6,FALSE)</f>
        <v>-2.27</v>
      </c>
      <c r="H4747" s="109" t="s">
        <v>2021</v>
      </c>
      <c r="I4747" s="109"/>
      <c r="J4747" s="108" t="s">
        <v>3185</v>
      </c>
      <c r="K4747" s="112">
        <f>VLOOKUP(H4747,行业总结!D:F,2,FALSE)</f>
        <v>2.5</v>
      </c>
      <c r="L4747" s="109" t="s">
        <v>19859</v>
      </c>
      <c r="M4747" s="109" t="s">
        <v>19860</v>
      </c>
    </row>
    <row r="4748" s="98" customFormat="1" ht="49.5" spans="1:13">
      <c r="A4748" s="108" t="s">
        <v>19861</v>
      </c>
      <c r="B4748" s="108" t="s">
        <v>19862</v>
      </c>
      <c r="C4748" s="21">
        <f>VLOOKUP(A4748,[1]spot_prices!$A:$F,3,FALSE)</f>
        <v>194.7</v>
      </c>
      <c r="D4748" s="21">
        <f>VLOOKUP(A4748,[1]spot_prices!$A:$F,4,FALSE)</f>
        <v>194.7</v>
      </c>
      <c r="E4748" s="107">
        <f>C4748/D4748</f>
        <v>1</v>
      </c>
      <c r="F4748" s="20">
        <f>VLOOKUP(A4748,[1]spot_prices!$A:$F,5,FALSE)</f>
        <v>17.61</v>
      </c>
      <c r="G4748" s="103">
        <f>VLOOKUP(A4748,[1]spot_prices!$A:$F,6,FALSE)</f>
        <v>-1.89</v>
      </c>
      <c r="H4748" s="109" t="s">
        <v>2021</v>
      </c>
      <c r="I4748" s="109"/>
      <c r="J4748" s="108" t="s">
        <v>2216</v>
      </c>
      <c r="K4748" s="112">
        <f>VLOOKUP(H4748,行业总结!D:F,2,FALSE)</f>
        <v>2.5</v>
      </c>
      <c r="L4748" s="109" t="s">
        <v>19863</v>
      </c>
      <c r="M4748" s="109" t="s">
        <v>19864</v>
      </c>
    </row>
    <row r="4749" s="98" customFormat="1" ht="49.5" spans="1:13">
      <c r="A4749" s="108" t="s">
        <v>19865</v>
      </c>
      <c r="B4749" s="108" t="s">
        <v>19866</v>
      </c>
      <c r="C4749" s="21">
        <f>VLOOKUP(A4749,[1]spot_prices!$A:$F,3,FALSE)</f>
        <v>130.2</v>
      </c>
      <c r="D4749" s="21">
        <f>VLOOKUP(A4749,[1]spot_prices!$A:$F,4,FALSE)</f>
        <v>130.2</v>
      </c>
      <c r="E4749" s="107">
        <f>C4749/D4749</f>
        <v>1</v>
      </c>
      <c r="F4749" s="20">
        <f>VLOOKUP(A4749,[1]spot_prices!$A:$F,5,FALSE)</f>
        <v>25.09</v>
      </c>
      <c r="G4749" s="103">
        <f>VLOOKUP(A4749,[1]spot_prices!$A:$F,6,FALSE)</f>
        <v>-1.95</v>
      </c>
      <c r="H4749" s="109" t="s">
        <v>2021</v>
      </c>
      <c r="I4749" s="109"/>
      <c r="J4749" s="108" t="s">
        <v>2723</v>
      </c>
      <c r="K4749" s="112">
        <f>VLOOKUP(H4749,行业总结!D:F,2,FALSE)</f>
        <v>2.5</v>
      </c>
      <c r="L4749" s="109" t="s">
        <v>19867</v>
      </c>
      <c r="M4749" s="109" t="s">
        <v>19868</v>
      </c>
    </row>
    <row r="4750" s="98" customFormat="1" ht="33" spans="1:13">
      <c r="A4750" s="20" t="s">
        <v>19869</v>
      </c>
      <c r="B4750" s="20" t="s">
        <v>19870</v>
      </c>
      <c r="C4750" s="21">
        <f>VLOOKUP(A4750,[1]spot_prices!$A:$F,3,FALSE)</f>
        <v>95</v>
      </c>
      <c r="D4750" s="21">
        <f>VLOOKUP(A4750,[1]spot_prices!$A:$F,4,FALSE)</f>
        <v>95</v>
      </c>
      <c r="E4750" s="107">
        <f>C4750/D4750</f>
        <v>1</v>
      </c>
      <c r="F4750" s="20">
        <f>VLOOKUP(A4750,[1]spot_prices!$A:$F,5,FALSE)</f>
        <v>15.93</v>
      </c>
      <c r="G4750" s="103">
        <f>VLOOKUP(A4750,[1]spot_prices!$A:$F,6,FALSE)</f>
        <v>2.18</v>
      </c>
      <c r="H4750" s="23" t="s">
        <v>2021</v>
      </c>
      <c r="I4750" s="23"/>
      <c r="J4750" s="20" t="s">
        <v>2253</v>
      </c>
      <c r="K4750" s="112">
        <f>VLOOKUP(H4750,行业总结!D:F,2,FALSE)</f>
        <v>2.5</v>
      </c>
      <c r="L4750" s="23" t="s">
        <v>19871</v>
      </c>
      <c r="M4750" s="23" t="s">
        <v>19872</v>
      </c>
    </row>
    <row r="4751" s="98" customFormat="1" ht="33" spans="1:13">
      <c r="A4751" s="20" t="s">
        <v>19873</v>
      </c>
      <c r="B4751" s="20" t="s">
        <v>19874</v>
      </c>
      <c r="C4751" s="21">
        <f>VLOOKUP(A4751,[1]spot_prices!$A:$F,3,FALSE)</f>
        <v>94.5</v>
      </c>
      <c r="D4751" s="21">
        <f>VLOOKUP(A4751,[1]spot_prices!$A:$F,4,FALSE)</f>
        <v>113.3</v>
      </c>
      <c r="E4751" s="107">
        <f>C4751/D4751</f>
        <v>0.834068843777582</v>
      </c>
      <c r="F4751" s="20">
        <f>VLOOKUP(A4751,[1]spot_prices!$A:$F,5,FALSE)</f>
        <v>16.17</v>
      </c>
      <c r="G4751" s="103">
        <f>VLOOKUP(A4751,[1]spot_prices!$A:$F,6,FALSE)</f>
        <v>1.44</v>
      </c>
      <c r="H4751" s="23" t="s">
        <v>2021</v>
      </c>
      <c r="I4751" s="23"/>
      <c r="J4751" s="20" t="s">
        <v>2135</v>
      </c>
      <c r="K4751" s="112">
        <f>VLOOKUP(H4751,行业总结!D:F,2,FALSE)</f>
        <v>2.5</v>
      </c>
      <c r="L4751" s="23" t="s">
        <v>19875</v>
      </c>
      <c r="M4751" s="23" t="s">
        <v>19876</v>
      </c>
    </row>
    <row r="4752" s="98" customFormat="1" spans="1:13">
      <c r="A4752" s="20" t="s">
        <v>19877</v>
      </c>
      <c r="B4752" s="20" t="s">
        <v>19878</v>
      </c>
      <c r="C4752" s="21">
        <f>VLOOKUP(A4752,[1]spot_prices!$A:$F,3,FALSE)</f>
        <v>92.4</v>
      </c>
      <c r="D4752" s="21">
        <f>VLOOKUP(A4752,[1]spot_prices!$A:$F,4,FALSE)</f>
        <v>92.4</v>
      </c>
      <c r="E4752" s="107">
        <f>C4752/D4752</f>
        <v>1</v>
      </c>
      <c r="F4752" s="20">
        <f>VLOOKUP(A4752,[1]spot_prices!$A:$F,5,FALSE)</f>
        <v>21.06</v>
      </c>
      <c r="G4752" s="103">
        <f>VLOOKUP(A4752,[1]spot_prices!$A:$F,6,FALSE)</f>
        <v>4.05</v>
      </c>
      <c r="H4752" s="23" t="s">
        <v>2021</v>
      </c>
      <c r="I4752" s="23"/>
      <c r="J4752" s="20" t="s">
        <v>2113</v>
      </c>
      <c r="K4752" s="112">
        <f>VLOOKUP(H4752,行业总结!D:F,2,FALSE)</f>
        <v>2.5</v>
      </c>
      <c r="L4752" s="23" t="s">
        <v>19879</v>
      </c>
      <c r="M4752" s="23" t="s">
        <v>19880</v>
      </c>
    </row>
    <row r="4753" s="98" customFormat="1" ht="49.5" spans="1:13">
      <c r="A4753" s="20" t="s">
        <v>19881</v>
      </c>
      <c r="B4753" s="20" t="s">
        <v>19882</v>
      </c>
      <c r="C4753" s="21">
        <f>VLOOKUP(A4753,[1]spot_prices!$A:$F,3,FALSE)</f>
        <v>88</v>
      </c>
      <c r="D4753" s="21">
        <f>VLOOKUP(A4753,[1]spot_prices!$A:$F,4,FALSE)</f>
        <v>98.8</v>
      </c>
      <c r="E4753" s="107">
        <f>C4753/D4753</f>
        <v>0.890688259109312</v>
      </c>
      <c r="F4753" s="20">
        <f>VLOOKUP(A4753,[1]spot_prices!$A:$F,5,FALSE)</f>
        <v>13.53</v>
      </c>
      <c r="G4753" s="103">
        <f>VLOOKUP(A4753,[1]spot_prices!$A:$F,6,FALSE)</f>
        <v>2.27</v>
      </c>
      <c r="H4753" s="23" t="s">
        <v>2021</v>
      </c>
      <c r="I4753" s="23"/>
      <c r="J4753" s="20" t="s">
        <v>2122</v>
      </c>
      <c r="K4753" s="112">
        <f>VLOOKUP(H4753,行业总结!D:F,2,FALSE)</f>
        <v>2.5</v>
      </c>
      <c r="L4753" s="23" t="s">
        <v>19883</v>
      </c>
      <c r="M4753" s="23" t="s">
        <v>19884</v>
      </c>
    </row>
    <row r="4754" s="98" customFormat="1" ht="33" spans="1:13">
      <c r="A4754" s="20" t="s">
        <v>19885</v>
      </c>
      <c r="B4754" s="20" t="s">
        <v>19886</v>
      </c>
      <c r="C4754" s="21">
        <f>VLOOKUP(A4754,[1]spot_prices!$A:$F,3,FALSE)</f>
        <v>53.2</v>
      </c>
      <c r="D4754" s="21">
        <f>VLOOKUP(A4754,[1]spot_prices!$A:$F,4,FALSE)</f>
        <v>53.4</v>
      </c>
      <c r="E4754" s="107">
        <f>C4754/D4754</f>
        <v>0.99625468164794</v>
      </c>
      <c r="F4754" s="20">
        <f>VLOOKUP(A4754,[1]spot_prices!$A:$F,5,FALSE)</f>
        <v>21.12</v>
      </c>
      <c r="G4754" s="103">
        <f>VLOOKUP(A4754,[1]spot_prices!$A:$F,6,FALSE)</f>
        <v>10</v>
      </c>
      <c r="H4754" s="23" t="s">
        <v>2021</v>
      </c>
      <c r="I4754" s="23"/>
      <c r="J4754" s="113"/>
      <c r="K4754" s="112">
        <f>VLOOKUP(H4754,行业总结!D:F,2,FALSE)</f>
        <v>2.5</v>
      </c>
      <c r="L4754" s="23" t="s">
        <v>19887</v>
      </c>
      <c r="M4754" s="23" t="s">
        <v>19888</v>
      </c>
    </row>
    <row r="4755" s="98" customFormat="1" ht="33" spans="1:13">
      <c r="A4755" s="24" t="s">
        <v>19889</v>
      </c>
      <c r="B4755" s="24" t="s">
        <v>19890</v>
      </c>
      <c r="C4755" s="21">
        <f>VLOOKUP(A4755,[1]spot_prices!$A:$F,3,FALSE)</f>
        <v>43.7</v>
      </c>
      <c r="D4755" s="21">
        <f>VLOOKUP(A4755,[1]spot_prices!$A:$F,4,FALSE)</f>
        <v>52.7</v>
      </c>
      <c r="E4755" s="107">
        <f>C4755/D4755</f>
        <v>0.829222011385199</v>
      </c>
      <c r="F4755" s="20">
        <f>VLOOKUP(A4755,[1]spot_prices!$A:$F,5,FALSE)</f>
        <v>37.79</v>
      </c>
      <c r="G4755" s="103">
        <f>VLOOKUP(A4755,[1]spot_prices!$A:$F,6,FALSE)</f>
        <v>4.83</v>
      </c>
      <c r="H4755" s="27" t="s">
        <v>2021</v>
      </c>
      <c r="I4755" s="27"/>
      <c r="J4755" s="24" t="s">
        <v>2122</v>
      </c>
      <c r="K4755" s="112">
        <f>VLOOKUP(H4755,行业总结!D:F,2,FALSE)</f>
        <v>2.5</v>
      </c>
      <c r="L4755" s="27" t="s">
        <v>19891</v>
      </c>
      <c r="M4755" s="27" t="s">
        <v>19892</v>
      </c>
    </row>
    <row r="4756" s="98" customFormat="1" ht="33" spans="1:13">
      <c r="A4756" s="24" t="s">
        <v>19893</v>
      </c>
      <c r="B4756" s="24" t="s">
        <v>19894</v>
      </c>
      <c r="C4756" s="21">
        <f>VLOOKUP(A4756,[1]spot_prices!$A:$F,3,FALSE)</f>
        <v>41.1</v>
      </c>
      <c r="D4756" s="21">
        <f>VLOOKUP(A4756,[1]spot_prices!$A:$F,4,FALSE)</f>
        <v>72.6</v>
      </c>
      <c r="E4756" s="107">
        <f>C4756/D4756</f>
        <v>0.566115702479339</v>
      </c>
      <c r="F4756" s="20">
        <f>VLOOKUP(A4756,[1]spot_prices!$A:$F,5,FALSE)</f>
        <v>54.6</v>
      </c>
      <c r="G4756" s="103">
        <f>VLOOKUP(A4756,[1]spot_prices!$A:$F,6,FALSE)</f>
        <v>7.97</v>
      </c>
      <c r="H4756" s="27" t="s">
        <v>2021</v>
      </c>
      <c r="I4756" s="27"/>
      <c r="J4756" s="114"/>
      <c r="K4756" s="112">
        <f>VLOOKUP(H4756,行业总结!D:F,2,FALSE)</f>
        <v>2.5</v>
      </c>
      <c r="L4756" s="27" t="s">
        <v>19895</v>
      </c>
      <c r="M4756" s="27" t="s">
        <v>19896</v>
      </c>
    </row>
    <row r="4757" s="98" customFormat="1" spans="1:13">
      <c r="A4757" s="24" t="s">
        <v>19897</v>
      </c>
      <c r="B4757" s="24" t="s">
        <v>19898</v>
      </c>
      <c r="C4757" s="21">
        <f>VLOOKUP(A4757,[1]spot_prices!$A:$F,3,FALSE)</f>
        <v>32.7</v>
      </c>
      <c r="D4757" s="21">
        <f>VLOOKUP(A4757,[1]spot_prices!$A:$F,4,FALSE)</f>
        <v>85.7</v>
      </c>
      <c r="E4757" s="107">
        <f>C4757/D4757</f>
        <v>0.381563593932322</v>
      </c>
      <c r="F4757" s="20">
        <f>VLOOKUP(A4757,[1]spot_prices!$A:$F,5,FALSE)</f>
        <v>11.74</v>
      </c>
      <c r="G4757" s="103">
        <f>VLOOKUP(A4757,[1]spot_prices!$A:$F,6,FALSE)</f>
        <v>10.03</v>
      </c>
      <c r="H4757" s="27" t="s">
        <v>2021</v>
      </c>
      <c r="I4757" s="27"/>
      <c r="J4757" s="114"/>
      <c r="K4757" s="112">
        <f>VLOOKUP(H4757,行业总结!D:F,2,FALSE)</f>
        <v>2.5</v>
      </c>
      <c r="L4757" s="27" t="s">
        <v>19899</v>
      </c>
      <c r="M4757" s="27" t="s">
        <v>19900</v>
      </c>
    </row>
    <row r="4758" s="98" customFormat="1" spans="1:13">
      <c r="A4758" s="24" t="s">
        <v>19901</v>
      </c>
      <c r="B4758" s="24" t="s">
        <v>19902</v>
      </c>
      <c r="C4758" s="21">
        <f>VLOOKUP(A4758,[1]spot_prices!$A:$F,3,FALSE)</f>
        <v>18.2</v>
      </c>
      <c r="D4758" s="21">
        <f>VLOOKUP(A4758,[1]spot_prices!$A:$F,4,FALSE)</f>
        <v>20.9</v>
      </c>
      <c r="E4758" s="107">
        <f>C4758/D4758</f>
        <v>0.870813397129187</v>
      </c>
      <c r="F4758" s="20">
        <f>VLOOKUP(A4758,[1]spot_prices!$A:$F,5,FALSE)</f>
        <v>10.97</v>
      </c>
      <c r="G4758" s="103">
        <f>VLOOKUP(A4758,[1]spot_prices!$A:$F,6,FALSE)</f>
        <v>4.18</v>
      </c>
      <c r="H4758" s="27" t="s">
        <v>2021</v>
      </c>
      <c r="I4758" s="27"/>
      <c r="J4758" s="114"/>
      <c r="K4758" s="112">
        <f>VLOOKUP(H4758,行业总结!D:F,2,FALSE)</f>
        <v>2.5</v>
      </c>
      <c r="L4758" s="27" t="s">
        <v>19903</v>
      </c>
      <c r="M4758" s="27" t="s">
        <v>19904</v>
      </c>
    </row>
    <row r="4759" s="98" customFormat="1" spans="1:13">
      <c r="A4759" s="24" t="s">
        <v>19905</v>
      </c>
      <c r="B4759" s="24" t="s">
        <v>19906</v>
      </c>
      <c r="C4759" s="21">
        <f>VLOOKUP(A4759,[1]spot_prices!$A:$F,3,FALSE)</f>
        <v>18</v>
      </c>
      <c r="D4759" s="21">
        <f>VLOOKUP(A4759,[1]spot_prices!$A:$F,4,FALSE)</f>
        <v>32.7</v>
      </c>
      <c r="E4759" s="107">
        <f>C4759/D4759</f>
        <v>0.55045871559633</v>
      </c>
      <c r="F4759" s="20">
        <f>VLOOKUP(A4759,[1]spot_prices!$A:$F,5,FALSE)</f>
        <v>18.88</v>
      </c>
      <c r="G4759" s="103">
        <f>VLOOKUP(A4759,[1]spot_prices!$A:$F,6,FALSE)</f>
        <v>2.61</v>
      </c>
      <c r="H4759" s="27" t="s">
        <v>2021</v>
      </c>
      <c r="I4759" s="27"/>
      <c r="J4759" s="114"/>
      <c r="K4759" s="112">
        <f>VLOOKUP(H4759,行业总结!D:F,2,FALSE)</f>
        <v>2.5</v>
      </c>
      <c r="L4759" s="27" t="s">
        <v>19907</v>
      </c>
      <c r="M4759" s="27" t="s">
        <v>19908</v>
      </c>
    </row>
    <row r="4760" s="98" customFormat="1" ht="33" spans="1:13">
      <c r="A4760" s="24" t="s">
        <v>19909</v>
      </c>
      <c r="B4760" s="24" t="s">
        <v>19910</v>
      </c>
      <c r="C4760" s="21">
        <f>VLOOKUP(A4760,[1]spot_prices!$A:$F,3,FALSE)</f>
        <v>10.4</v>
      </c>
      <c r="D4760" s="21">
        <f>VLOOKUP(A4760,[1]spot_prices!$A:$F,4,FALSE)</f>
        <v>43.8</v>
      </c>
      <c r="E4760" s="107">
        <f>C4760/D4760</f>
        <v>0.237442922374429</v>
      </c>
      <c r="F4760" s="20">
        <f>VLOOKUP(A4760,[1]spot_prices!$A:$F,5,FALSE)</f>
        <v>42.78</v>
      </c>
      <c r="G4760" s="103">
        <f>VLOOKUP(A4760,[1]spot_prices!$A:$F,6,FALSE)</f>
        <v>6.95</v>
      </c>
      <c r="H4760" s="27" t="s">
        <v>2021</v>
      </c>
      <c r="I4760" s="27"/>
      <c r="J4760" s="114"/>
      <c r="K4760" s="112">
        <f>VLOOKUP(H4760,行业总结!D:F,2,FALSE)</f>
        <v>2.5</v>
      </c>
      <c r="L4760" s="27" t="s">
        <v>19911</v>
      </c>
      <c r="M4760" s="27" t="s">
        <v>19912</v>
      </c>
    </row>
    <row r="4761" s="98" customFormat="1" spans="1:13">
      <c r="A4761" s="24" t="s">
        <v>19913</v>
      </c>
      <c r="B4761" s="24" t="s">
        <v>19914</v>
      </c>
      <c r="C4761" s="21">
        <f>VLOOKUP(A4761,[1]spot_prices!$A:$F,3,FALSE)</f>
        <v>8.7</v>
      </c>
      <c r="D4761" s="21">
        <f>VLOOKUP(A4761,[1]spot_prices!$A:$F,4,FALSE)</f>
        <v>35</v>
      </c>
      <c r="E4761" s="107">
        <f>C4761/D4761</f>
        <v>0.248571428571429</v>
      </c>
      <c r="F4761" s="20">
        <f>VLOOKUP(A4761,[1]spot_prices!$A:$F,5,FALSE)</f>
        <v>58.25</v>
      </c>
      <c r="G4761" s="103">
        <f>VLOOKUP(A4761,[1]spot_prices!$A:$F,6,FALSE)</f>
        <v>7.35</v>
      </c>
      <c r="H4761" s="27" t="s">
        <v>2021</v>
      </c>
      <c r="I4761" s="27"/>
      <c r="J4761" s="114"/>
      <c r="K4761" s="112">
        <f>VLOOKUP(H4761,行业总结!D:F,2,FALSE)</f>
        <v>2.5</v>
      </c>
      <c r="L4761" s="27" t="s">
        <v>19915</v>
      </c>
      <c r="M4761" s="27" t="s">
        <v>19916</v>
      </c>
    </row>
    <row r="4762" s="98" customFormat="1" ht="33" spans="1:13">
      <c r="A4762" s="110" t="s">
        <v>1277</v>
      </c>
      <c r="B4762" s="110" t="s">
        <v>1278</v>
      </c>
      <c r="C4762" s="21">
        <f>VLOOKUP(A4762,[1]spot_prices!$A:$F,3,FALSE)</f>
        <v>959</v>
      </c>
      <c r="D4762" s="21">
        <f>VLOOKUP(A4762,[1]spot_prices!$A:$F,4,FALSE)</f>
        <v>959</v>
      </c>
      <c r="E4762" s="107">
        <f>C4762/D4762</f>
        <v>1</v>
      </c>
      <c r="F4762" s="20">
        <f>VLOOKUP(A4762,[1]spot_prices!$A:$F,5,FALSE)</f>
        <v>6.64</v>
      </c>
      <c r="G4762" s="103">
        <f>VLOOKUP(A4762,[1]spot_prices!$A:$F,6,FALSE)</f>
        <v>2</v>
      </c>
      <c r="H4762" s="111" t="s">
        <v>456</v>
      </c>
      <c r="I4762" s="111"/>
      <c r="J4762" s="110" t="s">
        <v>2309</v>
      </c>
      <c r="K4762" s="112">
        <f>VLOOKUP(H4762,行业总结!D:F,2,FALSE)</f>
        <v>2.5</v>
      </c>
      <c r="L4762" s="111" t="s">
        <v>1279</v>
      </c>
      <c r="M4762" s="111" t="s">
        <v>1280</v>
      </c>
    </row>
    <row r="4763" s="98" customFormat="1" ht="33" spans="1:13">
      <c r="A4763" s="108" t="s">
        <v>19917</v>
      </c>
      <c r="B4763" s="108" t="s">
        <v>19918</v>
      </c>
      <c r="C4763" s="21">
        <f>VLOOKUP(A4763,[1]spot_prices!$A:$F,3,FALSE)</f>
        <v>206.9</v>
      </c>
      <c r="D4763" s="21">
        <f>VLOOKUP(A4763,[1]spot_prices!$A:$F,4,FALSE)</f>
        <v>222.2</v>
      </c>
      <c r="E4763" s="107">
        <f>C4763/D4763</f>
        <v>0.931143114311431</v>
      </c>
      <c r="F4763" s="20">
        <f>VLOOKUP(A4763,[1]spot_prices!$A:$F,5,FALSE)</f>
        <v>8.92</v>
      </c>
      <c r="G4763" s="103">
        <f>VLOOKUP(A4763,[1]spot_prices!$A:$F,6,FALSE)</f>
        <v>2.06</v>
      </c>
      <c r="H4763" s="109" t="s">
        <v>456</v>
      </c>
      <c r="I4763" s="109"/>
      <c r="J4763" s="108" t="s">
        <v>2839</v>
      </c>
      <c r="K4763" s="112">
        <f>VLOOKUP(H4763,行业总结!D:F,2,FALSE)</f>
        <v>2.5</v>
      </c>
      <c r="L4763" s="109" t="s">
        <v>19919</v>
      </c>
      <c r="M4763" s="109" t="s">
        <v>19920</v>
      </c>
    </row>
    <row r="4764" s="98" customFormat="1" ht="33" spans="1:13">
      <c r="A4764" s="108" t="s">
        <v>19921</v>
      </c>
      <c r="B4764" s="108" t="s">
        <v>19922</v>
      </c>
      <c r="C4764" s="21">
        <f>VLOOKUP(A4764,[1]spot_prices!$A:$F,3,FALSE)</f>
        <v>149</v>
      </c>
      <c r="D4764" s="21">
        <f>VLOOKUP(A4764,[1]spot_prices!$A:$F,4,FALSE)</f>
        <v>149</v>
      </c>
      <c r="E4764" s="107">
        <f>C4764/D4764</f>
        <v>1</v>
      </c>
      <c r="F4764" s="20">
        <f>VLOOKUP(A4764,[1]spot_prices!$A:$F,5,FALSE)</f>
        <v>8.24</v>
      </c>
      <c r="G4764" s="103">
        <f>VLOOKUP(A4764,[1]spot_prices!$A:$F,6,FALSE)</f>
        <v>1.1</v>
      </c>
      <c r="H4764" s="109" t="s">
        <v>456</v>
      </c>
      <c r="I4764" s="109"/>
      <c r="J4764" s="108" t="s">
        <v>2216</v>
      </c>
      <c r="K4764" s="112">
        <f>VLOOKUP(H4764,行业总结!D:F,2,FALSE)</f>
        <v>2.5</v>
      </c>
      <c r="L4764" s="109" t="s">
        <v>19923</v>
      </c>
      <c r="M4764" s="109" t="s">
        <v>19924</v>
      </c>
    </row>
    <row r="4765" s="98" customFormat="1" ht="49.5" spans="1:13">
      <c r="A4765" s="108" t="s">
        <v>19925</v>
      </c>
      <c r="B4765" s="108" t="s">
        <v>19926</v>
      </c>
      <c r="C4765" s="21">
        <f>VLOOKUP(A4765,[1]spot_prices!$A:$F,3,FALSE)</f>
        <v>145.3</v>
      </c>
      <c r="D4765" s="21">
        <f>VLOOKUP(A4765,[1]spot_prices!$A:$F,4,FALSE)</f>
        <v>168.2</v>
      </c>
      <c r="E4765" s="107">
        <f>C4765/D4765</f>
        <v>0.863852556480381</v>
      </c>
      <c r="F4765" s="20">
        <f>VLOOKUP(A4765,[1]spot_prices!$A:$F,5,FALSE)</f>
        <v>2.49</v>
      </c>
      <c r="G4765" s="103">
        <f>VLOOKUP(A4765,[1]spot_prices!$A:$F,6,FALSE)</f>
        <v>1.22</v>
      </c>
      <c r="H4765" s="109" t="s">
        <v>456</v>
      </c>
      <c r="I4765" s="109"/>
      <c r="J4765" s="108" t="s">
        <v>2421</v>
      </c>
      <c r="K4765" s="112">
        <f>VLOOKUP(H4765,行业总结!D:F,2,FALSE)</f>
        <v>2.5</v>
      </c>
      <c r="L4765" s="109" t="s">
        <v>19927</v>
      </c>
      <c r="M4765" s="109" t="s">
        <v>19928</v>
      </c>
    </row>
    <row r="4766" s="98" customFormat="1" ht="33" spans="1:13">
      <c r="A4766" s="108" t="s">
        <v>19929</v>
      </c>
      <c r="B4766" s="108" t="s">
        <v>19930</v>
      </c>
      <c r="C4766" s="21">
        <f>VLOOKUP(A4766,[1]spot_prices!$A:$F,3,FALSE)</f>
        <v>124.5</v>
      </c>
      <c r="D4766" s="21">
        <f>VLOOKUP(A4766,[1]spot_prices!$A:$F,4,FALSE)</f>
        <v>134.6</v>
      </c>
      <c r="E4766" s="107">
        <f>C4766/D4766</f>
        <v>0.924962852897474</v>
      </c>
      <c r="F4766" s="20">
        <f>VLOOKUP(A4766,[1]spot_prices!$A:$F,5,FALSE)</f>
        <v>14.77</v>
      </c>
      <c r="G4766" s="103">
        <f>VLOOKUP(A4766,[1]spot_prices!$A:$F,6,FALSE)</f>
        <v>3.43</v>
      </c>
      <c r="H4766" s="109" t="s">
        <v>456</v>
      </c>
      <c r="I4766" s="109"/>
      <c r="J4766" s="108" t="s">
        <v>2113</v>
      </c>
      <c r="K4766" s="112">
        <f>VLOOKUP(H4766,行业总结!D:F,2,FALSE)</f>
        <v>2.5</v>
      </c>
      <c r="L4766" s="109" t="s">
        <v>19931</v>
      </c>
      <c r="M4766" s="109" t="s">
        <v>19932</v>
      </c>
    </row>
    <row r="4767" s="98" customFormat="1" ht="49.5" spans="1:13">
      <c r="A4767" s="20" t="s">
        <v>19933</v>
      </c>
      <c r="B4767" s="20" t="s">
        <v>19934</v>
      </c>
      <c r="C4767" s="21">
        <f>VLOOKUP(A4767,[1]spot_prices!$A:$F,3,FALSE)</f>
        <v>108</v>
      </c>
      <c r="D4767" s="21">
        <f>VLOOKUP(A4767,[1]spot_prices!$A:$F,4,FALSE)</f>
        <v>108</v>
      </c>
      <c r="E4767" s="107">
        <f>C4767/D4767</f>
        <v>1</v>
      </c>
      <c r="F4767" s="20">
        <f>VLOOKUP(A4767,[1]spot_prices!$A:$F,5,FALSE)</f>
        <v>13.57</v>
      </c>
      <c r="G4767" s="103">
        <f>VLOOKUP(A4767,[1]spot_prices!$A:$F,6,FALSE)</f>
        <v>0.3</v>
      </c>
      <c r="H4767" s="23" t="s">
        <v>456</v>
      </c>
      <c r="I4767" s="23"/>
      <c r="J4767" s="113"/>
      <c r="K4767" s="112">
        <f>VLOOKUP(H4767,行业总结!D:F,2,FALSE)</f>
        <v>2.5</v>
      </c>
      <c r="L4767" s="23" t="s">
        <v>19935</v>
      </c>
      <c r="M4767" s="23" t="s">
        <v>19936</v>
      </c>
    </row>
    <row r="4768" s="98" customFormat="1" ht="33" spans="1:13">
      <c r="A4768" s="20" t="s">
        <v>19937</v>
      </c>
      <c r="B4768" s="20" t="s">
        <v>19938</v>
      </c>
      <c r="C4768" s="21">
        <f>VLOOKUP(A4768,[1]spot_prices!$A:$F,3,FALSE)</f>
        <v>89.9</v>
      </c>
      <c r="D4768" s="21">
        <f>VLOOKUP(A4768,[1]spot_prices!$A:$F,4,FALSE)</f>
        <v>92.9</v>
      </c>
      <c r="E4768" s="107">
        <f>C4768/D4768</f>
        <v>0.967707212055974</v>
      </c>
      <c r="F4768" s="20">
        <f>VLOOKUP(A4768,[1]spot_prices!$A:$F,5,FALSE)</f>
        <v>5.33</v>
      </c>
      <c r="G4768" s="103">
        <f>VLOOKUP(A4768,[1]spot_prices!$A:$F,6,FALSE)</f>
        <v>1.52</v>
      </c>
      <c r="H4768" s="23" t="s">
        <v>456</v>
      </c>
      <c r="I4768" s="23"/>
      <c r="J4768" s="20" t="s">
        <v>2135</v>
      </c>
      <c r="K4768" s="112">
        <f>VLOOKUP(H4768,行业总结!D:F,2,FALSE)</f>
        <v>2.5</v>
      </c>
      <c r="L4768" s="23" t="s">
        <v>19939</v>
      </c>
      <c r="M4768" s="23" t="s">
        <v>19940</v>
      </c>
    </row>
    <row r="4769" s="98" customFormat="1" ht="49.5" spans="1:13">
      <c r="A4769" s="20" t="s">
        <v>19941</v>
      </c>
      <c r="B4769" s="20" t="s">
        <v>19942</v>
      </c>
      <c r="C4769" s="21">
        <f>VLOOKUP(A4769,[1]spot_prices!$A:$F,3,FALSE)</f>
        <v>86</v>
      </c>
      <c r="D4769" s="21">
        <f>VLOOKUP(A4769,[1]spot_prices!$A:$F,4,FALSE)</f>
        <v>86</v>
      </c>
      <c r="E4769" s="107">
        <f>C4769/D4769</f>
        <v>1</v>
      </c>
      <c r="F4769" s="20">
        <f>VLOOKUP(A4769,[1]spot_prices!$A:$F,5,FALSE)</f>
        <v>6.5</v>
      </c>
      <c r="G4769" s="103">
        <f>VLOOKUP(A4769,[1]spot_prices!$A:$F,6,FALSE)</f>
        <v>4</v>
      </c>
      <c r="H4769" s="23" t="s">
        <v>456</v>
      </c>
      <c r="I4769" s="23"/>
      <c r="J4769" s="20" t="s">
        <v>2113</v>
      </c>
      <c r="K4769" s="112">
        <f>VLOOKUP(H4769,行业总结!D:F,2,FALSE)</f>
        <v>2.5</v>
      </c>
      <c r="L4769" s="23" t="s">
        <v>19943</v>
      </c>
      <c r="M4769" s="23" t="s">
        <v>19944</v>
      </c>
    </row>
    <row r="4770" s="98" customFormat="1" ht="49.5" spans="1:13">
      <c r="A4770" s="20" t="s">
        <v>19945</v>
      </c>
      <c r="B4770" s="20" t="s">
        <v>19946</v>
      </c>
      <c r="C4770" s="21">
        <f>VLOOKUP(A4770,[1]spot_prices!$A:$F,3,FALSE)</f>
        <v>83.6</v>
      </c>
      <c r="D4770" s="21">
        <f>VLOOKUP(A4770,[1]spot_prices!$A:$F,4,FALSE)</f>
        <v>83.6</v>
      </c>
      <c r="E4770" s="107">
        <f>C4770/D4770</f>
        <v>1</v>
      </c>
      <c r="F4770" s="20">
        <f>VLOOKUP(A4770,[1]spot_prices!$A:$F,5,FALSE)</f>
        <v>5.9</v>
      </c>
      <c r="G4770" s="103">
        <f>VLOOKUP(A4770,[1]spot_prices!$A:$F,6,FALSE)</f>
        <v>3.51</v>
      </c>
      <c r="H4770" s="23" t="s">
        <v>456</v>
      </c>
      <c r="I4770" s="23"/>
      <c r="J4770" s="20" t="s">
        <v>2135</v>
      </c>
      <c r="K4770" s="112">
        <f>VLOOKUP(H4770,行业总结!D:F,2,FALSE)</f>
        <v>2.5</v>
      </c>
      <c r="L4770" s="23" t="s">
        <v>19947</v>
      </c>
      <c r="M4770" s="23" t="s">
        <v>19948</v>
      </c>
    </row>
    <row r="4771" s="98" customFormat="1" ht="49.5" spans="1:13">
      <c r="A4771" s="20" t="s">
        <v>19949</v>
      </c>
      <c r="B4771" s="20" t="s">
        <v>19950</v>
      </c>
      <c r="C4771" s="21">
        <f>VLOOKUP(A4771,[1]spot_prices!$A:$F,3,FALSE)</f>
        <v>82</v>
      </c>
      <c r="D4771" s="21">
        <f>VLOOKUP(A4771,[1]spot_prices!$A:$F,4,FALSE)</f>
        <v>83</v>
      </c>
      <c r="E4771" s="107">
        <f>C4771/D4771</f>
        <v>0.987951807228916</v>
      </c>
      <c r="F4771" s="20">
        <f>VLOOKUP(A4771,[1]spot_prices!$A:$F,5,FALSE)</f>
        <v>6.5</v>
      </c>
      <c r="G4771" s="103">
        <f>VLOOKUP(A4771,[1]spot_prices!$A:$F,6,FALSE)</f>
        <v>3.17</v>
      </c>
      <c r="H4771" s="23" t="s">
        <v>456</v>
      </c>
      <c r="I4771" s="23"/>
      <c r="J4771" s="20" t="s">
        <v>2135</v>
      </c>
      <c r="K4771" s="112">
        <f>VLOOKUP(H4771,行业总结!D:F,2,FALSE)</f>
        <v>2.5</v>
      </c>
      <c r="L4771" s="23" t="s">
        <v>19951</v>
      </c>
      <c r="M4771" s="23" t="s">
        <v>19952</v>
      </c>
    </row>
    <row r="4772" s="98" customFormat="1" ht="33" spans="1:13">
      <c r="A4772" s="20" t="s">
        <v>19953</v>
      </c>
      <c r="B4772" s="20" t="s">
        <v>19954</v>
      </c>
      <c r="C4772" s="21">
        <f>VLOOKUP(A4772,[1]spot_prices!$A:$F,3,FALSE)</f>
        <v>65.4</v>
      </c>
      <c r="D4772" s="21">
        <f>VLOOKUP(A4772,[1]spot_prices!$A:$F,4,FALSE)</f>
        <v>149</v>
      </c>
      <c r="E4772" s="107">
        <f>C4772/D4772</f>
        <v>0.438926174496644</v>
      </c>
      <c r="F4772" s="20">
        <f>VLOOKUP(A4772,[1]spot_prices!$A:$F,5,FALSE)</f>
        <v>146.94</v>
      </c>
      <c r="G4772" s="103">
        <f>VLOOKUP(A4772,[1]spot_prices!$A:$F,6,FALSE)</f>
        <v>-1.4</v>
      </c>
      <c r="H4772" s="23" t="s">
        <v>456</v>
      </c>
      <c r="I4772" s="23"/>
      <c r="J4772" s="20" t="s">
        <v>2253</v>
      </c>
      <c r="K4772" s="112">
        <f>VLOOKUP(H4772,行业总结!D:F,2,FALSE)</f>
        <v>2.5</v>
      </c>
      <c r="L4772" s="23" t="s">
        <v>19955</v>
      </c>
      <c r="M4772" s="23" t="s">
        <v>19956</v>
      </c>
    </row>
    <row r="4773" s="98" customFormat="1" ht="49.5" spans="1:13">
      <c r="A4773" s="20" t="s">
        <v>19957</v>
      </c>
      <c r="B4773" s="20" t="s">
        <v>19958</v>
      </c>
      <c r="C4773" s="21">
        <f>VLOOKUP(A4773,[1]spot_prices!$A:$F,3,FALSE)</f>
        <v>50.3</v>
      </c>
      <c r="D4773" s="21">
        <f>VLOOKUP(A4773,[1]spot_prices!$A:$F,4,FALSE)</f>
        <v>57.8</v>
      </c>
      <c r="E4773" s="107">
        <f>C4773/D4773</f>
        <v>0.870242214532872</v>
      </c>
      <c r="F4773" s="20">
        <f>VLOOKUP(A4773,[1]spot_prices!$A:$F,5,FALSE)</f>
        <v>5.68</v>
      </c>
      <c r="G4773" s="103">
        <f>VLOOKUP(A4773,[1]spot_prices!$A:$F,6,FALSE)</f>
        <v>2.71</v>
      </c>
      <c r="H4773" s="23" t="s">
        <v>456</v>
      </c>
      <c r="I4773" s="23"/>
      <c r="J4773" s="113"/>
      <c r="K4773" s="112">
        <f>VLOOKUP(H4773,行业总结!D:F,2,FALSE)</f>
        <v>2.5</v>
      </c>
      <c r="L4773" s="23" t="s">
        <v>19959</v>
      </c>
      <c r="M4773" s="23" t="s">
        <v>19960</v>
      </c>
    </row>
    <row r="4774" s="98" customFormat="1" ht="33" spans="1:13">
      <c r="A4774" s="24" t="s">
        <v>19961</v>
      </c>
      <c r="B4774" s="24" t="s">
        <v>19962</v>
      </c>
      <c r="C4774" s="21">
        <f>VLOOKUP(A4774,[1]spot_prices!$A:$F,3,FALSE)</f>
        <v>47.2</v>
      </c>
      <c r="D4774" s="21">
        <f>VLOOKUP(A4774,[1]spot_prices!$A:$F,4,FALSE)</f>
        <v>48.8</v>
      </c>
      <c r="E4774" s="107">
        <f>C4774/D4774</f>
        <v>0.967213114754098</v>
      </c>
      <c r="F4774" s="20">
        <f>VLOOKUP(A4774,[1]spot_prices!$A:$F,5,FALSE)</f>
        <v>5.29</v>
      </c>
      <c r="G4774" s="103">
        <f>VLOOKUP(A4774,[1]spot_prices!$A:$F,6,FALSE)</f>
        <v>4.96</v>
      </c>
      <c r="H4774" s="27" t="s">
        <v>456</v>
      </c>
      <c r="I4774" s="27"/>
      <c r="J4774" s="114"/>
      <c r="K4774" s="112">
        <f>VLOOKUP(H4774,行业总结!D:F,2,FALSE)</f>
        <v>2.5</v>
      </c>
      <c r="L4774" s="27" t="s">
        <v>19963</v>
      </c>
      <c r="M4774" s="27" t="s">
        <v>19964</v>
      </c>
    </row>
    <row r="4775" s="98" customFormat="1" ht="33" spans="1:13">
      <c r="A4775" s="24" t="s">
        <v>19965</v>
      </c>
      <c r="B4775" s="24" t="s">
        <v>19966</v>
      </c>
      <c r="C4775" s="21">
        <f>VLOOKUP(A4775,[1]spot_prices!$A:$F,3,FALSE)</f>
        <v>44.2</v>
      </c>
      <c r="D4775" s="21">
        <f>VLOOKUP(A4775,[1]spot_prices!$A:$F,4,FALSE)</f>
        <v>51.3</v>
      </c>
      <c r="E4775" s="107">
        <f>C4775/D4775</f>
        <v>0.861598440545809</v>
      </c>
      <c r="F4775" s="20">
        <f>VLOOKUP(A4775,[1]spot_prices!$A:$F,5,FALSE)</f>
        <v>7.79</v>
      </c>
      <c r="G4775" s="103">
        <f>VLOOKUP(A4775,[1]spot_prices!$A:$F,6,FALSE)</f>
        <v>5.7</v>
      </c>
      <c r="H4775" s="27" t="s">
        <v>456</v>
      </c>
      <c r="I4775" s="27"/>
      <c r="J4775" s="114"/>
      <c r="K4775" s="112">
        <f>VLOOKUP(H4775,行业总结!D:F,2,FALSE)</f>
        <v>2.5</v>
      </c>
      <c r="L4775" s="27" t="s">
        <v>19967</v>
      </c>
      <c r="M4775" s="27" t="s">
        <v>19968</v>
      </c>
    </row>
    <row r="4776" s="98" customFormat="1" ht="49.5" spans="1:13">
      <c r="A4776" s="24" t="s">
        <v>19969</v>
      </c>
      <c r="B4776" s="24" t="s">
        <v>19970</v>
      </c>
      <c r="C4776" s="21">
        <f>VLOOKUP(A4776,[1]spot_prices!$A:$F,3,FALSE)</f>
        <v>41</v>
      </c>
      <c r="D4776" s="21">
        <f>VLOOKUP(A4776,[1]spot_prices!$A:$F,4,FALSE)</f>
        <v>41</v>
      </c>
      <c r="E4776" s="107">
        <f>C4776/D4776</f>
        <v>1</v>
      </c>
      <c r="F4776" s="20">
        <f>VLOOKUP(A4776,[1]spot_prices!$A:$F,5,FALSE)</f>
        <v>16.19</v>
      </c>
      <c r="G4776" s="103">
        <f>VLOOKUP(A4776,[1]spot_prices!$A:$F,6,FALSE)</f>
        <v>2.86</v>
      </c>
      <c r="H4776" s="27" t="s">
        <v>456</v>
      </c>
      <c r="I4776" s="27"/>
      <c r="J4776" s="114"/>
      <c r="K4776" s="112">
        <f>VLOOKUP(H4776,行业总结!D:F,2,FALSE)</f>
        <v>2.5</v>
      </c>
      <c r="L4776" s="27" t="s">
        <v>19971</v>
      </c>
      <c r="M4776" s="27" t="s">
        <v>19972</v>
      </c>
    </row>
    <row r="4777" s="98" customFormat="1" ht="33" spans="1:13">
      <c r="A4777" s="24" t="s">
        <v>19973</v>
      </c>
      <c r="B4777" s="24" t="s">
        <v>19974</v>
      </c>
      <c r="C4777" s="21">
        <f>VLOOKUP(A4777,[1]spot_prices!$A:$F,3,FALSE)</f>
        <v>39.5</v>
      </c>
      <c r="D4777" s="21">
        <f>VLOOKUP(A4777,[1]spot_prices!$A:$F,4,FALSE)</f>
        <v>43.5</v>
      </c>
      <c r="E4777" s="107">
        <f>C4777/D4777</f>
        <v>0.908045977011494</v>
      </c>
      <c r="F4777" s="20">
        <f>VLOOKUP(A4777,[1]spot_prices!$A:$F,5,FALSE)</f>
        <v>6.04</v>
      </c>
      <c r="G4777" s="103">
        <f>VLOOKUP(A4777,[1]spot_prices!$A:$F,6,FALSE)</f>
        <v>2.55</v>
      </c>
      <c r="H4777" s="27" t="s">
        <v>456</v>
      </c>
      <c r="I4777" s="27"/>
      <c r="J4777" s="114"/>
      <c r="K4777" s="112">
        <f>VLOOKUP(H4777,行业总结!D:F,2,FALSE)</f>
        <v>2.5</v>
      </c>
      <c r="L4777" s="27" t="s">
        <v>19975</v>
      </c>
      <c r="M4777" s="27" t="s">
        <v>19976</v>
      </c>
    </row>
    <row r="4778" s="98" customFormat="1" ht="49.5" spans="1:13">
      <c r="A4778" s="24" t="s">
        <v>19977</v>
      </c>
      <c r="B4778" s="24" t="s">
        <v>19978</v>
      </c>
      <c r="C4778" s="21">
        <f>VLOOKUP(A4778,[1]spot_prices!$A:$F,3,FALSE)</f>
        <v>39</v>
      </c>
      <c r="D4778" s="21">
        <f>VLOOKUP(A4778,[1]spot_prices!$A:$F,4,FALSE)</f>
        <v>45.1</v>
      </c>
      <c r="E4778" s="107">
        <f>C4778/D4778</f>
        <v>0.864745011086475</v>
      </c>
      <c r="F4778" s="20">
        <f>VLOOKUP(A4778,[1]spot_prices!$A:$F,5,FALSE)</f>
        <v>20.19</v>
      </c>
      <c r="G4778" s="103">
        <f>VLOOKUP(A4778,[1]spot_prices!$A:$F,6,FALSE)</f>
        <v>5.76</v>
      </c>
      <c r="H4778" s="27" t="s">
        <v>456</v>
      </c>
      <c r="I4778" s="27"/>
      <c r="J4778" s="114"/>
      <c r="K4778" s="112">
        <f>VLOOKUP(H4778,行业总结!D:F,2,FALSE)</f>
        <v>2.5</v>
      </c>
      <c r="L4778" s="27" t="s">
        <v>19979</v>
      </c>
      <c r="M4778" s="27" t="s">
        <v>19980</v>
      </c>
    </row>
    <row r="4779" s="98" customFormat="1" ht="33" spans="1:13">
      <c r="A4779" s="24" t="s">
        <v>19981</v>
      </c>
      <c r="B4779" s="24" t="s">
        <v>19982</v>
      </c>
      <c r="C4779" s="21">
        <f>VLOOKUP(A4779,[1]spot_prices!$A:$F,3,FALSE)</f>
        <v>36.4</v>
      </c>
      <c r="D4779" s="21">
        <f>VLOOKUP(A4779,[1]spot_prices!$A:$F,4,FALSE)</f>
        <v>36.4</v>
      </c>
      <c r="E4779" s="107">
        <f>C4779/D4779</f>
        <v>1</v>
      </c>
      <c r="F4779" s="20">
        <f>VLOOKUP(A4779,[1]spot_prices!$A:$F,5,FALSE)</f>
        <v>22.88</v>
      </c>
      <c r="G4779" s="103">
        <f>VLOOKUP(A4779,[1]spot_prices!$A:$F,6,FALSE)</f>
        <v>3.86</v>
      </c>
      <c r="H4779" s="27" t="s">
        <v>456</v>
      </c>
      <c r="I4779" s="27"/>
      <c r="J4779" s="114"/>
      <c r="K4779" s="112">
        <f>VLOOKUP(H4779,行业总结!D:F,2,FALSE)</f>
        <v>2.5</v>
      </c>
      <c r="L4779" s="27" t="s">
        <v>19983</v>
      </c>
      <c r="M4779" s="27" t="s">
        <v>19984</v>
      </c>
    </row>
    <row r="4780" s="98" customFormat="1" ht="33" spans="1:13">
      <c r="A4780" s="24" t="s">
        <v>19985</v>
      </c>
      <c r="B4780" s="24" t="s">
        <v>19986</v>
      </c>
      <c r="C4780" s="21">
        <f>VLOOKUP(A4780,[1]spot_prices!$A:$F,3,FALSE)</f>
        <v>36.3</v>
      </c>
      <c r="D4780" s="21">
        <f>VLOOKUP(A4780,[1]spot_prices!$A:$F,4,FALSE)</f>
        <v>36.6</v>
      </c>
      <c r="E4780" s="107">
        <f>C4780/D4780</f>
        <v>0.991803278688524</v>
      </c>
      <c r="F4780" s="20">
        <f>VLOOKUP(A4780,[1]spot_prices!$A:$F,5,FALSE)</f>
        <v>22.59</v>
      </c>
      <c r="G4780" s="103">
        <f>VLOOKUP(A4780,[1]spot_prices!$A:$F,6,FALSE)</f>
        <v>3.96</v>
      </c>
      <c r="H4780" s="27" t="s">
        <v>456</v>
      </c>
      <c r="I4780" s="27"/>
      <c r="J4780" s="114"/>
      <c r="K4780" s="112">
        <f>VLOOKUP(H4780,行业总结!D:F,2,FALSE)</f>
        <v>2.5</v>
      </c>
      <c r="L4780" s="27" t="s">
        <v>19987</v>
      </c>
      <c r="M4780" s="27" t="s">
        <v>19988</v>
      </c>
    </row>
    <row r="4781" s="98" customFormat="1" ht="33" spans="1:13">
      <c r="A4781" s="24" t="s">
        <v>19989</v>
      </c>
      <c r="B4781" s="24" t="s">
        <v>19990</v>
      </c>
      <c r="C4781" s="21">
        <f>VLOOKUP(A4781,[1]spot_prices!$A:$F,3,FALSE)</f>
        <v>36</v>
      </c>
      <c r="D4781" s="21">
        <f>VLOOKUP(A4781,[1]spot_prices!$A:$F,4,FALSE)</f>
        <v>36</v>
      </c>
      <c r="E4781" s="107">
        <f>C4781/D4781</f>
        <v>1</v>
      </c>
      <c r="F4781" s="20">
        <f>VLOOKUP(A4781,[1]spot_prices!$A:$F,5,FALSE)</f>
        <v>8.5</v>
      </c>
      <c r="G4781" s="103">
        <f>VLOOKUP(A4781,[1]spot_prices!$A:$F,6,FALSE)</f>
        <v>3.91</v>
      </c>
      <c r="H4781" s="27" t="s">
        <v>456</v>
      </c>
      <c r="I4781" s="27"/>
      <c r="J4781" s="114"/>
      <c r="K4781" s="112">
        <f>VLOOKUP(H4781,行业总结!D:F,2,FALSE)</f>
        <v>2.5</v>
      </c>
      <c r="L4781" s="27" t="s">
        <v>19991</v>
      </c>
      <c r="M4781" s="27" t="s">
        <v>19992</v>
      </c>
    </row>
    <row r="4782" s="98" customFormat="1" ht="33" spans="1:13">
      <c r="A4782" s="24" t="s">
        <v>19993</v>
      </c>
      <c r="B4782" s="24" t="s">
        <v>19994</v>
      </c>
      <c r="C4782" s="21">
        <f>VLOOKUP(A4782,[1]spot_prices!$A:$F,3,FALSE)</f>
        <v>32.1</v>
      </c>
      <c r="D4782" s="21">
        <f>VLOOKUP(A4782,[1]spot_prices!$A:$F,4,FALSE)</f>
        <v>32.1</v>
      </c>
      <c r="E4782" s="107">
        <f>C4782/D4782</f>
        <v>1</v>
      </c>
      <c r="F4782" s="20">
        <f>VLOOKUP(A4782,[1]spot_prices!$A:$F,5,FALSE)</f>
        <v>6.36</v>
      </c>
      <c r="G4782" s="103">
        <f>VLOOKUP(A4782,[1]spot_prices!$A:$F,6,FALSE)</f>
        <v>1.11</v>
      </c>
      <c r="H4782" s="27" t="s">
        <v>456</v>
      </c>
      <c r="I4782" s="27"/>
      <c r="J4782" s="114"/>
      <c r="K4782" s="112">
        <f>VLOOKUP(H4782,行业总结!D:F,2,FALSE)</f>
        <v>2.5</v>
      </c>
      <c r="L4782" s="27" t="s">
        <v>19995</v>
      </c>
      <c r="M4782" s="27" t="s">
        <v>19996</v>
      </c>
    </row>
    <row r="4783" s="98" customFormat="1" ht="33" spans="1:13">
      <c r="A4783" s="24" t="s">
        <v>19997</v>
      </c>
      <c r="B4783" s="24" t="s">
        <v>19998</v>
      </c>
      <c r="C4783" s="21">
        <f>VLOOKUP(A4783,[1]spot_prices!$A:$F,3,FALSE)</f>
        <v>30.6</v>
      </c>
      <c r="D4783" s="21">
        <f>VLOOKUP(A4783,[1]spot_prices!$A:$F,4,FALSE)</f>
        <v>31</v>
      </c>
      <c r="E4783" s="107">
        <f>C4783/D4783</f>
        <v>0.987096774193548</v>
      </c>
      <c r="F4783" s="20">
        <f>VLOOKUP(A4783,[1]spot_prices!$A:$F,5,FALSE)</f>
        <v>5.69</v>
      </c>
      <c r="G4783" s="103">
        <f>VLOOKUP(A4783,[1]spot_prices!$A:$F,6,FALSE)</f>
        <v>2.15</v>
      </c>
      <c r="H4783" s="27" t="s">
        <v>456</v>
      </c>
      <c r="I4783" s="27"/>
      <c r="J4783" s="114"/>
      <c r="K4783" s="112">
        <f>VLOOKUP(H4783,行业总结!D:F,2,FALSE)</f>
        <v>2.5</v>
      </c>
      <c r="L4783" s="27" t="s">
        <v>19999</v>
      </c>
      <c r="M4783" s="27" t="s">
        <v>20000</v>
      </c>
    </row>
    <row r="4784" s="98" customFormat="1" ht="33" spans="1:13">
      <c r="A4784" s="24" t="s">
        <v>20001</v>
      </c>
      <c r="B4784" s="24" t="s">
        <v>20002</v>
      </c>
      <c r="C4784" s="21">
        <f>VLOOKUP(A4784,[1]spot_prices!$A:$F,3,FALSE)</f>
        <v>29.7</v>
      </c>
      <c r="D4784" s="21">
        <f>VLOOKUP(A4784,[1]spot_prices!$A:$F,4,FALSE)</f>
        <v>29.7</v>
      </c>
      <c r="E4784" s="107">
        <f>C4784/D4784</f>
        <v>1</v>
      </c>
      <c r="F4784" s="20">
        <f>VLOOKUP(A4784,[1]spot_prices!$A:$F,5,FALSE)</f>
        <v>11.1</v>
      </c>
      <c r="G4784" s="103">
        <f>VLOOKUP(A4784,[1]spot_prices!$A:$F,6,FALSE)</f>
        <v>0.09</v>
      </c>
      <c r="H4784" s="27" t="s">
        <v>456</v>
      </c>
      <c r="I4784" s="27"/>
      <c r="J4784" s="114"/>
      <c r="K4784" s="112">
        <f>VLOOKUP(H4784,行业总结!D:F,2,FALSE)</f>
        <v>2.5</v>
      </c>
      <c r="L4784" s="27" t="s">
        <v>20003</v>
      </c>
      <c r="M4784" s="27" t="s">
        <v>20004</v>
      </c>
    </row>
    <row r="4785" s="98" customFormat="1" ht="33" spans="1:13">
      <c r="A4785" s="24" t="s">
        <v>20005</v>
      </c>
      <c r="B4785" s="24" t="s">
        <v>20006</v>
      </c>
      <c r="C4785" s="21">
        <f>VLOOKUP(A4785,[1]spot_prices!$A:$F,3,FALSE)</f>
        <v>28.5</v>
      </c>
      <c r="D4785" s="21">
        <f>VLOOKUP(A4785,[1]spot_prices!$A:$F,4,FALSE)</f>
        <v>34.7</v>
      </c>
      <c r="E4785" s="107">
        <f>C4785/D4785</f>
        <v>0.821325648414986</v>
      </c>
      <c r="F4785" s="20">
        <f>VLOOKUP(A4785,[1]spot_prices!$A:$F,5,FALSE)</f>
        <v>4.6</v>
      </c>
      <c r="G4785" s="103">
        <f>VLOOKUP(A4785,[1]spot_prices!$A:$F,6,FALSE)</f>
        <v>4.07</v>
      </c>
      <c r="H4785" s="27" t="s">
        <v>456</v>
      </c>
      <c r="I4785" s="27"/>
      <c r="J4785" s="114"/>
      <c r="K4785" s="112">
        <f>VLOOKUP(H4785,行业总结!D:F,2,FALSE)</f>
        <v>2.5</v>
      </c>
      <c r="L4785" s="27" t="s">
        <v>20007</v>
      </c>
      <c r="M4785" s="27" t="s">
        <v>20008</v>
      </c>
    </row>
    <row r="4786" s="98" customFormat="1" ht="33" spans="1:13">
      <c r="A4786" s="24" t="s">
        <v>20009</v>
      </c>
      <c r="B4786" s="24" t="s">
        <v>20010</v>
      </c>
      <c r="C4786" s="21">
        <f>VLOOKUP(A4786,[1]spot_prices!$A:$F,3,FALSE)</f>
        <v>26.9</v>
      </c>
      <c r="D4786" s="21">
        <f>VLOOKUP(A4786,[1]spot_prices!$A:$F,4,FALSE)</f>
        <v>36.5</v>
      </c>
      <c r="E4786" s="107">
        <f>C4786/D4786</f>
        <v>0.736986301369863</v>
      </c>
      <c r="F4786" s="20">
        <f>VLOOKUP(A4786,[1]spot_prices!$A:$F,5,FALSE)</f>
        <v>33.15</v>
      </c>
      <c r="G4786" s="103">
        <f>VLOOKUP(A4786,[1]spot_prices!$A:$F,6,FALSE)</f>
        <v>3.56</v>
      </c>
      <c r="H4786" s="27" t="s">
        <v>456</v>
      </c>
      <c r="I4786" s="27"/>
      <c r="J4786" s="114"/>
      <c r="K4786" s="112">
        <f>VLOOKUP(H4786,行业总结!D:F,2,FALSE)</f>
        <v>2.5</v>
      </c>
      <c r="L4786" s="27" t="s">
        <v>20011</v>
      </c>
      <c r="M4786" s="27" t="s">
        <v>20012</v>
      </c>
    </row>
    <row r="4787" s="98" customFormat="1" ht="33" spans="1:13">
      <c r="A4787" s="24" t="s">
        <v>20013</v>
      </c>
      <c r="B4787" s="24" t="s">
        <v>20014</v>
      </c>
      <c r="C4787" s="21">
        <f>VLOOKUP(A4787,[1]spot_prices!$A:$F,3,FALSE)</f>
        <v>25.8</v>
      </c>
      <c r="D4787" s="21">
        <f>VLOOKUP(A4787,[1]spot_prices!$A:$F,4,FALSE)</f>
        <v>26.1</v>
      </c>
      <c r="E4787" s="107">
        <f>C4787/D4787</f>
        <v>0.988505747126437</v>
      </c>
      <c r="F4787" s="20">
        <f>VLOOKUP(A4787,[1]spot_prices!$A:$F,5,FALSE)</f>
        <v>4.12</v>
      </c>
      <c r="G4787" s="103">
        <f>VLOOKUP(A4787,[1]spot_prices!$A:$F,6,FALSE)</f>
        <v>3.52</v>
      </c>
      <c r="H4787" s="27" t="s">
        <v>456</v>
      </c>
      <c r="I4787" s="27"/>
      <c r="J4787" s="114"/>
      <c r="K4787" s="112">
        <f>VLOOKUP(H4787,行业总结!D:F,2,FALSE)</f>
        <v>2.5</v>
      </c>
      <c r="L4787" s="27" t="s">
        <v>20015</v>
      </c>
      <c r="M4787" s="27" t="s">
        <v>20016</v>
      </c>
    </row>
    <row r="4788" s="98" customFormat="1" ht="33" spans="1:13">
      <c r="A4788" s="24" t="s">
        <v>20017</v>
      </c>
      <c r="B4788" s="24" t="s">
        <v>20018</v>
      </c>
      <c r="C4788" s="21">
        <f>VLOOKUP(A4788,[1]spot_prices!$A:$F,3,FALSE)</f>
        <v>21.3</v>
      </c>
      <c r="D4788" s="21">
        <f>VLOOKUP(A4788,[1]spot_prices!$A:$F,4,FALSE)</f>
        <v>133</v>
      </c>
      <c r="E4788" s="107">
        <f>C4788/D4788</f>
        <v>0.16015037593985</v>
      </c>
      <c r="F4788" s="20">
        <f>VLOOKUP(A4788,[1]spot_prices!$A:$F,5,FALSE)</f>
        <v>28.18</v>
      </c>
      <c r="G4788" s="103">
        <f>VLOOKUP(A4788,[1]spot_prices!$A:$F,6,FALSE)</f>
        <v>-2.15</v>
      </c>
      <c r="H4788" s="27" t="s">
        <v>456</v>
      </c>
      <c r="I4788" s="27"/>
      <c r="J4788" s="114"/>
      <c r="K4788" s="112">
        <f>VLOOKUP(H4788,行业总结!D:F,2,FALSE)</f>
        <v>2.5</v>
      </c>
      <c r="L4788" s="27" t="s">
        <v>20019</v>
      </c>
      <c r="M4788" s="27" t="s">
        <v>20020</v>
      </c>
    </row>
    <row r="4789" s="98" customFormat="1" spans="1:13">
      <c r="A4789" s="24" t="s">
        <v>20021</v>
      </c>
      <c r="B4789" s="24" t="s">
        <v>20022</v>
      </c>
      <c r="C4789" s="21">
        <f>VLOOKUP(A4789,[1]spot_prices!$A:$F,3,FALSE)</f>
        <v>17.4</v>
      </c>
      <c r="D4789" s="21">
        <f>VLOOKUP(A4789,[1]spot_prices!$A:$F,4,FALSE)</f>
        <v>76.2</v>
      </c>
      <c r="E4789" s="107">
        <f>C4789/D4789</f>
        <v>0.228346456692913</v>
      </c>
      <c r="F4789" s="20">
        <f>VLOOKUP(A4789,[1]spot_prices!$A:$F,5,FALSE)</f>
        <v>38.1</v>
      </c>
      <c r="G4789" s="103">
        <f>VLOOKUP(A4789,[1]spot_prices!$A:$F,6,FALSE)</f>
        <v>5.28</v>
      </c>
      <c r="H4789" s="27" t="s">
        <v>456</v>
      </c>
      <c r="I4789" s="27"/>
      <c r="J4789" s="114"/>
      <c r="K4789" s="112">
        <f>VLOOKUP(H4789,行业总结!D:F,2,FALSE)</f>
        <v>2.5</v>
      </c>
      <c r="L4789" s="27" t="s">
        <v>20023</v>
      </c>
      <c r="M4789" s="27" t="s">
        <v>20024</v>
      </c>
    </row>
    <row r="4790" s="98" customFormat="1" ht="49.5" spans="1:13">
      <c r="A4790" s="24" t="s">
        <v>20025</v>
      </c>
      <c r="B4790" s="24" t="s">
        <v>20026</v>
      </c>
      <c r="C4790" s="21">
        <f>VLOOKUP(A4790,[1]spot_prices!$A:$F,3,FALSE)</f>
        <v>16.3</v>
      </c>
      <c r="D4790" s="21">
        <f>VLOOKUP(A4790,[1]spot_prices!$A:$F,4,FALSE)</f>
        <v>35.7</v>
      </c>
      <c r="E4790" s="107">
        <f>C4790/D4790</f>
        <v>0.456582633053221</v>
      </c>
      <c r="F4790" s="20">
        <f>VLOOKUP(A4790,[1]spot_prices!$A:$F,5,FALSE)</f>
        <v>28.15</v>
      </c>
      <c r="G4790" s="103">
        <f>VLOOKUP(A4790,[1]spot_prices!$A:$F,6,FALSE)</f>
        <v>3.99</v>
      </c>
      <c r="H4790" s="27" t="s">
        <v>456</v>
      </c>
      <c r="I4790" s="27"/>
      <c r="J4790" s="114"/>
      <c r="K4790" s="112">
        <f>VLOOKUP(H4790,行业总结!D:F,2,FALSE)</f>
        <v>2.5</v>
      </c>
      <c r="L4790" s="27" t="s">
        <v>20027</v>
      </c>
      <c r="M4790" s="27" t="s">
        <v>20028</v>
      </c>
    </row>
    <row r="4791" s="98" customFormat="1" ht="33" spans="1:13">
      <c r="A4791" s="24" t="s">
        <v>20029</v>
      </c>
      <c r="B4791" s="24" t="s">
        <v>20030</v>
      </c>
      <c r="C4791" s="21">
        <f>VLOOKUP(A4791,[1]spot_prices!$A:$F,3,FALSE)</f>
        <v>13.9</v>
      </c>
      <c r="D4791" s="21">
        <f>VLOOKUP(A4791,[1]spot_prices!$A:$F,4,FALSE)</f>
        <v>13.9</v>
      </c>
      <c r="E4791" s="107">
        <f>C4791/D4791</f>
        <v>1</v>
      </c>
      <c r="F4791" s="20">
        <f>VLOOKUP(A4791,[1]spot_prices!$A:$F,5,FALSE)</f>
        <v>14.93</v>
      </c>
      <c r="G4791" s="103">
        <f>VLOOKUP(A4791,[1]spot_prices!$A:$F,6,FALSE)</f>
        <v>2.54</v>
      </c>
      <c r="H4791" s="27" t="s">
        <v>456</v>
      </c>
      <c r="I4791" s="27"/>
      <c r="J4791" s="114"/>
      <c r="K4791" s="112">
        <f>VLOOKUP(H4791,行业总结!D:F,2,FALSE)</f>
        <v>2.5</v>
      </c>
      <c r="L4791" s="27" t="s">
        <v>20031</v>
      </c>
      <c r="M4791" s="27" t="s">
        <v>20032</v>
      </c>
    </row>
    <row r="4792" s="98" customFormat="1" ht="33" spans="1:13">
      <c r="A4792" s="108" t="s">
        <v>20033</v>
      </c>
      <c r="B4792" s="108" t="s">
        <v>20034</v>
      </c>
      <c r="C4792" s="21">
        <f>VLOOKUP(A4792,[1]spot_prices!$A:$F,3,FALSE)</f>
        <v>248.1</v>
      </c>
      <c r="D4792" s="21">
        <f>VLOOKUP(A4792,[1]spot_prices!$A:$F,4,FALSE)</f>
        <v>248.1</v>
      </c>
      <c r="E4792" s="107">
        <f>C4792/D4792</f>
        <v>1</v>
      </c>
      <c r="F4792" s="20">
        <f>VLOOKUP(A4792,[1]spot_prices!$A:$F,5,FALSE)</f>
        <v>9.75</v>
      </c>
      <c r="G4792" s="103">
        <f>VLOOKUP(A4792,[1]spot_prices!$A:$F,6,FALSE)</f>
        <v>-0.51</v>
      </c>
      <c r="H4792" s="109" t="s">
        <v>2020</v>
      </c>
      <c r="I4792" s="109"/>
      <c r="J4792" s="108" t="s">
        <v>2216</v>
      </c>
      <c r="K4792" s="112">
        <f>VLOOKUP(H4792,行业总结!D:F,2,FALSE)</f>
        <v>2.5</v>
      </c>
      <c r="L4792" s="109" t="s">
        <v>20035</v>
      </c>
      <c r="M4792" s="109" t="s">
        <v>20036</v>
      </c>
    </row>
    <row r="4793" s="98" customFormat="1" ht="33" spans="1:13">
      <c r="A4793" s="108" t="s">
        <v>20037</v>
      </c>
      <c r="B4793" s="108" t="s">
        <v>20038</v>
      </c>
      <c r="C4793" s="21">
        <f>VLOOKUP(A4793,[1]spot_prices!$A:$F,3,FALSE)</f>
        <v>203.5</v>
      </c>
      <c r="D4793" s="21">
        <f>VLOOKUP(A4793,[1]spot_prices!$A:$F,4,FALSE)</f>
        <v>203.5</v>
      </c>
      <c r="E4793" s="107">
        <f>C4793/D4793</f>
        <v>1</v>
      </c>
      <c r="F4793" s="20">
        <f>VLOOKUP(A4793,[1]spot_prices!$A:$F,5,FALSE)</f>
        <v>11.33</v>
      </c>
      <c r="G4793" s="103">
        <f>VLOOKUP(A4793,[1]spot_prices!$A:$F,6,FALSE)</f>
        <v>0</v>
      </c>
      <c r="H4793" s="109" t="s">
        <v>2020</v>
      </c>
      <c r="I4793" s="109"/>
      <c r="J4793" s="108" t="s">
        <v>2216</v>
      </c>
      <c r="K4793" s="112">
        <f>VLOOKUP(H4793,行业总结!D:F,2,FALSE)</f>
        <v>2.5</v>
      </c>
      <c r="L4793" s="109" t="s">
        <v>20039</v>
      </c>
      <c r="M4793" s="109" t="s">
        <v>20040</v>
      </c>
    </row>
    <row r="4794" s="98" customFormat="1" ht="33" spans="1:13">
      <c r="A4794" s="108" t="s">
        <v>20041</v>
      </c>
      <c r="B4794" s="108" t="s">
        <v>20042</v>
      </c>
      <c r="C4794" s="21">
        <f>VLOOKUP(A4794,[1]spot_prices!$A:$F,3,FALSE)</f>
        <v>158.4</v>
      </c>
      <c r="D4794" s="21">
        <f>VLOOKUP(A4794,[1]spot_prices!$A:$F,4,FALSE)</f>
        <v>158.4</v>
      </c>
      <c r="E4794" s="107">
        <f>C4794/D4794</f>
        <v>1</v>
      </c>
      <c r="F4794" s="20">
        <f>VLOOKUP(A4794,[1]spot_prices!$A:$F,5,FALSE)</f>
        <v>11.69</v>
      </c>
      <c r="G4794" s="103">
        <f>VLOOKUP(A4794,[1]spot_prices!$A:$F,6,FALSE)</f>
        <v>1.21</v>
      </c>
      <c r="H4794" s="109" t="s">
        <v>2020</v>
      </c>
      <c r="I4794" s="109"/>
      <c r="J4794" s="108" t="s">
        <v>2216</v>
      </c>
      <c r="K4794" s="112">
        <f>VLOOKUP(H4794,行业总结!D:F,2,FALSE)</f>
        <v>2.5</v>
      </c>
      <c r="L4794" s="109" t="s">
        <v>20043</v>
      </c>
      <c r="M4794" s="109" t="s">
        <v>20044</v>
      </c>
    </row>
    <row r="4795" s="98" customFormat="1" ht="33" spans="1:13">
      <c r="A4795" s="108" t="s">
        <v>20045</v>
      </c>
      <c r="B4795" s="108" t="s">
        <v>20046</v>
      </c>
      <c r="C4795" s="21">
        <f>VLOOKUP(A4795,[1]spot_prices!$A:$F,3,FALSE)</f>
        <v>155.5</v>
      </c>
      <c r="D4795" s="21">
        <f>VLOOKUP(A4795,[1]spot_prices!$A:$F,4,FALSE)</f>
        <v>155.5</v>
      </c>
      <c r="E4795" s="107">
        <f>C4795/D4795</f>
        <v>1</v>
      </c>
      <c r="F4795" s="20">
        <f>VLOOKUP(A4795,[1]spot_prices!$A:$F,5,FALSE)</f>
        <v>7.45</v>
      </c>
      <c r="G4795" s="103">
        <f>VLOOKUP(A4795,[1]spot_prices!$A:$F,6,FALSE)</f>
        <v>0.68</v>
      </c>
      <c r="H4795" s="109" t="s">
        <v>2020</v>
      </c>
      <c r="I4795" s="109"/>
      <c r="J4795" s="108" t="s">
        <v>2723</v>
      </c>
      <c r="K4795" s="112">
        <f>VLOOKUP(H4795,行业总结!D:F,2,FALSE)</f>
        <v>2.5</v>
      </c>
      <c r="L4795" s="109" t="s">
        <v>20047</v>
      </c>
      <c r="M4795" s="109" t="s">
        <v>20048</v>
      </c>
    </row>
    <row r="4796" s="98" customFormat="1" ht="33" spans="1:13">
      <c r="A4796" s="108" t="s">
        <v>20049</v>
      </c>
      <c r="B4796" s="108" t="s">
        <v>20050</v>
      </c>
      <c r="C4796" s="21">
        <f>VLOOKUP(A4796,[1]spot_prices!$A:$F,3,FALSE)</f>
        <v>120.4</v>
      </c>
      <c r="D4796" s="21">
        <f>VLOOKUP(A4796,[1]spot_prices!$A:$F,4,FALSE)</f>
        <v>120.4</v>
      </c>
      <c r="E4796" s="107">
        <f>C4796/D4796</f>
        <v>1</v>
      </c>
      <c r="F4796" s="20">
        <f>VLOOKUP(A4796,[1]spot_prices!$A:$F,5,FALSE)</f>
        <v>15.23</v>
      </c>
      <c r="G4796" s="103">
        <f>VLOOKUP(A4796,[1]spot_prices!$A:$F,6,FALSE)</f>
        <v>0.26</v>
      </c>
      <c r="H4796" s="109" t="s">
        <v>2020</v>
      </c>
      <c r="I4796" s="109"/>
      <c r="J4796" s="116"/>
      <c r="K4796" s="112">
        <f>VLOOKUP(H4796,行业总结!D:F,2,FALSE)</f>
        <v>2.5</v>
      </c>
      <c r="L4796" s="109" t="s">
        <v>20051</v>
      </c>
      <c r="M4796" s="109" t="s">
        <v>20052</v>
      </c>
    </row>
    <row r="4797" s="98" customFormat="1" ht="33" spans="1:13">
      <c r="A4797" s="108" t="s">
        <v>20053</v>
      </c>
      <c r="B4797" s="108" t="s">
        <v>20054</v>
      </c>
      <c r="C4797" s="21">
        <f>VLOOKUP(A4797,[1]spot_prices!$A:$F,3,FALSE)</f>
        <v>119.6</v>
      </c>
      <c r="D4797" s="21">
        <f>VLOOKUP(A4797,[1]spot_prices!$A:$F,4,FALSE)</f>
        <v>119.6</v>
      </c>
      <c r="E4797" s="107">
        <f>C4797/D4797</f>
        <v>1</v>
      </c>
      <c r="F4797" s="20">
        <f>VLOOKUP(A4797,[1]spot_prices!$A:$F,5,FALSE)</f>
        <v>6.01</v>
      </c>
      <c r="G4797" s="103">
        <f>VLOOKUP(A4797,[1]spot_prices!$A:$F,6,FALSE)</f>
        <v>2.21</v>
      </c>
      <c r="H4797" s="109" t="s">
        <v>2020</v>
      </c>
      <c r="I4797" s="109"/>
      <c r="J4797" s="116"/>
      <c r="K4797" s="112">
        <f>VLOOKUP(H4797,行业总结!D:F,2,FALSE)</f>
        <v>2.5</v>
      </c>
      <c r="L4797" s="109" t="s">
        <v>20055</v>
      </c>
      <c r="M4797" s="109" t="s">
        <v>20056</v>
      </c>
    </row>
    <row r="4798" s="98" customFormat="1" ht="49.5" spans="1:13">
      <c r="A4798" s="108" t="s">
        <v>20057</v>
      </c>
      <c r="B4798" s="108" t="s">
        <v>20058</v>
      </c>
      <c r="C4798" s="21">
        <f>VLOOKUP(A4798,[1]spot_prices!$A:$F,3,FALSE)</f>
        <v>107.2</v>
      </c>
      <c r="D4798" s="21">
        <f>VLOOKUP(A4798,[1]spot_prices!$A:$F,4,FALSE)</f>
        <v>107.2</v>
      </c>
      <c r="E4798" s="107">
        <f>C4798/D4798</f>
        <v>1</v>
      </c>
      <c r="F4798" s="20">
        <f>VLOOKUP(A4798,[1]spot_prices!$A:$F,5,FALSE)</f>
        <v>5.88</v>
      </c>
      <c r="G4798" s="103">
        <f>VLOOKUP(A4798,[1]spot_prices!$A:$F,6,FALSE)</f>
        <v>0</v>
      </c>
      <c r="H4798" s="109" t="s">
        <v>2020</v>
      </c>
      <c r="I4798" s="109"/>
      <c r="J4798" s="108" t="s">
        <v>2113</v>
      </c>
      <c r="K4798" s="112">
        <f>VLOOKUP(H4798,行业总结!D:F,2,FALSE)</f>
        <v>2.5</v>
      </c>
      <c r="L4798" s="109" t="s">
        <v>20059</v>
      </c>
      <c r="M4798" s="109" t="s">
        <v>20060</v>
      </c>
    </row>
    <row r="4799" s="98" customFormat="1" ht="33" spans="1:13">
      <c r="A4799" s="20" t="s">
        <v>20061</v>
      </c>
      <c r="B4799" s="20" t="s">
        <v>20062</v>
      </c>
      <c r="C4799" s="21">
        <f>VLOOKUP(A4799,[1]spot_prices!$A:$F,3,FALSE)</f>
        <v>91.8</v>
      </c>
      <c r="D4799" s="21">
        <f>VLOOKUP(A4799,[1]spot_prices!$A:$F,4,FALSE)</f>
        <v>143</v>
      </c>
      <c r="E4799" s="107">
        <f>C4799/D4799</f>
        <v>0.641958041958042</v>
      </c>
      <c r="F4799" s="20">
        <f>VLOOKUP(A4799,[1]spot_prices!$A:$F,5,FALSE)</f>
        <v>11.59</v>
      </c>
      <c r="G4799" s="103">
        <f>VLOOKUP(A4799,[1]spot_prices!$A:$F,6,FALSE)</f>
        <v>1.93</v>
      </c>
      <c r="H4799" s="23" t="s">
        <v>2020</v>
      </c>
      <c r="I4799" s="23"/>
      <c r="J4799" s="20" t="s">
        <v>2723</v>
      </c>
      <c r="K4799" s="112">
        <f>VLOOKUP(H4799,行业总结!D:F,2,FALSE)</f>
        <v>2.5</v>
      </c>
      <c r="L4799" s="23" t="s">
        <v>20063</v>
      </c>
      <c r="M4799" s="23" t="s">
        <v>20064</v>
      </c>
    </row>
    <row r="4800" s="98" customFormat="1" spans="1:13">
      <c r="A4800" s="20" t="s">
        <v>20065</v>
      </c>
      <c r="B4800" s="20" t="s">
        <v>20066</v>
      </c>
      <c r="C4800" s="21">
        <f>VLOOKUP(A4800,[1]spot_prices!$A:$F,3,FALSE)</f>
        <v>84.5</v>
      </c>
      <c r="D4800" s="21">
        <f>VLOOKUP(A4800,[1]spot_prices!$A:$F,4,FALSE)</f>
        <v>84.5</v>
      </c>
      <c r="E4800" s="107">
        <f>C4800/D4800</f>
        <v>1</v>
      </c>
      <c r="F4800" s="20">
        <f>VLOOKUP(A4800,[1]spot_prices!$A:$F,5,FALSE)</f>
        <v>9.43</v>
      </c>
      <c r="G4800" s="103">
        <f>VLOOKUP(A4800,[1]spot_prices!$A:$F,6,FALSE)</f>
        <v>3.06</v>
      </c>
      <c r="H4800" s="23" t="s">
        <v>2020</v>
      </c>
      <c r="I4800" s="23"/>
      <c r="J4800" s="113"/>
      <c r="K4800" s="112">
        <f>VLOOKUP(H4800,行业总结!D:F,2,FALSE)</f>
        <v>2.5</v>
      </c>
      <c r="L4800" s="23" t="s">
        <v>20067</v>
      </c>
      <c r="M4800" s="23" t="s">
        <v>20068</v>
      </c>
    </row>
    <row r="4801" s="98" customFormat="1" ht="33" spans="1:13">
      <c r="A4801" s="20" t="s">
        <v>20069</v>
      </c>
      <c r="B4801" s="20" t="s">
        <v>20070</v>
      </c>
      <c r="C4801" s="21">
        <f>VLOOKUP(A4801,[1]spot_prices!$A:$F,3,FALSE)</f>
        <v>77.9</v>
      </c>
      <c r="D4801" s="21">
        <f>VLOOKUP(A4801,[1]spot_prices!$A:$F,4,FALSE)</f>
        <v>77.9</v>
      </c>
      <c r="E4801" s="107">
        <f>C4801/D4801</f>
        <v>1</v>
      </c>
      <c r="F4801" s="20">
        <f>VLOOKUP(A4801,[1]spot_prices!$A:$F,5,FALSE)</f>
        <v>6.42</v>
      </c>
      <c r="G4801" s="103">
        <f>VLOOKUP(A4801,[1]spot_prices!$A:$F,6,FALSE)</f>
        <v>0.94</v>
      </c>
      <c r="H4801" s="23" t="s">
        <v>2020</v>
      </c>
      <c r="I4801" s="23"/>
      <c r="J4801" s="113"/>
      <c r="K4801" s="112">
        <f>VLOOKUP(H4801,行业总结!D:F,2,FALSE)</f>
        <v>2.5</v>
      </c>
      <c r="L4801" s="23" t="s">
        <v>20071</v>
      </c>
      <c r="M4801" s="23" t="s">
        <v>20072</v>
      </c>
    </row>
    <row r="4802" s="98" customFormat="1" ht="33" spans="1:13">
      <c r="A4802" s="20" t="s">
        <v>20073</v>
      </c>
      <c r="B4802" s="20" t="s">
        <v>20074</v>
      </c>
      <c r="C4802" s="21">
        <f>VLOOKUP(A4802,[1]spot_prices!$A:$F,3,FALSE)</f>
        <v>64.8</v>
      </c>
      <c r="D4802" s="21">
        <f>VLOOKUP(A4802,[1]spot_prices!$A:$F,4,FALSE)</f>
        <v>99.5</v>
      </c>
      <c r="E4802" s="107">
        <f>C4802/D4802</f>
        <v>0.651256281407035</v>
      </c>
      <c r="F4802" s="20">
        <f>VLOOKUP(A4802,[1]spot_prices!$A:$F,5,FALSE)</f>
        <v>9.72</v>
      </c>
      <c r="G4802" s="103">
        <f>VLOOKUP(A4802,[1]spot_prices!$A:$F,6,FALSE)</f>
        <v>2.42</v>
      </c>
      <c r="H4802" s="23" t="s">
        <v>2020</v>
      </c>
      <c r="I4802" s="23"/>
      <c r="J4802" s="113"/>
      <c r="K4802" s="112">
        <f>VLOOKUP(H4802,行业总结!D:F,2,FALSE)</f>
        <v>2.5</v>
      </c>
      <c r="L4802" s="23" t="s">
        <v>20075</v>
      </c>
      <c r="M4802" s="23" t="s">
        <v>20076</v>
      </c>
    </row>
    <row r="4803" s="98" customFormat="1" ht="33" spans="1:13">
      <c r="A4803" s="20" t="s">
        <v>20077</v>
      </c>
      <c r="B4803" s="20" t="s">
        <v>20078</v>
      </c>
      <c r="C4803" s="21">
        <f>VLOOKUP(A4803,[1]spot_prices!$A:$F,3,FALSE)</f>
        <v>62.3</v>
      </c>
      <c r="D4803" s="21">
        <f>VLOOKUP(A4803,[1]spot_prices!$A:$F,4,FALSE)</f>
        <v>63.7</v>
      </c>
      <c r="E4803" s="107">
        <f>C4803/D4803</f>
        <v>0.978021978021978</v>
      </c>
      <c r="F4803" s="20">
        <f>VLOOKUP(A4803,[1]spot_prices!$A:$F,5,FALSE)</f>
        <v>5.49</v>
      </c>
      <c r="G4803" s="103">
        <f>VLOOKUP(A4803,[1]spot_prices!$A:$F,6,FALSE)</f>
        <v>2.23</v>
      </c>
      <c r="H4803" s="23" t="s">
        <v>2020</v>
      </c>
      <c r="I4803" s="23"/>
      <c r="J4803" s="113"/>
      <c r="K4803" s="112">
        <f>VLOOKUP(H4803,行业总结!D:F,2,FALSE)</f>
        <v>2.5</v>
      </c>
      <c r="L4803" s="23" t="s">
        <v>20079</v>
      </c>
      <c r="M4803" s="23" t="s">
        <v>20080</v>
      </c>
    </row>
    <row r="4804" s="98" customFormat="1" ht="33" spans="1:13">
      <c r="A4804" s="20" t="s">
        <v>20081</v>
      </c>
      <c r="B4804" s="20" t="s">
        <v>20082</v>
      </c>
      <c r="C4804" s="21">
        <f>VLOOKUP(A4804,[1]spot_prices!$A:$F,3,FALSE)</f>
        <v>54.7</v>
      </c>
      <c r="D4804" s="21">
        <f>VLOOKUP(A4804,[1]spot_prices!$A:$F,4,FALSE)</f>
        <v>54.7</v>
      </c>
      <c r="E4804" s="107">
        <f>C4804/D4804</f>
        <v>1</v>
      </c>
      <c r="F4804" s="20">
        <f>VLOOKUP(A4804,[1]spot_prices!$A:$F,5,FALSE)</f>
        <v>11.3</v>
      </c>
      <c r="G4804" s="103">
        <f>VLOOKUP(A4804,[1]spot_prices!$A:$F,6,FALSE)</f>
        <v>1.71</v>
      </c>
      <c r="H4804" s="23" t="s">
        <v>2020</v>
      </c>
      <c r="I4804" s="23"/>
      <c r="J4804" s="113"/>
      <c r="K4804" s="112">
        <f>VLOOKUP(H4804,行业总结!D:F,2,FALSE)</f>
        <v>2.5</v>
      </c>
      <c r="L4804" s="23" t="s">
        <v>20083</v>
      </c>
      <c r="M4804" s="23" t="s">
        <v>20084</v>
      </c>
    </row>
    <row r="4805" s="98" customFormat="1" ht="33" spans="1:13">
      <c r="A4805" s="20" t="s">
        <v>20085</v>
      </c>
      <c r="B4805" s="20" t="s">
        <v>20086</v>
      </c>
      <c r="C4805" s="21">
        <f>VLOOKUP(A4805,[1]spot_prices!$A:$F,3,FALSE)</f>
        <v>51.9</v>
      </c>
      <c r="D4805" s="21">
        <f>VLOOKUP(A4805,[1]spot_prices!$A:$F,4,FALSE)</f>
        <v>51.9</v>
      </c>
      <c r="E4805" s="107">
        <f>C4805/D4805</f>
        <v>1</v>
      </c>
      <c r="F4805" s="20">
        <f>VLOOKUP(A4805,[1]spot_prices!$A:$F,5,FALSE)</f>
        <v>7.73</v>
      </c>
      <c r="G4805" s="103">
        <f>VLOOKUP(A4805,[1]spot_prices!$A:$F,6,FALSE)</f>
        <v>1.98</v>
      </c>
      <c r="H4805" s="23" t="s">
        <v>2020</v>
      </c>
      <c r="I4805" s="23"/>
      <c r="J4805" s="113"/>
      <c r="K4805" s="112">
        <f>VLOOKUP(H4805,行业总结!D:F,2,FALSE)</f>
        <v>2.5</v>
      </c>
      <c r="L4805" s="23" t="s">
        <v>20087</v>
      </c>
      <c r="M4805" s="23" t="s">
        <v>20088</v>
      </c>
    </row>
    <row r="4806" s="98" customFormat="1" ht="49.5" spans="1:13">
      <c r="A4806" s="20" t="s">
        <v>20089</v>
      </c>
      <c r="B4806" s="20" t="s">
        <v>20090</v>
      </c>
      <c r="C4806" s="21">
        <f>VLOOKUP(A4806,[1]spot_prices!$A:$F,3,FALSE)</f>
        <v>50.6</v>
      </c>
      <c r="D4806" s="21">
        <f>VLOOKUP(A4806,[1]spot_prices!$A:$F,4,FALSE)</f>
        <v>51.5</v>
      </c>
      <c r="E4806" s="107">
        <f>C4806/D4806</f>
        <v>0.98252427184466</v>
      </c>
      <c r="F4806" s="20">
        <f>VLOOKUP(A4806,[1]spot_prices!$A:$F,5,FALSE)</f>
        <v>2.58</v>
      </c>
      <c r="G4806" s="103">
        <f>VLOOKUP(A4806,[1]spot_prices!$A:$F,6,FALSE)</f>
        <v>2.79</v>
      </c>
      <c r="H4806" s="23" t="s">
        <v>2020</v>
      </c>
      <c r="I4806" s="23"/>
      <c r="J4806" s="113"/>
      <c r="K4806" s="112">
        <f>VLOOKUP(H4806,行业总结!D:F,2,FALSE)</f>
        <v>2.5</v>
      </c>
      <c r="L4806" s="23" t="s">
        <v>20091</v>
      </c>
      <c r="M4806" s="23" t="s">
        <v>20092</v>
      </c>
    </row>
    <row r="4807" s="98" customFormat="1" ht="49.5" spans="1:13">
      <c r="A4807" s="24" t="s">
        <v>20093</v>
      </c>
      <c r="B4807" s="24" t="s">
        <v>20094</v>
      </c>
      <c r="C4807" s="21">
        <f>VLOOKUP(A4807,[1]spot_prices!$A:$F,3,FALSE)</f>
        <v>47</v>
      </c>
      <c r="D4807" s="21">
        <f>VLOOKUP(A4807,[1]spot_prices!$A:$F,4,FALSE)</f>
        <v>47</v>
      </c>
      <c r="E4807" s="107">
        <f>C4807/D4807</f>
        <v>1</v>
      </c>
      <c r="F4807" s="20">
        <f>VLOOKUP(A4807,[1]spot_prices!$A:$F,5,FALSE)</f>
        <v>4.5</v>
      </c>
      <c r="G4807" s="103">
        <f>VLOOKUP(A4807,[1]spot_prices!$A:$F,6,FALSE)</f>
        <v>1.35</v>
      </c>
      <c r="H4807" s="27" t="s">
        <v>2020</v>
      </c>
      <c r="I4807" s="27"/>
      <c r="J4807" s="114"/>
      <c r="K4807" s="112">
        <f>VLOOKUP(H4807,行业总结!D:F,2,FALSE)</f>
        <v>2.5</v>
      </c>
      <c r="L4807" s="27" t="s">
        <v>20095</v>
      </c>
      <c r="M4807" s="27" t="s">
        <v>20096</v>
      </c>
    </row>
    <row r="4808" s="98" customFormat="1" spans="1:13">
      <c r="A4808" s="24" t="s">
        <v>20097</v>
      </c>
      <c r="B4808" s="24" t="s">
        <v>20098</v>
      </c>
      <c r="C4808" s="21">
        <f>VLOOKUP(A4808,[1]spot_prices!$A:$F,3,FALSE)</f>
        <v>46.7</v>
      </c>
      <c r="D4808" s="21">
        <f>VLOOKUP(A4808,[1]spot_prices!$A:$F,4,FALSE)</f>
        <v>46.7</v>
      </c>
      <c r="E4808" s="107">
        <f>C4808/D4808</f>
        <v>1</v>
      </c>
      <c r="F4808" s="20">
        <f>VLOOKUP(A4808,[1]spot_prices!$A:$F,5,FALSE)</f>
        <v>24.56</v>
      </c>
      <c r="G4808" s="103">
        <f>VLOOKUP(A4808,[1]spot_prices!$A:$F,6,FALSE)</f>
        <v>0.49</v>
      </c>
      <c r="H4808" s="27" t="s">
        <v>2020</v>
      </c>
      <c r="I4808" s="27"/>
      <c r="J4808" s="114"/>
      <c r="K4808" s="112">
        <f>VLOOKUP(H4808,行业总结!D:F,2,FALSE)</f>
        <v>2.5</v>
      </c>
      <c r="L4808" s="27" t="s">
        <v>20099</v>
      </c>
      <c r="M4808" s="27" t="s">
        <v>20100</v>
      </c>
    </row>
    <row r="4809" s="98" customFormat="1" ht="33" spans="1:13">
      <c r="A4809" s="24" t="s">
        <v>20101</v>
      </c>
      <c r="B4809" s="24" t="s">
        <v>20102</v>
      </c>
      <c r="C4809" s="21">
        <f>VLOOKUP(A4809,[1]spot_prices!$A:$F,3,FALSE)</f>
        <v>46</v>
      </c>
      <c r="D4809" s="21">
        <f>VLOOKUP(A4809,[1]spot_prices!$A:$F,4,FALSE)</f>
        <v>47.2</v>
      </c>
      <c r="E4809" s="107">
        <f>C4809/D4809</f>
        <v>0.974576271186441</v>
      </c>
      <c r="F4809" s="20">
        <f>VLOOKUP(A4809,[1]spot_prices!$A:$F,5,FALSE)</f>
        <v>8.08</v>
      </c>
      <c r="G4809" s="103">
        <f>VLOOKUP(A4809,[1]spot_prices!$A:$F,6,FALSE)</f>
        <v>0.25</v>
      </c>
      <c r="H4809" s="27" t="s">
        <v>2020</v>
      </c>
      <c r="I4809" s="27"/>
      <c r="J4809" s="114"/>
      <c r="K4809" s="112">
        <f>VLOOKUP(H4809,行业总结!D:F,2,FALSE)</f>
        <v>2.5</v>
      </c>
      <c r="L4809" s="27" t="s">
        <v>20103</v>
      </c>
      <c r="M4809" s="27" t="s">
        <v>20104</v>
      </c>
    </row>
    <row r="4810" s="98" customFormat="1" ht="33" spans="1:13">
      <c r="A4810" s="24" t="s">
        <v>20105</v>
      </c>
      <c r="B4810" s="24" t="s">
        <v>20106</v>
      </c>
      <c r="C4810" s="21">
        <f>VLOOKUP(A4810,[1]spot_prices!$A:$F,3,FALSE)</f>
        <v>38.8</v>
      </c>
      <c r="D4810" s="21">
        <f>VLOOKUP(A4810,[1]spot_prices!$A:$F,4,FALSE)</f>
        <v>38.8</v>
      </c>
      <c r="E4810" s="107">
        <f>C4810/D4810</f>
        <v>1</v>
      </c>
      <c r="F4810" s="20">
        <f>VLOOKUP(A4810,[1]spot_prices!$A:$F,5,FALSE)</f>
        <v>7.04</v>
      </c>
      <c r="G4810" s="103">
        <f>VLOOKUP(A4810,[1]spot_prices!$A:$F,6,FALSE)</f>
        <v>1.44</v>
      </c>
      <c r="H4810" s="27" t="s">
        <v>2020</v>
      </c>
      <c r="I4810" s="27"/>
      <c r="J4810" s="114"/>
      <c r="K4810" s="112">
        <f>VLOOKUP(H4810,行业总结!D:F,2,FALSE)</f>
        <v>2.5</v>
      </c>
      <c r="L4810" s="27" t="s">
        <v>20107</v>
      </c>
      <c r="M4810" s="27" t="s">
        <v>20108</v>
      </c>
    </row>
    <row r="4811" s="98" customFormat="1" spans="1:13">
      <c r="A4811" s="24" t="s">
        <v>20109</v>
      </c>
      <c r="B4811" s="24" t="s">
        <v>20110</v>
      </c>
      <c r="C4811" s="21">
        <f>VLOOKUP(A4811,[1]spot_prices!$A:$F,3,FALSE)</f>
        <v>36.4</v>
      </c>
      <c r="D4811" s="21">
        <f>VLOOKUP(A4811,[1]spot_prices!$A:$F,4,FALSE)</f>
        <v>36.4</v>
      </c>
      <c r="E4811" s="107">
        <f>C4811/D4811</f>
        <v>1</v>
      </c>
      <c r="F4811" s="20">
        <f>VLOOKUP(A4811,[1]spot_prices!$A:$F,5,FALSE)</f>
        <v>6.32</v>
      </c>
      <c r="G4811" s="103">
        <f>VLOOKUP(A4811,[1]spot_prices!$A:$F,6,FALSE)</f>
        <v>0.64</v>
      </c>
      <c r="H4811" s="27" t="s">
        <v>2020</v>
      </c>
      <c r="I4811" s="27"/>
      <c r="J4811" s="114"/>
      <c r="K4811" s="112">
        <f>VLOOKUP(H4811,行业总结!D:F,2,FALSE)</f>
        <v>2.5</v>
      </c>
      <c r="L4811" s="27" t="s">
        <v>20111</v>
      </c>
      <c r="M4811" s="27" t="s">
        <v>20112</v>
      </c>
    </row>
    <row r="4812" s="98" customFormat="1" ht="33" spans="1:13">
      <c r="A4812" s="24" t="s">
        <v>20113</v>
      </c>
      <c r="B4812" s="24" t="s">
        <v>20114</v>
      </c>
      <c r="C4812" s="21">
        <f>VLOOKUP(A4812,[1]spot_prices!$A:$F,3,FALSE)</f>
        <v>34.9</v>
      </c>
      <c r="D4812" s="21">
        <f>VLOOKUP(A4812,[1]spot_prices!$A:$F,4,FALSE)</f>
        <v>34.9</v>
      </c>
      <c r="E4812" s="107">
        <f>C4812/D4812</f>
        <v>1</v>
      </c>
      <c r="F4812" s="20">
        <f>VLOOKUP(A4812,[1]spot_prices!$A:$F,5,FALSE)</f>
        <v>21.47</v>
      </c>
      <c r="G4812" s="103">
        <f>VLOOKUP(A4812,[1]spot_prices!$A:$F,6,FALSE)</f>
        <v>1.32</v>
      </c>
      <c r="H4812" s="27" t="s">
        <v>2020</v>
      </c>
      <c r="I4812" s="27"/>
      <c r="J4812" s="114"/>
      <c r="K4812" s="112">
        <f>VLOOKUP(H4812,行业总结!D:F,2,FALSE)</f>
        <v>2.5</v>
      </c>
      <c r="L4812" s="27" t="s">
        <v>20115</v>
      </c>
      <c r="M4812" s="27" t="s">
        <v>20116</v>
      </c>
    </row>
    <row r="4813" s="98" customFormat="1" ht="33" spans="1:13">
      <c r="A4813" s="24" t="s">
        <v>20117</v>
      </c>
      <c r="B4813" s="24" t="s">
        <v>20118</v>
      </c>
      <c r="C4813" s="21">
        <f>VLOOKUP(A4813,[1]spot_prices!$A:$F,3,FALSE)</f>
        <v>34.8</v>
      </c>
      <c r="D4813" s="21">
        <f>VLOOKUP(A4813,[1]spot_prices!$A:$F,4,FALSE)</f>
        <v>183.3</v>
      </c>
      <c r="E4813" s="107">
        <f>C4813/D4813</f>
        <v>0.189852700490998</v>
      </c>
      <c r="F4813" s="20">
        <f>VLOOKUP(A4813,[1]spot_prices!$A:$F,5,FALSE)</f>
        <v>8.25</v>
      </c>
      <c r="G4813" s="103">
        <f>VLOOKUP(A4813,[1]spot_prices!$A:$F,6,FALSE)</f>
        <v>1.85</v>
      </c>
      <c r="H4813" s="27" t="s">
        <v>2020</v>
      </c>
      <c r="I4813" s="27"/>
      <c r="J4813" s="24" t="s">
        <v>2113</v>
      </c>
      <c r="K4813" s="112">
        <f>VLOOKUP(H4813,行业总结!D:F,2,FALSE)</f>
        <v>2.5</v>
      </c>
      <c r="L4813" s="27" t="s">
        <v>20119</v>
      </c>
      <c r="M4813" s="27" t="s">
        <v>20120</v>
      </c>
    </row>
    <row r="4814" s="98" customFormat="1" spans="1:13">
      <c r="A4814" s="24" t="s">
        <v>20121</v>
      </c>
      <c r="B4814" s="24" t="s">
        <v>20122</v>
      </c>
      <c r="C4814" s="21">
        <f>VLOOKUP(A4814,[1]spot_prices!$A:$F,3,FALSE)</f>
        <v>23.4</v>
      </c>
      <c r="D4814" s="21">
        <f>VLOOKUP(A4814,[1]spot_prices!$A:$F,4,FALSE)</f>
        <v>26.4</v>
      </c>
      <c r="E4814" s="107">
        <f>C4814/D4814</f>
        <v>0.886363636363636</v>
      </c>
      <c r="F4814" s="20">
        <f>VLOOKUP(A4814,[1]spot_prices!$A:$F,5,FALSE)</f>
        <v>12.47</v>
      </c>
      <c r="G4814" s="103">
        <f>VLOOKUP(A4814,[1]spot_prices!$A:$F,6,FALSE)</f>
        <v>6.22</v>
      </c>
      <c r="H4814" s="27" t="s">
        <v>2020</v>
      </c>
      <c r="I4814" s="27"/>
      <c r="J4814" s="114"/>
      <c r="K4814" s="112">
        <f>VLOOKUP(H4814,行业总结!D:F,2,FALSE)</f>
        <v>2.5</v>
      </c>
      <c r="L4814" s="27" t="s">
        <v>20123</v>
      </c>
      <c r="M4814" s="27" t="s">
        <v>20124</v>
      </c>
    </row>
    <row r="4815" s="98" customFormat="1" ht="49.5" spans="1:13">
      <c r="A4815" s="24" t="s">
        <v>20125</v>
      </c>
      <c r="B4815" s="24" t="s">
        <v>20126</v>
      </c>
      <c r="C4815" s="21">
        <f>VLOOKUP(A4815,[1]spot_prices!$A:$F,3,FALSE)</f>
        <v>20.2</v>
      </c>
      <c r="D4815" s="21">
        <f>VLOOKUP(A4815,[1]spot_prices!$A:$F,4,FALSE)</f>
        <v>47.6</v>
      </c>
      <c r="E4815" s="107">
        <f>C4815/D4815</f>
        <v>0.42436974789916</v>
      </c>
      <c r="F4815" s="20">
        <f>VLOOKUP(A4815,[1]spot_prices!$A:$F,5,FALSE)</f>
        <v>10.7</v>
      </c>
      <c r="G4815" s="103">
        <f>VLOOKUP(A4815,[1]spot_prices!$A:$F,6,FALSE)</f>
        <v>1.52</v>
      </c>
      <c r="H4815" s="27" t="s">
        <v>2020</v>
      </c>
      <c r="I4815" s="27"/>
      <c r="J4815" s="114"/>
      <c r="K4815" s="112">
        <f>VLOOKUP(H4815,行业总结!D:F,2,FALSE)</f>
        <v>2.5</v>
      </c>
      <c r="L4815" s="27" t="s">
        <v>20127</v>
      </c>
      <c r="M4815" s="27" t="s">
        <v>20128</v>
      </c>
    </row>
    <row r="4816" s="98" customFormat="1" ht="33" spans="1:13">
      <c r="A4816" s="24" t="s">
        <v>20129</v>
      </c>
      <c r="B4816" s="24" t="s">
        <v>20130</v>
      </c>
      <c r="C4816" s="21">
        <f>VLOOKUP(A4816,[1]spot_prices!$A:$F,3,FALSE)</f>
        <v>15.1</v>
      </c>
      <c r="D4816" s="21">
        <f>VLOOKUP(A4816,[1]spot_prices!$A:$F,4,FALSE)</f>
        <v>20</v>
      </c>
      <c r="E4816" s="107">
        <f>C4816/D4816</f>
        <v>0.755</v>
      </c>
      <c r="F4816" s="20">
        <f>VLOOKUP(A4816,[1]spot_prices!$A:$F,5,FALSE)</f>
        <v>27.8</v>
      </c>
      <c r="G4816" s="103">
        <f>VLOOKUP(A4816,[1]spot_prices!$A:$F,6,FALSE)</f>
        <v>3.54</v>
      </c>
      <c r="H4816" s="27" t="s">
        <v>2020</v>
      </c>
      <c r="I4816" s="27"/>
      <c r="J4816" s="114"/>
      <c r="K4816" s="112">
        <f>VLOOKUP(H4816,行业总结!D:F,2,FALSE)</f>
        <v>2.5</v>
      </c>
      <c r="L4816" s="27" t="s">
        <v>20131</v>
      </c>
      <c r="M4816" s="27" t="s">
        <v>20132</v>
      </c>
    </row>
    <row r="4817" s="98" customFormat="1" ht="33" spans="1:13">
      <c r="A4817" s="24" t="s">
        <v>20133</v>
      </c>
      <c r="B4817" s="24" t="s">
        <v>20134</v>
      </c>
      <c r="C4817" s="21">
        <f>VLOOKUP(A4817,[1]spot_prices!$A:$F,3,FALSE)</f>
        <v>11.5</v>
      </c>
      <c r="D4817" s="21">
        <f>VLOOKUP(A4817,[1]spot_prices!$A:$F,4,FALSE)</f>
        <v>48.2</v>
      </c>
      <c r="E4817" s="107">
        <f>C4817/D4817</f>
        <v>0.238589211618257</v>
      </c>
      <c r="F4817" s="20">
        <f>VLOOKUP(A4817,[1]spot_prices!$A:$F,5,FALSE)</f>
        <v>12.04</v>
      </c>
      <c r="G4817" s="103">
        <f>VLOOKUP(A4817,[1]spot_prices!$A:$F,6,FALSE)</f>
        <v>3.7</v>
      </c>
      <c r="H4817" s="27" t="s">
        <v>2020</v>
      </c>
      <c r="I4817" s="27"/>
      <c r="J4817" s="114"/>
      <c r="K4817" s="112">
        <f>VLOOKUP(H4817,行业总结!D:F,2,FALSE)</f>
        <v>2.5</v>
      </c>
      <c r="L4817" s="27" t="s">
        <v>20135</v>
      </c>
      <c r="M4817" s="27" t="s">
        <v>20136</v>
      </c>
    </row>
    <row r="4818" s="98" customFormat="1" spans="1:13">
      <c r="A4818" s="24" t="s">
        <v>20137</v>
      </c>
      <c r="B4818" s="24" t="s">
        <v>20138</v>
      </c>
      <c r="C4818" s="21">
        <f>VLOOKUP(A4818,[1]spot_prices!$A:$F,3,FALSE)</f>
        <v>11</v>
      </c>
      <c r="D4818" s="21">
        <f>VLOOKUP(A4818,[1]spot_prices!$A:$F,4,FALSE)</f>
        <v>43.6</v>
      </c>
      <c r="E4818" s="107">
        <f>C4818/D4818</f>
        <v>0.252293577981651</v>
      </c>
      <c r="F4818" s="20">
        <f>VLOOKUP(A4818,[1]spot_prices!$A:$F,5,FALSE)</f>
        <v>12.32</v>
      </c>
      <c r="G4818" s="103">
        <f>VLOOKUP(A4818,[1]spot_prices!$A:$F,6,FALSE)</f>
        <v>3.18</v>
      </c>
      <c r="H4818" s="27" t="s">
        <v>2020</v>
      </c>
      <c r="I4818" s="27"/>
      <c r="J4818" s="24" t="s">
        <v>2723</v>
      </c>
      <c r="K4818" s="112">
        <f>VLOOKUP(H4818,行业总结!D:F,2,FALSE)</f>
        <v>2.5</v>
      </c>
      <c r="L4818" s="27" t="s">
        <v>20139</v>
      </c>
      <c r="M4818" s="27" t="s">
        <v>20140</v>
      </c>
    </row>
    <row r="4819" s="98" customFormat="1" ht="33" spans="1:13">
      <c r="A4819" s="24" t="s">
        <v>20141</v>
      </c>
      <c r="B4819" s="24" t="s">
        <v>20142</v>
      </c>
      <c r="C4819" s="21">
        <f>VLOOKUP(A4819,[1]spot_prices!$A:$F,3,FALSE)</f>
        <v>5.5</v>
      </c>
      <c r="D4819" s="21">
        <f>VLOOKUP(A4819,[1]spot_prices!$A:$F,4,FALSE)</f>
        <v>22</v>
      </c>
      <c r="E4819" s="107">
        <f>C4819/D4819</f>
        <v>0.25</v>
      </c>
      <c r="F4819" s="20">
        <f>VLOOKUP(A4819,[1]spot_prices!$A:$F,5,FALSE)</f>
        <v>26.08</v>
      </c>
      <c r="G4819" s="103">
        <f>VLOOKUP(A4819,[1]spot_prices!$A:$F,6,FALSE)</f>
        <v>4.4</v>
      </c>
      <c r="H4819" s="27" t="s">
        <v>2020</v>
      </c>
      <c r="I4819" s="27"/>
      <c r="J4819" s="114"/>
      <c r="K4819" s="112">
        <f>VLOOKUP(H4819,行业总结!D:F,2,FALSE)</f>
        <v>2.5</v>
      </c>
      <c r="L4819" s="27" t="s">
        <v>20143</v>
      </c>
      <c r="M4819" s="27" t="s">
        <v>20144</v>
      </c>
    </row>
  </sheetData>
  <conditionalFormatting sqref="E$1:E$1048576">
    <cfRule type="dataBar" priority="5">
      <dataBar>
        <cfvo type="min"/>
        <cfvo type="max"/>
        <color rgb="FFFF555A"/>
      </dataBar>
      <extLst>
        <ext xmlns:x14="http://schemas.microsoft.com/office/spreadsheetml/2009/9/main" uri="{B025F937-C7B1-47D3-B67F-A62EFF666E3E}">
          <x14:id>{09f9e6b6-e07d-4fe0-8150-eb3d6b5eefed}</x14:id>
        </ext>
      </extLst>
    </cfRule>
  </conditionalFormatting>
  <conditionalFormatting sqref="G$1:G$1048576">
    <cfRule type="dataBar" priority="1">
      <dataBar>
        <cfvo type="num" val="-10"/>
        <cfvo type="num" val="10"/>
        <color rgb="FFFF555A"/>
      </dataBar>
      <extLst>
        <ext xmlns:x14="http://schemas.microsoft.com/office/spreadsheetml/2009/9/main" uri="{B025F937-C7B1-47D3-B67F-A62EFF666E3E}">
          <x14:id>{9b5f392a-1ed0-48c1-8103-6123f88d630c}</x14:id>
        </ext>
      </extLst>
    </cfRule>
    <cfRule type="cellIs" dxfId="18" priority="2" operator="lessThan">
      <formula>0</formula>
    </cfRule>
    <cfRule type="cellIs" dxfId="19" priority="3" operator="greaterThan">
      <formula>0</formula>
    </cfRule>
    <cfRule type="dataBar" priority="4">
      <dataBar>
        <cfvo type="min"/>
        <cfvo type="num" val="500"/>
        <color rgb="FF638EC6"/>
      </dataBar>
      <extLst>
        <ext xmlns:x14="http://schemas.microsoft.com/office/spreadsheetml/2009/9/main" uri="{B025F937-C7B1-47D3-B67F-A62EFF666E3E}">
          <x14:id>{3cefb570-2fe9-4736-af4e-16621839eca5}</x14:id>
        </ext>
      </extLst>
    </cfRule>
  </conditionalFormatting>
  <conditionalFormatting sqref="C$1:E$1048576">
    <cfRule type="dataBar" priority="10">
      <dataBar>
        <cfvo type="min"/>
        <cfvo type="num" val="500"/>
        <color rgb="FF638EC6"/>
      </dataBar>
      <extLst>
        <ext xmlns:x14="http://schemas.microsoft.com/office/spreadsheetml/2009/9/main" uri="{B025F937-C7B1-47D3-B67F-A62EFF666E3E}">
          <x14:id>{b598b6e9-9650-43fa-8563-5f8a3644c6b7}</x14:id>
        </ext>
      </extLst>
    </cfRule>
  </conditionalFormatting>
  <conditionalFormatting sqref="G1 G4820:G1048576">
    <cfRule type="dataBar" priority="11">
      <dataBar>
        <cfvo type="min"/>
        <cfvo type="num" val="10"/>
        <color rgb="FFFF555A"/>
      </dataBar>
      <extLst>
        <ext xmlns:x14="http://schemas.microsoft.com/office/spreadsheetml/2009/9/main" uri="{B025F937-C7B1-47D3-B67F-A62EFF666E3E}">
          <x14:id>{c0580763-c9e1-417c-b46d-fee0d2afa208}</x14:id>
        </ext>
      </extLst>
    </cfRule>
  </conditionalFormatting>
  <pageMargins left="0.75" right="0.75" top="1" bottom="1" header="0.5" footer="0.5"/>
  <pageSetup paperSize="9" orientation="portrait"/>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9f9e6b6-e07d-4fe0-8150-eb3d6b5eefed}">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 xmlns:xm="http://schemas.microsoft.com/office/excel/2006/main">
          <x14:cfRule type="dataBar" id="{9b5f392a-1ed0-48c1-8103-6123f88d630c}">
            <x14:dataBar minLength="0" maxLength="100" border="1" negativeBarBorderColorSameAsPositive="0">
              <x14:cfvo type="num">
                <xm:f>-10</xm:f>
              </x14:cfvo>
              <x14:cfvo type="num">
                <xm:f>10</xm:f>
              </x14:cfvo>
              <x14:borderColor rgb="FFFF555A"/>
              <x14:negativeFillColor rgb="FF00B050"/>
              <x14:negativeBorderColor rgb="FF00B050"/>
              <x14:axisColor rgb="FF000000"/>
            </x14:dataBar>
          </x14:cfRule>
          <x14:cfRule type="dataBar" id="{3cefb570-2fe9-4736-af4e-16621839eca5}">
            <x14:dataBar minLength="0" maxLength="100" border="1" negativeBarBorderColorSameAsPositive="0">
              <x14:cfvo type="autoMin"/>
              <x14:cfvo type="num">
                <xm:f>500</xm:f>
              </x14:cfvo>
              <x14:borderColor rgb="FF638EC6"/>
              <x14:negativeFillColor rgb="FFFF0000"/>
              <x14:negativeBorderColor rgb="FFFF0000"/>
              <x14:axisColor rgb="FF000000"/>
            </x14:dataBar>
          </x14:cfRule>
          <xm:sqref>G$1:G$1048576</xm:sqref>
        </x14:conditionalFormatting>
        <x14:conditionalFormatting xmlns:xm="http://schemas.microsoft.com/office/excel/2006/main">
          <x14:cfRule type="dataBar" id="{b598b6e9-9650-43fa-8563-5f8a3644c6b7}">
            <x14:dataBar minLength="0" maxLength="100" border="1" negativeBarBorderColorSameAsPositive="0">
              <x14:cfvo type="autoMin"/>
              <x14:cfvo type="num">
                <xm:f>500</xm:f>
              </x14:cfvo>
              <x14:borderColor rgb="FF638EC6"/>
              <x14:negativeFillColor rgb="FFFF0000"/>
              <x14:negativeBorderColor rgb="FFFF0000"/>
              <x14:axisColor rgb="FF000000"/>
            </x14:dataBar>
          </x14:cfRule>
          <xm:sqref>C$1:E$1048576</xm:sqref>
        </x14:conditionalFormatting>
        <x14:conditionalFormatting xmlns:xm="http://schemas.microsoft.com/office/excel/2006/main">
          <x14:cfRule type="dataBar" id="{c0580763-c9e1-417c-b46d-fee0d2afa208}">
            <x14:dataBar minLength="0" maxLength="100" border="1" negativeBarBorderColorSameAsPositive="0">
              <x14:cfvo type="autoMin"/>
              <x14:cfvo type="num">
                <xm:f>10</xm:f>
              </x14:cfvo>
              <x14:borderColor rgb="FFFF555A"/>
              <x14:negativeFillColor rgb="FF00B050"/>
              <x14:negativeBorderColor rgb="FF00B050"/>
              <x14:axisColor rgb="FF000000"/>
            </x14:dataBar>
          </x14:cfRule>
          <xm:sqref>G1 G4820:G1048576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0"/>
  <sheetViews>
    <sheetView zoomScale="115" zoomScaleNormal="115" topLeftCell="A4" workbookViewId="0">
      <selection activeCell="H20" sqref="H20"/>
    </sheetView>
  </sheetViews>
  <sheetFormatPr defaultColWidth="9" defaultRowHeight="16.5"/>
  <cols>
    <col min="1" max="1" width="9" style="59"/>
    <col min="2" max="2" width="10.875" style="59" customWidth="1"/>
    <col min="3" max="3" width="15.125" style="60" customWidth="1"/>
    <col min="4" max="4" width="15" style="59" customWidth="1"/>
    <col min="5" max="6" width="9" style="60"/>
    <col min="7" max="7" width="9.25" style="60"/>
    <col min="8" max="8" width="9" style="59"/>
    <col min="9" max="9" width="10.375" style="61"/>
    <col min="10" max="10" width="15.125" style="62" customWidth="1"/>
    <col min="11" max="16384" width="9" style="59"/>
  </cols>
  <sheetData>
    <row r="1" spans="1:4">
      <c r="A1" s="63" t="s">
        <v>20145</v>
      </c>
      <c r="B1" s="63" t="s">
        <v>1757</v>
      </c>
      <c r="C1" s="64" t="s">
        <v>20146</v>
      </c>
      <c r="D1" s="59" t="s">
        <v>20147</v>
      </c>
    </row>
    <row r="2" spans="1:10">
      <c r="A2" s="65">
        <v>1.1</v>
      </c>
      <c r="B2" s="66" t="s">
        <v>1329</v>
      </c>
      <c r="C2" s="67">
        <f>AVERAGEIF(wc_info!K:K,A2,wc_info!G:G)</f>
        <v>-0.147142857142857</v>
      </c>
      <c r="D2" s="68">
        <f>SUMPRODUCT(--(wc_info!K:K=A2),wc_info!C:C,wc_info!G:G)/SUMIF(wc_info!K:K,A2,wc_info!C:C)</f>
        <v>-0.770145530688419</v>
      </c>
      <c r="E2" s="64" t="str">
        <f>IF(D2&gt;C2,"权重","")</f>
        <v/>
      </c>
      <c r="F2" s="60">
        <f>COUNTIF(wc_info!K:K,A2)</f>
        <v>42</v>
      </c>
      <c r="G2" s="69">
        <f>SUMIF(wc_info!K:K,A2,wc_info!C:C)</f>
        <v>61272.3</v>
      </c>
      <c r="I2" s="61">
        <f>SUM(G2:G7)/10000</f>
        <v>12.245</v>
      </c>
      <c r="J2" s="62">
        <f>SUMPRODUCT(D2:D7,G2:G7)/SUM(G2:G7)</f>
        <v>-0.27814605961617</v>
      </c>
    </row>
    <row r="3" spans="1:7">
      <c r="A3" s="70">
        <v>1.2</v>
      </c>
      <c r="B3" s="59" t="s">
        <v>1693</v>
      </c>
      <c r="C3" s="62">
        <f>AVERAGEIF(wc_info!K:K,A3,wc_info!G:G)</f>
        <v>0.06</v>
      </c>
      <c r="D3" s="71">
        <f>SUMPRODUCT(--(wc_info!K:K=A3),wc_info!C:C,wc_info!G:G)/SUMIF(wc_info!K:K,A3,wc_info!C:C)</f>
        <v>0.0099632284238256</v>
      </c>
      <c r="E3" s="64" t="str">
        <f t="shared" ref="E3:E34" si="0">IF(D3&gt;C3,"权重","")</f>
        <v/>
      </c>
      <c r="F3" s="60">
        <f>COUNTIF(wc_info!K:K,A3)</f>
        <v>6</v>
      </c>
      <c r="G3" s="69">
        <f>SUMIF(wc_info!K:K,A3,wc_info!C:C)</f>
        <v>16588.9</v>
      </c>
    </row>
    <row r="4" spans="1:7">
      <c r="A4" s="70">
        <v>1.3</v>
      </c>
      <c r="B4" s="59" t="s">
        <v>1695</v>
      </c>
      <c r="C4" s="62">
        <f>AVERAGEIF(wc_info!K:K,A4,wc_info!G:G)</f>
        <v>0.8342</v>
      </c>
      <c r="D4" s="71">
        <f>SUMPRODUCT(--(wc_info!K:K=A4),wc_info!C:C,wc_info!G:G)/SUMIF(wc_info!K:K,A4,wc_info!C:C)</f>
        <v>0.771824821033735</v>
      </c>
      <c r="E4" s="64" t="str">
        <f t="shared" si="0"/>
        <v/>
      </c>
      <c r="F4" s="60">
        <f>COUNTIF(wc_info!K:K,A4)</f>
        <v>50</v>
      </c>
      <c r="G4" s="69">
        <f>SUMIF(wc_info!K:K,A4,wc_info!C:C)</f>
        <v>22839.5</v>
      </c>
    </row>
    <row r="5" spans="1:11">
      <c r="A5" s="70">
        <v>1.4</v>
      </c>
      <c r="B5" s="59" t="s">
        <v>1694</v>
      </c>
      <c r="C5" s="62">
        <f>AVERAGEIF(wc_info!K:K,A5,wc_info!G:G)</f>
        <v>0.877241379310345</v>
      </c>
      <c r="D5" s="71">
        <f>SUMPRODUCT(--(wc_info!K:K=A5),wc_info!C:C,wc_info!G:G)/SUMIF(wc_info!K:K,A5,wc_info!C:C)</f>
        <v>0.480309254063778</v>
      </c>
      <c r="E5" s="64" t="str">
        <f t="shared" si="0"/>
        <v/>
      </c>
      <c r="F5" s="60">
        <f>COUNTIF(wc_info!K:K,A5)</f>
        <v>29</v>
      </c>
      <c r="G5" s="69">
        <f>SUMIF(wc_info!K:K,A5,wc_info!C:C)</f>
        <v>4669.3</v>
      </c>
      <c r="K5" s="59" t="s">
        <v>20148</v>
      </c>
    </row>
    <row r="6" spans="1:7">
      <c r="A6" s="70">
        <v>1.5</v>
      </c>
      <c r="B6" s="59" t="s">
        <v>1403</v>
      </c>
      <c r="C6" s="62">
        <f>AVERAGEIF(wc_info!K:K,A6,wc_info!G:G)</f>
        <v>0.450183486238532</v>
      </c>
      <c r="D6" s="71">
        <f>SUMPRODUCT(--(wc_info!K:K=A6),wc_info!C:C,wc_info!G:G)/SUMIF(wc_info!K:K,A6,wc_info!C:C)</f>
        <v>-0.0607750822816539</v>
      </c>
      <c r="E6" s="64" t="str">
        <f t="shared" si="0"/>
        <v/>
      </c>
      <c r="F6" s="60">
        <f>COUNTIF(wc_info!K:K,A6)</f>
        <v>109</v>
      </c>
      <c r="G6" s="69">
        <f>SUMIF(wc_info!K:K,A6,wc_info!C:C)</f>
        <v>13763.7</v>
      </c>
    </row>
    <row r="7" spans="1:7">
      <c r="A7" s="72">
        <v>1.6</v>
      </c>
      <c r="B7" s="73" t="s">
        <v>1697</v>
      </c>
      <c r="C7" s="74">
        <f>AVERAGEIF(wc_info!K:K,A7,wc_info!G:G)</f>
        <v>-0.837307692307692</v>
      </c>
      <c r="D7" s="75">
        <f>SUMPRODUCT(--(wc_info!K:K=A7),wc_info!C:C,wc_info!G:G)/SUMIF(wc_info!K:K,A7,wc_info!C:C)</f>
        <v>-1.83034918433194</v>
      </c>
      <c r="E7" s="64" t="str">
        <f t="shared" si="0"/>
        <v/>
      </c>
      <c r="F7" s="60">
        <f>COUNTIF(wc_info!K:K,A7)</f>
        <v>26</v>
      </c>
      <c r="G7" s="69">
        <f>SUMIF(wc_info!K:K,A7,wc_info!C:C)</f>
        <v>3316.3</v>
      </c>
    </row>
    <row r="8" spans="1:10">
      <c r="A8" s="65">
        <v>2.1</v>
      </c>
      <c r="B8" s="66" t="s">
        <v>1744</v>
      </c>
      <c r="C8" s="67">
        <f>AVERAGEIF(wc_info!K:K,A8,wc_info!G:G)</f>
        <v>2.04260869565217</v>
      </c>
      <c r="D8" s="68">
        <f>SUMPRODUCT(--(wc_info!K:K=A8),wc_info!C:C,wc_info!G:G)/SUMIF(wc_info!K:K,A8,wc_info!C:C)</f>
        <v>1.81588958007822</v>
      </c>
      <c r="E8" s="64" t="str">
        <f t="shared" si="0"/>
        <v/>
      </c>
      <c r="F8" s="60">
        <f>COUNTIF(wc_info!K:K,A8)</f>
        <v>23</v>
      </c>
      <c r="G8" s="69">
        <f>SUMIF(wc_info!K:K,A8,wc_info!C:C)</f>
        <v>10304.3</v>
      </c>
      <c r="I8" s="61">
        <f>SUM(G8:G14)/10000</f>
        <v>5.71079</v>
      </c>
      <c r="J8" s="62">
        <f>SUMPRODUCT(D8:D16,G8:G16)/SUM(G8:G16)</f>
        <v>2.31202509127223</v>
      </c>
    </row>
    <row r="9" spans="1:7">
      <c r="A9" s="70">
        <v>2.12</v>
      </c>
      <c r="B9" s="59" t="s">
        <v>1743</v>
      </c>
      <c r="C9" s="62">
        <f>AVERAGEIF(wc_info!K:K,A9,wc_info!G:G)</f>
        <v>2.0252719665272</v>
      </c>
      <c r="D9" s="71">
        <f>SUMPRODUCT(--(wc_info!K:K=A9),wc_info!C:C,wc_info!G:G)/SUMIF(wc_info!K:K,A9,wc_info!C:C)</f>
        <v>2.33972880374463</v>
      </c>
      <c r="E9" s="64" t="str">
        <f t="shared" si="0"/>
        <v>权重</v>
      </c>
      <c r="F9" s="60">
        <f>COUNTIF(wc_info!K:K,A9)</f>
        <v>239</v>
      </c>
      <c r="G9" s="69">
        <f>SUMIF(wc_info!K:K,A9,wc_info!C:C)</f>
        <v>14506.1</v>
      </c>
    </row>
    <row r="10" spans="1:7">
      <c r="A10" s="70">
        <v>2.2</v>
      </c>
      <c r="B10" s="59" t="s">
        <v>1745</v>
      </c>
      <c r="C10" s="62">
        <f>AVERAGEIF(wc_info!K:K,A10,wc_info!G:G)</f>
        <v>2.16223684210526</v>
      </c>
      <c r="D10" s="71">
        <f>SUMPRODUCT(--(wc_info!K:K=A10),wc_info!C:C,wc_info!G:G)/SUMIF(wc_info!K:K,A10,wc_info!C:C)</f>
        <v>2.44653546222719</v>
      </c>
      <c r="E10" s="64" t="str">
        <f t="shared" si="0"/>
        <v>权重</v>
      </c>
      <c r="F10" s="60">
        <f>COUNTIF(wc_info!K:K,A10)</f>
        <v>76</v>
      </c>
      <c r="G10" s="69">
        <f>SUMIF(wc_info!K:K,A10,wc_info!C:C)</f>
        <v>13503.1</v>
      </c>
    </row>
    <row r="11" spans="1:7">
      <c r="A11" s="70">
        <v>2.3</v>
      </c>
      <c r="B11" s="59" t="s">
        <v>1750</v>
      </c>
      <c r="C11" s="62">
        <f>AVERAGEIF(wc_info!K:K,A11,wc_info!G:G)</f>
        <v>3.59857142857143</v>
      </c>
      <c r="D11" s="71">
        <f>SUMPRODUCT(--(wc_info!K:K=A11),wc_info!C:C,wc_info!G:G)/SUMIF(wc_info!K:K,A11,wc_info!C:C)</f>
        <v>2.91426813602867</v>
      </c>
      <c r="E11" s="64" t="str">
        <f t="shared" si="0"/>
        <v/>
      </c>
      <c r="F11" s="60">
        <f>COUNTIF(wc_info!K:K,A11)</f>
        <v>28</v>
      </c>
      <c r="G11" s="69">
        <f>SUMIF(wc_info!K:K,A11,wc_info!C:C)</f>
        <v>5916.4</v>
      </c>
    </row>
    <row r="12" spans="1:7">
      <c r="A12" s="70">
        <v>2.4</v>
      </c>
      <c r="B12" s="59" t="s">
        <v>1748</v>
      </c>
      <c r="C12" s="62">
        <f>AVERAGEIF(wc_info!K:K,A12,wc_info!G:G)</f>
        <v>2.79214285714286</v>
      </c>
      <c r="D12" s="71">
        <f>SUMPRODUCT(--(wc_info!K:K=A12),wc_info!C:C,wc_info!G:G)/SUMIF(wc_info!K:K,A12,wc_info!C:C)</f>
        <v>2.34338087081225</v>
      </c>
      <c r="E12" s="64" t="str">
        <f t="shared" si="0"/>
        <v/>
      </c>
      <c r="F12" s="60">
        <f>COUNTIF(wc_info!K:K,A12)</f>
        <v>28</v>
      </c>
      <c r="G12" s="69">
        <f>SUMIF(wc_info!K:K,A12,wc_info!C:C)</f>
        <v>2510.3</v>
      </c>
    </row>
    <row r="13" spans="1:7">
      <c r="A13" s="70">
        <v>2.7</v>
      </c>
      <c r="B13" s="59" t="s">
        <v>1749</v>
      </c>
      <c r="C13" s="62">
        <f>AVERAGEIF(wc_info!K:K,A13,wc_info!G:G)</f>
        <v>2.15475609756098</v>
      </c>
      <c r="D13" s="71">
        <f>SUMPRODUCT(--(wc_info!K:K=A13),wc_info!C:C,wc_info!G:G)/SUMIF(wc_info!K:K,A13,wc_info!C:C)</f>
        <v>1.83604711898457</v>
      </c>
      <c r="E13" s="64" t="str">
        <f>IF(D13&gt;C13,"权重","")</f>
        <v/>
      </c>
      <c r="F13" s="60">
        <f>COUNTIF(wc_info!K:K,A13)</f>
        <v>82</v>
      </c>
      <c r="G13" s="69">
        <f>SUMIF(wc_info!K:K,A13,wc_info!C:C)</f>
        <v>5475.5</v>
      </c>
    </row>
    <row r="14" spans="1:7">
      <c r="A14" s="76">
        <v>2.8</v>
      </c>
      <c r="B14" s="77" t="s">
        <v>1747</v>
      </c>
      <c r="C14" s="78">
        <f>AVERAGEIF(wc_info!K:K,A14,wc_info!G:G)</f>
        <v>1.94321739130435</v>
      </c>
      <c r="D14" s="79">
        <f>SUMPRODUCT(--(wc_info!K:K=A14),wc_info!C:C,wc_info!G:G)/SUMIF(wc_info!K:K,A14,wc_info!C:C)</f>
        <v>2.11361636891378</v>
      </c>
      <c r="E14" s="64" t="str">
        <f>IF(D14&gt;C14,"权重","")</f>
        <v>权重</v>
      </c>
      <c r="F14" s="60">
        <f>COUNTIF(wc_info!K:K,A14)</f>
        <v>115</v>
      </c>
      <c r="G14" s="69">
        <f>SUMIF(wc_info!K:K,A14,wc_info!C:C)</f>
        <v>4892.2</v>
      </c>
    </row>
    <row r="15" spans="1:7">
      <c r="A15" s="80">
        <v>2.6</v>
      </c>
      <c r="B15" s="59" t="s">
        <v>1753</v>
      </c>
      <c r="C15" s="62">
        <f>AVERAGEIF(wc_info!K:K,A15,wc_info!G:G)</f>
        <v>2.48261538461538</v>
      </c>
      <c r="D15" s="71">
        <f>SUMPRODUCT(--(wc_info!K:K=A15),wc_info!C:C,wc_info!G:G)/SUMIF(wc_info!K:K,A15,wc_info!C:C)</f>
        <v>2.4601510853478</v>
      </c>
      <c r="E15" s="64" t="str">
        <f>IF(D15&gt;C15,"权重","")</f>
        <v/>
      </c>
      <c r="F15" s="60">
        <f>COUNTIF(wc_info!K:K,A15)</f>
        <v>65</v>
      </c>
      <c r="G15" s="69">
        <f>SUMIF(wc_info!K:K,A15,wc_info!C:C)</f>
        <v>3243.2</v>
      </c>
    </row>
    <row r="16" spans="1:7">
      <c r="A16" s="81">
        <v>2.5</v>
      </c>
      <c r="B16" s="82" t="s">
        <v>1751</v>
      </c>
      <c r="C16" s="83">
        <f>AVERAGEIF(wc_info!K:K,A16,wc_info!G:G)</f>
        <v>3.48823529411765</v>
      </c>
      <c r="D16" s="84">
        <f>SUMPRODUCT(--(wc_info!K:K=A16),wc_info!C:C,wc_info!G:G)/SUMIF(wc_info!K:K,A16,wc_info!C:C)</f>
        <v>2.48161328519856</v>
      </c>
      <c r="E16" s="64" t="str">
        <f>IF(D16&gt;C16,"权重","")</f>
        <v/>
      </c>
      <c r="F16" s="60">
        <f>COUNTIF(wc_info!K:K,A16)</f>
        <v>153</v>
      </c>
      <c r="G16" s="69">
        <f>SUMIF(wc_info!K:K,A16,wc_info!C:C)</f>
        <v>13850</v>
      </c>
    </row>
    <row r="17" spans="1:10">
      <c r="A17" s="65">
        <v>3.1</v>
      </c>
      <c r="B17" s="66" t="s">
        <v>1633</v>
      </c>
      <c r="C17" s="67">
        <f>AVERAGEIF(wc_info!K:K,A17,wc_info!G:G)</f>
        <v>1.46780701754386</v>
      </c>
      <c r="D17" s="68">
        <f>SUMPRODUCT(--(wc_info!K:K=A17),wc_info!C:C,wc_info!G:G)/SUMIF(wc_info!K:K,A17,wc_info!C:C)</f>
        <v>0.987291796989033</v>
      </c>
      <c r="E17" s="64" t="str">
        <f t="shared" si="0"/>
        <v/>
      </c>
      <c r="F17" s="60">
        <f>COUNTIF(wc_info!K:K,A17)</f>
        <v>114</v>
      </c>
      <c r="G17" s="69">
        <f>SUMIF(wc_info!K:K,A17,wc_info!C:C)</f>
        <v>11989.5</v>
      </c>
      <c r="I17" s="61">
        <f>SUM(G17:G23)/10000</f>
        <v>9.50879</v>
      </c>
      <c r="J17" s="62">
        <f>SUMPRODUCT(D17:D23,G17:G23)/SUM(G17:G23)</f>
        <v>0.674835063136319</v>
      </c>
    </row>
    <row r="18" spans="1:7">
      <c r="A18" s="70">
        <v>3.21</v>
      </c>
      <c r="B18" s="59" t="s">
        <v>20149</v>
      </c>
      <c r="C18" s="62">
        <f>AVERAGEIF(wc_info!K:K,A18,wc_info!G:G)</f>
        <v>2.07689795918367</v>
      </c>
      <c r="D18" s="71">
        <f>SUMPRODUCT(--(wc_info!K:K=A18),wc_info!C:C,wc_info!G:G)/SUMIF(wc_info!K:K,A18,wc_info!C:C)</f>
        <v>1.30973458938681</v>
      </c>
      <c r="E18" s="64" t="str">
        <f t="shared" si="0"/>
        <v/>
      </c>
      <c r="F18" s="60">
        <f>COUNTIF(wc_info!K:K,A18)</f>
        <v>245</v>
      </c>
      <c r="G18" s="69">
        <f>SUMIF(wc_info!K:K,A18,wc_info!C:C)</f>
        <v>24765.4</v>
      </c>
    </row>
    <row r="19" spans="1:7">
      <c r="A19" s="70">
        <v>3.22</v>
      </c>
      <c r="B19" s="59" t="s">
        <v>1739</v>
      </c>
      <c r="C19" s="62">
        <f>AVERAGEIF(wc_info!K:K,A19,wc_info!G:G)</f>
        <v>1.70392405063291</v>
      </c>
      <c r="D19" s="71">
        <f>SUMPRODUCT(--(wc_info!K:K=A19),wc_info!C:C,wc_info!G:G)/SUMIF(wc_info!K:K,A19,wc_info!C:C)</f>
        <v>0.364931822858567</v>
      </c>
      <c r="E19" s="64" t="str">
        <f t="shared" si="0"/>
        <v/>
      </c>
      <c r="F19" s="60">
        <f>COUNTIF(wc_info!K:K,A19)</f>
        <v>79</v>
      </c>
      <c r="G19" s="69">
        <f>SUMIF(wc_info!K:K,A19,wc_info!C:C)</f>
        <v>9233.29999999999</v>
      </c>
    </row>
    <row r="20" spans="1:7">
      <c r="A20" s="70">
        <v>3.3</v>
      </c>
      <c r="B20" s="59" t="s">
        <v>1737</v>
      </c>
      <c r="C20" s="62">
        <f>AVERAGEIF(wc_info!K:K,A20,wc_info!G:G)</f>
        <v>1.57230769230769</v>
      </c>
      <c r="D20" s="71">
        <f>SUMPRODUCT(--(wc_info!K:K=A20),wc_info!C:C,wc_info!G:G)/SUMIF(wc_info!K:K,A20,wc_info!C:C)</f>
        <v>0.573113319138869</v>
      </c>
      <c r="E20" s="64" t="str">
        <f t="shared" si="0"/>
        <v/>
      </c>
      <c r="F20" s="60">
        <f>COUNTIF(wc_info!K:K,A20)</f>
        <v>91</v>
      </c>
      <c r="G20" s="69">
        <f>SUMIF(wc_info!K:K,A20,wc_info!C:C)</f>
        <v>11412.9</v>
      </c>
    </row>
    <row r="21" spans="1:7">
      <c r="A21" s="70">
        <v>3.4</v>
      </c>
      <c r="B21" s="59" t="s">
        <v>1759</v>
      </c>
      <c r="C21" s="62">
        <f>Dashboard!C1</f>
        <v>-0.0836423841059603</v>
      </c>
      <c r="D21" s="71">
        <f>Dashboard!E1</f>
        <v>-0.206657712013091</v>
      </c>
      <c r="E21" s="64" t="str">
        <f t="shared" si="0"/>
        <v/>
      </c>
      <c r="F21" s="60">
        <f>SUM(Dashboard!G3:G13)</f>
        <v>151</v>
      </c>
      <c r="G21" s="69">
        <f>SUM(Dashboard!H3:H13)</f>
        <v>22855.9</v>
      </c>
    </row>
    <row r="22" spans="1:7">
      <c r="A22" s="70">
        <v>3.5</v>
      </c>
      <c r="B22" s="59" t="s">
        <v>1735</v>
      </c>
      <c r="C22" s="62">
        <f>AVERAGEIF(wc_info!K:K,A22,wc_info!G:G)</f>
        <v>1.14285714285714</v>
      </c>
      <c r="D22" s="71">
        <f>SUMPRODUCT(--(wc_info!K:K=A22),wc_info!C:C,wc_info!G:G)/SUMIF(wc_info!K:K,A22,wc_info!C:C)</f>
        <v>0.657121158693466</v>
      </c>
      <c r="E22" s="64" t="str">
        <f t="shared" si="0"/>
        <v/>
      </c>
      <c r="F22" s="60">
        <f>COUNTIF(wc_info!K:K,A22)</f>
        <v>98</v>
      </c>
      <c r="G22" s="69">
        <f>SUMIF(wc_info!K:K,A22,wc_info!C:C)</f>
        <v>7656.9</v>
      </c>
    </row>
    <row r="23" spans="1:7">
      <c r="A23" s="72">
        <v>3.6</v>
      </c>
      <c r="B23" s="73" t="s">
        <v>1734</v>
      </c>
      <c r="C23" s="74">
        <f>AVERAGEIF(wc_info!K:K,A23,wc_info!G:G)</f>
        <v>1.65137931034483</v>
      </c>
      <c r="D23" s="75">
        <f>SUMPRODUCT(--(wc_info!K:K=A23),wc_info!C:C,wc_info!G:G)/SUMIF(wc_info!K:K,A23,wc_info!C:C)</f>
        <v>1.34887649846668</v>
      </c>
      <c r="E23" s="64" t="str">
        <f t="shared" si="0"/>
        <v/>
      </c>
      <c r="F23" s="60">
        <f>COUNTIF(wc_info!K:K,A23)</f>
        <v>87</v>
      </c>
      <c r="G23" s="69">
        <f>SUMIF(wc_info!K:K,A23,wc_info!C:C)</f>
        <v>7174</v>
      </c>
    </row>
    <row r="24" spans="1:9">
      <c r="A24" s="65">
        <v>4.11</v>
      </c>
      <c r="B24" s="65" t="s">
        <v>1713</v>
      </c>
      <c r="C24" s="67">
        <f>AVERAGEIF(wc_info!K:K,A24,wc_info!G:G)</f>
        <v>0.691785714285714</v>
      </c>
      <c r="D24" s="68">
        <f>SUMPRODUCT(--(wc_info!K:K=A24),wc_info!C:C,wc_info!G:G)/SUMIF(wc_info!K:K,A24,wc_info!C:C)</f>
        <v>0.540020721506466</v>
      </c>
      <c r="E24" s="64" t="str">
        <f t="shared" si="0"/>
        <v/>
      </c>
      <c r="F24" s="60">
        <f>COUNTIF(wc_info!K:K,A24)</f>
        <v>56</v>
      </c>
      <c r="G24" s="69">
        <f>SUMIF(wc_info!K:K,A24,wc_info!C:C)</f>
        <v>17083.7</v>
      </c>
      <c r="I24" s="61">
        <f>SUM(G24:G36)/10000</f>
        <v>13.74393</v>
      </c>
    </row>
    <row r="25" spans="1:7">
      <c r="A25" s="70">
        <v>4.12</v>
      </c>
      <c r="B25" s="70" t="s">
        <v>1712</v>
      </c>
      <c r="C25" s="62">
        <f>AVERAGEIF(wc_info!K:K,A25,wc_info!G:G)</f>
        <v>2.6566265060241</v>
      </c>
      <c r="D25" s="71">
        <f>SUMPRODUCT(--(wc_info!K:K=A25),wc_info!C:C,wc_info!G:G)/SUMIF(wc_info!K:K,A25,wc_info!C:C)</f>
        <v>2.97956612827256</v>
      </c>
      <c r="E25" s="64" t="str">
        <f t="shared" si="0"/>
        <v>权重</v>
      </c>
      <c r="F25" s="60">
        <f>COUNTIF(wc_info!K:K,A25)</f>
        <v>83</v>
      </c>
      <c r="G25" s="69">
        <f>SUMIF(wc_info!K:K,A25,wc_info!C:C)</f>
        <v>20381.6</v>
      </c>
    </row>
    <row r="26" spans="1:7">
      <c r="A26" s="70">
        <v>4.13</v>
      </c>
      <c r="B26" s="72" t="s">
        <v>1525</v>
      </c>
      <c r="C26" s="74">
        <f>AVERAGEIF(wc_info!K:K,A26,wc_info!G:G)</f>
        <v>1.45785714285714</v>
      </c>
      <c r="D26" s="75">
        <f>SUMPRODUCT(--(wc_info!K:K=A26),wc_info!C:C,wc_info!G:G)/SUMIF(wc_info!K:K,A26,wc_info!C:C)</f>
        <v>1.02417193585917</v>
      </c>
      <c r="E26" s="64" t="str">
        <f t="shared" si="0"/>
        <v/>
      </c>
      <c r="F26" s="60">
        <f>COUNTIF(wc_info!K:K,A26)</f>
        <v>182</v>
      </c>
      <c r="G26" s="69">
        <f>SUMIF(wc_info!K:K,A26,wc_info!C:C)</f>
        <v>15815.2</v>
      </c>
    </row>
    <row r="27" spans="1:7">
      <c r="A27" s="70">
        <v>4.2</v>
      </c>
      <c r="B27" s="59" t="s">
        <v>1914</v>
      </c>
      <c r="C27" s="62">
        <f>AVERAGEIF(wc_info!K:K,A27,wc_info!G:G)</f>
        <v>1.67743732590529</v>
      </c>
      <c r="D27" s="71">
        <f>SUMPRODUCT(--(wc_info!K:K=A27),wc_info!C:C,wc_info!G:G)/SUMIF(wc_info!K:K,A27,wc_info!C:C)</f>
        <v>1.53221707533728</v>
      </c>
      <c r="E27" s="64" t="str">
        <f t="shared" si="0"/>
        <v/>
      </c>
      <c r="F27" s="60">
        <f>COUNTIF(wc_info!K:K,A27)</f>
        <v>359</v>
      </c>
      <c r="G27" s="69">
        <f>SUMIF(wc_info!K:K,A27,wc_info!C:C)</f>
        <v>16773.9</v>
      </c>
    </row>
    <row r="28" spans="1:7">
      <c r="A28" s="70">
        <v>4.41</v>
      </c>
      <c r="B28" s="65" t="s">
        <v>1716</v>
      </c>
      <c r="C28" s="67">
        <f>AVERAGEIF(wc_info!K:K,A28,wc_info!G:G)</f>
        <v>0.728263888888889</v>
      </c>
      <c r="D28" s="68">
        <f>SUMPRODUCT(--(wc_info!K:K=A28),wc_info!C:C,wc_info!G:G)/SUMIF(wc_info!K:K,A28,wc_info!C:C)</f>
        <v>-0.984707873252214</v>
      </c>
      <c r="E28" s="64" t="str">
        <f>IF(D28&gt;C28,"权重","")</f>
        <v/>
      </c>
      <c r="F28" s="60">
        <f>COUNTIF(wc_info!K:K,A28)</f>
        <v>144</v>
      </c>
      <c r="G28" s="69">
        <f>SUMIF(wc_info!K:K,A28,wc_info!C:C)</f>
        <v>15984.5</v>
      </c>
    </row>
    <row r="29" spans="1:7">
      <c r="A29" s="70">
        <v>4.43</v>
      </c>
      <c r="B29" s="70" t="s">
        <v>1725</v>
      </c>
      <c r="C29" s="62">
        <f>AVERAGEIF(wc_info!K:K,A29,wc_info!G:G)</f>
        <v>0.699078947368421</v>
      </c>
      <c r="D29" s="71">
        <f>SUMPRODUCT(--(wc_info!K:K=A29),wc_info!C:C,wc_info!G:G)/SUMIF(wc_info!K:K,A29,wc_info!C:C)</f>
        <v>1.02514706062951</v>
      </c>
      <c r="E29" s="64" t="str">
        <f>IF(D29&gt;C29,"权重","")</f>
        <v>权重</v>
      </c>
      <c r="F29" s="60">
        <f>COUNTIF(wc_info!K:K,A29)</f>
        <v>76</v>
      </c>
      <c r="G29" s="69">
        <f>SUMIF(wc_info!K:K,A29,wc_info!C:C)</f>
        <v>8142.9</v>
      </c>
    </row>
    <row r="30" spans="1:7">
      <c r="A30" s="70">
        <v>4.44</v>
      </c>
      <c r="B30" s="70" t="s">
        <v>2049</v>
      </c>
      <c r="C30" s="62">
        <f>AVERAGEIF(wc_info!K:K,A30,wc_info!G:G)</f>
        <v>0.432333333333333</v>
      </c>
      <c r="D30" s="71">
        <f>SUMPRODUCT(--(wc_info!K:K=A30),wc_info!C:C,wc_info!G:G)/SUMIF(wc_info!K:K,A30,wc_info!C:C)</f>
        <v>0.397857957136343</v>
      </c>
      <c r="E30" s="64" t="str">
        <f>IF(D30&gt;C30,"权重","")</f>
        <v/>
      </c>
      <c r="F30" s="60">
        <f>COUNTIF(wc_info!K:K,A30)</f>
        <v>30</v>
      </c>
      <c r="G30" s="69">
        <f>SUMIF(wc_info!K:K,A30,wc_info!C:C)</f>
        <v>4386</v>
      </c>
    </row>
    <row r="31" spans="1:7">
      <c r="A31" s="70">
        <v>4.45</v>
      </c>
      <c r="B31" s="72" t="s">
        <v>1732</v>
      </c>
      <c r="C31" s="74">
        <f>AVERAGEIF(wc_info!K:K,A31,wc_info!G:G)</f>
        <v>2.76853658536585</v>
      </c>
      <c r="D31" s="75">
        <f>SUMPRODUCT(--(wc_info!K:K=A31),wc_info!C:C,wc_info!G:G)/SUMIF(wc_info!K:K,A31,wc_info!C:C)</f>
        <v>3.29552124143667</v>
      </c>
      <c r="E31" s="64" t="str">
        <f>IF(D31&gt;C31,"权重","")</f>
        <v>权重</v>
      </c>
      <c r="F31" s="60">
        <f>COUNTIF(wc_info!K:K,A31)</f>
        <v>82</v>
      </c>
      <c r="G31" s="69">
        <f>SUMIF(wc_info!K:K,A31,wc_info!C:C)</f>
        <v>4568.9</v>
      </c>
    </row>
    <row r="32" spans="1:7">
      <c r="A32" s="70">
        <v>4.51</v>
      </c>
      <c r="B32" s="65" t="s">
        <v>1730</v>
      </c>
      <c r="C32" s="67">
        <f>AVERAGEIF(wc_info!K:K,A32,wc_info!G:G)</f>
        <v>0.23984126984127</v>
      </c>
      <c r="D32" s="68">
        <f>SUMPRODUCT(--(wc_info!K:K=A32),wc_info!C:C,wc_info!G:G)/SUMIF(wc_info!K:K,A32,wc_info!C:C)</f>
        <v>-0.217319048301562</v>
      </c>
      <c r="E32" s="64" t="str">
        <f>IF(D32&gt;C32,"权重","")</f>
        <v/>
      </c>
      <c r="F32" s="60">
        <f>COUNTIF(wc_info!K:K,A32)</f>
        <v>63</v>
      </c>
      <c r="G32" s="69">
        <f>SUMIF(wc_info!K:K,A32,wc_info!C:C)</f>
        <v>9767.8</v>
      </c>
    </row>
    <row r="33" spans="1:7">
      <c r="A33" s="70">
        <v>4.53</v>
      </c>
      <c r="B33" s="70" t="s">
        <v>20150</v>
      </c>
      <c r="C33" s="62">
        <f>AVERAGEIF(wc_info!K:K,A33,wc_info!G:G)</f>
        <v>0.463235294117647</v>
      </c>
      <c r="D33" s="71">
        <f>SUMPRODUCT(--(wc_info!K:K=A33),wc_info!C:C,wc_info!G:G)/SUMIF(wc_info!K:K,A33,wc_info!C:C)</f>
        <v>0.305238699277229</v>
      </c>
      <c r="E33" s="64" t="str">
        <f>IF(D33&gt;C33,"权重","")</f>
        <v/>
      </c>
      <c r="F33" s="60">
        <f>COUNTIF(wc_info!K:K,A33)</f>
        <v>34</v>
      </c>
      <c r="G33" s="69">
        <f>SUMIF(wc_info!K:K,A33,wc_info!C:C)</f>
        <v>7568.1</v>
      </c>
    </row>
    <row r="34" spans="1:7">
      <c r="A34" s="70">
        <v>4.54</v>
      </c>
      <c r="B34" s="70" t="s">
        <v>1727</v>
      </c>
      <c r="C34" s="62">
        <f>AVERAGEIF(wc_info!K:K,A34,wc_info!G:G)</f>
        <v>1.50230769230769</v>
      </c>
      <c r="D34" s="71">
        <f>SUMPRODUCT(--(wc_info!K:K=A34),wc_info!C:C,wc_info!G:G)/SUMIF(wc_info!K:K,A34,wc_info!C:C)</f>
        <v>1.40740150400523</v>
      </c>
      <c r="E34" s="64" t="str">
        <f>IF(D34&gt;C34,"权重","")</f>
        <v/>
      </c>
      <c r="F34" s="60">
        <f>COUNTIF(wc_info!K:K,A34)</f>
        <v>13</v>
      </c>
      <c r="G34" s="69">
        <f>SUMIF(wc_info!K:K,A34,wc_info!C:C)</f>
        <v>6117</v>
      </c>
    </row>
    <row r="35" spans="1:7">
      <c r="A35" s="70">
        <v>4.55</v>
      </c>
      <c r="B35" s="72" t="s">
        <v>1731</v>
      </c>
      <c r="C35" s="74">
        <f>AVERAGEIF(wc_info!K:K,A35,wc_info!G:G)</f>
        <v>0.884468085106383</v>
      </c>
      <c r="D35" s="75">
        <f>SUMPRODUCT(--(wc_info!K:K=A35),wc_info!C:C,wc_info!G:G)/SUMIF(wc_info!K:K,A35,wc_info!C:C)</f>
        <v>1.16216461375543</v>
      </c>
      <c r="E35" s="64" t="str">
        <f>IF(D35&gt;C35,"权重","")</f>
        <v>权重</v>
      </c>
      <c r="F35" s="60">
        <f>COUNTIF(wc_info!K:K,A35)</f>
        <v>47</v>
      </c>
      <c r="G35" s="69">
        <f>SUMIF(wc_info!K:K,A35,wc_info!C:C)</f>
        <v>7176.8</v>
      </c>
    </row>
    <row r="36" spans="1:7">
      <c r="A36" s="76">
        <v>4.6</v>
      </c>
      <c r="B36" s="77" t="s">
        <v>20151</v>
      </c>
      <c r="C36" s="78">
        <f>AVERAGEIF(wc_info!K:K,A36,wc_info!G:G)</f>
        <v>1.5253164556962</v>
      </c>
      <c r="D36" s="79">
        <f>SUMPRODUCT(--(wc_info!K:K=A36),wc_info!C:C,wc_info!G:G)/SUMIF(wc_info!K:K,A36,wc_info!C:C)</f>
        <v>1.23871382286477</v>
      </c>
      <c r="E36" s="64" t="str">
        <f>IF(D36&gt;C36,"权重","")</f>
        <v/>
      </c>
      <c r="F36" s="60">
        <f>COUNTIF(wc_info!K:K,A36)</f>
        <v>79</v>
      </c>
      <c r="G36" s="69">
        <f>SUMIF(wc_info!K:K,A36,wc_info!C:C)</f>
        <v>3672.9</v>
      </c>
    </row>
    <row r="37" spans="1:7">
      <c r="A37" s="85">
        <v>4.31</v>
      </c>
      <c r="B37" s="86" t="s">
        <v>1723</v>
      </c>
      <c r="C37" s="87">
        <f>AVERAGEIF(wc_info!K:K,A37,wc_info!G:G)</f>
        <v>1.38448</v>
      </c>
      <c r="D37" s="88">
        <f>SUMPRODUCT(--(wc_info!K:K=A37),wc_info!C:C,wc_info!G:G)/SUMIF(wc_info!K:K,A37,wc_info!C:C)</f>
        <v>1.43642419528225</v>
      </c>
      <c r="E37" s="64" t="str">
        <f>IF(D37&gt;C37,"权重","")</f>
        <v>权重</v>
      </c>
      <c r="F37" s="60">
        <f>COUNTIF(wc_info!K:K,A37)</f>
        <v>125</v>
      </c>
      <c r="G37" s="69">
        <f>SUMIF(wc_info!K:K,A37,wc_info!C:C)</f>
        <v>11441.9</v>
      </c>
    </row>
    <row r="38" spans="1:7">
      <c r="A38" s="70">
        <v>4.32</v>
      </c>
      <c r="B38" s="59" t="s">
        <v>1722</v>
      </c>
      <c r="C38" s="62">
        <f>AVERAGEIF(wc_info!K:K,A38,wc_info!G:G)</f>
        <v>1.39116279069767</v>
      </c>
      <c r="D38" s="71">
        <f>SUMPRODUCT(--(wc_info!K:K=A38),wc_info!C:C,wc_info!G:G)/SUMIF(wc_info!K:K,A38,wc_info!C:C)</f>
        <v>1.14888303460697</v>
      </c>
      <c r="E38" s="64" t="str">
        <f>IF(D38&gt;C38,"权重","")</f>
        <v/>
      </c>
      <c r="F38" s="60">
        <f>COUNTIF(wc_info!K:K,A38)</f>
        <v>172</v>
      </c>
      <c r="G38" s="69">
        <f>SUMIF(wc_info!K:K,A38,wc_info!C:C)</f>
        <v>12659.3</v>
      </c>
    </row>
    <row r="39" spans="1:9">
      <c r="A39" s="65">
        <v>5.1</v>
      </c>
      <c r="B39" s="66" t="s">
        <v>1698</v>
      </c>
      <c r="C39" s="67">
        <f>AVERAGEIF(wc_info!K:K,A39,wc_info!G:G)</f>
        <v>0.737608695652174</v>
      </c>
      <c r="D39" s="68">
        <f>SUMPRODUCT(--(wc_info!K:K=A39),wc_info!C:C,wc_info!G:G)/SUMIF(wc_info!K:K,A39,wc_info!C:C)</f>
        <v>-0.99199786881364</v>
      </c>
      <c r="E39" s="64" t="str">
        <f t="shared" ref="E35:E56" si="1">IF(D39&gt;C39,"权重","")</f>
        <v/>
      </c>
      <c r="F39" s="60">
        <f>COUNTIF(wc_info!K:K,A39)</f>
        <v>46</v>
      </c>
      <c r="G39" s="69">
        <f>SUMIF(wc_info!K:K,A39,wc_info!C:C)</f>
        <v>21115</v>
      </c>
      <c r="I39" s="61">
        <f>SUM(G39:G44)/10000</f>
        <v>9.54706</v>
      </c>
    </row>
    <row r="40" spans="1:7">
      <c r="A40" s="70">
        <v>5.2</v>
      </c>
      <c r="B40" s="59" t="s">
        <v>1441</v>
      </c>
      <c r="C40" s="62">
        <f>AVERAGEIF(wc_info!K:K,A40,wc_info!G:G)</f>
        <v>0.797564102564102</v>
      </c>
      <c r="D40" s="71">
        <f>SUMPRODUCT(--(wc_info!K:K=A40),wc_info!C:C,wc_info!G:G)/SUMIF(wc_info!K:K,A40,wc_info!C:C)</f>
        <v>-0.190162914596762</v>
      </c>
      <c r="E40" s="64" t="str">
        <f t="shared" si="1"/>
        <v/>
      </c>
      <c r="F40" s="60">
        <f>COUNTIF(wc_info!K:K,A40)</f>
        <v>78</v>
      </c>
      <c r="G40" s="69">
        <f>SUMIF(wc_info!K:K,A40,wc_info!C:C)</f>
        <v>15560.3</v>
      </c>
    </row>
    <row r="41" spans="1:7">
      <c r="A41" s="70">
        <v>5.3</v>
      </c>
      <c r="B41" s="59" t="s">
        <v>1696</v>
      </c>
      <c r="C41" s="62">
        <f>AVERAGEIF(wc_info!K:K,A41,wc_info!G:G)</f>
        <v>-0.0765909090909091</v>
      </c>
      <c r="D41" s="71">
        <f>SUMPRODUCT(--(wc_info!K:K=A41),wc_info!C:C,wc_info!G:G)/SUMIF(wc_info!K:K,A41,wc_info!C:C)</f>
        <v>-0.588013948213036</v>
      </c>
      <c r="E41" s="64" t="str">
        <f t="shared" si="1"/>
        <v/>
      </c>
      <c r="F41" s="60">
        <f>COUNTIF(wc_info!K:K,A41)</f>
        <v>44</v>
      </c>
      <c r="G41" s="69">
        <f>SUMIF(wc_info!K:K,A41,wc_info!C:C)</f>
        <v>8287.8</v>
      </c>
    </row>
    <row r="42" spans="1:7">
      <c r="A42" s="70">
        <v>5.4</v>
      </c>
      <c r="B42" s="59" t="s">
        <v>20152</v>
      </c>
      <c r="C42" s="62">
        <f>AVERAGEIF(wc_info!K:K,A42,wc_info!G:G)</f>
        <v>1.67259842519685</v>
      </c>
      <c r="D42" s="71">
        <f>SUMPRODUCT(--(wc_info!K:K=A42),wc_info!C:C,wc_info!G:G)/SUMIF(wc_info!K:K,A42,wc_info!C:C)</f>
        <v>1.82942094903469</v>
      </c>
      <c r="E42" s="64" t="str">
        <f t="shared" si="1"/>
        <v>权重</v>
      </c>
      <c r="F42" s="60">
        <f>COUNTIF(wc_info!K:K,A42)</f>
        <v>127</v>
      </c>
      <c r="G42" s="69">
        <f>SUMIF(wc_info!K:K,A42,wc_info!C:C)</f>
        <v>21744.2</v>
      </c>
    </row>
    <row r="43" spans="1:7">
      <c r="A43" s="70">
        <v>5.5</v>
      </c>
      <c r="B43" s="59" t="s">
        <v>1699</v>
      </c>
      <c r="C43" s="62">
        <f>AVERAGEIF(wc_info!K:K,A43,wc_info!G:G)</f>
        <v>0.507844827586207</v>
      </c>
      <c r="D43" s="71">
        <f>SUMPRODUCT(--(wc_info!K:K=A43),wc_info!C:C,wc_info!G:G)/SUMIF(wc_info!K:K,A43,wc_info!C:C)</f>
        <v>-0.0186137378969875</v>
      </c>
      <c r="E43" s="64" t="str">
        <f t="shared" si="1"/>
        <v/>
      </c>
      <c r="F43" s="60">
        <f>COUNTIF(wc_info!K:K,A43)</f>
        <v>116</v>
      </c>
      <c r="G43" s="69">
        <f>SUMIF(wc_info!K:K,A43,wc_info!C:C)</f>
        <v>23010.8</v>
      </c>
    </row>
    <row r="44" spans="1:7">
      <c r="A44" s="72">
        <v>5.6</v>
      </c>
      <c r="B44" s="73" t="s">
        <v>1701</v>
      </c>
      <c r="C44" s="74">
        <f>AVERAGEIF(wc_info!K:K,A44,wc_info!G:G)</f>
        <v>1.03984732824428</v>
      </c>
      <c r="D44" s="75">
        <f>SUMPRODUCT(--(wc_info!K:K=A44),wc_info!C:C,wc_info!G:G)/SUMIF(wc_info!K:K,A44,wc_info!C:C)</f>
        <v>0.688151933941764</v>
      </c>
      <c r="E44" s="64" t="str">
        <f t="shared" si="1"/>
        <v/>
      </c>
      <c r="F44" s="60">
        <f>COUNTIF(wc_info!K:K,A44)</f>
        <v>131</v>
      </c>
      <c r="G44" s="69">
        <f>SUMIF(wc_info!K:K,A44,wc_info!C:C)</f>
        <v>5752.5</v>
      </c>
    </row>
    <row r="45" spans="1:9">
      <c r="A45" s="65">
        <v>6.1</v>
      </c>
      <c r="B45" s="66" t="s">
        <v>188</v>
      </c>
      <c r="C45" s="67">
        <f>AVERAGEIF(wc_info!K:K,A45,wc_info!G:G)</f>
        <v>2.99473684210526</v>
      </c>
      <c r="D45" s="68">
        <f>SUMPRODUCT(--(wc_info!K:K=A45),wc_info!C:C,wc_info!G:G)/SUMIF(wc_info!K:K,A45,wc_info!C:C)</f>
        <v>2.90598102784971</v>
      </c>
      <c r="E45" s="64" t="str">
        <f t="shared" si="1"/>
        <v/>
      </c>
      <c r="F45" s="60">
        <f>COUNTIF(wc_info!K:K,A45)</f>
        <v>19</v>
      </c>
      <c r="G45" s="69">
        <f>SUMIF(wc_info!K:K,A45,wc_info!C:C)</f>
        <v>44370.3</v>
      </c>
      <c r="I45" s="61">
        <f>SUM(G45:G53)/10000</f>
        <v>13.41613</v>
      </c>
    </row>
    <row r="46" spans="1:7">
      <c r="A46" s="70">
        <v>6.2</v>
      </c>
      <c r="B46" s="59" t="s">
        <v>1473</v>
      </c>
      <c r="C46" s="62">
        <f>AVERAGEIF(wc_info!K:K,A46,wc_info!G:G)</f>
        <v>2</v>
      </c>
      <c r="D46" s="71">
        <f>SUMPRODUCT(--(wc_info!K:K=A46),wc_info!C:C,wc_info!G:G)/SUMIF(wc_info!K:K,A46,wc_info!C:C)</f>
        <v>1.60899959416892</v>
      </c>
      <c r="E46" s="64" t="str">
        <f t="shared" si="1"/>
        <v/>
      </c>
      <c r="F46" s="60">
        <f>COUNTIF(wc_info!K:K,A46)</f>
        <v>119</v>
      </c>
      <c r="G46" s="69">
        <f>SUMIF(wc_info!K:K,A46,wc_info!C:C)</f>
        <v>15523.7</v>
      </c>
    </row>
    <row r="47" spans="1:7">
      <c r="A47" s="70">
        <v>6.3</v>
      </c>
      <c r="B47" s="59" t="s">
        <v>1932</v>
      </c>
      <c r="C47" s="62">
        <f>AVERAGEIF(wc_info!K:K,A47,wc_info!G:G)</f>
        <v>0.790606060606061</v>
      </c>
      <c r="D47" s="71">
        <f>SUMPRODUCT(--(wc_info!K:K=A47),wc_info!C:C,wc_info!G:G)/SUMIF(wc_info!K:K,A47,wc_info!C:C)</f>
        <v>0.634656193290818</v>
      </c>
      <c r="E47" s="64" t="str">
        <f t="shared" si="1"/>
        <v/>
      </c>
      <c r="F47" s="60">
        <f>COUNTIF(wc_info!K:K,A47)</f>
        <v>66</v>
      </c>
      <c r="G47" s="69">
        <f>SUMIF(wc_info!K:K,A47,wc_info!C:C)</f>
        <v>9643.5</v>
      </c>
    </row>
    <row r="48" spans="1:7">
      <c r="A48" s="70">
        <v>6.4</v>
      </c>
      <c r="B48" s="59" t="s">
        <v>1704</v>
      </c>
      <c r="C48" s="62">
        <f>AVERAGEIF(wc_info!K:K,A48,wc_info!G:G)</f>
        <v>1.34817307692308</v>
      </c>
      <c r="D48" s="71">
        <f>SUMPRODUCT(--(wc_info!K:K=A48),wc_info!C:C,wc_info!G:G)/SUMIF(wc_info!K:K,A48,wc_info!C:C)</f>
        <v>1.1986331657207</v>
      </c>
      <c r="E48" s="64" t="str">
        <f t="shared" si="1"/>
        <v/>
      </c>
      <c r="F48" s="60">
        <f>COUNTIF(wc_info!K:K,A48)</f>
        <v>104</v>
      </c>
      <c r="G48" s="69">
        <f>SUMIF(wc_info!K:K,A48,wc_info!C:C)</f>
        <v>9267.4</v>
      </c>
    </row>
    <row r="49" spans="1:7">
      <c r="A49" s="70">
        <v>6.5</v>
      </c>
      <c r="B49" s="59" t="s">
        <v>1708</v>
      </c>
      <c r="C49" s="62">
        <f>AVERAGEIF(wc_info!K:K,A49,wc_info!G:G)</f>
        <v>1.87940170940171</v>
      </c>
      <c r="D49" s="71">
        <f>SUMPRODUCT(--(wc_info!K:K=A49),wc_info!C:C,wc_info!G:G)/SUMIF(wc_info!K:K,A49,wc_info!C:C)</f>
        <v>2.3822279883433</v>
      </c>
      <c r="E49" s="64" t="str">
        <f t="shared" si="1"/>
        <v>权重</v>
      </c>
      <c r="F49" s="60">
        <f>COUNTIF(wc_info!K:K,A49)</f>
        <v>117</v>
      </c>
      <c r="G49" s="69">
        <f>SUMIF(wc_info!K:K,A49,wc_info!C:C)</f>
        <v>11426.9</v>
      </c>
    </row>
    <row r="50" spans="1:7">
      <c r="A50" s="70">
        <v>6.6</v>
      </c>
      <c r="B50" s="59" t="s">
        <v>1707</v>
      </c>
      <c r="C50" s="62">
        <f>AVERAGEIF(wc_info!K:K,A50,wc_info!G:G)</f>
        <v>2.60632911392405</v>
      </c>
      <c r="D50" s="71">
        <f>SUMPRODUCT(--(wc_info!K:K=A50),wc_info!C:C,wc_info!G:G)/SUMIF(wc_info!K:K,A50,wc_info!C:C)</f>
        <v>3.7274767304667</v>
      </c>
      <c r="E50" s="64" t="str">
        <f t="shared" si="1"/>
        <v>权重</v>
      </c>
      <c r="F50" s="60">
        <f>COUNTIF(wc_info!K:K,A50)</f>
        <v>79</v>
      </c>
      <c r="G50" s="69">
        <f>SUMIF(wc_info!K:K,A50,wc_info!C:C)</f>
        <v>12204.8</v>
      </c>
    </row>
    <row r="51" spans="1:7">
      <c r="A51" s="70">
        <v>6.7</v>
      </c>
      <c r="B51" s="59" t="s">
        <v>1706</v>
      </c>
      <c r="C51" s="62">
        <f>AVERAGEIF(wc_info!K:K,A51,wc_info!G:G)</f>
        <v>2.07333333333333</v>
      </c>
      <c r="D51" s="71">
        <f>SUMPRODUCT(--(wc_info!K:K=A51),wc_info!C:C,wc_info!G:G)/SUMIF(wc_info!K:K,A51,wc_info!C:C)</f>
        <v>2.38486947241297</v>
      </c>
      <c r="E51" s="64" t="str">
        <f t="shared" si="1"/>
        <v>权重</v>
      </c>
      <c r="F51" s="60">
        <f>COUNTIF(wc_info!K:K,A51)</f>
        <v>51</v>
      </c>
      <c r="G51" s="69">
        <f>SUMIF(wc_info!K:K,A51,wc_info!C:C)</f>
        <v>7121.1</v>
      </c>
    </row>
    <row r="52" spans="1:7">
      <c r="A52" s="70">
        <v>6.8</v>
      </c>
      <c r="B52" s="59" t="s">
        <v>1710</v>
      </c>
      <c r="C52" s="62">
        <f>AVERAGEIF(wc_info!K:K,A52,wc_info!G:G)</f>
        <v>1.66281879194631</v>
      </c>
      <c r="D52" s="71">
        <f>SUMPRODUCT(--(wc_info!K:K=A52),wc_info!C:C,wc_info!G:G)/SUMIF(wc_info!K:K,A52,wc_info!C:C)</f>
        <v>2.18433973300303</v>
      </c>
      <c r="E52" s="64" t="str">
        <f t="shared" si="1"/>
        <v>权重</v>
      </c>
      <c r="F52" s="60">
        <f>COUNTIF(wc_info!K:K,A52)</f>
        <v>149</v>
      </c>
      <c r="G52" s="69">
        <f>SUMIF(wc_info!K:K,A52,wc_info!C:C)</f>
        <v>14532</v>
      </c>
    </row>
    <row r="53" spans="1:7">
      <c r="A53" s="72">
        <v>6.9</v>
      </c>
      <c r="B53" s="73" t="s">
        <v>1711</v>
      </c>
      <c r="C53" s="74">
        <f>AVERAGEIF(wc_info!K:K,A53,wc_info!G:G)</f>
        <v>0.883098591549296</v>
      </c>
      <c r="D53" s="75">
        <f>SUMPRODUCT(--(wc_info!K:K=A53),wc_info!C:C,wc_info!G:G)/SUMIF(wc_info!K:K,A53,wc_info!C:C)</f>
        <v>0.662646649986099</v>
      </c>
      <c r="E53" s="64" t="str">
        <f t="shared" si="1"/>
        <v/>
      </c>
      <c r="F53" s="60">
        <f>COUNTIF(wc_info!K:K,A53)</f>
        <v>71</v>
      </c>
      <c r="G53" s="69">
        <f>SUMIF(wc_info!K:K,A53,wc_info!C:C)</f>
        <v>10071.6</v>
      </c>
    </row>
    <row r="54" spans="1:7">
      <c r="A54" s="65">
        <v>7.1</v>
      </c>
      <c r="B54" s="66" t="s">
        <v>1756</v>
      </c>
      <c r="C54" s="67">
        <f>AVERAGEIF(wc_info!K:K,A54,wc_info!G:G)</f>
        <v>1.98660714285714</v>
      </c>
      <c r="D54" s="68">
        <f>SUMPRODUCT(--(wc_info!K:K=A54),wc_info!C:C,wc_info!G:G)/SUMIF(wc_info!K:K,A54,wc_info!C:C)</f>
        <v>1.75885855615428</v>
      </c>
      <c r="E54" s="64" t="str">
        <f t="shared" si="1"/>
        <v/>
      </c>
      <c r="F54" s="60">
        <f>COUNTIF(wc_info!K:K,A54)</f>
        <v>56</v>
      </c>
      <c r="G54" s="69">
        <f>SUMIF(wc_info!K:K,A54,wc_info!C:C)</f>
        <v>5882.9</v>
      </c>
    </row>
    <row r="55" spans="1:7">
      <c r="A55" s="72">
        <v>7.2</v>
      </c>
      <c r="B55" s="73" t="s">
        <v>1755</v>
      </c>
      <c r="C55" s="74">
        <f>AVERAGEIF(wc_info!K:K,A55,wc_info!G:G)</f>
        <v>3.63657534246575</v>
      </c>
      <c r="D55" s="75">
        <f>SUMPRODUCT(--(wc_info!K:K=A55),wc_info!C:C,wc_info!G:G)/SUMIF(wc_info!K:K,A55,wc_info!C:C)</f>
        <v>2.49164218415253</v>
      </c>
      <c r="E55" s="64" t="str">
        <f t="shared" si="1"/>
        <v/>
      </c>
      <c r="F55" s="60">
        <f>COUNTIF(wc_info!K:K,A55)</f>
        <v>73</v>
      </c>
      <c r="G55" s="69">
        <f>SUMIF(wc_info!K:K,A55,wc_info!C:C)</f>
        <v>13022.9</v>
      </c>
    </row>
    <row r="56" spans="1:7">
      <c r="A56" s="89">
        <v>8</v>
      </c>
      <c r="B56" s="90" t="s">
        <v>1754</v>
      </c>
      <c r="C56" s="91">
        <f>AVERAGEIF(wc_info!K:K,A56,wc_info!G:G)</f>
        <v>1.26391304347826</v>
      </c>
      <c r="D56" s="92">
        <f>SUMPRODUCT(--(wc_info!K:K=A56),wc_info!C:C,wc_info!G:G)/SUMIF(wc_info!K:K,A56,wc_info!C:C)</f>
        <v>0.987639059304703</v>
      </c>
      <c r="E56" s="64" t="str">
        <f t="shared" si="1"/>
        <v/>
      </c>
      <c r="F56" s="60">
        <f>COUNTIF(wc_info!K:K,A56)</f>
        <v>23</v>
      </c>
      <c r="G56" s="69">
        <f>SUMIF(wc_info!K:K,A56,wc_info!C:C)</f>
        <v>978</v>
      </c>
    </row>
    <row r="57" ht="13.5" spans="1:1">
      <c r="A57"/>
    </row>
    <row r="58" ht="13.5" spans="1:1">
      <c r="A58"/>
    </row>
    <row r="59" ht="13.5" spans="1:1">
      <c r="A59"/>
    </row>
    <row r="60" ht="13.5" spans="1:1">
      <c r="A60"/>
    </row>
    <row r="61" ht="13.5" spans="1:1">
      <c r="A61"/>
    </row>
    <row r="62" ht="13.5" spans="1:1">
      <c r="A62"/>
    </row>
    <row r="63" ht="13.5" spans="1:1">
      <c r="A63"/>
    </row>
    <row r="64" ht="13.5" spans="1:1">
      <c r="A64"/>
    </row>
    <row r="65" ht="13.5" spans="1:1">
      <c r="A65"/>
    </row>
    <row r="66" ht="13.5" spans="1:1">
      <c r="A66"/>
    </row>
    <row r="67" ht="13.5" spans="1:1">
      <c r="A67"/>
    </row>
    <row r="68" ht="13.5" spans="1:1">
      <c r="A68"/>
    </row>
    <row r="69" ht="13.5" spans="1:1">
      <c r="A69"/>
    </row>
    <row r="70" ht="13.5" spans="1:1">
      <c r="A70"/>
    </row>
    <row r="71" ht="13.5" spans="1:1">
      <c r="A71"/>
    </row>
    <row r="72" ht="13.5" spans="1:1">
      <c r="A72"/>
    </row>
    <row r="73" ht="13.5" spans="1:1">
      <c r="A73"/>
    </row>
    <row r="74" ht="13.5" spans="1:1">
      <c r="A74"/>
    </row>
    <row r="75" ht="13.5" spans="1:1">
      <c r="A75"/>
    </row>
    <row r="76" ht="13.5" spans="1:1">
      <c r="A76"/>
    </row>
    <row r="77" ht="13.5" spans="1:1">
      <c r="A77"/>
    </row>
    <row r="78" ht="13.5" spans="1:1">
      <c r="A78"/>
    </row>
    <row r="79" ht="13.5" spans="1:1">
      <c r="A79"/>
    </row>
    <row r="80" ht="13.5" spans="1:1">
      <c r="A80"/>
    </row>
    <row r="81" ht="13.5" spans="1:1">
      <c r="A81"/>
    </row>
    <row r="82" ht="13.5" spans="1:1">
      <c r="A82"/>
    </row>
    <row r="83" ht="13.5" spans="1:1">
      <c r="A83"/>
    </row>
    <row r="84" ht="13.5" spans="1:1">
      <c r="A84"/>
    </row>
    <row r="85" ht="13.5" spans="1:1">
      <c r="A85"/>
    </row>
    <row r="86" ht="13.5" spans="1:1">
      <c r="A86"/>
    </row>
    <row r="87" ht="13.5" spans="1:1">
      <c r="A87"/>
    </row>
    <row r="88" ht="13.5" spans="1:1">
      <c r="A88"/>
    </row>
    <row r="89" ht="13.5" spans="1:1">
      <c r="A89"/>
    </row>
    <row r="90" ht="13.5" spans="1:1">
      <c r="A90"/>
    </row>
    <row r="91" ht="13.5" spans="1:1">
      <c r="A91"/>
    </row>
    <row r="92" ht="13.5" spans="1:1">
      <c r="A92"/>
    </row>
    <row r="93" ht="13.5" spans="1:1">
      <c r="A93"/>
    </row>
    <row r="94" ht="13.5" spans="1:1">
      <c r="A94"/>
    </row>
    <row r="95" ht="13.5" spans="1:1">
      <c r="A95"/>
    </row>
    <row r="96" ht="13.5" spans="1:1">
      <c r="A96"/>
    </row>
    <row r="97" ht="13.5" spans="1:1">
      <c r="A97"/>
    </row>
    <row r="98" ht="13.5" spans="1:1">
      <c r="A98"/>
    </row>
    <row r="99" ht="13.5" spans="1:1">
      <c r="A99"/>
    </row>
    <row r="100" ht="13.5" spans="1:1">
      <c r="A100"/>
    </row>
    <row r="101" ht="13.5" spans="1:1">
      <c r="A101"/>
    </row>
    <row r="102" ht="13.5" spans="1:1">
      <c r="A102"/>
    </row>
    <row r="103" ht="13.5" spans="1:1">
      <c r="A103"/>
    </row>
    <row r="104" ht="13.5" spans="1:1">
      <c r="A104"/>
    </row>
    <row r="105" ht="13.5" spans="1:1">
      <c r="A105"/>
    </row>
    <row r="106" ht="13.5" spans="1:1">
      <c r="A106"/>
    </row>
    <row r="107" ht="13.5" spans="1:1">
      <c r="A107"/>
    </row>
    <row r="108" ht="13.5" spans="1:1">
      <c r="A108"/>
    </row>
    <row r="109" ht="13.5" spans="1:1">
      <c r="A109"/>
    </row>
    <row r="110" ht="13.5" spans="1:1">
      <c r="A110"/>
    </row>
    <row r="111" ht="13.5" spans="1:1">
      <c r="A111"/>
    </row>
    <row r="112" ht="13.5" spans="1:1">
      <c r="A112"/>
    </row>
    <row r="113" ht="13.5" spans="1:1">
      <c r="A113"/>
    </row>
    <row r="114" ht="13.5" spans="1:1">
      <c r="A114"/>
    </row>
    <row r="115" ht="13.5" spans="1:1">
      <c r="A115"/>
    </row>
    <row r="116" ht="13.5" spans="1:1">
      <c r="A116"/>
    </row>
    <row r="117" ht="13.5" spans="1:1">
      <c r="A117"/>
    </row>
    <row r="118" ht="13.5" spans="1:1">
      <c r="A118"/>
    </row>
    <row r="119" ht="13.5" spans="1:1">
      <c r="A119"/>
    </row>
    <row r="120" ht="13.5" spans="1:1">
      <c r="A120"/>
    </row>
    <row r="121" ht="13.5" spans="1:1">
      <c r="A121"/>
    </row>
    <row r="122" ht="13.5" spans="1:1">
      <c r="A122"/>
    </row>
    <row r="123" ht="13.5" spans="1:1">
      <c r="A123"/>
    </row>
    <row r="124" ht="13.5" spans="1:1">
      <c r="A124"/>
    </row>
    <row r="125" ht="13.5" spans="1:1">
      <c r="A125"/>
    </row>
    <row r="126" ht="13.5" spans="1:1">
      <c r="A126"/>
    </row>
    <row r="127" ht="13.5" spans="1:1">
      <c r="A127"/>
    </row>
    <row r="128" ht="13.5" spans="1:1">
      <c r="A128"/>
    </row>
    <row r="129" ht="13.5" spans="1:1">
      <c r="A129"/>
    </row>
    <row r="130" ht="13.5" spans="1:1">
      <c r="A130"/>
    </row>
    <row r="131" ht="13.5" spans="1:1">
      <c r="A131"/>
    </row>
    <row r="132" ht="13.5" spans="1:1">
      <c r="A132"/>
    </row>
    <row r="133" ht="13.5" spans="1:1">
      <c r="A133"/>
    </row>
    <row r="134" ht="13.5" spans="1:1">
      <c r="A134"/>
    </row>
    <row r="135" ht="13.5" spans="1:1">
      <c r="A135"/>
    </row>
    <row r="136" ht="13.5" spans="1:1">
      <c r="A136"/>
    </row>
    <row r="137" ht="13.5" spans="1:1">
      <c r="A137"/>
    </row>
    <row r="138" ht="13.5" spans="1:1">
      <c r="A138"/>
    </row>
    <row r="139" ht="13.5" spans="1:1">
      <c r="A139"/>
    </row>
    <row r="140" ht="13.5" spans="1:1">
      <c r="A140"/>
    </row>
    <row r="141" ht="13.5" spans="1:1">
      <c r="A141"/>
    </row>
    <row r="142" ht="13.5" spans="1:1">
      <c r="A142"/>
    </row>
    <row r="143" ht="13.5" spans="1:1">
      <c r="A143"/>
    </row>
    <row r="144" ht="13.5" spans="1:1">
      <c r="A144"/>
    </row>
    <row r="145" ht="13.5" spans="1:1">
      <c r="A145"/>
    </row>
    <row r="146" ht="13.5" spans="1:1">
      <c r="A146"/>
    </row>
    <row r="147" ht="13.5" spans="1:1">
      <c r="A147"/>
    </row>
    <row r="148" ht="13.5" spans="1:1">
      <c r="A148"/>
    </row>
    <row r="149" ht="13.5" spans="1:1">
      <c r="A149"/>
    </row>
    <row r="150" ht="13.5" spans="1:1">
      <c r="A150"/>
    </row>
    <row r="151" ht="13.5" spans="1:1">
      <c r="A151"/>
    </row>
    <row r="152" ht="13.5" spans="1:1">
      <c r="A152"/>
    </row>
    <row r="153" ht="13.5" spans="1:1">
      <c r="A153"/>
    </row>
    <row r="154" ht="13.5" spans="1:1">
      <c r="A154"/>
    </row>
    <row r="155" ht="13.5" spans="1:1">
      <c r="A155"/>
    </row>
    <row r="156" ht="13.5" spans="1:1">
      <c r="A156"/>
    </row>
    <row r="157" ht="13.5" spans="1:1">
      <c r="A157"/>
    </row>
    <row r="158" ht="13.5" spans="1:1">
      <c r="A158"/>
    </row>
    <row r="159" ht="13.5" spans="1:1">
      <c r="A159"/>
    </row>
    <row r="160" ht="13.5" spans="1:1">
      <c r="A160"/>
    </row>
    <row r="161" ht="13.5" spans="1:1">
      <c r="A161"/>
    </row>
    <row r="162" ht="13.5" spans="1:1">
      <c r="A162"/>
    </row>
    <row r="163" ht="13.5" spans="1:1">
      <c r="A163"/>
    </row>
    <row r="164" ht="13.5" spans="1:1">
      <c r="A164"/>
    </row>
    <row r="165" ht="13.5" spans="1:1">
      <c r="A165"/>
    </row>
    <row r="166" ht="13.5" spans="1:1">
      <c r="A166"/>
    </row>
    <row r="167" ht="13.5" spans="1:1">
      <c r="A167"/>
    </row>
    <row r="168" ht="13.5" spans="1:1">
      <c r="A168"/>
    </row>
    <row r="169" ht="13.5" spans="1:1">
      <c r="A169"/>
    </row>
    <row r="170" ht="13.5" spans="1:1">
      <c r="A170"/>
    </row>
    <row r="171" ht="13.5" spans="1:1">
      <c r="A171"/>
    </row>
    <row r="172" ht="13.5" spans="1:1">
      <c r="A172"/>
    </row>
    <row r="173" ht="13.5" spans="1:1">
      <c r="A173"/>
    </row>
    <row r="174" ht="13.5" spans="1:1">
      <c r="A174"/>
    </row>
    <row r="175" ht="13.5" spans="1:1">
      <c r="A175"/>
    </row>
    <row r="176" ht="13.5" spans="1:1">
      <c r="A176"/>
    </row>
    <row r="177" ht="13.5" spans="1:1">
      <c r="A177"/>
    </row>
    <row r="178" ht="13.5" spans="1:1">
      <c r="A178"/>
    </row>
    <row r="179" ht="13.5" spans="1:1">
      <c r="A179"/>
    </row>
    <row r="180" ht="13.5" spans="1:1">
      <c r="A180"/>
    </row>
    <row r="181" ht="13.5" spans="1:1">
      <c r="A181"/>
    </row>
    <row r="182" ht="13.5" spans="1:1">
      <c r="A182"/>
    </row>
    <row r="183" ht="13.5" spans="1:1">
      <c r="A183"/>
    </row>
    <row r="184" ht="13.5" spans="1:1">
      <c r="A184"/>
    </row>
    <row r="185" ht="13.5" spans="1:1">
      <c r="A185"/>
    </row>
    <row r="186" ht="13.5" spans="1:1">
      <c r="A186"/>
    </row>
    <row r="187" ht="13.5" spans="1:1">
      <c r="A187"/>
    </row>
    <row r="188" ht="13.5" spans="1:1">
      <c r="A188"/>
    </row>
    <row r="189" ht="13.5" spans="1:1">
      <c r="A189"/>
    </row>
    <row r="190" ht="13.5" spans="1:1">
      <c r="A190"/>
    </row>
    <row r="191" ht="13.5" spans="1:1">
      <c r="A191"/>
    </row>
    <row r="192" ht="13.5" spans="1:1">
      <c r="A192"/>
    </row>
    <row r="193" ht="13.5" spans="1:1">
      <c r="A193"/>
    </row>
    <row r="194" ht="13.5" spans="1:1">
      <c r="A194"/>
    </row>
    <row r="195" ht="13.5" spans="1:1">
      <c r="A195"/>
    </row>
    <row r="196" ht="13.5" spans="1:1">
      <c r="A196"/>
    </row>
    <row r="197" ht="13.5" spans="1:1">
      <c r="A197"/>
    </row>
    <row r="198" ht="13.5" spans="1:1">
      <c r="A198"/>
    </row>
    <row r="199" ht="13.5" spans="1:1">
      <c r="A199"/>
    </row>
    <row r="200" ht="13.5" spans="1:1">
      <c r="A200"/>
    </row>
  </sheetData>
  <autoFilter ref="A1:D56">
    <sortState ref="A2:D56">
      <sortCondition ref="A1"/>
    </sortState>
    <extLst/>
  </autoFilter>
  <conditionalFormatting sqref="F2:F56">
    <cfRule type="dataBar" priority="5">
      <dataBar>
        <cfvo type="min"/>
        <cfvo type="max"/>
        <color rgb="FF638EC6"/>
      </dataBar>
      <extLst>
        <ext xmlns:x14="http://schemas.microsoft.com/office/spreadsheetml/2009/9/main" uri="{B025F937-C7B1-47D3-B67F-A62EFF666E3E}">
          <x14:id>{f05ce44f-6c49-4454-bc55-35992f8d2a41}</x14:id>
        </ext>
      </extLst>
    </cfRule>
  </conditionalFormatting>
  <conditionalFormatting sqref="G$1:G$1048576">
    <cfRule type="dataBar" priority="4">
      <dataBar>
        <cfvo type="min"/>
        <cfvo type="max"/>
        <color rgb="FF638EC6"/>
      </dataBar>
      <extLst>
        <ext xmlns:x14="http://schemas.microsoft.com/office/spreadsheetml/2009/9/main" uri="{B025F937-C7B1-47D3-B67F-A62EFF666E3E}">
          <x14:id>{13ed0946-8e33-4771-96af-034d9ba821f0}</x14:id>
        </ext>
      </extLst>
    </cfRule>
  </conditionalFormatting>
  <conditionalFormatting sqref="I$1:I$1048576">
    <cfRule type="dataBar" priority="2">
      <dataBar>
        <cfvo type="min"/>
        <cfvo type="max"/>
        <color theme="0" tint="-0.35"/>
      </dataBar>
      <extLst>
        <ext xmlns:x14="http://schemas.microsoft.com/office/spreadsheetml/2009/9/main" uri="{B025F937-C7B1-47D3-B67F-A62EFF666E3E}">
          <x14:id>{36b87634-2c34-4863-918e-2955733b8507}</x14:id>
        </ext>
      </extLst>
    </cfRule>
    <cfRule type="dataBar" priority="3">
      <dataBar>
        <cfvo type="min"/>
        <cfvo type="max"/>
        <color rgb="FF63C384"/>
      </dataBar>
      <extLst>
        <ext xmlns:x14="http://schemas.microsoft.com/office/spreadsheetml/2009/9/main" uri="{B025F937-C7B1-47D3-B67F-A62EFF666E3E}">
          <x14:id>{7a756d21-84e0-4dfc-b974-b1f1b47d6cba}</x14:id>
        </ext>
      </extLst>
    </cfRule>
  </conditionalFormatting>
  <conditionalFormatting sqref="J$1:J$1048576">
    <cfRule type="dataBar" priority="1">
      <dataBar>
        <cfvo type="min"/>
        <cfvo type="max"/>
        <color rgb="FFFF555A"/>
      </dataBar>
      <extLst>
        <ext xmlns:x14="http://schemas.microsoft.com/office/spreadsheetml/2009/9/main" uri="{B025F937-C7B1-47D3-B67F-A62EFF666E3E}">
          <x14:id>{580a5f86-7378-4189-822c-933025168910}</x14:id>
        </ext>
      </extLst>
    </cfRule>
  </conditionalFormatting>
  <conditionalFormatting sqref="C$1:D$1048576">
    <cfRule type="dataBar" priority="6">
      <dataBar>
        <cfvo type="min"/>
        <cfvo type="max"/>
        <color rgb="FFFF555A"/>
      </dataBar>
      <extLst>
        <ext xmlns:x14="http://schemas.microsoft.com/office/spreadsheetml/2009/9/main" uri="{B025F937-C7B1-47D3-B67F-A62EFF666E3E}">
          <x14:id>{db091a24-c7d8-4463-a14a-cfa93f4970d5}</x14:id>
        </ext>
      </extLst>
    </cfRule>
  </conditionalFormatting>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f05ce44f-6c49-4454-bc55-35992f8d2a41}">
            <x14:dataBar minLength="0" maxLength="100" border="1" negativeBarBorderColorSameAsPositive="0">
              <x14:cfvo type="autoMin"/>
              <x14:cfvo type="autoMax"/>
              <x14:borderColor rgb="FF638EC6"/>
              <x14:negativeFillColor rgb="FFFF0000"/>
              <x14:negativeBorderColor rgb="FFFF0000"/>
              <x14:axisColor rgb="FF000000"/>
            </x14:dataBar>
          </x14:cfRule>
          <xm:sqref>F2:F56</xm:sqref>
        </x14:conditionalFormatting>
        <x14:conditionalFormatting xmlns:xm="http://schemas.microsoft.com/office/excel/2006/main">
          <x14:cfRule type="dataBar" id="{13ed0946-8e33-4771-96af-034d9ba821f0}">
            <x14:dataBar minLength="0" maxLength="100" border="1" negativeBarBorderColorSameAsPositive="0">
              <x14:cfvo type="autoMin"/>
              <x14:cfvo type="autoMax"/>
              <x14:borderColor rgb="FF638EC6"/>
              <x14:negativeFillColor rgb="FFFF0000"/>
              <x14:negativeBorderColor rgb="FFFF0000"/>
              <x14:axisColor rgb="FF000000"/>
            </x14:dataBar>
          </x14:cfRule>
          <xm:sqref>G$1:G$1048576</xm:sqref>
        </x14:conditionalFormatting>
        <x14:conditionalFormatting xmlns:xm="http://schemas.microsoft.com/office/excel/2006/main">
          <x14:cfRule type="dataBar" id="{36b87634-2c34-4863-918e-2955733b8507}">
            <x14:dataBar minLength="0" maxLength="100" gradient="0">
              <x14:cfvo type="autoMin"/>
              <x14:cfvo type="autoMax"/>
              <x14:negativeFillColor rgb="FFFF0000"/>
              <x14:axisColor rgb="FF000000"/>
            </x14:dataBar>
          </x14:cfRule>
          <x14:cfRule type="dataBar" id="{7a756d21-84e0-4dfc-b974-b1f1b47d6cba}">
            <x14:dataBar minLength="0" maxLength="100" border="1" negativeBarBorderColorSameAsPositive="0">
              <x14:cfvo type="autoMin"/>
              <x14:cfvo type="autoMax"/>
              <x14:borderColor rgb="FF63C384"/>
              <x14:negativeFillColor rgb="FFFF0000"/>
              <x14:negativeBorderColor rgb="FFFF0000"/>
              <x14:axisColor rgb="FF000000"/>
            </x14:dataBar>
          </x14:cfRule>
          <xm:sqref>I$1:I$1048576</xm:sqref>
        </x14:conditionalFormatting>
        <x14:conditionalFormatting xmlns:xm="http://schemas.microsoft.com/office/excel/2006/main">
          <x14:cfRule type="dataBar" id="{580a5f86-7378-4189-822c-933025168910}">
            <x14:dataBar minLength="0" maxLength="100" border="1" negativeBarBorderColorSameAsPositive="0">
              <x14:cfvo type="autoMin"/>
              <x14:cfvo type="autoMax"/>
              <x14:borderColor rgb="FFFF555A"/>
              <x14:negativeFillColor rgb="FF00B050"/>
              <x14:negativeBorderColor rgb="FF00B050"/>
              <x14:axisColor rgb="FF000000"/>
            </x14:dataBar>
          </x14:cfRule>
          <xm:sqref>J$1:J$1048576</xm:sqref>
        </x14:conditionalFormatting>
        <x14:conditionalFormatting xmlns:xm="http://schemas.microsoft.com/office/excel/2006/main">
          <x14:cfRule type="dataBar" id="{db091a24-c7d8-4463-a14a-cfa93f4970d5}">
            <x14:dataBar minLength="0" maxLength="100" border="1" negativeBarBorderColorSameAsPositive="0">
              <x14:cfvo type="autoMin"/>
              <x14:cfvo type="autoMax"/>
              <x14:borderColor rgb="FFFF555A"/>
              <x14:negativeFillColor rgb="FF00B050"/>
              <x14:negativeBorderColor rgb="FF00B050"/>
              <x14:axisColor rgb="FF000000"/>
            </x14:dataBar>
          </x14:cfRule>
          <xm:sqref>C$1:D$1048576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45"/>
  <sheetViews>
    <sheetView workbookViewId="0">
      <selection activeCell="A10" sqref="A10:F10"/>
    </sheetView>
  </sheetViews>
  <sheetFormatPr defaultColWidth="9" defaultRowHeight="16.5"/>
  <cols>
    <col min="1" max="1" width="10.875" style="37" customWidth="1"/>
    <col min="2" max="2" width="9.125" style="38" customWidth="1"/>
    <col min="3" max="3" width="7" style="38" customWidth="1"/>
    <col min="4" max="4" width="8" style="38" customWidth="1"/>
    <col min="5" max="5" width="8.125" style="38" customWidth="1"/>
    <col min="6" max="6" width="7.375" style="38" customWidth="1"/>
    <col min="7" max="7" width="8.625" style="38" customWidth="1"/>
    <col min="8" max="9" width="8.125" style="38" customWidth="1"/>
    <col min="10" max="13" width="9.125" style="38"/>
    <col min="14" max="14" width="8.875" style="38" customWidth="1"/>
    <col min="15" max="15" width="11.375" style="38" customWidth="1"/>
    <col min="16" max="22" width="9.125" style="38"/>
    <col min="23" max="16384" width="9" style="38"/>
  </cols>
  <sheetData>
    <row r="1" ht="32" customHeight="1" spans="1:8">
      <c r="A1" s="39" t="s">
        <v>1759</v>
      </c>
      <c r="B1" s="40" t="str">
        <f>IF(E1&gt;C1,"权重","小市值")</f>
        <v>小市值</v>
      </c>
      <c r="C1" s="41">
        <f>AVERAGE(半导体!D:D)</f>
        <v>-0.0836423841059603</v>
      </c>
      <c r="D1" s="42" t="s">
        <v>20153</v>
      </c>
      <c r="E1" s="41">
        <f>SUMPRODUCT(半导体!C:C,半导体!D:D)/SUM(半导体!C:C)</f>
        <v>-0.206657712013091</v>
      </c>
      <c r="F1" s="42"/>
      <c r="G1" s="42"/>
      <c r="H1" s="43"/>
    </row>
    <row r="2" spans="1:13">
      <c r="A2" s="44"/>
      <c r="B2" s="45"/>
      <c r="C2" s="38" t="s">
        <v>20146</v>
      </c>
      <c r="E2" s="38" t="s">
        <v>20147</v>
      </c>
      <c r="G2" s="38" t="s">
        <v>20154</v>
      </c>
      <c r="H2" s="46" t="s">
        <v>2</v>
      </c>
      <c r="M2" s="38" t="s">
        <v>2000</v>
      </c>
    </row>
    <row r="3" spans="1:8">
      <c r="A3" s="44" t="s">
        <v>20155</v>
      </c>
      <c r="B3" s="45" t="str">
        <f>IF(E3&gt;C3,"权重","小市值")</f>
        <v>小市值</v>
      </c>
      <c r="C3" s="47">
        <f>AVERAGEIF(半导体!F:F,A3,半导体!D:D)</f>
        <v>-0.584230769230769</v>
      </c>
      <c r="D3" s="38">
        <f>AVERAGEIF(半导体!F:F,A3,半导体!D:D)</f>
        <v>-0.584230769230769</v>
      </c>
      <c r="E3" s="47">
        <f>SUMPRODUCT(--(半导体!F:F=A3),半导体!C:C,半导体!D:D)/SUMIF(半导体!F:F,A3,半导体!C:C)</f>
        <v>-0.611360378440367</v>
      </c>
      <c r="F3" s="48">
        <f>SUMPRODUCT(--(半导体!F:F=A3),半导体!C:C,半导体!D:D)/SUMIF(半导体!F:F,A3,半导体!C:C)</f>
        <v>-0.611360378440367</v>
      </c>
      <c r="G3" s="49">
        <f>COUNTIF(半导体!F:F,A3)</f>
        <v>26</v>
      </c>
      <c r="H3" s="50">
        <f>SUMIF(半导体!F:F,A3,半导体!C:C)</f>
        <v>2790.4</v>
      </c>
    </row>
    <row r="4" spans="1:8">
      <c r="A4" s="44" t="s">
        <v>20156</v>
      </c>
      <c r="B4" s="45" t="str">
        <f t="shared" ref="B4:B13" si="0">IF(E4&gt;C4,"权重","小市值")</f>
        <v>权重</v>
      </c>
      <c r="C4" s="47">
        <f>AVERAGEIF(半导体!F:F,A4,半导体!D:D)</f>
        <v>0.0360000000000002</v>
      </c>
      <c r="D4" s="38">
        <f>AVERAGEIF(半导体!F:F,A4,半导体!D:D)</f>
        <v>0.0360000000000002</v>
      </c>
      <c r="E4" s="47">
        <f>SUMPRODUCT(--(半导体!F:F=A4),半导体!C:C,半导体!D:D)/SUMIF(半导体!F:F,A4,半导体!C:C)</f>
        <v>0.211083700440529</v>
      </c>
      <c r="F4" s="48">
        <f>SUMPRODUCT(--(半导体!F:F=A4),半导体!C:C,半导体!D:D)/SUMIF(半导体!F:F,A4,半导体!C:C)</f>
        <v>0.211083700440529</v>
      </c>
      <c r="G4" s="49">
        <f>COUNTIF(半导体!F:F,A4)</f>
        <v>5</v>
      </c>
      <c r="H4" s="50">
        <f>SUMIF(半导体!F:F,A4,半导体!C:C)</f>
        <v>454</v>
      </c>
    </row>
    <row r="5" spans="1:8">
      <c r="A5" s="44" t="s">
        <v>20157</v>
      </c>
      <c r="B5" s="45" t="str">
        <f t="shared" si="0"/>
        <v>小市值</v>
      </c>
      <c r="C5" s="47">
        <f>AVERAGEIF(半导体!F:F,A5,半导体!D:D)</f>
        <v>0.202222222222222</v>
      </c>
      <c r="D5" s="38">
        <f>AVERAGEIF(半导体!F:F,A5,半导体!D:D)</f>
        <v>0.202222222222222</v>
      </c>
      <c r="E5" s="47">
        <f>SUMPRODUCT(--(半导体!F:F=A5),半导体!C:C,半导体!D:D)/SUMIF(半导体!F:F,A5,半导体!C:C)</f>
        <v>0.181949118907763</v>
      </c>
      <c r="F5" s="48">
        <f>SUMPRODUCT(--(半导体!F:F=A5),半导体!C:C,半导体!D:D)/SUMIF(半导体!F:F,A5,半导体!C:C)</f>
        <v>0.181949118907763</v>
      </c>
      <c r="G5" s="49">
        <f>COUNTIF(半导体!F:F,A5)</f>
        <v>18</v>
      </c>
      <c r="H5" s="50">
        <f>SUMIF(半导体!F:F,A5,半导体!C:C)</f>
        <v>2519.6</v>
      </c>
    </row>
    <row r="6" spans="1:8">
      <c r="A6" s="44" t="s">
        <v>20158</v>
      </c>
      <c r="B6" s="45" t="str">
        <f t="shared" si="0"/>
        <v>权重</v>
      </c>
      <c r="C6" s="47">
        <f>AVERAGEIF(半导体!F:F,A6,半导体!D:D)</f>
        <v>-0.449</v>
      </c>
      <c r="D6" s="38">
        <f>AVERAGEIF(半导体!F:F,A6,半导体!D:D)</f>
        <v>-0.449</v>
      </c>
      <c r="E6" s="47">
        <f>SUMPRODUCT(--(半导体!F:F=A6),半导体!C:C,半导体!D:D)/SUMIF(半导体!F:F,A6,半导体!C:C)</f>
        <v>-0.298741014183019</v>
      </c>
      <c r="F6" s="48">
        <f>SUMPRODUCT(--(半导体!F:F=A6),半导体!C:C,半导体!D:D)/SUMIF(半导体!F:F,A6,半导体!C:C)</f>
        <v>-0.298741014183019</v>
      </c>
      <c r="G6" s="49">
        <f>COUNTIF(半导体!F:F,A6)</f>
        <v>10</v>
      </c>
      <c r="H6" s="50">
        <f>SUMIF(半导体!F:F,A6,半导体!C:C)</f>
        <v>2573.5</v>
      </c>
    </row>
    <row r="7" spans="1:8">
      <c r="A7" s="44" t="s">
        <v>20159</v>
      </c>
      <c r="B7" s="45" t="str">
        <f t="shared" si="0"/>
        <v>小市值</v>
      </c>
      <c r="C7" s="47">
        <f>AVERAGEIF(半导体!F:F,A7,半导体!D:D)</f>
        <v>-0.319090909090909</v>
      </c>
      <c r="D7" s="38">
        <f>AVERAGEIF(半导体!F:F,A7,半导体!D:D)</f>
        <v>-0.319090909090909</v>
      </c>
      <c r="E7" s="47">
        <f>SUMPRODUCT(--(半导体!F:F=A7),半导体!C:C,半导体!D:D)/SUMIF(半导体!F:F,A7,半导体!C:C)</f>
        <v>-0.585837997512438</v>
      </c>
      <c r="F7" s="48">
        <f>SUMPRODUCT(--(半导体!F:F=A7),半导体!C:C,半导体!D:D)/SUMIF(半导体!F:F,A7,半导体!C:C)</f>
        <v>-0.585837997512438</v>
      </c>
      <c r="G7" s="49">
        <f>COUNTIF(半导体!F:F,A7)</f>
        <v>11</v>
      </c>
      <c r="H7" s="50">
        <f>SUMIF(半导体!F:F,A7,半导体!C:C)</f>
        <v>1286.4</v>
      </c>
    </row>
    <row r="8" spans="1:8">
      <c r="A8" s="44" t="s">
        <v>20160</v>
      </c>
      <c r="B8" s="45" t="str">
        <f t="shared" si="0"/>
        <v>小市值</v>
      </c>
      <c r="C8" s="47">
        <f>AVERAGEIF(半导体!F:F,A8,半导体!D:D)</f>
        <v>0.381666666666667</v>
      </c>
      <c r="D8" s="38">
        <f>AVERAGEIF(半导体!F:F,A8,半导体!D:D)</f>
        <v>0.381666666666667</v>
      </c>
      <c r="E8" s="47">
        <f>SUMPRODUCT(--(半导体!F:F=A8),半导体!C:C,半导体!D:D)/SUMIF(半导体!F:F,A8,半导体!C:C)</f>
        <v>0.118682671974126</v>
      </c>
      <c r="F8" s="48">
        <f>SUMPRODUCT(--(半导体!F:F=A8),半导体!C:C,半导体!D:D)/SUMIF(半导体!F:F,A8,半导体!C:C)</f>
        <v>0.118682671974126</v>
      </c>
      <c r="G8" s="49">
        <f>COUNTIF(半导体!F:F,A8)</f>
        <v>6</v>
      </c>
      <c r="H8" s="50">
        <f>SUMIF(半导体!F:F,A8,半导体!C:C)</f>
        <v>1607.8</v>
      </c>
    </row>
    <row r="9" spans="1:8">
      <c r="A9" s="44" t="s">
        <v>20161</v>
      </c>
      <c r="B9" s="45" t="str">
        <f t="shared" si="0"/>
        <v>小市值</v>
      </c>
      <c r="C9" s="47">
        <f>AVERAGEIF(半导体!F:F,A9,半导体!D:D)</f>
        <v>0.409230769230769</v>
      </c>
      <c r="D9" s="38">
        <f>AVERAGEIF(半导体!F:F,A9,半导体!D:D)</f>
        <v>0.409230769230769</v>
      </c>
      <c r="E9" s="47">
        <f>SUMPRODUCT(--(半导体!F:F=A9),半导体!C:C,半导体!D:D)/SUMIF(半导体!F:F,A9,半导体!C:C)</f>
        <v>-0.254956949569496</v>
      </c>
      <c r="F9" s="48">
        <f>SUMPRODUCT(--(半导体!F:F=A9),半导体!C:C,半导体!D:D)/SUMIF(半导体!F:F,A9,半导体!C:C)</f>
        <v>-0.254956949569496</v>
      </c>
      <c r="G9" s="49">
        <f>COUNTIF(半导体!F:F,A9)</f>
        <v>13</v>
      </c>
      <c r="H9" s="50">
        <f>SUMIF(半导体!F:F,A9,半导体!C:C)</f>
        <v>1300.8</v>
      </c>
    </row>
    <row r="10" spans="1:8">
      <c r="A10" s="44" t="s">
        <v>20162</v>
      </c>
      <c r="B10" s="45" t="str">
        <f t="shared" si="0"/>
        <v>权重</v>
      </c>
      <c r="C10" s="47">
        <f>AVERAGEIF(半导体!F:F,A10,半导体!D:D)</f>
        <v>0.9364</v>
      </c>
      <c r="D10" s="38">
        <f>AVERAGEIF(半导体!F:F,A10,半导体!D:D)</f>
        <v>0.9364</v>
      </c>
      <c r="E10" s="47">
        <f>SUMPRODUCT(--(半导体!F:F=A10),半导体!C:C,半导体!D:D)/SUMIF(半导体!F:F,A10,半导体!C:C)</f>
        <v>1.08080701059511</v>
      </c>
      <c r="F10" s="48">
        <f>SUMPRODUCT(--(半导体!F:F=A10),半导体!C:C,半导体!D:D)/SUMIF(半导体!F:F,A10,半导体!C:C)</f>
        <v>1.08080701059511</v>
      </c>
      <c r="G10" s="49">
        <f>COUNTIF(半导体!F:F,A10)</f>
        <v>25</v>
      </c>
      <c r="H10" s="50">
        <f>SUMIF(半导体!F:F,A10,半导体!C:C)</f>
        <v>3029.7</v>
      </c>
    </row>
    <row r="11" spans="1:8">
      <c r="A11" s="44" t="s">
        <v>2048</v>
      </c>
      <c r="B11" s="45" t="str">
        <f t="shared" si="0"/>
        <v>小市值</v>
      </c>
      <c r="C11" s="47">
        <f>AVERAGEIF(半导体!F:F,A11,半导体!D:D)</f>
        <v>-0.71</v>
      </c>
      <c r="D11" s="38">
        <f>AVERAGEIF(半导体!F:F,A11,半导体!D:D)</f>
        <v>-0.71</v>
      </c>
      <c r="E11" s="47">
        <f>SUMPRODUCT(--(半导体!F:F=A11),半导体!C:C,半导体!D:D)/SUMIF(半导体!F:F,A11,半导体!C:C)</f>
        <v>-1.30598096348096</v>
      </c>
      <c r="F11" s="48">
        <f>SUMPRODUCT(--(半导体!F:F=A11),半导体!C:C,半导体!D:D)/SUMIF(半导体!F:F,A11,半导体!C:C)</f>
        <v>-1.30598096348096</v>
      </c>
      <c r="G11" s="49">
        <f>COUNTIF(半导体!F:F,A11)</f>
        <v>22</v>
      </c>
      <c r="H11" s="50">
        <f>SUMIF(半导体!F:F,A11,半导体!C:C)</f>
        <v>3603.6</v>
      </c>
    </row>
    <row r="12" spans="1:8">
      <c r="A12" s="44" t="s">
        <v>20163</v>
      </c>
      <c r="B12" s="45" t="str">
        <f t="shared" si="0"/>
        <v>小市值</v>
      </c>
      <c r="C12" s="47">
        <f>AVERAGEIF(半导体!F:F,A12,半导体!D:D)</f>
        <v>-0.751666666666667</v>
      </c>
      <c r="D12" s="38">
        <f>AVERAGEIF(半导体!F:F,A12,半导体!D:D)</f>
        <v>-0.751666666666667</v>
      </c>
      <c r="E12" s="47">
        <f>SUMPRODUCT(--(半导体!F:F=A12),半导体!C:C,半导体!D:D)/SUMIF(半导体!F:F,A12,半导体!C:C)</f>
        <v>-1.08690027106393</v>
      </c>
      <c r="F12" s="48">
        <f>SUMPRODUCT(--(半导体!F:F=A12),半导体!C:C,半导体!D:D)/SUMIF(半导体!F:F,A12,半导体!C:C)</f>
        <v>-1.08690027106393</v>
      </c>
      <c r="G12" s="49">
        <f>COUNTIF(半导体!F:F,A12)</f>
        <v>12</v>
      </c>
      <c r="H12" s="50">
        <f>SUMIF(半导体!F:F,A12,半导体!C:C)</f>
        <v>1770.8</v>
      </c>
    </row>
    <row r="13" spans="1:8">
      <c r="A13" s="51" t="s">
        <v>20164</v>
      </c>
      <c r="B13" s="52" t="str">
        <f t="shared" si="0"/>
        <v>权重</v>
      </c>
      <c r="C13" s="53">
        <f>AVERAGEIF(半导体!F:F,A13,半导体!D:D)</f>
        <v>0.12</v>
      </c>
      <c r="D13" s="54">
        <f>AVERAGEIF(半导体!F:F,A13,半导体!D:D)</f>
        <v>0.12</v>
      </c>
      <c r="E13" s="53">
        <f>SUMPRODUCT(--(半导体!F:F=A13),半导体!C:C,半导体!D:D)/SUMIF(半导体!F:F,A13,半导体!C:C)</f>
        <v>0.754430261032668</v>
      </c>
      <c r="F13" s="55">
        <f>SUMPRODUCT(--(半导体!F:F=A13),半导体!C:C,半导体!D:D)/SUMIF(半导体!F:F,A13,半导体!C:C)</f>
        <v>0.754430261032668</v>
      </c>
      <c r="G13" s="56">
        <f>COUNTIF(半导体!F:F,A13)</f>
        <v>3</v>
      </c>
      <c r="H13" s="57">
        <f>SUMIF(半导体!F:F,A13,半导体!C:C)</f>
        <v>1919.3</v>
      </c>
    </row>
    <row r="15" spans="1:21">
      <c r="A15" s="38" t="s">
        <v>20155</v>
      </c>
      <c r="C15" s="38" t="s">
        <v>20156</v>
      </c>
      <c r="E15" s="38" t="s">
        <v>20157</v>
      </c>
      <c r="G15" s="38" t="s">
        <v>20158</v>
      </c>
      <c r="I15" s="38" t="s">
        <v>20159</v>
      </c>
      <c r="K15" s="38" t="s">
        <v>20160</v>
      </c>
      <c r="M15" s="38" t="s">
        <v>20161</v>
      </c>
      <c r="O15" s="38" t="s">
        <v>20162</v>
      </c>
      <c r="Q15" s="38" t="s">
        <v>2048</v>
      </c>
      <c r="S15" s="38" t="s">
        <v>20163</v>
      </c>
      <c r="U15" s="38" t="s">
        <v>20164</v>
      </c>
    </row>
    <row r="16" spans="1:1">
      <c r="A16"/>
    </row>
    <row r="17" spans="1:1">
      <c r="A17" s="38"/>
    </row>
    <row r="18" spans="1:1">
      <c r="A18"/>
    </row>
    <row r="19" spans="1:1">
      <c r="A19" s="38"/>
    </row>
    <row r="20" spans="1:1">
      <c r="A20"/>
    </row>
    <row r="21" spans="1:1">
      <c r="A21" s="38"/>
    </row>
    <row r="22" spans="1:1">
      <c r="A22" s="38"/>
    </row>
    <row r="24" spans="1:1">
      <c r="A24" s="58"/>
    </row>
    <row r="25" spans="1:1">
      <c r="A25" s="58"/>
    </row>
    <row r="26" spans="1:1">
      <c r="A26" s="58"/>
    </row>
    <row r="27" spans="1:1">
      <c r="A27" s="58"/>
    </row>
    <row r="28" spans="1:1">
      <c r="A28" s="58"/>
    </row>
    <row r="29" spans="1:1">
      <c r="A29" s="58"/>
    </row>
    <row r="30" spans="1:1">
      <c r="A30" s="58"/>
    </row>
    <row r="31" spans="1:1">
      <c r="A31" s="58"/>
    </row>
    <row r="32" spans="1:1">
      <c r="A32" s="58"/>
    </row>
    <row r="33" spans="1:1">
      <c r="A33" s="58"/>
    </row>
    <row r="34" spans="1:1">
      <c r="A34" s="58"/>
    </row>
    <row r="35" spans="1:1">
      <c r="A35" s="58"/>
    </row>
    <row r="36" spans="1:1">
      <c r="A36" s="58"/>
    </row>
    <row r="37" spans="1:1">
      <c r="A37" s="58"/>
    </row>
    <row r="38" spans="1:1">
      <c r="A38" s="58"/>
    </row>
    <row r="39" spans="1:1">
      <c r="A39" s="58"/>
    </row>
    <row r="40" spans="1:1">
      <c r="A40" s="58"/>
    </row>
    <row r="41" spans="1:1">
      <c r="A41" s="58"/>
    </row>
    <row r="42" spans="1:1">
      <c r="A42" s="58"/>
    </row>
    <row r="43" spans="1:1">
      <c r="A43" s="58"/>
    </row>
    <row r="44" spans="1:1">
      <c r="A44" s="58"/>
    </row>
    <row r="45" spans="1:1">
      <c r="A45" s="58"/>
    </row>
    <row r="46" spans="1:1">
      <c r="A46" s="58"/>
    </row>
    <row r="47" spans="1:1">
      <c r="A47" s="58"/>
    </row>
    <row r="48" spans="1:1">
      <c r="A48" s="58"/>
    </row>
    <row r="49" spans="1:1">
      <c r="A49" s="58"/>
    </row>
    <row r="50" spans="1:1">
      <c r="A50" s="58"/>
    </row>
    <row r="51" spans="1:1">
      <c r="A51" s="58"/>
    </row>
    <row r="52" spans="1:1">
      <c r="A52" s="58"/>
    </row>
    <row r="53" spans="1:1">
      <c r="A53" s="58"/>
    </row>
    <row r="54" spans="1:1">
      <c r="A54" s="58"/>
    </row>
    <row r="55" spans="1:1">
      <c r="A55" s="58"/>
    </row>
    <row r="56" spans="1:1">
      <c r="A56" s="58"/>
    </row>
    <row r="57" spans="1:1">
      <c r="A57" s="58"/>
    </row>
    <row r="58" spans="1:1">
      <c r="A58" s="58"/>
    </row>
    <row r="59" spans="1:1">
      <c r="A59" s="58"/>
    </row>
    <row r="60" spans="1:1">
      <c r="A60" s="58"/>
    </row>
    <row r="61" spans="1:1">
      <c r="A61" s="58"/>
    </row>
    <row r="62" spans="1:1">
      <c r="A62" s="58"/>
    </row>
    <row r="63" spans="1:1">
      <c r="A63" s="58"/>
    </row>
    <row r="64" spans="1:1">
      <c r="A64" s="58"/>
    </row>
    <row r="65" spans="1:1">
      <c r="A65" s="58"/>
    </row>
    <row r="66" spans="1:1">
      <c r="A66" s="58"/>
    </row>
    <row r="67" spans="1:1">
      <c r="A67" s="58"/>
    </row>
    <row r="68" spans="1:1">
      <c r="A68" s="58"/>
    </row>
    <row r="69" spans="1:1">
      <c r="A69" s="58"/>
    </row>
    <row r="70" spans="1:1">
      <c r="A70" s="58"/>
    </row>
    <row r="71" spans="1:1">
      <c r="A71" s="58"/>
    </row>
    <row r="72" spans="1:1">
      <c r="A72" s="58"/>
    </row>
    <row r="73" spans="1:1">
      <c r="A73" s="58"/>
    </row>
    <row r="74" spans="1:1">
      <c r="A74" s="58"/>
    </row>
    <row r="75" spans="1:1">
      <c r="A75" s="58"/>
    </row>
    <row r="76" spans="1:1">
      <c r="A76" s="58"/>
    </row>
    <row r="77" spans="1:1">
      <c r="A77" s="58"/>
    </row>
    <row r="78" spans="1:1">
      <c r="A78" s="58"/>
    </row>
    <row r="79" spans="1:1">
      <c r="A79" s="58"/>
    </row>
    <row r="80" spans="1:1">
      <c r="A80" s="58"/>
    </row>
    <row r="81" spans="1:1">
      <c r="A81" s="58"/>
    </row>
    <row r="82" spans="1:1">
      <c r="A82" s="58"/>
    </row>
    <row r="83" spans="1:1">
      <c r="A83" s="58"/>
    </row>
    <row r="84" spans="1:1">
      <c r="A84" s="58"/>
    </row>
    <row r="85" spans="1:1">
      <c r="A85" s="58"/>
    </row>
    <row r="86" spans="1:1">
      <c r="A86" s="58"/>
    </row>
    <row r="87" spans="1:1">
      <c r="A87" s="58"/>
    </row>
    <row r="88" spans="1:1">
      <c r="A88" s="58"/>
    </row>
    <row r="89" spans="1:1">
      <c r="A89" s="58"/>
    </row>
    <row r="90" spans="1:1">
      <c r="A90" s="58"/>
    </row>
    <row r="91" spans="1:1">
      <c r="A91" s="58"/>
    </row>
    <row r="92" spans="1:1">
      <c r="A92" s="58"/>
    </row>
    <row r="93" spans="1:1">
      <c r="A93" s="58"/>
    </row>
    <row r="94" spans="1:1">
      <c r="A94" s="58"/>
    </row>
    <row r="95" spans="1:1">
      <c r="A95" s="58"/>
    </row>
    <row r="96" spans="1:1">
      <c r="A96" s="58"/>
    </row>
    <row r="97" spans="1:1">
      <c r="A97" s="58"/>
    </row>
    <row r="98" spans="1:1">
      <c r="A98" s="58"/>
    </row>
    <row r="99" spans="1:1">
      <c r="A99" s="58"/>
    </row>
    <row r="100" spans="1:1">
      <c r="A100" s="58"/>
    </row>
    <row r="101" spans="1:1">
      <c r="A101" s="58"/>
    </row>
    <row r="102" spans="1:1">
      <c r="A102" s="58"/>
    </row>
    <row r="103" spans="1:1">
      <c r="A103" s="58"/>
    </row>
    <row r="104" spans="1:1">
      <c r="A104" s="58"/>
    </row>
    <row r="105" spans="1:1">
      <c r="A105" s="58"/>
    </row>
    <row r="106" spans="1:1">
      <c r="A106" s="58"/>
    </row>
    <row r="107" spans="1:1">
      <c r="A107" s="58"/>
    </row>
    <row r="108" spans="1:1">
      <c r="A108" s="58"/>
    </row>
    <row r="109" spans="1:1">
      <c r="A109" s="58"/>
    </row>
    <row r="110" spans="1:1">
      <c r="A110" s="58"/>
    </row>
    <row r="111" spans="1:1">
      <c r="A111" s="58"/>
    </row>
    <row r="112" spans="1:1">
      <c r="A112" s="58"/>
    </row>
    <row r="113" spans="1:1">
      <c r="A113" s="58"/>
    </row>
    <row r="114" spans="1:1">
      <c r="A114" s="58"/>
    </row>
    <row r="115" spans="1:1">
      <c r="A115" s="58"/>
    </row>
    <row r="116" spans="1:1">
      <c r="A116" s="58"/>
    </row>
    <row r="117" spans="1:1">
      <c r="A117" s="58"/>
    </row>
    <row r="118" spans="1:1">
      <c r="A118" s="58"/>
    </row>
    <row r="119" spans="1:1">
      <c r="A119" s="58"/>
    </row>
    <row r="120" spans="1:1">
      <c r="A120" s="58"/>
    </row>
    <row r="121" spans="1:1">
      <c r="A121" s="58"/>
    </row>
    <row r="122" spans="1:1">
      <c r="A122" s="58"/>
    </row>
    <row r="123" spans="1:1">
      <c r="A123" s="58"/>
    </row>
    <row r="124" spans="1:1">
      <c r="A124" s="58"/>
    </row>
    <row r="125" spans="1:1">
      <c r="A125" s="58"/>
    </row>
    <row r="126" spans="1:1">
      <c r="A126" s="58"/>
    </row>
    <row r="127" spans="1:1">
      <c r="A127" s="58"/>
    </row>
    <row r="128" spans="1:1">
      <c r="A128" s="58"/>
    </row>
    <row r="129" spans="1:1">
      <c r="A129" s="58"/>
    </row>
    <row r="130" spans="1:1">
      <c r="A130" s="58"/>
    </row>
    <row r="131" spans="1:1">
      <c r="A131" s="58"/>
    </row>
    <row r="132" spans="1:1">
      <c r="A132" s="58"/>
    </row>
    <row r="133" spans="1:1">
      <c r="A133" s="58"/>
    </row>
    <row r="134" spans="1:1">
      <c r="A134" s="58"/>
    </row>
    <row r="135" spans="1:1">
      <c r="A135" s="58"/>
    </row>
    <row r="136" spans="1:1">
      <c r="A136" s="58"/>
    </row>
    <row r="137" spans="1:1">
      <c r="A137" s="58"/>
    </row>
    <row r="138" spans="1:1">
      <c r="A138" s="58"/>
    </row>
    <row r="139" spans="1:1">
      <c r="A139" s="58"/>
    </row>
    <row r="140" spans="1:1">
      <c r="A140" s="58"/>
    </row>
    <row r="141" spans="1:1">
      <c r="A141" s="58"/>
    </row>
    <row r="142" spans="1:1">
      <c r="A142" s="58"/>
    </row>
    <row r="143" spans="1:1">
      <c r="A143" s="58"/>
    </row>
    <row r="144" spans="1:1">
      <c r="A144" s="58"/>
    </row>
    <row r="145" spans="1:1">
      <c r="A145" s="58"/>
    </row>
  </sheetData>
  <mergeCells count="13">
    <mergeCell ref="C2:D2"/>
    <mergeCell ref="E2:F2"/>
    <mergeCell ref="A15:B15"/>
    <mergeCell ref="C15:D15"/>
    <mergeCell ref="E15:F15"/>
    <mergeCell ref="G15:H15"/>
    <mergeCell ref="I15:J15"/>
    <mergeCell ref="K15:L15"/>
    <mergeCell ref="M15:N15"/>
    <mergeCell ref="O15:P15"/>
    <mergeCell ref="Q15:R15"/>
    <mergeCell ref="S15:T15"/>
    <mergeCell ref="U15:V15"/>
  </mergeCells>
  <conditionalFormatting sqref="C1">
    <cfRule type="cellIs" dxfId="20" priority="4" operator="lessThan">
      <formula>0</formula>
    </cfRule>
    <cfRule type="cellIs" dxfId="21" priority="5" operator="greaterThan">
      <formula>0</formula>
    </cfRule>
  </conditionalFormatting>
  <conditionalFormatting sqref="E1">
    <cfRule type="cellIs" dxfId="20" priority="2" operator="lessThan">
      <formula>0</formula>
    </cfRule>
    <cfRule type="cellIs" dxfId="21" priority="3" operator="greaterThan">
      <formula>0</formula>
    </cfRule>
  </conditionalFormatting>
  <conditionalFormatting sqref="C3:C13">
    <cfRule type="cellIs" dxfId="20" priority="9" operator="lessThan">
      <formula>0</formula>
    </cfRule>
    <cfRule type="cellIs" dxfId="21" priority="10" operator="greaterThan">
      <formula>0</formula>
    </cfRule>
  </conditionalFormatting>
  <conditionalFormatting sqref="D3:D13">
    <cfRule type="dataBar" priority="11">
      <dataBar showValue="0">
        <cfvo type="num" val="-5"/>
        <cfvo type="num" val="5"/>
        <color rgb="FFC00000"/>
      </dataBar>
      <extLst>
        <ext xmlns:x14="http://schemas.microsoft.com/office/spreadsheetml/2009/9/main" uri="{B025F937-C7B1-47D3-B67F-A62EFF666E3E}">
          <x14:id>{7593f944-8a23-4833-a6da-b4473209e126}</x14:id>
        </ext>
      </extLst>
    </cfRule>
  </conditionalFormatting>
  <conditionalFormatting sqref="E3:E13">
    <cfRule type="cellIs" dxfId="20" priority="7" operator="lessThan">
      <formula>0</formula>
    </cfRule>
    <cfRule type="cellIs" dxfId="21" priority="8" operator="greaterThan">
      <formula>0</formula>
    </cfRule>
  </conditionalFormatting>
  <conditionalFormatting sqref="F3:F13">
    <cfRule type="dataBar" priority="12">
      <dataBar showValue="0">
        <cfvo type="num" val="-5"/>
        <cfvo type="num" val="5"/>
        <color rgb="FFC00000"/>
      </dataBar>
      <extLst>
        <ext xmlns:x14="http://schemas.microsoft.com/office/spreadsheetml/2009/9/main" uri="{B025F937-C7B1-47D3-B67F-A62EFF666E3E}">
          <x14:id>{a2b57e58-81b1-4ba4-ae26-fac3b6a998de}</x14:id>
        </ext>
      </extLst>
    </cfRule>
  </conditionalFormatting>
  <conditionalFormatting sqref="G3:G13">
    <cfRule type="dataBar" priority="6">
      <dataBar>
        <cfvo type="min"/>
        <cfvo type="max"/>
        <color rgb="FF638EC6"/>
      </dataBar>
      <extLst>
        <ext xmlns:x14="http://schemas.microsoft.com/office/spreadsheetml/2009/9/main" uri="{B025F937-C7B1-47D3-B67F-A62EFF666E3E}">
          <x14:id>{54a73db6-3662-4187-9883-8a04923db8b9}</x14:id>
        </ext>
      </extLst>
    </cfRule>
  </conditionalFormatting>
  <conditionalFormatting sqref="H3:H13">
    <cfRule type="dataBar" priority="1">
      <dataBar>
        <cfvo type="min"/>
        <cfvo type="max"/>
        <color rgb="FF638EC6"/>
      </dataBar>
      <extLst>
        <ext xmlns:x14="http://schemas.microsoft.com/office/spreadsheetml/2009/9/main" uri="{B025F937-C7B1-47D3-B67F-A62EFF666E3E}">
          <x14:id>{ff97a2c3-e337-4f34-8abd-645612270f7d}</x14:id>
        </ext>
      </extLst>
    </cfRule>
  </conditionalFormatting>
  <pageMargins left="0.75" right="0.75" top="1" bottom="1" header="0.5" footer="0.5"/>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7593f944-8a23-4833-a6da-b4473209e126}">
            <x14:dataBar minLength="0" maxLength="100" negativeBarBorderColorSameAsPositive="0">
              <x14:cfvo type="num">
                <xm:f>-5</xm:f>
              </x14:cfvo>
              <x14:cfvo type="num">
                <xm:f>5</xm:f>
              </x14:cfvo>
              <x14:negativeFillColor rgb="FF00B050"/>
              <x14:negativeBorderColor rgb="FF00B050"/>
              <x14:axisColor rgb="FF000000"/>
            </x14:dataBar>
          </x14:cfRule>
          <xm:sqref>D3:D13</xm:sqref>
        </x14:conditionalFormatting>
        <x14:conditionalFormatting xmlns:xm="http://schemas.microsoft.com/office/excel/2006/main">
          <x14:cfRule type="dataBar" id="{a2b57e58-81b1-4ba4-ae26-fac3b6a998de}">
            <x14:dataBar minLength="0" maxLength="100" negativeBarBorderColorSameAsPositive="0">
              <x14:cfvo type="num">
                <xm:f>-5</xm:f>
              </x14:cfvo>
              <x14:cfvo type="num">
                <xm:f>5</xm:f>
              </x14:cfvo>
              <x14:negativeFillColor rgb="FF00B050"/>
              <x14:negativeBorderColor rgb="FF00B050"/>
              <x14:axisColor rgb="FF000000"/>
            </x14:dataBar>
          </x14:cfRule>
          <xm:sqref>F3:F13</xm:sqref>
        </x14:conditionalFormatting>
        <x14:conditionalFormatting xmlns:xm="http://schemas.microsoft.com/office/excel/2006/main">
          <x14:cfRule type="dataBar" id="{54a73db6-3662-4187-9883-8a04923db8b9}">
            <x14:dataBar minLength="0" maxLength="100" border="1" negativeBarBorderColorSameAsPositive="0">
              <x14:cfvo type="autoMin"/>
              <x14:cfvo type="autoMax"/>
              <x14:borderColor rgb="FF638EC6"/>
              <x14:negativeFillColor rgb="FFFF0000"/>
              <x14:negativeBorderColor rgb="FFFF0000"/>
              <x14:axisColor rgb="FF000000"/>
            </x14:dataBar>
          </x14:cfRule>
          <xm:sqref>G3:G13</xm:sqref>
        </x14:conditionalFormatting>
        <x14:conditionalFormatting xmlns:xm="http://schemas.microsoft.com/office/excel/2006/main">
          <x14:cfRule type="dataBar" id="{ff97a2c3-e337-4f34-8abd-645612270f7d}">
            <x14:dataBar minLength="0" maxLength="100" border="1" negativeBarBorderColorSameAsPositive="0">
              <x14:cfvo type="autoMin"/>
              <x14:cfvo type="autoMax"/>
              <x14:borderColor rgb="FF638EC6"/>
              <x14:negativeFillColor rgb="FFFF0000"/>
              <x14:negativeBorderColor rgb="FFFF0000"/>
              <x14:axisColor rgb="FF000000"/>
            </x14:dataBar>
          </x14:cfRule>
          <xm:sqref>H3:H13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29</vt:i4>
      </vt:variant>
    </vt:vector>
  </HeadingPairs>
  <TitlesOfParts>
    <vt:vector size="29" baseType="lpstr">
      <vt:lpstr>ST</vt:lpstr>
      <vt:lpstr>行业巨头 (400)</vt:lpstr>
      <vt:lpstr>行业巨头</vt:lpstr>
      <vt:lpstr>龙头统计</vt:lpstr>
      <vt:lpstr>行业概念</vt:lpstr>
      <vt:lpstr>行业总结</vt:lpstr>
      <vt:lpstr>wc_info</vt:lpstr>
      <vt:lpstr>大盘</vt:lpstr>
      <vt:lpstr>Dashboard</vt:lpstr>
      <vt:lpstr>半导体</vt:lpstr>
      <vt:lpstr>消费电子</vt:lpstr>
      <vt:lpstr>通信</vt:lpstr>
      <vt:lpstr>计算机</vt:lpstr>
      <vt:lpstr>光伏</vt:lpstr>
      <vt:lpstr>储能</vt:lpstr>
      <vt:lpstr>汽车</vt:lpstr>
      <vt:lpstr>家电</vt:lpstr>
      <vt:lpstr>煤炭</vt:lpstr>
      <vt:lpstr>钢铁</vt:lpstr>
      <vt:lpstr>有色</vt:lpstr>
      <vt:lpstr>电力</vt:lpstr>
      <vt:lpstr>银行保险</vt:lpstr>
      <vt:lpstr>证券多元</vt:lpstr>
      <vt:lpstr>房地产</vt:lpstr>
      <vt:lpstr>酒</vt:lpstr>
      <vt:lpstr>种植</vt:lpstr>
      <vt:lpstr>养殖</vt:lpstr>
      <vt:lpstr>基建</vt:lpstr>
      <vt:lpstr>运输业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Zhi</cp:lastModifiedBy>
  <dcterms:created xsi:type="dcterms:W3CDTF">2023-03-08T20:25:00Z</dcterms:created>
  <dcterms:modified xsi:type="dcterms:W3CDTF">2023-03-22T15:05:38Z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