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ng\Documents\Deepsolar (Broken)\"/>
    </mc:Choice>
  </mc:AlternateContent>
  <xr:revisionPtr revIDLastSave="0" documentId="13_ncr:1_{F28A70BB-DCEE-4241-874B-0E8E1498BC14}" xr6:coauthVersionLast="47" xr6:coauthVersionMax="47" xr10:uidLastSave="{00000000-0000-0000-0000-000000000000}"/>
  <bookViews>
    <workbookView xWindow="28680" yWindow="-6165" windowWidth="29040" windowHeight="15720" xr2:uid="{02F7A9EE-1DA1-45D4-9A9E-E19A5A159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25" i="1"/>
  <c r="K18" i="1"/>
  <c r="E20" i="1" s="1"/>
  <c r="J18" i="1"/>
  <c r="E19" i="1" s="1"/>
  <c r="F19" i="1" s="1"/>
  <c r="G19" i="1" s="1"/>
  <c r="D21" i="1"/>
  <c r="B21" i="1"/>
  <c r="D20" i="1"/>
  <c r="D19" i="1"/>
  <c r="F18" i="1"/>
  <c r="G18" i="1" s="1"/>
  <c r="D18" i="1"/>
  <c r="B10" i="1"/>
  <c r="D9" i="1"/>
  <c r="E8" i="1"/>
  <c r="F8" i="1" s="1"/>
  <c r="G8" i="1" s="1"/>
  <c r="D8" i="1"/>
  <c r="D10" i="1" s="1"/>
  <c r="E3" i="1"/>
  <c r="F3" i="1"/>
  <c r="G3" i="1" s="1"/>
  <c r="K7" i="1"/>
  <c r="E9" i="1" s="1"/>
  <c r="J7" i="1"/>
  <c r="F7" i="1"/>
  <c r="G7" i="1" s="1"/>
  <c r="D7" i="1"/>
  <c r="D4" i="1"/>
  <c r="I2" i="1"/>
  <c r="F2" i="1"/>
  <c r="G2" i="1" s="1"/>
  <c r="D3" i="1"/>
  <c r="D5" i="1" s="1"/>
  <c r="D2" i="1"/>
  <c r="K2" i="1" s="1"/>
  <c r="E4" i="1" s="1"/>
  <c r="F4" i="1" s="1"/>
  <c r="G4" i="1" s="1"/>
  <c r="L2" i="1"/>
  <c r="H3" i="1" s="1"/>
  <c r="I3" i="1" s="1"/>
  <c r="J2" i="1"/>
  <c r="E5" i="1" l="1"/>
  <c r="E24" i="1" s="1"/>
  <c r="F20" i="1"/>
  <c r="E21" i="1"/>
  <c r="F9" i="1"/>
  <c r="E10" i="1"/>
  <c r="E13" i="1"/>
  <c r="G5" i="1"/>
  <c r="G24" i="1" s="1"/>
  <c r="G26" i="1" s="1"/>
  <c r="F5" i="1"/>
  <c r="F24" i="1" s="1"/>
  <c r="M2" i="1"/>
  <c r="H4" i="1" s="1"/>
  <c r="F21" i="1" l="1"/>
  <c r="G20" i="1"/>
  <c r="G21" i="1" s="1"/>
  <c r="I4" i="1"/>
  <c r="I5" i="1" s="1"/>
  <c r="H5" i="1"/>
  <c r="G9" i="1"/>
  <c r="G10" i="1" s="1"/>
  <c r="G13" i="1" s="1"/>
  <c r="G15" i="1" s="1"/>
  <c r="B26" i="1" s="1"/>
  <c r="F10" i="1"/>
  <c r="F13" i="1" s="1"/>
  <c r="H13" i="1" l="1"/>
  <c r="H24" i="1"/>
  <c r="I13" i="1"/>
  <c r="I24" i="1"/>
</calcChain>
</file>

<file path=xl/sharedStrings.xml><?xml version="1.0" encoding="utf-8"?>
<sst xmlns="http://schemas.openxmlformats.org/spreadsheetml/2006/main" count="36" uniqueCount="29">
  <si>
    <t>Number of Tiles</t>
  </si>
  <si>
    <t>Number of Schools</t>
  </si>
  <si>
    <t>Storage Per School (mb)</t>
  </si>
  <si>
    <t>Storage Per Tile (mb)</t>
  </si>
  <si>
    <t>Time Per Tile (s)</t>
  </si>
  <si>
    <t>Time Per School (s)</t>
  </si>
  <si>
    <t>Storage Taken (mb)</t>
  </si>
  <si>
    <t>Time Elapsed (s)</t>
  </si>
  <si>
    <t>Tiles per School</t>
  </si>
  <si>
    <t>Time Elapsed (min)</t>
  </si>
  <si>
    <t>Time Elapsed (hr)</t>
  </si>
  <si>
    <t>Storage Taken (gb)</t>
  </si>
  <si>
    <t>Note</t>
  </si>
  <si>
    <t>Test Batch, Excluded from Total Time/ Storage Calcs</t>
  </si>
  <si>
    <t>Everything other than Large Cities, 7x7 tile grid</t>
  </si>
  <si>
    <t>Large Cities, 5x5 Tile Grid</t>
  </si>
  <si>
    <t>API SUBTOTAL</t>
  </si>
  <si>
    <t>DEEPSOLAR SUBTOTAL</t>
  </si>
  <si>
    <t>Seconds</t>
  </si>
  <si>
    <t>Minutes</t>
  </si>
  <si>
    <t>Hours</t>
  </si>
  <si>
    <t>Megabytes</t>
  </si>
  <si>
    <t>Gigabytes</t>
  </si>
  <si>
    <t>Days:</t>
  </si>
  <si>
    <t>GPU</t>
  </si>
  <si>
    <t>CPU TOTAL</t>
  </si>
  <si>
    <t>GPU TOTAL</t>
  </si>
  <si>
    <t>GPU vs CPU Total Time Savings</t>
  </si>
  <si>
    <t>GPU vs CPU Deepsolar Time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</si>
</sst>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DCAB-656C-4FFB-B7EF-7FEF75C2268A}">
  <dimension ref="A1:N26"/>
  <sheetViews>
    <sheetView tabSelected="1" workbookViewId="0">
      <selection activeCell="F4" sqref="F4"/>
    </sheetView>
  </sheetViews>
  <sheetFormatPr defaultRowHeight="14.4" x14ac:dyDescent="0.3"/>
  <cols>
    <col min="1" max="1" width="30.33203125" customWidth="1"/>
    <col min="2" max="3" width="16.44140625" customWidth="1"/>
    <col min="4" max="5" width="14" customWidth="1"/>
    <col min="6" max="6" width="17" customWidth="1"/>
    <col min="7" max="7" width="14" customWidth="1"/>
    <col min="8" max="9" width="15.6640625" customWidth="1"/>
    <col min="10" max="10" width="17" customWidth="1"/>
    <col min="11" max="11" width="16.88671875" customWidth="1"/>
    <col min="12" max="12" width="19.88671875" customWidth="1"/>
    <col min="13" max="13" width="21" customWidth="1"/>
  </cols>
  <sheetData>
    <row r="1" spans="1:14" x14ac:dyDescent="0.3">
      <c r="B1" t="s">
        <v>1</v>
      </c>
      <c r="C1" t="s">
        <v>8</v>
      </c>
      <c r="D1" t="s">
        <v>0</v>
      </c>
      <c r="E1" t="s">
        <v>7</v>
      </c>
      <c r="F1" t="s">
        <v>9</v>
      </c>
      <c r="G1" t="s">
        <v>10</v>
      </c>
      <c r="H1" t="s">
        <v>6</v>
      </c>
      <c r="I1" t="s">
        <v>11</v>
      </c>
      <c r="J1" t="s">
        <v>5</v>
      </c>
      <c r="K1" t="s">
        <v>4</v>
      </c>
      <c r="L1" t="s">
        <v>2</v>
      </c>
      <c r="M1" t="s">
        <v>3</v>
      </c>
      <c r="N1" t="s">
        <v>12</v>
      </c>
    </row>
    <row r="2" spans="1:14" x14ac:dyDescent="0.3">
      <c r="B2">
        <v>5</v>
      </c>
      <c r="C2">
        <v>49</v>
      </c>
      <c r="D2">
        <f>C2*B2</f>
        <v>245</v>
      </c>
      <c r="E2">
        <v>72</v>
      </c>
      <c r="F2">
        <f t="shared" ref="F2:G4" si="0">E2/60</f>
        <v>1.2</v>
      </c>
      <c r="G2">
        <f t="shared" si="0"/>
        <v>0.02</v>
      </c>
      <c r="H2">
        <v>22.8</v>
      </c>
      <c r="I2">
        <f>H2/1000</f>
        <v>2.2800000000000001E-2</v>
      </c>
      <c r="J2">
        <f>$E$2/B2</f>
        <v>14.4</v>
      </c>
      <c r="K2">
        <f>$E$2/D2</f>
        <v>0.29387755102040819</v>
      </c>
      <c r="L2">
        <f>$H$2/B2</f>
        <v>4.5600000000000005</v>
      </c>
      <c r="M2">
        <f>$H$2/D2</f>
        <v>9.3061224489795924E-2</v>
      </c>
      <c r="N2" t="s">
        <v>13</v>
      </c>
    </row>
    <row r="3" spans="1:14" x14ac:dyDescent="0.3">
      <c r="B3">
        <v>7541</v>
      </c>
      <c r="C3">
        <v>49</v>
      </c>
      <c r="D3" s="2">
        <f>C3*B3</f>
        <v>369509</v>
      </c>
      <c r="E3" s="1">
        <f>J2*B3</f>
        <v>108590.40000000001</v>
      </c>
      <c r="F3" s="1">
        <f t="shared" si="0"/>
        <v>1809.8400000000001</v>
      </c>
      <c r="G3" s="1">
        <f t="shared" si="0"/>
        <v>30.164000000000001</v>
      </c>
      <c r="H3" s="1">
        <f>L2*B3</f>
        <v>34386.960000000006</v>
      </c>
      <c r="I3" s="1">
        <f>H3/1000</f>
        <v>34.386960000000009</v>
      </c>
      <c r="N3" t="s">
        <v>14</v>
      </c>
    </row>
    <row r="4" spans="1:14" x14ac:dyDescent="0.3">
      <c r="B4">
        <v>100</v>
      </c>
      <c r="C4">
        <v>25</v>
      </c>
      <c r="D4" s="2">
        <f>C4*B4</f>
        <v>2500</v>
      </c>
      <c r="E4" s="1">
        <f>K2*D4</f>
        <v>734.69387755102048</v>
      </c>
      <c r="F4" s="1">
        <f t="shared" si="0"/>
        <v>12.244897959183675</v>
      </c>
      <c r="G4" s="1">
        <f t="shared" si="0"/>
        <v>0.20408163265306126</v>
      </c>
      <c r="H4" s="1">
        <f>M2*D4</f>
        <v>232.65306122448982</v>
      </c>
      <c r="I4" s="1">
        <f>H4/1000</f>
        <v>0.23265306122448981</v>
      </c>
      <c r="N4" t="s">
        <v>15</v>
      </c>
    </row>
    <row r="5" spans="1:14" x14ac:dyDescent="0.3">
      <c r="A5" t="s">
        <v>16</v>
      </c>
      <c r="B5">
        <f>SUM(B3:B4)</f>
        <v>7641</v>
      </c>
      <c r="D5" s="2">
        <f t="shared" ref="D5:I5" si="1">SUM(D3:D4)</f>
        <v>372009</v>
      </c>
      <c r="E5" s="3">
        <f t="shared" si="1"/>
        <v>109325.09387755103</v>
      </c>
      <c r="F5" s="3">
        <f t="shared" si="1"/>
        <v>1822.0848979591838</v>
      </c>
      <c r="G5" s="3">
        <f t="shared" si="1"/>
        <v>30.368081632653062</v>
      </c>
      <c r="H5" s="3">
        <f t="shared" si="1"/>
        <v>34619.613061224496</v>
      </c>
      <c r="I5" s="3">
        <f t="shared" si="1"/>
        <v>34.619613061224499</v>
      </c>
    </row>
    <row r="7" spans="1:14" x14ac:dyDescent="0.3">
      <c r="B7">
        <v>5</v>
      </c>
      <c r="C7">
        <v>49</v>
      </c>
      <c r="D7">
        <f>C7*B7</f>
        <v>245</v>
      </c>
      <c r="E7">
        <v>323</v>
      </c>
      <c r="F7">
        <f t="shared" ref="F7:G9" si="2">E7/60</f>
        <v>5.3833333333333337</v>
      </c>
      <c r="G7">
        <f t="shared" si="2"/>
        <v>8.9722222222222231E-2</v>
      </c>
      <c r="J7">
        <f>$E$7/B7</f>
        <v>64.599999999999994</v>
      </c>
      <c r="K7">
        <f>$E$7/D7</f>
        <v>1.3183673469387756</v>
      </c>
    </row>
    <row r="8" spans="1:14" x14ac:dyDescent="0.3">
      <c r="B8">
        <v>7541</v>
      </c>
      <c r="C8">
        <v>49</v>
      </c>
      <c r="D8" s="2">
        <f>C8*B8</f>
        <v>369509</v>
      </c>
      <c r="E8" s="1">
        <f>J7*B8</f>
        <v>487148.6</v>
      </c>
      <c r="F8" s="1">
        <f t="shared" si="2"/>
        <v>8119.1433333333325</v>
      </c>
      <c r="G8" s="1">
        <f t="shared" si="2"/>
        <v>135.31905555555554</v>
      </c>
    </row>
    <row r="9" spans="1:14" x14ac:dyDescent="0.3">
      <c r="B9">
        <v>2455</v>
      </c>
      <c r="C9">
        <v>25</v>
      </c>
      <c r="D9" s="2">
        <f>C9*B9</f>
        <v>61375</v>
      </c>
      <c r="E9" s="1">
        <f>K7*B9</f>
        <v>3236.591836734694</v>
      </c>
      <c r="F9" s="1">
        <f t="shared" si="2"/>
        <v>53.943197278911569</v>
      </c>
      <c r="G9" s="1">
        <f t="shared" si="2"/>
        <v>0.89905328798185946</v>
      </c>
    </row>
    <row r="10" spans="1:14" x14ac:dyDescent="0.3">
      <c r="A10" t="s">
        <v>17</v>
      </c>
      <c r="B10">
        <f>SUM(B8:B9)</f>
        <v>9996</v>
      </c>
      <c r="D10">
        <f t="shared" ref="D10:G10" si="3">SUM(D8:D9)</f>
        <v>430884</v>
      </c>
      <c r="E10" s="4">
        <f t="shared" si="3"/>
        <v>490385.19183673465</v>
      </c>
      <c r="F10" s="4">
        <f t="shared" si="3"/>
        <v>8173.0865306122441</v>
      </c>
      <c r="G10" s="4">
        <f t="shared" si="3"/>
        <v>136.21810884353741</v>
      </c>
    </row>
    <row r="12" spans="1:14" x14ac:dyDescent="0.3">
      <c r="A12" s="5"/>
      <c r="B12" s="5"/>
      <c r="C12" s="5"/>
      <c r="D12" s="5"/>
      <c r="E12" s="5" t="s">
        <v>18</v>
      </c>
      <c r="F12" s="5" t="s">
        <v>19</v>
      </c>
      <c r="G12" s="5" t="s">
        <v>20</v>
      </c>
      <c r="H12" s="5" t="s">
        <v>21</v>
      </c>
      <c r="I12" s="5" t="s">
        <v>22</v>
      </c>
    </row>
    <row r="13" spans="1:14" x14ac:dyDescent="0.3">
      <c r="A13" s="5" t="s">
        <v>25</v>
      </c>
      <c r="B13" s="5"/>
      <c r="C13" s="5"/>
      <c r="D13" s="5"/>
      <c r="E13" s="6">
        <f>SUM(E5,E10)</f>
        <v>599710.28571428568</v>
      </c>
      <c r="F13" s="6">
        <f t="shared" ref="F13:I13" si="4">SUM(F5,F10)</f>
        <v>9995.1714285714279</v>
      </c>
      <c r="G13" s="6">
        <f t="shared" si="4"/>
        <v>166.58619047619047</v>
      </c>
      <c r="H13" s="6">
        <f t="shared" si="4"/>
        <v>34619.613061224496</v>
      </c>
      <c r="I13" s="6">
        <f t="shared" si="4"/>
        <v>34.619613061224499</v>
      </c>
    </row>
    <row r="14" spans="1:14" x14ac:dyDescent="0.3">
      <c r="A14" s="5"/>
      <c r="B14" s="5"/>
      <c r="C14" s="5"/>
      <c r="D14" s="5"/>
      <c r="E14" s="5"/>
      <c r="F14" s="5"/>
      <c r="G14" s="5"/>
      <c r="H14" s="5"/>
      <c r="I14" s="5"/>
    </row>
    <row r="15" spans="1:14" x14ac:dyDescent="0.3">
      <c r="A15" s="5"/>
      <c r="B15" s="5"/>
      <c r="C15" s="5"/>
      <c r="D15" s="5"/>
      <c r="E15" s="5"/>
      <c r="F15" s="5" t="s">
        <v>23</v>
      </c>
      <c r="G15" s="6">
        <f>G13/24</f>
        <v>6.9410912698412695</v>
      </c>
      <c r="H15" s="5"/>
      <c r="I15" s="5"/>
    </row>
    <row r="17" spans="1:11" x14ac:dyDescent="0.3">
      <c r="A17" t="s">
        <v>24</v>
      </c>
    </row>
    <row r="18" spans="1:11" x14ac:dyDescent="0.3">
      <c r="B18">
        <v>5</v>
      </c>
      <c r="C18">
        <v>49</v>
      </c>
      <c r="D18">
        <f>C18*B18</f>
        <v>245</v>
      </c>
      <c r="E18">
        <v>34</v>
      </c>
      <c r="F18">
        <f t="shared" ref="F18:G18" si="5">E18/60</f>
        <v>0.56666666666666665</v>
      </c>
      <c r="G18">
        <f t="shared" si="5"/>
        <v>9.4444444444444445E-3</v>
      </c>
      <c r="J18">
        <f>$E18/B18</f>
        <v>6.8</v>
      </c>
      <c r="K18">
        <f>$E$18/D18</f>
        <v>0.13877551020408163</v>
      </c>
    </row>
    <row r="19" spans="1:11" x14ac:dyDescent="0.3">
      <c r="B19">
        <v>7541</v>
      </c>
      <c r="C19">
        <v>49</v>
      </c>
      <c r="D19" s="2">
        <f>C19*B19</f>
        <v>369509</v>
      </c>
      <c r="E19" s="1">
        <f>J18*B19</f>
        <v>51278.799999999996</v>
      </c>
      <c r="F19" s="1">
        <f t="shared" ref="F19:G19" si="6">E19/60</f>
        <v>854.64666666666665</v>
      </c>
      <c r="G19" s="1">
        <f t="shared" si="6"/>
        <v>14.244111111111112</v>
      </c>
    </row>
    <row r="20" spans="1:11" x14ac:dyDescent="0.3">
      <c r="B20">
        <v>2455</v>
      </c>
      <c r="C20">
        <v>25</v>
      </c>
      <c r="D20" s="2">
        <f>C20*B20</f>
        <v>61375</v>
      </c>
      <c r="E20" s="1">
        <f>K18*B20</f>
        <v>340.69387755102042</v>
      </c>
      <c r="F20" s="1">
        <f t="shared" ref="F20:G20" si="7">E20/60</f>
        <v>5.6782312925170073</v>
      </c>
      <c r="G20" s="1">
        <f t="shared" si="7"/>
        <v>9.4637188208616788E-2</v>
      </c>
    </row>
    <row r="21" spans="1:11" x14ac:dyDescent="0.3">
      <c r="A21" t="s">
        <v>17</v>
      </c>
      <c r="B21">
        <f>SUM(B19:B20)</f>
        <v>9996</v>
      </c>
      <c r="D21">
        <f t="shared" ref="D21:G21" si="8">SUM(D19:D20)</f>
        <v>430884</v>
      </c>
      <c r="E21" s="4">
        <f t="shared" si="8"/>
        <v>51619.493877551016</v>
      </c>
      <c r="F21" s="4">
        <f t="shared" si="8"/>
        <v>860.32489795918366</v>
      </c>
      <c r="G21" s="4">
        <f t="shared" si="8"/>
        <v>14.338748299319729</v>
      </c>
    </row>
    <row r="23" spans="1:11" x14ac:dyDescent="0.3">
      <c r="A23" s="5" t="s">
        <v>26</v>
      </c>
      <c r="B23" s="5"/>
      <c r="C23" s="5"/>
      <c r="D23" s="5"/>
      <c r="E23" s="5" t="s">
        <v>18</v>
      </c>
      <c r="F23" s="5" t="s">
        <v>19</v>
      </c>
      <c r="G23" s="5" t="s">
        <v>20</v>
      </c>
      <c r="H23" s="5" t="s">
        <v>21</v>
      </c>
      <c r="I23" s="5" t="s">
        <v>22</v>
      </c>
    </row>
    <row r="24" spans="1:11" x14ac:dyDescent="0.3">
      <c r="E24" s="6">
        <f>SUM(E5,E21)</f>
        <v>160944.58775510205</v>
      </c>
      <c r="F24" s="6">
        <f>SUM(F5,F21)</f>
        <v>2682.4097959183673</v>
      </c>
      <c r="G24" s="6">
        <f>SUM(G5,G21)</f>
        <v>44.706829931972791</v>
      </c>
      <c r="H24" s="6">
        <f>SUM(H5,H21)</f>
        <v>34619.613061224496</v>
      </c>
      <c r="I24" s="6">
        <f>SUM(I5,I21)</f>
        <v>34.619613061224499</v>
      </c>
    </row>
    <row r="25" spans="1:11" x14ac:dyDescent="0.3">
      <c r="A25" t="s">
        <v>28</v>
      </c>
      <c r="B25" s="7">
        <f>(E10-E21)/E10</f>
        <v>0.89473684210526316</v>
      </c>
    </row>
    <row r="26" spans="1:11" x14ac:dyDescent="0.3">
      <c r="A26" t="s">
        <v>27</v>
      </c>
      <c r="B26" s="7">
        <f>(G15-G26)/G15</f>
        <v>0.7316294357642894</v>
      </c>
      <c r="F26" s="5" t="s">
        <v>23</v>
      </c>
      <c r="G26" s="6">
        <f>G24/24</f>
        <v>1.8627845804988663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Huang</dc:creator>
  <cp:lastModifiedBy>Alex Huang</cp:lastModifiedBy>
  <dcterms:created xsi:type="dcterms:W3CDTF">2025-01-04T22:01:41Z</dcterms:created>
  <dcterms:modified xsi:type="dcterms:W3CDTF">2025-01-11T18:48:58Z</dcterms:modified>
</cp:coreProperties>
</file>