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uracy" sheetId="1" r:id="rId4"/>
    <sheet state="visible" name="Time" sheetId="2" r:id="rId5"/>
    <sheet state="visible" name="Data Measurements" sheetId="3" r:id="rId6"/>
    <sheet state="visible" name="Summary of Accuracies" sheetId="4" r:id="rId7"/>
  </sheets>
  <definedNames/>
  <calcPr/>
</workbook>
</file>

<file path=xl/sharedStrings.xml><?xml version="1.0" encoding="utf-8"?>
<sst xmlns="http://schemas.openxmlformats.org/spreadsheetml/2006/main" count="389" uniqueCount="70">
  <si>
    <t>Accuracy of the Models on the Validation Set</t>
  </si>
  <si>
    <t>Spotify</t>
  </si>
  <si>
    <t>Credit Card Fraud</t>
  </si>
  <si>
    <t>Mushrooms</t>
  </si>
  <si>
    <t>House Sales</t>
  </si>
  <si>
    <t>Wine</t>
  </si>
  <si>
    <t>Diabetes</t>
  </si>
  <si>
    <t>Activity Level</t>
  </si>
  <si>
    <t>Grades</t>
  </si>
  <si>
    <t>Best Guess</t>
  </si>
  <si>
    <t>Max</t>
  </si>
  <si>
    <t xml:space="preserve">Brainome </t>
  </si>
  <si>
    <t>B DT -rank</t>
  </si>
  <si>
    <t>Using -rank</t>
  </si>
  <si>
    <t>B NN -rank</t>
  </si>
  <si>
    <t>B RF -rank</t>
  </si>
  <si>
    <t>Brainome</t>
  </si>
  <si>
    <t xml:space="preserve">B DT  </t>
  </si>
  <si>
    <t>Using no -rank</t>
  </si>
  <si>
    <t>B NN</t>
  </si>
  <si>
    <t xml:space="preserve">B RF </t>
  </si>
  <si>
    <t>Scikit-learn</t>
  </si>
  <si>
    <t>SK DT</t>
  </si>
  <si>
    <t>(20% of data)</t>
  </si>
  <si>
    <t>MLP Classifier</t>
  </si>
  <si>
    <t>Random Forest</t>
  </si>
  <si>
    <t>Extra Trees Classifier</t>
  </si>
  <si>
    <t>SGD Classifier</t>
  </si>
  <si>
    <t>Gaussian Naive Bayes</t>
  </si>
  <si>
    <t>Support Vector Machine</t>
  </si>
  <si>
    <t xml:space="preserve"> </t>
  </si>
  <si>
    <t>Model Training Time in Seconds</t>
  </si>
  <si>
    <t>DT -rank</t>
  </si>
  <si>
    <t>-rank</t>
  </si>
  <si>
    <t>NN -rank</t>
  </si>
  <si>
    <t>RF -rank</t>
  </si>
  <si>
    <t xml:space="preserve">DT  </t>
  </si>
  <si>
    <t>no -rank</t>
  </si>
  <si>
    <t>NN</t>
  </si>
  <si>
    <t xml:space="preserve">RF </t>
  </si>
  <si>
    <t>SK Decision Tree</t>
  </si>
  <si>
    <t>SK MLP Classifier</t>
  </si>
  <si>
    <t>SK Random Forest</t>
  </si>
  <si>
    <t>SK Extra Trees Classifier</t>
  </si>
  <si>
    <t>SK SGD Classifier</t>
  </si>
  <si>
    <t>SK Gaussian Naive Bayes</t>
  </si>
  <si>
    <t>SK Support Vector Machine</t>
  </si>
  <si>
    <t>Spotify -rank</t>
  </si>
  <si>
    <t>Credit Card Fraud -rank</t>
  </si>
  <si>
    <t>Credit Card Fraud no rank</t>
  </si>
  <si>
    <t>Mushrooms -rank</t>
  </si>
  <si>
    <t>House Sales -rank</t>
  </si>
  <si>
    <t>House Sales no rank</t>
  </si>
  <si>
    <t>Memory Equivalent Capacity (paramaters)</t>
  </si>
  <si>
    <t>Wine -rank</t>
  </si>
  <si>
    <t>Wine no rank</t>
  </si>
  <si>
    <t>Diabetes -rank</t>
  </si>
  <si>
    <t>Diabetes no rank</t>
  </si>
  <si>
    <t>Activity Level -rank</t>
  </si>
  <si>
    <t>Activity Level no rank</t>
  </si>
  <si>
    <t>Grades -rank</t>
  </si>
  <si>
    <t>Grades no rank</t>
  </si>
  <si>
    <t>Decision Tree</t>
  </si>
  <si>
    <t>Neural Network</t>
  </si>
  <si>
    <t>no rank</t>
  </si>
  <si>
    <t>Expected Generaliztion (bits/bit)</t>
  </si>
  <si>
    <t>Risk to Overfit</t>
  </si>
  <si>
    <t>Averages:</t>
  </si>
  <si>
    <t>Average Improvement</t>
  </si>
  <si>
    <t>Best Imporvment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</si>
</sst>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on Validation Set for Spotify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Accuracy!$C$1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Accuracy!$B$2:$B$15</c:f>
            </c:strRef>
          </c:cat>
          <c:val>
            <c:numRef>
              <c:f>Accuracy!$C$2:$C$15</c:f>
              <c:numCache/>
            </c:numRef>
          </c:val>
        </c:ser>
        <c:axId val="1695233905"/>
        <c:axId val="16851225"/>
      </c:barChart>
      <c:catAx>
        <c:axId val="1695233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6851225"/>
      </c:catAx>
      <c:valAx>
        <c:axId val="16851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233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 Training Times for Credit Card Fraud Detection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Time!$E$1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Time!$D$2:$D$7</c:f>
            </c:strRef>
          </c:cat>
          <c:val>
            <c:numRef>
              <c:f>Time!$E$2:$E$7</c:f>
              <c:numCache/>
            </c:numRef>
          </c:val>
        </c:ser>
        <c:axId val="168645946"/>
        <c:axId val="795161238"/>
      </c:barChart>
      <c:catAx>
        <c:axId val="168645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161238"/>
      </c:catAx>
      <c:valAx>
        <c:axId val="795161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45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 Training Time for Mushroom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Time!$G$1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Time!$F$2:$F$7</c:f>
            </c:strRef>
          </c:cat>
          <c:val>
            <c:numRef>
              <c:f>Time!$G$2:$G$7</c:f>
              <c:numCache/>
            </c:numRef>
          </c:val>
        </c:ser>
        <c:axId val="452880617"/>
        <c:axId val="343126831"/>
      </c:barChart>
      <c:catAx>
        <c:axId val="452880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126831"/>
      </c:catAx>
      <c:valAx>
        <c:axId val="343126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880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 Training Times for House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Time!$I$1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Time!$H$2:$H$7</c:f>
            </c:strRef>
          </c:cat>
          <c:val>
            <c:numRef>
              <c:f>Time!$I$2:$I$7</c:f>
              <c:numCache/>
            </c:numRef>
          </c:val>
        </c:ser>
        <c:axId val="1927356990"/>
        <c:axId val="1413221323"/>
      </c:barChart>
      <c:catAx>
        <c:axId val="1927356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221323"/>
      </c:catAx>
      <c:valAx>
        <c:axId val="1413221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356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 Training Times for Wine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Time!$K$1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Time!$J$2:$J$7</c:f>
            </c:strRef>
          </c:cat>
          <c:val>
            <c:numRef>
              <c:f>Time!$K$2:$K$7</c:f>
              <c:numCache/>
            </c:numRef>
          </c:val>
        </c:ser>
        <c:axId val="1986867402"/>
        <c:axId val="1917203108"/>
      </c:barChart>
      <c:catAx>
        <c:axId val="1986867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203108"/>
      </c:catAx>
      <c:valAx>
        <c:axId val="1917203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867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 Training Times for Diabetes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Time!$M$1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Time!$L$2:$L$7</c:f>
            </c:strRef>
          </c:cat>
          <c:val>
            <c:numRef>
              <c:f>Time!$M$2:$M$7</c:f>
              <c:numCache/>
            </c:numRef>
          </c:val>
        </c:ser>
        <c:axId val="1028736540"/>
        <c:axId val="1014079425"/>
      </c:barChart>
      <c:catAx>
        <c:axId val="1028736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079425"/>
      </c:catAx>
      <c:valAx>
        <c:axId val="1014079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736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 Training Times for Activity Level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Time!$O$1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Time!$N$2:$N$7</c:f>
            </c:strRef>
          </c:cat>
          <c:val>
            <c:numRef>
              <c:f>Time!$O$2:$O$7</c:f>
              <c:numCache/>
            </c:numRef>
          </c:val>
        </c:ser>
        <c:axId val="1521865417"/>
        <c:axId val="169182056"/>
      </c:barChart>
      <c:catAx>
        <c:axId val="1521865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82056"/>
      </c:catAx>
      <c:valAx>
        <c:axId val="169182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865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 Training Times for Grades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Time!$Q$1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Time!$P$2:$P$7</c:f>
            </c:strRef>
          </c:cat>
          <c:val>
            <c:numRef>
              <c:f>Time!$Q$2:$Q$7</c:f>
              <c:numCache/>
            </c:numRef>
          </c:val>
        </c:ser>
        <c:axId val="2032149611"/>
        <c:axId val="306681517"/>
      </c:barChart>
      <c:catAx>
        <c:axId val="2032149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681517"/>
      </c:catAx>
      <c:valAx>
        <c:axId val="306681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149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Spotify Memory Equivalent Capacity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-rank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Measurements'!$C$2:$C$5</c:f>
            </c:strRef>
          </c:cat>
          <c:val>
            <c:numRef>
              <c:f>'Data Measurements'!$D$2:$D$5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Measurements'!$C$2:$C$5</c:f>
            </c:strRef>
          </c:cat>
          <c:val>
            <c:numRef>
              <c:f>'Data Measurements'!$E$2:$E$5</c:f>
              <c:numCache/>
            </c:numRef>
          </c:val>
        </c:ser>
        <c:axId val="1553218613"/>
        <c:axId val="614714417"/>
      </c:barChart>
      <c:catAx>
        <c:axId val="1553218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714417"/>
      </c:catAx>
      <c:valAx>
        <c:axId val="614714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Parameters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218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Spotify Expected Generalization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-rank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Measurements'!$C$6:$C$9</c:f>
            </c:strRef>
          </c:cat>
          <c:val>
            <c:numRef>
              <c:f>'Data Measurements'!$D$6:$D$9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Measurements'!$C$6:$C$9</c:f>
            </c:strRef>
          </c:cat>
          <c:val>
            <c:numRef>
              <c:f>'Data Measurements'!$E$6:$E$9</c:f>
              <c:numCache/>
            </c:numRef>
          </c:val>
        </c:ser>
        <c:axId val="83548489"/>
        <c:axId val="876576995"/>
      </c:barChart>
      <c:catAx>
        <c:axId val="83548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576995"/>
      </c:catAx>
      <c:valAx>
        <c:axId val="876576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bits/bit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48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Spotify Risk to Overfit Risk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Measurements'!$D$9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Measurements'!$C$10:$C$12</c:f>
            </c:strRef>
          </c:cat>
          <c:val>
            <c:numRef>
              <c:f>'Data Measurements'!$D$10:$D$12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Measurements'!$C$10:$C$12</c:f>
            </c:strRef>
          </c:cat>
          <c:val>
            <c:numRef>
              <c:f>'Data Measurements'!$E$10:$E$12</c:f>
              <c:numCache/>
            </c:numRef>
          </c:val>
        </c:ser>
        <c:axId val="27264794"/>
        <c:axId val="1540838159"/>
      </c:barChart>
      <c:catAx>
        <c:axId val="27264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838159"/>
      </c:catAx>
      <c:valAx>
        <c:axId val="1540838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64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% Difference between Accuracy on Validation Set and Best Guess 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Accuracy!$D$2:$D$15</c:f>
            </c:strRef>
          </c:cat>
          <c:val>
            <c:numRef>
              <c:f>Accuracy!$E$2:$E$15</c:f>
              <c:numCache/>
            </c:numRef>
          </c:val>
        </c:ser>
        <c:axId val="1522947767"/>
        <c:axId val="629168290"/>
      </c:barChart>
      <c:catAx>
        <c:axId val="1522947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168290"/>
      </c:catAx>
      <c:valAx>
        <c:axId val="629168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947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Credit Card Fraud Memory Equivalent Capacity</a:t>
            </a:r>
          </a:p>
        </c:rich>
      </c:tx>
      <c:layout>
        <c:manualLayout>
          <c:xMode val="edge"/>
          <c:yMode val="edge"/>
          <c:x val="0.0329959514170040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Measurements'!$F$2:$F$4</c:f>
            </c:strRef>
          </c:cat>
          <c:val>
            <c:numRef>
              <c:f>'Data Measurements'!$G$2:$G$4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Measurements'!$F$2:$F$4</c:f>
            </c:strRef>
          </c:cat>
          <c:val>
            <c:numRef>
              <c:f>'Data Measurements'!$H$2:$H$4</c:f>
              <c:numCache/>
            </c:numRef>
          </c:val>
        </c:ser>
        <c:axId val="1469449911"/>
        <c:axId val="257565523"/>
      </c:barChart>
      <c:catAx>
        <c:axId val="1469449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565523"/>
      </c:catAx>
      <c:valAx>
        <c:axId val="257565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Parameters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449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Credit Card Fraud Expected Generalization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Measurements'!$G$5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Measurements'!$F$6:$F$8</c:f>
            </c:strRef>
          </c:cat>
          <c:val>
            <c:numRef>
              <c:f>'Data Measurements'!$G$6:$G$8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Measurements'!$F$6:$F$8</c:f>
            </c:strRef>
          </c:cat>
          <c:val>
            <c:numRef>
              <c:f>'Data Measurements'!$H$6:$H$8</c:f>
              <c:numCache/>
            </c:numRef>
          </c:val>
        </c:ser>
        <c:axId val="1907925690"/>
        <c:axId val="1370173620"/>
      </c:barChart>
      <c:catAx>
        <c:axId val="1907925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173620"/>
      </c:catAx>
      <c:valAx>
        <c:axId val="1370173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bits/bit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925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Credit Card Fraud Overfit Risk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Measurements'!$G$9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Measurements'!$F$10:$F$12</c:f>
            </c:strRef>
          </c:cat>
          <c:val>
            <c:numRef>
              <c:f>'Data Measurements'!$G$10:$G$12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Measurements'!$F$10:$F$12</c:f>
            </c:strRef>
          </c:cat>
          <c:val>
            <c:numRef>
              <c:f>'Data Measurements'!$H$10:$H$12</c:f>
              <c:numCache/>
            </c:numRef>
          </c:val>
        </c:ser>
        <c:axId val="1213867865"/>
        <c:axId val="84470918"/>
      </c:barChart>
      <c:catAx>
        <c:axId val="1213867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70918"/>
      </c:catAx>
      <c:valAx>
        <c:axId val="84470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867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Memory Equivalent Capacity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-rank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Measurements'!$I$2:$I$4</c:f>
            </c:strRef>
          </c:cat>
          <c:val>
            <c:numRef>
              <c:f>'Data Measurements'!$J$2:$J$4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Measurements'!$I$2:$I$4</c:f>
            </c:strRef>
          </c:cat>
          <c:val>
            <c:numRef>
              <c:f>'Data Measurements'!$K$2:$K$4</c:f>
              <c:numCache/>
            </c:numRef>
          </c:val>
        </c:ser>
        <c:axId val="1321103516"/>
        <c:axId val="1922075688"/>
      </c:barChart>
      <c:catAx>
        <c:axId val="1321103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075688"/>
      </c:catAx>
      <c:valAx>
        <c:axId val="1922075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Parameters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103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Expected Generalization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Measurements'!$J$5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Measurements'!$I$6:$I$8</c:f>
            </c:strRef>
          </c:cat>
          <c:val>
            <c:numRef>
              <c:f>'Data Measurements'!$J$6:$J$8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Measurements'!$I$6:$I$8</c:f>
            </c:strRef>
          </c:cat>
          <c:val>
            <c:numRef>
              <c:f>'Data Measurements'!$K$6:$K$8</c:f>
              <c:numCache/>
            </c:numRef>
          </c:val>
        </c:ser>
        <c:axId val="513733705"/>
        <c:axId val="219456345"/>
      </c:barChart>
      <c:catAx>
        <c:axId val="513733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456345"/>
      </c:catAx>
      <c:valAx>
        <c:axId val="219456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bits/bit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733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Risk to Overfit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Measurements'!$J$9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Measurements'!$I$10:$I$12</c:f>
            </c:strRef>
          </c:cat>
          <c:val>
            <c:numRef>
              <c:f>'Data Measurements'!$J$10:$J$12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Measurements'!$I$10:$I$12</c:f>
            </c:strRef>
          </c:cat>
          <c:val>
            <c:numRef>
              <c:f>'Data Measurements'!$K$10:$K$12</c:f>
              <c:numCache/>
            </c:numRef>
          </c:val>
        </c:ser>
        <c:axId val="1994120709"/>
        <c:axId val="1453863983"/>
      </c:barChart>
      <c:catAx>
        <c:axId val="1994120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863983"/>
      </c:catAx>
      <c:valAx>
        <c:axId val="1453863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120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Memory Equivalent Capacity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-rank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Measurements'!$L$2:$L$4</c:f>
            </c:strRef>
          </c:cat>
          <c:val>
            <c:numRef>
              <c:f>'Data Measurements'!$M$2:$M$4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Measurements'!$L$2:$L$4</c:f>
            </c:strRef>
          </c:cat>
          <c:val>
            <c:numRef>
              <c:f>'Data Measurements'!$N$2:$N$4</c:f>
              <c:numCache/>
            </c:numRef>
          </c:val>
        </c:ser>
        <c:axId val="1706943356"/>
        <c:axId val="988996356"/>
      </c:barChart>
      <c:catAx>
        <c:axId val="1706943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996356"/>
      </c:catAx>
      <c:valAx>
        <c:axId val="988996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Parameters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943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Expected Generalization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Measurements'!$M$5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Measurements'!$L$6:$L$8</c:f>
            </c:strRef>
          </c:cat>
          <c:val>
            <c:numRef>
              <c:f>'Data Measurements'!$M$6:$M$8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Measurements'!$L$6:$L$8</c:f>
            </c:strRef>
          </c:cat>
          <c:val>
            <c:numRef>
              <c:f>'Data Measurements'!$N$6:$N$8</c:f>
              <c:numCache/>
            </c:numRef>
          </c:val>
        </c:ser>
        <c:axId val="987800110"/>
        <c:axId val="1129518701"/>
      </c:barChart>
      <c:catAx>
        <c:axId val="987800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518701"/>
      </c:catAx>
      <c:valAx>
        <c:axId val="1129518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bits/bit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800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Overfit Risk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Measurements'!$M$9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Measurements'!$L$10:$L$12</c:f>
            </c:strRef>
          </c:cat>
          <c:val>
            <c:numRef>
              <c:f>'Data Measurements'!$M$10:$M$12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Measurements'!$L$10:$L$12</c:f>
            </c:strRef>
          </c:cat>
          <c:val>
            <c:numRef>
              <c:f>'Data Measurements'!$N$10:$N$12</c:f>
              <c:numCache/>
            </c:numRef>
          </c:val>
        </c:ser>
        <c:axId val="1186959250"/>
        <c:axId val="973109403"/>
      </c:barChart>
      <c:catAx>
        <c:axId val="1186959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109403"/>
      </c:catAx>
      <c:valAx>
        <c:axId val="973109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959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Memory Equivalent Capacity for Wine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-rank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Measurements'!$O$2:$O$4</c:f>
            </c:strRef>
          </c:cat>
          <c:val>
            <c:numRef>
              <c:f>'Data Measurements'!$P$2:$P$4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Measurements'!$O$2:$O$4</c:f>
            </c:strRef>
          </c:cat>
          <c:val>
            <c:numRef>
              <c:f>'Data Measurements'!$Q$2:$Q$4</c:f>
              <c:numCache/>
            </c:numRef>
          </c:val>
        </c:ser>
        <c:axId val="1575253875"/>
        <c:axId val="1070809382"/>
      </c:barChart>
      <c:catAx>
        <c:axId val="1575253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809382"/>
      </c:catAx>
      <c:valAx>
        <c:axId val="1070809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Parameters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253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on Validation set for Mushroom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Accuracy!$H$1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Accuracy!$G$2:$G$15</c:f>
            </c:strRef>
          </c:cat>
          <c:val>
            <c:numRef>
              <c:f>Accuracy!$H$2:$H$15</c:f>
              <c:numCache/>
            </c:numRef>
          </c:val>
        </c:ser>
        <c:axId val="1092554745"/>
        <c:axId val="268878393"/>
      </c:barChart>
      <c:catAx>
        <c:axId val="1092554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878393"/>
      </c:catAx>
      <c:valAx>
        <c:axId val="268878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Mushrooms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554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Expected Generalization for Wine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-rank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Measurements'!$O$6:$O$8</c:f>
            </c:strRef>
          </c:cat>
          <c:val>
            <c:numRef>
              <c:f>'Data Measurements'!$P$6:$P$8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Measurements'!$O$6:$O$8</c:f>
            </c:strRef>
          </c:cat>
          <c:val>
            <c:numRef>
              <c:f>'Data Measurements'!$Q$6:$Q$8</c:f>
              <c:numCache/>
            </c:numRef>
          </c:val>
        </c:ser>
        <c:axId val="870387461"/>
        <c:axId val="489906730"/>
      </c:barChart>
      <c:catAx>
        <c:axId val="870387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906730"/>
      </c:catAx>
      <c:valAx>
        <c:axId val="489906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bits/bit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387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Risk to Overfit for Wine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-rank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Measurements'!$O$10:$O$12</c:f>
            </c:strRef>
          </c:cat>
          <c:val>
            <c:numRef>
              <c:f>'Data Measurements'!$P$10:$P$12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Measurements'!$O$10:$O$12</c:f>
            </c:strRef>
          </c:cat>
          <c:val>
            <c:numRef>
              <c:f>'Data Measurements'!$Q$10:$Q$12</c:f>
              <c:numCache/>
            </c:numRef>
          </c:val>
        </c:ser>
        <c:axId val="1426719972"/>
        <c:axId val="838449319"/>
      </c:barChart>
      <c:catAx>
        <c:axId val="1426719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449319"/>
      </c:catAx>
      <c:valAx>
        <c:axId val="838449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719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Memory Equivalent Capacity for Diabetes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-rank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Measurements'!$R$2:$R$4</c:f>
            </c:strRef>
          </c:cat>
          <c:val>
            <c:numRef>
              <c:f>'Data Measurements'!$S$2:$S$4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Measurements'!$R$2:$R$4</c:f>
            </c:strRef>
          </c:cat>
          <c:val>
            <c:numRef>
              <c:f>'Data Measurements'!$T$2:$T$4</c:f>
              <c:numCache/>
            </c:numRef>
          </c:val>
        </c:ser>
        <c:axId val="2108456378"/>
        <c:axId val="1702792718"/>
      </c:barChart>
      <c:catAx>
        <c:axId val="2108456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792718"/>
      </c:catAx>
      <c:valAx>
        <c:axId val="1702792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Parameters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456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Expected Generalization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-rank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Measurements'!$R$6:$R$8</c:f>
            </c:strRef>
          </c:cat>
          <c:val>
            <c:numRef>
              <c:f>'Data Measurements'!$S$6:$S$8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Measurements'!$R$6:$R$8</c:f>
            </c:strRef>
          </c:cat>
          <c:val>
            <c:numRef>
              <c:f>'Data Measurements'!$T$6:$T$8</c:f>
              <c:numCache/>
            </c:numRef>
          </c:val>
        </c:ser>
        <c:axId val="1580109683"/>
        <c:axId val="1971304224"/>
      </c:barChart>
      <c:catAx>
        <c:axId val="1580109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304224"/>
      </c:catAx>
      <c:valAx>
        <c:axId val="1971304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bits/bit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109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Risk Overfit for Diabetes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-rank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Measurements'!$R$10:$R$12</c:f>
            </c:strRef>
          </c:cat>
          <c:val>
            <c:numRef>
              <c:f>'Data Measurements'!$S$10:$S$12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Measurements'!$R$10:$R$12</c:f>
            </c:strRef>
          </c:cat>
          <c:val>
            <c:numRef>
              <c:f>'Data Measurements'!$T$10:$T$12</c:f>
              <c:numCache/>
            </c:numRef>
          </c:val>
        </c:ser>
        <c:axId val="1149422559"/>
        <c:axId val="892470171"/>
      </c:barChart>
      <c:catAx>
        <c:axId val="1149422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470171"/>
      </c:catAx>
      <c:valAx>
        <c:axId val="892470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422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Memory Equivalent Capacity for Activity Level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-rank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Measurements'!$U$2:$U$4</c:f>
            </c:strRef>
          </c:cat>
          <c:val>
            <c:numRef>
              <c:f>'Data Measurements'!$V$2:$V$4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Measurements'!$U$2:$U$4</c:f>
            </c:strRef>
          </c:cat>
          <c:val>
            <c:numRef>
              <c:f>'Data Measurements'!$W$2:$W$4</c:f>
              <c:numCache/>
            </c:numRef>
          </c:val>
        </c:ser>
        <c:axId val="1309852404"/>
        <c:axId val="949867066"/>
      </c:barChart>
      <c:catAx>
        <c:axId val="1309852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867066"/>
      </c:catAx>
      <c:valAx>
        <c:axId val="949867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Parameters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852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Expected Generalization for Activity Level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-rank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Measurements'!$U$6:$U$8</c:f>
            </c:strRef>
          </c:cat>
          <c:val>
            <c:numRef>
              <c:f>'Data Measurements'!$V$6:$V$8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Measurements'!$U$6:$U$8</c:f>
            </c:strRef>
          </c:cat>
          <c:val>
            <c:numRef>
              <c:f>'Data Measurements'!$W$6:$W$8</c:f>
              <c:numCache/>
            </c:numRef>
          </c:val>
        </c:ser>
        <c:axId val="1821563742"/>
        <c:axId val="50830210"/>
      </c:barChart>
      <c:catAx>
        <c:axId val="1821563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30210"/>
      </c:catAx>
      <c:valAx>
        <c:axId val="50830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bits/bit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563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Risk to Overfit for Activity Level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-rank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Measurements'!$U$10:$U$12</c:f>
            </c:strRef>
          </c:cat>
          <c:val>
            <c:numRef>
              <c:f>'Data Measurements'!$V$10:$V$12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Measurements'!$U$10:$U$12</c:f>
            </c:strRef>
          </c:cat>
          <c:val>
            <c:numRef>
              <c:f>'Data Measurements'!$W$10:$W$12</c:f>
              <c:numCache/>
            </c:numRef>
          </c:val>
        </c:ser>
        <c:axId val="862897515"/>
        <c:axId val="1065723630"/>
      </c:barChart>
      <c:catAx>
        <c:axId val="862897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723630"/>
      </c:catAx>
      <c:valAx>
        <c:axId val="1065723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897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Memory Equivalent Capacity for Grades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-rank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Measurements'!$X$2:$X$4</c:f>
            </c:strRef>
          </c:cat>
          <c:val>
            <c:numRef>
              <c:f>'Data Measurements'!$Y$2:$Y$4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Measurements'!$X$2:$X$4</c:f>
            </c:strRef>
          </c:cat>
          <c:val>
            <c:numRef>
              <c:f>'Data Measurements'!$Z$2:$Z$4</c:f>
              <c:numCache/>
            </c:numRef>
          </c:val>
        </c:ser>
        <c:axId val="1374391202"/>
        <c:axId val="1071532111"/>
      </c:barChart>
      <c:catAx>
        <c:axId val="1374391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532111"/>
      </c:catAx>
      <c:valAx>
        <c:axId val="1071532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Parameters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391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Expected Generalization for Grades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-rank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Measurements'!$X$6:$X$8</c:f>
            </c:strRef>
          </c:cat>
          <c:val>
            <c:numRef>
              <c:f>'Data Measurements'!$Y$6:$Y$8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Measurements'!$X$6:$X$8</c:f>
            </c:strRef>
          </c:cat>
          <c:val>
            <c:numRef>
              <c:f>'Data Measurements'!$Z$6:$Z$8</c:f>
              <c:numCache/>
            </c:numRef>
          </c:val>
        </c:ser>
        <c:axId val="2119536513"/>
        <c:axId val="1710012414"/>
      </c:barChart>
      <c:catAx>
        <c:axId val="2119536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012414"/>
      </c:catAx>
      <c:valAx>
        <c:axId val="1710012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bits/bit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536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on Validation Set for House Price Prediction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Accuracy!$J$1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Accuracy!$I$2:$I$15</c:f>
            </c:strRef>
          </c:cat>
          <c:val>
            <c:numRef>
              <c:f>Accuracy!$J$2:$J$15</c:f>
              <c:numCache/>
            </c:numRef>
          </c:val>
        </c:ser>
        <c:axId val="1859987425"/>
        <c:axId val="1132638303"/>
      </c:barChart>
      <c:catAx>
        <c:axId val="1859987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638303"/>
      </c:catAx>
      <c:valAx>
        <c:axId val="1132638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987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Risk to Overfit for Grades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-rank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Measurements'!$X$10:$X$12</c:f>
            </c:strRef>
          </c:cat>
          <c:val>
            <c:numRef>
              <c:f>'Data Measurements'!$Y$10:$Y$12</c:f>
              <c:numCache/>
            </c:numRef>
          </c:val>
        </c:ser>
        <c:ser>
          <c:idx val="1"/>
          <c:order val="1"/>
          <c:tx>
            <c:v>no -rank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Measurements'!$X$10:$X$12</c:f>
            </c:strRef>
          </c:cat>
          <c:val>
            <c:numRef>
              <c:f>'Data Measurements'!$Z$10:$Z$12</c:f>
              <c:numCache/>
            </c:numRef>
          </c:val>
        </c:ser>
        <c:axId val="1589818913"/>
        <c:axId val="2140803330"/>
      </c:barChart>
      <c:catAx>
        <c:axId val="1589818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803330"/>
      </c:catAx>
      <c:valAx>
        <c:axId val="2140803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818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on Validation Set for Wine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Accuracy!$L$1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Accuracy!$K$2:$K$15</c:f>
            </c:strRef>
          </c:cat>
          <c:val>
            <c:numRef>
              <c:f>Accuracy!$L$2:$L$15</c:f>
              <c:numCache/>
            </c:numRef>
          </c:val>
        </c:ser>
        <c:axId val="2007042992"/>
        <c:axId val="1316332718"/>
      </c:barChart>
      <c:catAx>
        <c:axId val="200704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332718"/>
      </c:catAx>
      <c:valAx>
        <c:axId val="1316332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042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on Validation Set for Diabetes Prediction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Accuracy!$N$1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Accuracy!$M$2:$M$15</c:f>
            </c:strRef>
          </c:cat>
          <c:val>
            <c:numRef>
              <c:f>Accuracy!$N$2:$N$15</c:f>
              <c:numCache/>
            </c:numRef>
          </c:val>
        </c:ser>
        <c:axId val="64698371"/>
        <c:axId val="942288498"/>
      </c:barChart>
      <c:catAx>
        <c:axId val="64698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288498"/>
      </c:catAx>
      <c:valAx>
        <c:axId val="942288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98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on Validation Set for Activity Level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Accuracy!$P$1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Accuracy!$O$2:$O$15</c:f>
            </c:strRef>
          </c:cat>
          <c:val>
            <c:numRef>
              <c:f>Accuracy!$P$2:$P$15</c:f>
              <c:numCache/>
            </c:numRef>
          </c:val>
        </c:ser>
        <c:axId val="1600974553"/>
        <c:axId val="492176931"/>
      </c:barChart>
      <c:catAx>
        <c:axId val="1600974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176931"/>
      </c:catAx>
      <c:valAx>
        <c:axId val="492176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974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on Validation Set for Grade Prediction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Accuracy!$R$1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Accuracy!$Q$2:$Q$15</c:f>
            </c:strRef>
          </c:cat>
          <c:val>
            <c:numRef>
              <c:f>Accuracy!$R$2:$R$15</c:f>
              <c:numCache/>
            </c:numRef>
          </c:val>
        </c:ser>
        <c:axId val="1268095246"/>
        <c:axId val="592347523"/>
      </c:barChart>
      <c:catAx>
        <c:axId val="1268095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347523"/>
      </c:catAx>
      <c:valAx>
        <c:axId val="592347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095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to Train Models for Spotify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Time!$C$1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Time!$B$2:$B$7</c:f>
            </c:strRef>
          </c:cat>
          <c:val>
            <c:numRef>
              <c:f>Time!$C$2:$C$7</c:f>
              <c:numCache/>
            </c:numRef>
          </c:val>
        </c:ser>
        <c:axId val="334525104"/>
        <c:axId val="1049909238"/>
      </c:barChart>
      <c:catAx>
        <c:axId val="33452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909238"/>
      </c:catAx>
      <c:valAx>
        <c:axId val="1049909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525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_rels/drawing3.xml.rels><?xml version="1.0" encoding="UTF-8" standalone="yes"?><Relationships xmlns="http://schemas.openxmlformats.org/package/2006/relationships"><Relationship Id="rId20" Type="http://schemas.openxmlformats.org/officeDocument/2006/relationships/chart" Target="../charts/chart36.xml"/><Relationship Id="rId11" Type="http://schemas.openxmlformats.org/officeDocument/2006/relationships/chart" Target="../charts/chart27.xml"/><Relationship Id="rId22" Type="http://schemas.openxmlformats.org/officeDocument/2006/relationships/chart" Target="../charts/chart38.xml"/><Relationship Id="rId10" Type="http://schemas.openxmlformats.org/officeDocument/2006/relationships/chart" Target="../charts/chart26.xml"/><Relationship Id="rId21" Type="http://schemas.openxmlformats.org/officeDocument/2006/relationships/chart" Target="../charts/chart37.xml"/><Relationship Id="rId13" Type="http://schemas.openxmlformats.org/officeDocument/2006/relationships/chart" Target="../charts/chart29.xml"/><Relationship Id="rId24" Type="http://schemas.openxmlformats.org/officeDocument/2006/relationships/chart" Target="../charts/chart40.xml"/><Relationship Id="rId12" Type="http://schemas.openxmlformats.org/officeDocument/2006/relationships/chart" Target="../charts/chart28.xml"/><Relationship Id="rId23" Type="http://schemas.openxmlformats.org/officeDocument/2006/relationships/chart" Target="../charts/chart39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5" Type="http://schemas.openxmlformats.org/officeDocument/2006/relationships/chart" Target="../charts/chart31.xml"/><Relationship Id="rId14" Type="http://schemas.openxmlformats.org/officeDocument/2006/relationships/chart" Target="../charts/chart30.xml"/><Relationship Id="rId17" Type="http://schemas.openxmlformats.org/officeDocument/2006/relationships/chart" Target="../charts/chart33.xml"/><Relationship Id="rId16" Type="http://schemas.openxmlformats.org/officeDocument/2006/relationships/chart" Target="../charts/chart32.xml"/><Relationship Id="rId5" Type="http://schemas.openxmlformats.org/officeDocument/2006/relationships/chart" Target="../charts/chart21.xml"/><Relationship Id="rId19" Type="http://schemas.openxmlformats.org/officeDocument/2006/relationships/chart" Target="../charts/chart35.xml"/><Relationship Id="rId6" Type="http://schemas.openxmlformats.org/officeDocument/2006/relationships/chart" Target="../charts/chart22.xml"/><Relationship Id="rId18" Type="http://schemas.openxmlformats.org/officeDocument/2006/relationships/chart" Target="../charts/chart34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123825</xdr:rowOff>
    </xdr:from>
    <xdr:ext cx="3952875" cy="2447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76200</xdr:rowOff>
    </xdr:from>
    <xdr:ext cx="4943475" cy="3057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1114425</xdr:colOff>
      <xdr:row>15</xdr:row>
      <xdr:rowOff>123825</xdr:rowOff>
    </xdr:from>
    <xdr:ext cx="4562475" cy="2790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990600</xdr:colOff>
      <xdr:row>15</xdr:row>
      <xdr:rowOff>133350</xdr:rowOff>
    </xdr:from>
    <xdr:ext cx="4838700" cy="3009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609600</xdr:colOff>
      <xdr:row>30</xdr:row>
      <xdr:rowOff>104775</xdr:rowOff>
    </xdr:from>
    <xdr:ext cx="4667250" cy="28860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981075</xdr:colOff>
      <xdr:row>31</xdr:row>
      <xdr:rowOff>66675</xdr:rowOff>
    </xdr:from>
    <xdr:ext cx="4838700" cy="29718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123825</xdr:colOff>
      <xdr:row>30</xdr:row>
      <xdr:rowOff>180975</xdr:rowOff>
    </xdr:from>
    <xdr:ext cx="4838700" cy="30099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13</xdr:col>
      <xdr:colOff>209550</xdr:colOff>
      <xdr:row>15</xdr:row>
      <xdr:rowOff>28575</xdr:rowOff>
    </xdr:from>
    <xdr:ext cx="5029200" cy="30575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66675</xdr:rowOff>
    </xdr:from>
    <xdr:ext cx="3724275" cy="23050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161925</xdr:rowOff>
    </xdr:from>
    <xdr:ext cx="3886200" cy="24003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57150</xdr:colOff>
      <xdr:row>19</xdr:row>
      <xdr:rowOff>104775</xdr:rowOff>
    </xdr:from>
    <xdr:ext cx="4276725" cy="26384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276225</xdr:colOff>
      <xdr:row>33</xdr:row>
      <xdr:rowOff>76200</xdr:rowOff>
    </xdr:from>
    <xdr:ext cx="3829050" cy="24003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609600</xdr:colOff>
      <xdr:row>19</xdr:row>
      <xdr:rowOff>180975</xdr:rowOff>
    </xdr:from>
    <xdr:ext cx="4019550" cy="24860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609600</xdr:colOff>
      <xdr:row>33</xdr:row>
      <xdr:rowOff>76200</xdr:rowOff>
    </xdr:from>
    <xdr:ext cx="3886200" cy="24003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666750</xdr:colOff>
      <xdr:row>19</xdr:row>
      <xdr:rowOff>171450</xdr:rowOff>
    </xdr:from>
    <xdr:ext cx="4019550" cy="24860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619125</xdr:colOff>
      <xdr:row>33</xdr:row>
      <xdr:rowOff>66675</xdr:rowOff>
    </xdr:from>
    <xdr:ext cx="4124325" cy="25527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21</xdr:row>
      <xdr:rowOff>9525</xdr:rowOff>
    </xdr:from>
    <xdr:ext cx="3371850" cy="20859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209550</xdr:colOff>
      <xdr:row>32</xdr:row>
      <xdr:rowOff>190500</xdr:rowOff>
    </xdr:from>
    <xdr:ext cx="3371850" cy="20859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123825</xdr:colOff>
      <xdr:row>44</xdr:row>
      <xdr:rowOff>123825</xdr:rowOff>
    </xdr:from>
    <xdr:ext cx="3781425" cy="233362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952500</xdr:colOff>
      <xdr:row>21</xdr:row>
      <xdr:rowOff>9525</xdr:rowOff>
    </xdr:from>
    <xdr:ext cx="3705225" cy="22955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800100</xdr:colOff>
      <xdr:row>33</xdr:row>
      <xdr:rowOff>57150</xdr:rowOff>
    </xdr:from>
    <xdr:ext cx="3781425" cy="233362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914400</xdr:colOff>
      <xdr:row>45</xdr:row>
      <xdr:rowOff>123825</xdr:rowOff>
    </xdr:from>
    <xdr:ext cx="3629025" cy="22383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876300</xdr:colOff>
      <xdr:row>12</xdr:row>
      <xdr:rowOff>161925</xdr:rowOff>
    </xdr:from>
    <xdr:ext cx="3629025" cy="22383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876300</xdr:colOff>
      <xdr:row>24</xdr:row>
      <xdr:rowOff>104775</xdr:rowOff>
    </xdr:from>
    <xdr:ext cx="3629025" cy="22383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723900</xdr:colOff>
      <xdr:row>36</xdr:row>
      <xdr:rowOff>57150</xdr:rowOff>
    </xdr:from>
    <xdr:ext cx="3781425" cy="233362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238125</xdr:colOff>
      <xdr:row>12</xdr:row>
      <xdr:rowOff>161925</xdr:rowOff>
    </xdr:from>
    <xdr:ext cx="4200525" cy="260032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11</xdr:col>
      <xdr:colOff>238125</xdr:colOff>
      <xdr:row>26</xdr:row>
      <xdr:rowOff>85725</xdr:rowOff>
    </xdr:from>
    <xdr:ext cx="4200525" cy="260032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238125</xdr:colOff>
      <xdr:row>40</xdr:row>
      <xdr:rowOff>0</xdr:rowOff>
    </xdr:from>
    <xdr:ext cx="4029075" cy="249555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14</xdr:col>
      <xdr:colOff>962025</xdr:colOff>
      <xdr:row>12</xdr:row>
      <xdr:rowOff>161925</xdr:rowOff>
    </xdr:from>
    <xdr:ext cx="3705225" cy="229552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14</xdr:col>
      <xdr:colOff>1085850</xdr:colOff>
      <xdr:row>24</xdr:row>
      <xdr:rowOff>104775</xdr:rowOff>
    </xdr:from>
    <xdr:ext cx="3371850" cy="20859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15</xdr:col>
      <xdr:colOff>19050</xdr:colOff>
      <xdr:row>36</xdr:row>
      <xdr:rowOff>66675</xdr:rowOff>
    </xdr:from>
    <xdr:ext cx="3305175" cy="20478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18</xdr:col>
      <xdr:colOff>533400</xdr:colOff>
      <xdr:row>12</xdr:row>
      <xdr:rowOff>152400</xdr:rowOff>
    </xdr:from>
    <xdr:ext cx="3933825" cy="24288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18</xdr:col>
      <xdr:colOff>304800</xdr:colOff>
      <xdr:row>25</xdr:row>
      <xdr:rowOff>57150</xdr:rowOff>
    </xdr:from>
    <xdr:ext cx="3981450" cy="24288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18</xdr:col>
      <xdr:colOff>276225</xdr:colOff>
      <xdr:row>37</xdr:row>
      <xdr:rowOff>104775</xdr:rowOff>
    </xdr:from>
    <xdr:ext cx="4029075" cy="2495550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15</xdr:col>
      <xdr:colOff>1095375</xdr:colOff>
      <xdr:row>54</xdr:row>
      <xdr:rowOff>66675</xdr:rowOff>
    </xdr:from>
    <xdr:ext cx="4286250" cy="2647950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15</xdr:col>
      <xdr:colOff>1047750</xdr:colOff>
      <xdr:row>67</xdr:row>
      <xdr:rowOff>190500</xdr:rowOff>
    </xdr:from>
    <xdr:ext cx="4486275" cy="278130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15</xdr:col>
      <xdr:colOff>742950</xdr:colOff>
      <xdr:row>82</xdr:row>
      <xdr:rowOff>85725</xdr:rowOff>
    </xdr:from>
    <xdr:ext cx="4800600" cy="2971800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20</xdr:col>
      <xdr:colOff>800100</xdr:colOff>
      <xdr:row>53</xdr:row>
      <xdr:rowOff>133350</xdr:rowOff>
    </xdr:from>
    <xdr:ext cx="4410075" cy="27336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20</xdr:col>
      <xdr:colOff>866775</xdr:colOff>
      <xdr:row>68</xdr:row>
      <xdr:rowOff>76200</xdr:rowOff>
    </xdr:from>
    <xdr:ext cx="4486275" cy="2781300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20</xdr:col>
      <xdr:colOff>800100</xdr:colOff>
      <xdr:row>83</xdr:row>
      <xdr:rowOff>95250</xdr:rowOff>
    </xdr:from>
    <xdr:ext cx="4610100" cy="28479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29"/>
    <col customWidth="1" min="2" max="2" width="21.86"/>
    <col customWidth="1" min="3" max="3" width="10.71"/>
    <col customWidth="1" min="4" max="4" width="21.29"/>
    <col customWidth="1" min="6" max="6" width="18.71"/>
    <col customWidth="1" min="7" max="7" width="17.57"/>
    <col customWidth="1" min="8" max="8" width="16.29"/>
    <col customWidth="1" min="9" max="9" width="18.0"/>
    <col customWidth="1" min="10" max="10" width="14.29"/>
    <col customWidth="1" min="11" max="11" width="11.0"/>
  </cols>
  <sheetData>
    <row r="1">
      <c r="A1" s="1" t="s">
        <v>0</v>
      </c>
      <c r="C1" s="2" t="s">
        <v>1</v>
      </c>
      <c r="F1" s="2" t="s">
        <v>2</v>
      </c>
      <c r="H1" s="2" t="s">
        <v>3</v>
      </c>
      <c r="J1" s="2" t="s">
        <v>4</v>
      </c>
      <c r="L1" s="2" t="s">
        <v>5</v>
      </c>
      <c r="N1" s="2" t="s">
        <v>6</v>
      </c>
      <c r="P1" s="2" t="s">
        <v>7</v>
      </c>
      <c r="R1" s="2" t="s">
        <v>8</v>
      </c>
    </row>
    <row r="2">
      <c r="B2" s="2" t="s">
        <v>9</v>
      </c>
      <c r="C2" s="3">
        <v>0.5662</v>
      </c>
      <c r="D2" s="2" t="s">
        <v>10</v>
      </c>
      <c r="E2" s="4">
        <f>100%-99.82%</f>
        <v>0.0018</v>
      </c>
      <c r="F2" s="3">
        <v>0.9982</v>
      </c>
      <c r="G2" s="2" t="s">
        <v>9</v>
      </c>
      <c r="H2" s="3">
        <v>0.3875</v>
      </c>
      <c r="I2" s="2" t="s">
        <v>9</v>
      </c>
      <c r="J2" s="3">
        <v>0.5811</v>
      </c>
      <c r="K2" s="2" t="s">
        <v>9</v>
      </c>
      <c r="L2" s="3">
        <v>0.5347</v>
      </c>
      <c r="M2" s="2" t="s">
        <v>9</v>
      </c>
      <c r="N2" s="3">
        <v>0.651</v>
      </c>
      <c r="O2" s="2" t="s">
        <v>9</v>
      </c>
      <c r="P2" s="3">
        <v>0.1888</v>
      </c>
      <c r="Q2" s="2" t="s">
        <v>9</v>
      </c>
      <c r="R2" s="3">
        <v>0.5362</v>
      </c>
    </row>
    <row r="3">
      <c r="A3" s="2" t="s">
        <v>11</v>
      </c>
      <c r="B3" s="2" t="s">
        <v>12</v>
      </c>
      <c r="C3" s="3">
        <v>0.7102</v>
      </c>
      <c r="D3" s="2" t="s">
        <v>12</v>
      </c>
      <c r="E3" s="4">
        <f t="shared" ref="E3:E15" si="1">F3-99.82%</f>
        <v>0.0008</v>
      </c>
      <c r="F3" s="3">
        <v>0.999</v>
      </c>
      <c r="G3" s="2" t="s">
        <v>12</v>
      </c>
      <c r="H3" s="3">
        <v>0.6689</v>
      </c>
      <c r="I3" s="2" t="s">
        <v>12</v>
      </c>
      <c r="J3" s="3">
        <v>0.7472</v>
      </c>
      <c r="K3" s="2" t="s">
        <v>12</v>
      </c>
      <c r="L3" s="3">
        <v>0.675</v>
      </c>
      <c r="M3" s="2" t="s">
        <v>12</v>
      </c>
      <c r="N3" s="3">
        <v>0.672</v>
      </c>
      <c r="O3" s="2" t="s">
        <v>12</v>
      </c>
      <c r="P3" s="3">
        <v>0.6165</v>
      </c>
      <c r="Q3" s="2" t="s">
        <v>12</v>
      </c>
      <c r="R3" s="3">
        <v>0.7346</v>
      </c>
    </row>
    <row r="4">
      <c r="A4" s="2" t="s">
        <v>13</v>
      </c>
      <c r="B4" s="2" t="s">
        <v>14</v>
      </c>
      <c r="C4" s="3">
        <v>0.5755</v>
      </c>
      <c r="D4" s="2" t="s">
        <v>14</v>
      </c>
      <c r="E4" s="4">
        <f t="shared" si="1"/>
        <v>0.0012</v>
      </c>
      <c r="F4" s="3">
        <v>0.9994</v>
      </c>
      <c r="G4" s="2" t="s">
        <v>14</v>
      </c>
      <c r="H4" s="3">
        <v>0.6363</v>
      </c>
      <c r="I4" s="2" t="s">
        <v>14</v>
      </c>
      <c r="J4" s="3">
        <v>0.7748</v>
      </c>
      <c r="K4" s="2" t="s">
        <v>14</v>
      </c>
      <c r="L4" s="3">
        <v>0.7416</v>
      </c>
      <c r="M4" s="2" t="s">
        <v>14</v>
      </c>
      <c r="N4" s="3">
        <v>0.7629</v>
      </c>
      <c r="O4" s="2" t="s">
        <v>14</v>
      </c>
      <c r="P4" s="3">
        <v>0.7949</v>
      </c>
      <c r="Q4" s="2" t="s">
        <v>14</v>
      </c>
      <c r="R4" s="3">
        <v>0.7307</v>
      </c>
    </row>
    <row r="5">
      <c r="B5" s="2" t="s">
        <v>15</v>
      </c>
      <c r="C5" s="3">
        <v>0.6755</v>
      </c>
      <c r="D5" s="2" t="s">
        <v>15</v>
      </c>
      <c r="E5" s="4">
        <f t="shared" si="1"/>
        <v>0.0012</v>
      </c>
      <c r="F5" s="3">
        <v>0.9994</v>
      </c>
      <c r="G5" s="2" t="s">
        <v>15</v>
      </c>
      <c r="H5" s="3">
        <v>0.6689</v>
      </c>
      <c r="I5" s="2" t="s">
        <v>15</v>
      </c>
      <c r="J5" s="3">
        <v>0.758</v>
      </c>
      <c r="K5" s="2" t="s">
        <v>15</v>
      </c>
      <c r="L5" s="3">
        <v>0.75</v>
      </c>
      <c r="M5" s="2" t="s">
        <v>15</v>
      </c>
      <c r="N5" s="3">
        <v>0.698</v>
      </c>
      <c r="O5" s="2" t="s">
        <v>15</v>
      </c>
      <c r="P5" s="3">
        <v>0.8427</v>
      </c>
      <c r="Q5" s="2" t="s">
        <v>15</v>
      </c>
      <c r="R5" s="3">
        <v>0.7153</v>
      </c>
    </row>
    <row r="6">
      <c r="A6" s="2" t="s">
        <v>16</v>
      </c>
      <c r="B6" s="2" t="s">
        <v>17</v>
      </c>
      <c r="C6" s="3">
        <v>0.5098</v>
      </c>
      <c r="D6" s="2" t="s">
        <v>17</v>
      </c>
      <c r="E6" s="4">
        <f t="shared" si="1"/>
        <v>-0.0015</v>
      </c>
      <c r="F6" s="3">
        <v>0.9967</v>
      </c>
      <c r="G6" s="2" t="s">
        <v>17</v>
      </c>
      <c r="H6" s="3">
        <v>0.4034</v>
      </c>
      <c r="I6" s="2" t="s">
        <v>17</v>
      </c>
      <c r="J6" s="3">
        <v>0.537</v>
      </c>
      <c r="K6" s="2" t="s">
        <v>17</v>
      </c>
      <c r="L6" s="3">
        <v>0.5312</v>
      </c>
      <c r="M6" s="2" t="s">
        <v>17</v>
      </c>
      <c r="N6" s="3">
        <v>0.5807</v>
      </c>
      <c r="O6" s="2" t="s">
        <v>17</v>
      </c>
      <c r="P6" s="3">
        <v>0.3733</v>
      </c>
      <c r="Q6" s="2" t="s">
        <v>17</v>
      </c>
      <c r="R6" s="3">
        <v>0.4923</v>
      </c>
    </row>
    <row r="7">
      <c r="A7" s="2" t="s">
        <v>18</v>
      </c>
      <c r="B7" s="2" t="s">
        <v>19</v>
      </c>
      <c r="C7" s="3">
        <v>0.5767</v>
      </c>
      <c r="D7" s="2" t="s">
        <v>19</v>
      </c>
      <c r="E7" s="4">
        <f t="shared" si="1"/>
        <v>0</v>
      </c>
      <c r="F7" s="3">
        <v>0.9982</v>
      </c>
      <c r="G7" s="2" t="s">
        <v>19</v>
      </c>
      <c r="H7" s="3">
        <v>0.6612</v>
      </c>
      <c r="I7" s="2" t="s">
        <v>19</v>
      </c>
      <c r="J7" s="3">
        <v>0.6003</v>
      </c>
      <c r="K7" s="2" t="s">
        <v>19</v>
      </c>
      <c r="L7" s="3">
        <v>0.6046</v>
      </c>
      <c r="M7" s="2" t="s">
        <v>19</v>
      </c>
      <c r="N7" s="3">
        <v>0.6901</v>
      </c>
      <c r="O7" s="2" t="s">
        <v>19</v>
      </c>
      <c r="P7" s="3">
        <v>0.9793</v>
      </c>
      <c r="Q7" s="2" t="s">
        <v>19</v>
      </c>
      <c r="R7" s="3">
        <v>0.6769</v>
      </c>
    </row>
    <row r="8">
      <c r="B8" s="2" t="s">
        <v>20</v>
      </c>
      <c r="C8" s="3">
        <v>0.7777</v>
      </c>
      <c r="D8" s="2" t="s">
        <v>20</v>
      </c>
      <c r="E8" s="4">
        <f t="shared" si="1"/>
        <v>0.0012</v>
      </c>
      <c r="F8" s="3">
        <v>0.9994</v>
      </c>
      <c r="G8" s="2" t="s">
        <v>20</v>
      </c>
      <c r="H8" s="3">
        <v>0.5371</v>
      </c>
      <c r="I8" s="2" t="s">
        <v>20</v>
      </c>
      <c r="J8" s="3">
        <v>0.7564</v>
      </c>
      <c r="K8" s="2" t="s">
        <v>20</v>
      </c>
      <c r="L8" s="3">
        <v>0.7984</v>
      </c>
      <c r="M8" s="2" t="s">
        <v>20</v>
      </c>
      <c r="N8" s="3">
        <v>0.7421</v>
      </c>
      <c r="O8" s="2" t="s">
        <v>20</v>
      </c>
      <c r="P8" s="3">
        <v>0.9822</v>
      </c>
      <c r="Q8" s="2" t="s">
        <v>20</v>
      </c>
      <c r="R8" s="3">
        <v>0.7076</v>
      </c>
    </row>
    <row r="9">
      <c r="A9" s="2" t="s">
        <v>21</v>
      </c>
      <c r="B9" s="2" t="s">
        <v>22</v>
      </c>
      <c r="C9" s="3">
        <v>0.6449</v>
      </c>
      <c r="D9" s="2" t="s">
        <v>22</v>
      </c>
      <c r="E9" s="4">
        <f t="shared" si="1"/>
        <v>0.0004</v>
      </c>
      <c r="F9" s="3">
        <v>0.9986</v>
      </c>
      <c r="G9" s="2" t="s">
        <v>22</v>
      </c>
      <c r="H9" s="3">
        <v>0.512</v>
      </c>
      <c r="I9" s="2" t="s">
        <v>22</v>
      </c>
      <c r="J9" s="3">
        <v>0.6965</v>
      </c>
      <c r="K9" s="2" t="s">
        <v>22</v>
      </c>
      <c r="L9" s="3">
        <v>0.5375</v>
      </c>
      <c r="M9" s="2" t="s">
        <v>22</v>
      </c>
      <c r="N9" s="3">
        <v>0.7896</v>
      </c>
      <c r="O9" s="2" t="s">
        <v>22</v>
      </c>
      <c r="P9" s="3">
        <v>0.2869</v>
      </c>
      <c r="Q9" s="2" t="s">
        <v>22</v>
      </c>
      <c r="R9" s="3">
        <v>0.6538</v>
      </c>
    </row>
    <row r="10">
      <c r="A10" s="2" t="s">
        <v>23</v>
      </c>
      <c r="B10" s="2" t="s">
        <v>24</v>
      </c>
      <c r="C10" s="3">
        <v>0.6898</v>
      </c>
      <c r="D10" s="2" t="s">
        <v>24</v>
      </c>
      <c r="E10" s="4">
        <f t="shared" si="1"/>
        <v>0.0012</v>
      </c>
      <c r="F10" s="3">
        <v>0.9994</v>
      </c>
      <c r="G10" s="2" t="s">
        <v>24</v>
      </c>
      <c r="H10" s="3">
        <v>0.4708</v>
      </c>
      <c r="I10" s="2" t="s">
        <v>24</v>
      </c>
      <c r="J10" s="3">
        <v>0.7012</v>
      </c>
      <c r="K10" s="2" t="s">
        <v>24</v>
      </c>
      <c r="L10" s="3">
        <v>0.5438</v>
      </c>
      <c r="M10" s="2" t="s">
        <v>24</v>
      </c>
      <c r="N10" s="3">
        <v>0.7935</v>
      </c>
      <c r="O10" s="2" t="s">
        <v>24</v>
      </c>
      <c r="P10" s="3">
        <v>0.2777</v>
      </c>
      <c r="Q10" s="2" t="s">
        <v>24</v>
      </c>
      <c r="R10" s="3">
        <v>0.7154</v>
      </c>
    </row>
    <row r="11">
      <c r="B11" s="2" t="s">
        <v>25</v>
      </c>
      <c r="C11" s="3">
        <v>0.5551</v>
      </c>
      <c r="D11" s="2" t="s">
        <v>25</v>
      </c>
      <c r="E11" s="4">
        <f t="shared" si="1"/>
        <v>0.0003</v>
      </c>
      <c r="F11" s="3">
        <v>0.9985</v>
      </c>
      <c r="G11" s="2" t="s">
        <v>25</v>
      </c>
      <c r="H11" s="3">
        <v>0.4637</v>
      </c>
      <c r="I11" s="2" t="s">
        <v>25</v>
      </c>
      <c r="J11" s="3">
        <v>0.6701</v>
      </c>
      <c r="K11" s="2" t="s">
        <v>25</v>
      </c>
      <c r="L11" s="3">
        <v>0.5469</v>
      </c>
      <c r="M11" s="2" t="s">
        <v>25</v>
      </c>
      <c r="N11" s="3">
        <v>0.7792</v>
      </c>
      <c r="O11" s="2" t="s">
        <v>25</v>
      </c>
      <c r="P11" s="3">
        <v>0.2854</v>
      </c>
      <c r="Q11" s="2" t="s">
        <v>25</v>
      </c>
      <c r="R11" s="3">
        <v>0.5077</v>
      </c>
    </row>
    <row r="12">
      <c r="B12" s="2" t="s">
        <v>26</v>
      </c>
      <c r="C12" s="3">
        <v>0.6776</v>
      </c>
      <c r="D12" s="2" t="s">
        <v>26</v>
      </c>
      <c r="E12" s="4">
        <f t="shared" si="1"/>
        <v>0.0014</v>
      </c>
      <c r="F12" s="3">
        <v>0.9996</v>
      </c>
      <c r="G12" s="2" t="s">
        <v>26</v>
      </c>
      <c r="H12" s="3">
        <v>0.4603</v>
      </c>
      <c r="I12" s="2" t="s">
        <v>26</v>
      </c>
      <c r="J12" s="3">
        <v>0.6905</v>
      </c>
      <c r="K12" s="2" t="s">
        <v>26</v>
      </c>
      <c r="L12" s="3">
        <v>0.575</v>
      </c>
      <c r="M12" s="2" t="s">
        <v>26</v>
      </c>
      <c r="N12" s="3">
        <v>0.761</v>
      </c>
      <c r="O12" s="2" t="s">
        <v>26</v>
      </c>
      <c r="P12" s="3">
        <v>0.3981</v>
      </c>
      <c r="Q12" s="2" t="s">
        <v>26</v>
      </c>
      <c r="R12" s="3">
        <v>0.5846</v>
      </c>
    </row>
    <row r="13">
      <c r="B13" s="2" t="s">
        <v>27</v>
      </c>
      <c r="C13" s="3">
        <v>0.6939</v>
      </c>
      <c r="D13" s="2" t="s">
        <v>27</v>
      </c>
      <c r="E13" s="4">
        <f t="shared" si="1"/>
        <v>0.0017</v>
      </c>
      <c r="F13" s="3">
        <v>0.9999</v>
      </c>
      <c r="G13" s="2" t="s">
        <v>27</v>
      </c>
      <c r="H13" s="3">
        <v>0.4732</v>
      </c>
      <c r="I13" s="2" t="s">
        <v>27</v>
      </c>
      <c r="J13" s="3">
        <v>0.6297</v>
      </c>
      <c r="K13" s="2" t="s">
        <v>27</v>
      </c>
      <c r="L13" s="3">
        <v>0.5438</v>
      </c>
      <c r="M13" s="2" t="s">
        <v>27</v>
      </c>
      <c r="N13" s="3">
        <v>0.7221</v>
      </c>
      <c r="O13" s="2" t="s">
        <v>27</v>
      </c>
      <c r="P13" s="3">
        <v>0.2777</v>
      </c>
      <c r="Q13" s="2" t="s">
        <v>27</v>
      </c>
      <c r="R13" s="3">
        <v>0.5769</v>
      </c>
    </row>
    <row r="14">
      <c r="B14" s="2" t="s">
        <v>28</v>
      </c>
      <c r="C14" s="3">
        <v>0.4286</v>
      </c>
      <c r="D14" s="2" t="s">
        <v>28</v>
      </c>
      <c r="E14" s="4">
        <f t="shared" si="1"/>
        <v>-0.0068</v>
      </c>
      <c r="F14" s="3">
        <v>0.9914</v>
      </c>
      <c r="G14" s="2" t="s">
        <v>28</v>
      </c>
      <c r="H14" s="3">
        <v>0.5908</v>
      </c>
      <c r="I14" s="2" t="s">
        <v>28</v>
      </c>
      <c r="J14" s="3">
        <v>0.6826</v>
      </c>
      <c r="K14" s="2" t="s">
        <v>28</v>
      </c>
      <c r="L14" s="3">
        <v>0.5222</v>
      </c>
      <c r="M14" s="2" t="s">
        <v>28</v>
      </c>
      <c r="N14" s="3">
        <v>0.7338</v>
      </c>
      <c r="O14" s="2" t="s">
        <v>28</v>
      </c>
      <c r="P14" s="3">
        <v>0.2422</v>
      </c>
      <c r="Q14" s="2" t="s">
        <v>28</v>
      </c>
      <c r="R14" s="3">
        <v>0.6308</v>
      </c>
    </row>
    <row r="15">
      <c r="B15" s="2" t="s">
        <v>29</v>
      </c>
      <c r="C15" s="3">
        <v>0.551</v>
      </c>
      <c r="D15" s="2" t="s">
        <v>29</v>
      </c>
      <c r="E15" s="4">
        <f t="shared" si="1"/>
        <v>0.0011</v>
      </c>
      <c r="F15" s="3">
        <v>0.9993</v>
      </c>
      <c r="G15" s="2" t="s">
        <v>29</v>
      </c>
      <c r="H15" s="3">
        <v>0.4578</v>
      </c>
      <c r="I15" s="2" t="s">
        <v>29</v>
      </c>
      <c r="J15" s="3">
        <v>0.5635</v>
      </c>
      <c r="K15" s="2" t="s">
        <v>29</v>
      </c>
      <c r="L15" s="3">
        <v>0.5531</v>
      </c>
      <c r="M15" s="2" t="s">
        <v>29</v>
      </c>
      <c r="N15" s="3">
        <v>0.6688</v>
      </c>
      <c r="O15" s="2" t="s">
        <v>29</v>
      </c>
      <c r="P15" s="3">
        <v>0.3709</v>
      </c>
      <c r="Q15" s="2" t="s">
        <v>29</v>
      </c>
      <c r="R15" s="3">
        <v>0.5692</v>
      </c>
    </row>
    <row r="19">
      <c r="D19" s="2"/>
    </row>
    <row r="25">
      <c r="G25" s="2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25.14"/>
    <col customWidth="1" min="3" max="3" width="11.0"/>
    <col customWidth="1" min="4" max="4" width="16.86"/>
    <col customWidth="1" min="5" max="5" width="12.57"/>
    <col customWidth="1" min="6" max="6" width="13.57"/>
    <col customWidth="1" min="7" max="7" width="16.43"/>
    <col customWidth="1" min="8" max="8" width="10.0"/>
    <col customWidth="1" min="9" max="9" width="10.14"/>
    <col customWidth="1" min="10" max="10" width="13.43"/>
    <col customWidth="1" min="11" max="11" width="9.29"/>
    <col customWidth="1" min="12" max="12" width="13.0"/>
  </cols>
  <sheetData>
    <row r="1">
      <c r="A1" s="1" t="s">
        <v>31</v>
      </c>
      <c r="C1" s="2" t="s">
        <v>1</v>
      </c>
      <c r="E1" s="2" t="s">
        <v>2</v>
      </c>
      <c r="G1" s="2" t="s">
        <v>3</v>
      </c>
      <c r="I1" s="2" t="s">
        <v>4</v>
      </c>
      <c r="K1" s="2" t="s">
        <v>5</v>
      </c>
      <c r="M1" s="2" t="s">
        <v>6</v>
      </c>
      <c r="O1" s="2" t="s">
        <v>7</v>
      </c>
      <c r="Q1" s="2" t="s">
        <v>8</v>
      </c>
    </row>
    <row r="2">
      <c r="A2" s="2" t="s">
        <v>11</v>
      </c>
      <c r="B2" s="2" t="s">
        <v>32</v>
      </c>
      <c r="C2" s="2">
        <v>5.686</v>
      </c>
      <c r="D2" s="2" t="s">
        <v>32</v>
      </c>
      <c r="E2" s="2">
        <v>30.234</v>
      </c>
      <c r="F2" s="2" t="s">
        <v>32</v>
      </c>
      <c r="G2" s="2">
        <v>4.786</v>
      </c>
      <c r="H2" s="2" t="s">
        <v>32</v>
      </c>
      <c r="I2" s="2">
        <v>5.362</v>
      </c>
      <c r="J2" s="2" t="s">
        <v>32</v>
      </c>
      <c r="K2" s="2">
        <v>10.138</v>
      </c>
      <c r="L2" s="2" t="s">
        <v>32</v>
      </c>
      <c r="M2" s="2">
        <v>5.205</v>
      </c>
      <c r="N2" s="2" t="s">
        <v>32</v>
      </c>
      <c r="O2" s="2">
        <v>38.613</v>
      </c>
      <c r="P2" s="2" t="s">
        <v>32</v>
      </c>
      <c r="Q2" s="2">
        <v>6.832</v>
      </c>
    </row>
    <row r="3">
      <c r="A3" s="2" t="s">
        <v>33</v>
      </c>
      <c r="B3" s="2" t="s">
        <v>34</v>
      </c>
      <c r="C3" s="2">
        <v>32.061</v>
      </c>
      <c r="D3" s="2" t="s">
        <v>34</v>
      </c>
      <c r="E3" s="2">
        <v>127.231</v>
      </c>
      <c r="F3" s="2" t="s">
        <v>34</v>
      </c>
      <c r="G3" s="2">
        <v>45.783</v>
      </c>
      <c r="H3" s="2" t="s">
        <v>34</v>
      </c>
      <c r="I3" s="2">
        <v>72.24</v>
      </c>
      <c r="J3" s="2" t="s">
        <v>34</v>
      </c>
      <c r="K3" s="2">
        <v>19.061</v>
      </c>
      <c r="L3" s="2" t="s">
        <v>34</v>
      </c>
      <c r="M3" s="2">
        <v>32.784</v>
      </c>
      <c r="N3" s="2" t="s">
        <v>34</v>
      </c>
      <c r="O3" s="2">
        <v>724.293</v>
      </c>
      <c r="P3" s="2" t="s">
        <v>34</v>
      </c>
      <c r="Q3" s="2">
        <v>59.512</v>
      </c>
    </row>
    <row r="4">
      <c r="B4" s="2" t="s">
        <v>35</v>
      </c>
      <c r="C4" s="2">
        <v>12.52</v>
      </c>
      <c r="D4" s="2" t="s">
        <v>35</v>
      </c>
      <c r="E4" s="2">
        <v>349.478</v>
      </c>
      <c r="F4" s="2" t="s">
        <v>35</v>
      </c>
      <c r="G4" s="2">
        <v>16.82</v>
      </c>
      <c r="H4" s="2" t="s">
        <v>35</v>
      </c>
      <c r="I4" s="2">
        <v>20.38</v>
      </c>
      <c r="J4" s="2" t="s">
        <v>35</v>
      </c>
      <c r="K4" s="2">
        <v>8.79</v>
      </c>
      <c r="L4" s="2" t="s">
        <v>35</v>
      </c>
      <c r="M4" s="2">
        <v>12.109</v>
      </c>
      <c r="N4" s="2" t="s">
        <v>35</v>
      </c>
      <c r="O4" s="2">
        <v>127.581</v>
      </c>
      <c r="P4" s="2" t="s">
        <v>35</v>
      </c>
      <c r="Q4" s="2">
        <v>8.969</v>
      </c>
    </row>
    <row r="5">
      <c r="A5" s="2" t="s">
        <v>11</v>
      </c>
      <c r="B5" s="2" t="s">
        <v>36</v>
      </c>
      <c r="C5" s="2">
        <v>4.801</v>
      </c>
      <c r="D5" s="2" t="s">
        <v>36</v>
      </c>
      <c r="E5" s="2">
        <v>46.481</v>
      </c>
      <c r="F5" s="2" t="s">
        <v>36</v>
      </c>
      <c r="G5" s="2">
        <v>5.532</v>
      </c>
      <c r="H5" s="2" t="s">
        <v>36</v>
      </c>
      <c r="I5" s="2">
        <v>6.92</v>
      </c>
      <c r="J5" s="2" t="s">
        <v>36</v>
      </c>
      <c r="K5" s="2">
        <v>6.561</v>
      </c>
      <c r="L5" s="2" t="s">
        <v>36</v>
      </c>
      <c r="M5" s="2">
        <v>7.906</v>
      </c>
      <c r="N5" s="2" t="s">
        <v>36</v>
      </c>
      <c r="O5" s="2">
        <v>45.239</v>
      </c>
      <c r="P5" s="2" t="s">
        <v>36</v>
      </c>
      <c r="Q5" s="2">
        <v>8.871</v>
      </c>
    </row>
    <row r="6">
      <c r="A6" s="2" t="s">
        <v>37</v>
      </c>
      <c r="B6" s="2" t="s">
        <v>38</v>
      </c>
      <c r="C6" s="2">
        <v>39.051</v>
      </c>
      <c r="D6" s="2" t="s">
        <v>38</v>
      </c>
      <c r="E6" s="2">
        <v>245.982</v>
      </c>
      <c r="F6" s="2" t="s">
        <v>38</v>
      </c>
      <c r="G6" s="2">
        <v>67.917</v>
      </c>
      <c r="H6" s="2" t="s">
        <v>38</v>
      </c>
      <c r="I6" s="2">
        <v>27.528</v>
      </c>
      <c r="J6" s="2" t="s">
        <v>38</v>
      </c>
      <c r="K6" s="2">
        <v>22.053</v>
      </c>
      <c r="L6" s="2" t="s">
        <v>38</v>
      </c>
      <c r="M6" s="2">
        <v>43.651</v>
      </c>
      <c r="N6" s="2" t="s">
        <v>38</v>
      </c>
      <c r="O6" s="2">
        <v>152.901</v>
      </c>
      <c r="P6" s="2" t="s">
        <v>38</v>
      </c>
      <c r="Q6" s="2">
        <v>49.285</v>
      </c>
    </row>
    <row r="7">
      <c r="B7" s="2" t="s">
        <v>39</v>
      </c>
      <c r="C7" s="2">
        <v>9.812</v>
      </c>
      <c r="D7" s="2" t="s">
        <v>39</v>
      </c>
      <c r="E7" s="2">
        <v>119.517</v>
      </c>
      <c r="F7" s="2" t="s">
        <v>39</v>
      </c>
      <c r="G7" s="2">
        <v>28.991</v>
      </c>
      <c r="H7" s="2" t="s">
        <v>39</v>
      </c>
      <c r="I7" s="2">
        <v>64.216</v>
      </c>
      <c r="J7" s="2" t="s">
        <v>39</v>
      </c>
      <c r="K7" s="2">
        <v>13.095</v>
      </c>
      <c r="L7" s="2" t="s">
        <v>39</v>
      </c>
      <c r="M7" s="2">
        <v>9.527</v>
      </c>
      <c r="N7" s="2" t="s">
        <v>39</v>
      </c>
      <c r="O7" s="2">
        <v>43.41</v>
      </c>
      <c r="P7" s="2" t="s">
        <v>39</v>
      </c>
      <c r="Q7" s="2">
        <v>5.674</v>
      </c>
    </row>
    <row r="10">
      <c r="A10" s="2" t="s">
        <v>21</v>
      </c>
      <c r="B10" s="2" t="s">
        <v>40</v>
      </c>
      <c r="C10" s="2">
        <v>0.003</v>
      </c>
      <c r="D10" s="2" t="s">
        <v>40</v>
      </c>
      <c r="E10" s="2">
        <v>3.44</v>
      </c>
      <c r="F10" s="2" t="s">
        <v>40</v>
      </c>
      <c r="G10" s="2">
        <v>0.014</v>
      </c>
      <c r="H10" s="2">
        <v>0.018</v>
      </c>
      <c r="I10" s="2">
        <v>0.002</v>
      </c>
      <c r="J10" s="2">
        <v>0.004</v>
      </c>
      <c r="K10" s="2">
        <v>1.219</v>
      </c>
      <c r="L10" s="2">
        <v>0.002</v>
      </c>
    </row>
    <row r="11">
      <c r="B11" s="2" t="s">
        <v>41</v>
      </c>
      <c r="C11" s="2">
        <v>0.429</v>
      </c>
      <c r="D11" s="2" t="s">
        <v>41</v>
      </c>
      <c r="E11" s="2">
        <v>4.419</v>
      </c>
      <c r="F11" s="2" t="s">
        <v>41</v>
      </c>
      <c r="G11" s="2">
        <v>1.766</v>
      </c>
      <c r="H11" s="2">
        <v>0.511</v>
      </c>
      <c r="I11" s="2">
        <v>0.787</v>
      </c>
      <c r="J11" s="2">
        <v>0.019</v>
      </c>
      <c r="K11" s="2">
        <v>6.614</v>
      </c>
      <c r="L11" s="2">
        <v>0.065</v>
      </c>
    </row>
    <row r="12">
      <c r="B12" s="2" t="s">
        <v>42</v>
      </c>
      <c r="C12" s="2">
        <v>0.273</v>
      </c>
      <c r="D12" s="2" t="s">
        <v>42</v>
      </c>
      <c r="E12" s="2">
        <v>77.954</v>
      </c>
      <c r="F12" s="2" t="s">
        <v>42</v>
      </c>
      <c r="G12" s="2">
        <v>0.404</v>
      </c>
      <c r="H12" s="2">
        <v>0.801</v>
      </c>
      <c r="I12" s="2">
        <v>0.213</v>
      </c>
      <c r="J12" s="2">
        <v>0.207</v>
      </c>
      <c r="K12" s="2">
        <v>6.47</v>
      </c>
      <c r="L12" s="2">
        <v>0.206</v>
      </c>
    </row>
    <row r="13">
      <c r="B13" s="2" t="s">
        <v>43</v>
      </c>
      <c r="C13" s="2">
        <v>0.071</v>
      </c>
      <c r="D13" s="2" t="s">
        <v>43</v>
      </c>
      <c r="E13" s="2">
        <v>2.232</v>
      </c>
      <c r="F13" s="2" t="s">
        <v>43</v>
      </c>
      <c r="G13" s="2">
        <v>0.186</v>
      </c>
      <c r="H13" s="2">
        <v>0.24</v>
      </c>
      <c r="I13" s="2">
        <v>0.074</v>
      </c>
      <c r="J13" s="2">
        <v>0.072</v>
      </c>
      <c r="K13" s="2">
        <v>0.577</v>
      </c>
      <c r="L13" s="2">
        <v>0.081</v>
      </c>
    </row>
    <row r="14">
      <c r="B14" s="2" t="s">
        <v>44</v>
      </c>
      <c r="C14" s="2">
        <v>0.002</v>
      </c>
      <c r="D14" s="2" t="s">
        <v>44</v>
      </c>
      <c r="E14" s="2">
        <v>3.74</v>
      </c>
      <c r="F14" s="2" t="s">
        <v>44</v>
      </c>
      <c r="G14" s="5">
        <v>0.01</v>
      </c>
      <c r="H14" s="2">
        <v>0.144</v>
      </c>
      <c r="I14" s="2">
        <v>0.002</v>
      </c>
      <c r="J14" s="2">
        <v>0.003</v>
      </c>
      <c r="K14" s="2">
        <v>0.833</v>
      </c>
      <c r="L14" s="2">
        <v>0.001</v>
      </c>
    </row>
    <row r="15">
      <c r="B15" s="2" t="s">
        <v>45</v>
      </c>
      <c r="C15" s="2">
        <v>0.001</v>
      </c>
      <c r="D15" s="2" t="s">
        <v>45</v>
      </c>
      <c r="E15" s="2">
        <v>0.095</v>
      </c>
      <c r="F15" s="2" t="s">
        <v>45</v>
      </c>
      <c r="G15" s="2">
        <v>0.012</v>
      </c>
      <c r="H15" s="2">
        <v>0.004</v>
      </c>
      <c r="I15" s="2">
        <v>0.001</v>
      </c>
      <c r="J15" s="2">
        <v>0.002</v>
      </c>
      <c r="K15" s="2">
        <v>0.072</v>
      </c>
      <c r="L15" s="2">
        <v>0.001</v>
      </c>
    </row>
    <row r="16">
      <c r="B16" s="2" t="s">
        <v>46</v>
      </c>
      <c r="C16" s="2">
        <v>0.007</v>
      </c>
      <c r="D16" s="2" t="s">
        <v>46</v>
      </c>
      <c r="E16" s="2">
        <v>5.917</v>
      </c>
      <c r="F16" s="2" t="s">
        <v>46</v>
      </c>
      <c r="G16" s="2">
        <v>0.442</v>
      </c>
      <c r="H16" s="2">
        <v>4.362</v>
      </c>
      <c r="I16" s="2">
        <v>0.014</v>
      </c>
      <c r="J16" s="2">
        <v>0.008</v>
      </c>
      <c r="K16" s="2">
        <v>6.346</v>
      </c>
      <c r="L16" s="2">
        <v>0.005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14"/>
    <col customWidth="1" min="5" max="5" width="18.0"/>
    <col customWidth="1" min="6" max="6" width="22.57"/>
    <col customWidth="1" min="7" max="7" width="24.43"/>
    <col customWidth="1" min="8" max="8" width="17.43"/>
    <col customWidth="1" min="10" max="10" width="25.0"/>
    <col customWidth="1" min="11" max="11" width="27.0"/>
    <col customWidth="1" min="13" max="13" width="18.71"/>
    <col customWidth="1" min="14" max="14" width="20.71"/>
    <col customWidth="1" min="15" max="15" width="16.71"/>
    <col customWidth="1" min="16" max="16" width="16.86"/>
  </cols>
  <sheetData>
    <row r="1">
      <c r="A1" s="1" t="s">
        <v>0</v>
      </c>
      <c r="D1" s="2" t="s">
        <v>47</v>
      </c>
      <c r="E1" s="2" t="s">
        <v>1</v>
      </c>
      <c r="G1" s="2" t="s">
        <v>48</v>
      </c>
      <c r="H1" s="6" t="s">
        <v>49</v>
      </c>
      <c r="J1" s="2" t="s">
        <v>50</v>
      </c>
      <c r="K1" s="6" t="s">
        <v>3</v>
      </c>
      <c r="M1" s="2" t="s">
        <v>51</v>
      </c>
      <c r="N1" s="2" t="s">
        <v>52</v>
      </c>
      <c r="O1" s="7" t="s">
        <v>53</v>
      </c>
      <c r="P1" s="2" t="s">
        <v>54</v>
      </c>
      <c r="Q1" s="2" t="s">
        <v>55</v>
      </c>
      <c r="R1" s="7" t="s">
        <v>53</v>
      </c>
      <c r="S1" s="2" t="s">
        <v>56</v>
      </c>
      <c r="T1" s="2" t="s">
        <v>57</v>
      </c>
      <c r="U1" s="7" t="s">
        <v>53</v>
      </c>
      <c r="V1" s="2" t="s">
        <v>58</v>
      </c>
      <c r="W1" s="2" t="s">
        <v>59</v>
      </c>
      <c r="X1" s="7" t="s">
        <v>53</v>
      </c>
      <c r="Y1" s="2" t="s">
        <v>60</v>
      </c>
      <c r="Z1" s="2" t="s">
        <v>61</v>
      </c>
    </row>
    <row r="2">
      <c r="A2" s="2" t="s">
        <v>13</v>
      </c>
      <c r="B2" s="7" t="s">
        <v>53</v>
      </c>
      <c r="C2" s="2" t="s">
        <v>62</v>
      </c>
      <c r="D2" s="2">
        <v>333.0</v>
      </c>
      <c r="E2" s="2">
        <v>607.0</v>
      </c>
      <c r="F2" s="2" t="s">
        <v>62</v>
      </c>
      <c r="G2" s="2">
        <v>289.0</v>
      </c>
      <c r="H2" s="2">
        <v>938.0</v>
      </c>
      <c r="I2" s="2" t="s">
        <v>62</v>
      </c>
      <c r="J2" s="2">
        <v>35.0</v>
      </c>
      <c r="K2" s="2">
        <v>1973.0</v>
      </c>
      <c r="L2" s="2" t="s">
        <v>62</v>
      </c>
      <c r="M2" s="2">
        <v>583.0</v>
      </c>
      <c r="N2" s="2">
        <v>8749.0</v>
      </c>
      <c r="O2" s="2" t="s">
        <v>62</v>
      </c>
      <c r="P2" s="2">
        <v>173.0</v>
      </c>
      <c r="Q2" s="2">
        <v>721.0</v>
      </c>
      <c r="R2" s="2" t="s">
        <v>62</v>
      </c>
      <c r="S2" s="2">
        <v>35.0</v>
      </c>
      <c r="T2" s="2">
        <v>323.0</v>
      </c>
      <c r="U2" s="2" t="s">
        <v>62</v>
      </c>
      <c r="V2" s="2">
        <v>2158.0</v>
      </c>
      <c r="W2" s="2">
        <v>6463.0</v>
      </c>
      <c r="X2" s="2" t="s">
        <v>62</v>
      </c>
      <c r="Y2" s="2">
        <v>16.0</v>
      </c>
      <c r="Z2" s="2">
        <v>307.0</v>
      </c>
    </row>
    <row r="3">
      <c r="C3" s="2" t="s">
        <v>63</v>
      </c>
      <c r="D3" s="2">
        <v>46.0</v>
      </c>
      <c r="E3" s="2">
        <v>191.0</v>
      </c>
      <c r="F3" s="2" t="s">
        <v>63</v>
      </c>
      <c r="G3" s="2">
        <v>64.0</v>
      </c>
      <c r="H3" s="2">
        <v>321.0</v>
      </c>
      <c r="I3" s="2" t="s">
        <v>63</v>
      </c>
      <c r="J3" s="2">
        <v>151.0</v>
      </c>
      <c r="K3" s="2">
        <v>397.0</v>
      </c>
      <c r="L3" s="2" t="s">
        <v>63</v>
      </c>
      <c r="M3" s="2">
        <v>66.0</v>
      </c>
      <c r="N3" s="2">
        <v>127.0</v>
      </c>
      <c r="O3" s="2" t="s">
        <v>63</v>
      </c>
      <c r="P3" s="2">
        <v>46.0</v>
      </c>
      <c r="Q3" s="2">
        <v>141.0</v>
      </c>
      <c r="R3" s="2" t="s">
        <v>63</v>
      </c>
      <c r="S3" s="2">
        <v>33.0</v>
      </c>
      <c r="T3" s="2">
        <v>91.0</v>
      </c>
      <c r="U3" s="2" t="s">
        <v>63</v>
      </c>
      <c r="V3" s="2">
        <v>138.0</v>
      </c>
      <c r="W3" s="2">
        <v>7390.0</v>
      </c>
      <c r="X3" s="2" t="s">
        <v>63</v>
      </c>
      <c r="Y3" s="2">
        <v>65.0</v>
      </c>
      <c r="Z3" s="2">
        <v>298.0</v>
      </c>
    </row>
    <row r="4">
      <c r="C4" s="2" t="s">
        <v>25</v>
      </c>
      <c r="D4" s="2">
        <v>512.0</v>
      </c>
      <c r="E4" s="2">
        <v>1024.0</v>
      </c>
      <c r="F4" s="2" t="s">
        <v>25</v>
      </c>
      <c r="G4" s="2">
        <v>512.0</v>
      </c>
      <c r="H4" s="2">
        <v>1024.0</v>
      </c>
      <c r="I4" s="2" t="s">
        <v>25</v>
      </c>
      <c r="J4" s="2">
        <v>56.0</v>
      </c>
      <c r="K4" s="2">
        <v>3584.0</v>
      </c>
      <c r="L4" s="2" t="s">
        <v>25</v>
      </c>
      <c r="M4" s="2">
        <v>1024.0</v>
      </c>
      <c r="N4" s="2">
        <v>16384.0</v>
      </c>
      <c r="O4" s="2" t="s">
        <v>25</v>
      </c>
      <c r="P4" s="2">
        <v>256.0</v>
      </c>
      <c r="Q4" s="2">
        <v>1024.0</v>
      </c>
      <c r="R4" s="2" t="s">
        <v>25</v>
      </c>
      <c r="S4" s="2">
        <v>64.0</v>
      </c>
      <c r="T4" s="2">
        <v>512.0</v>
      </c>
      <c r="U4" s="2" t="s">
        <v>25</v>
      </c>
      <c r="V4" s="2">
        <v>3072.0</v>
      </c>
      <c r="W4" s="2">
        <v>12288.0</v>
      </c>
      <c r="X4" s="2" t="s">
        <v>25</v>
      </c>
      <c r="Y4" s="2">
        <v>16.0</v>
      </c>
      <c r="Z4" s="2">
        <v>512.0</v>
      </c>
    </row>
    <row r="5">
      <c r="D5" s="2" t="s">
        <v>47</v>
      </c>
      <c r="E5" s="2" t="s">
        <v>1</v>
      </c>
      <c r="G5" s="2" t="s">
        <v>33</v>
      </c>
      <c r="H5" s="2" t="s">
        <v>64</v>
      </c>
      <c r="J5" s="2" t="s">
        <v>33</v>
      </c>
      <c r="K5" s="2" t="s">
        <v>64</v>
      </c>
      <c r="M5" s="2" t="s">
        <v>33</v>
      </c>
      <c r="N5" s="2" t="s">
        <v>64</v>
      </c>
      <c r="O5" s="8" t="s">
        <v>65</v>
      </c>
      <c r="P5" s="2" t="s">
        <v>33</v>
      </c>
      <c r="Q5" s="2" t="s">
        <v>64</v>
      </c>
      <c r="R5" s="8" t="s">
        <v>65</v>
      </c>
      <c r="S5" s="2" t="s">
        <v>33</v>
      </c>
      <c r="T5" s="2" t="s">
        <v>64</v>
      </c>
      <c r="U5" s="8" t="s">
        <v>65</v>
      </c>
      <c r="V5" s="2" t="s">
        <v>33</v>
      </c>
      <c r="W5" s="2" t="s">
        <v>64</v>
      </c>
      <c r="X5" s="8" t="s">
        <v>65</v>
      </c>
      <c r="Y5" s="2" t="s">
        <v>33</v>
      </c>
    </row>
    <row r="6">
      <c r="B6" s="7" t="s">
        <v>65</v>
      </c>
      <c r="C6" s="2" t="s">
        <v>62</v>
      </c>
      <c r="D6" s="2">
        <v>3.63</v>
      </c>
      <c r="E6" s="2">
        <v>1.99</v>
      </c>
      <c r="F6" s="2" t="s">
        <v>62</v>
      </c>
      <c r="G6" s="2">
        <v>18.08</v>
      </c>
      <c r="H6" s="2">
        <v>5.57</v>
      </c>
      <c r="I6" s="2" t="s">
        <v>62</v>
      </c>
      <c r="J6" s="2">
        <v>353.56</v>
      </c>
      <c r="K6" s="2">
        <v>6.27</v>
      </c>
      <c r="L6" s="2" t="s">
        <v>62</v>
      </c>
      <c r="M6" s="2">
        <v>28.89</v>
      </c>
      <c r="N6" s="2">
        <v>2.3</v>
      </c>
      <c r="O6" s="2" t="s">
        <v>62</v>
      </c>
      <c r="P6" s="2">
        <v>7.5</v>
      </c>
      <c r="Q6" s="2">
        <v>2.21</v>
      </c>
      <c r="R6" s="2" t="s">
        <v>62</v>
      </c>
      <c r="S6" s="2">
        <v>16.18</v>
      </c>
      <c r="T6" s="2">
        <v>2.22</v>
      </c>
      <c r="U6" s="2" t="s">
        <v>62</v>
      </c>
      <c r="V6" s="2">
        <v>10.53</v>
      </c>
      <c r="W6" s="2">
        <v>4.1</v>
      </c>
      <c r="X6" s="2" t="s">
        <v>62</v>
      </c>
      <c r="Y6" s="2">
        <v>30.57</v>
      </c>
      <c r="Z6" s="2">
        <v>2.1</v>
      </c>
    </row>
    <row r="7">
      <c r="C7" s="2" t="s">
        <v>63</v>
      </c>
      <c r="D7" s="2">
        <v>26.27</v>
      </c>
      <c r="E7" s="2">
        <v>6.33</v>
      </c>
      <c r="F7" s="2" t="s">
        <v>63</v>
      </c>
      <c r="G7" s="2">
        <v>81.63</v>
      </c>
      <c r="H7" s="2">
        <v>16.28</v>
      </c>
      <c r="I7" s="2" t="s">
        <v>63</v>
      </c>
      <c r="J7" s="2">
        <v>122.38</v>
      </c>
      <c r="K7" s="2">
        <v>46.55</v>
      </c>
      <c r="L7" s="2" t="s">
        <v>63</v>
      </c>
      <c r="M7" s="2">
        <v>321.22</v>
      </c>
      <c r="N7" s="2">
        <v>166.93</v>
      </c>
      <c r="O7" s="2" t="s">
        <v>63</v>
      </c>
      <c r="P7" s="2">
        <v>34.64</v>
      </c>
      <c r="Q7" s="2">
        <v>11.3</v>
      </c>
      <c r="R7" s="2" t="s">
        <v>63</v>
      </c>
      <c r="S7" s="2">
        <v>21.72</v>
      </c>
      <c r="T7" s="2">
        <v>7.88</v>
      </c>
      <c r="U7" s="2" t="s">
        <v>63</v>
      </c>
      <c r="V7" s="2">
        <v>192.24</v>
      </c>
      <c r="W7" s="2">
        <v>3.59</v>
      </c>
      <c r="X7" s="2" t="s">
        <v>63</v>
      </c>
      <c r="Y7" s="2">
        <v>9.95</v>
      </c>
      <c r="Z7" s="2">
        <v>2.17</v>
      </c>
    </row>
    <row r="8">
      <c r="C8" s="2" t="s">
        <v>25</v>
      </c>
      <c r="D8" s="2">
        <v>2.39</v>
      </c>
      <c r="E8" s="2">
        <v>1.2</v>
      </c>
      <c r="F8" s="2" t="s">
        <v>25</v>
      </c>
      <c r="G8" s="2">
        <v>556.26</v>
      </c>
      <c r="H8" s="2">
        <v>278.13</v>
      </c>
      <c r="I8" s="2" t="s">
        <v>25</v>
      </c>
      <c r="J8" s="2">
        <v>145.07</v>
      </c>
      <c r="K8" s="2">
        <v>2.27</v>
      </c>
      <c r="L8" s="2" t="s">
        <v>25</v>
      </c>
      <c r="M8" s="2">
        <v>21.11</v>
      </c>
      <c r="N8" s="2">
        <v>1.32</v>
      </c>
      <c r="O8" s="2" t="s">
        <v>25</v>
      </c>
      <c r="P8" s="2">
        <v>6.25</v>
      </c>
      <c r="Q8" s="2">
        <v>1.56</v>
      </c>
      <c r="R8" s="2" t="s">
        <v>25</v>
      </c>
      <c r="S8" s="2">
        <v>12.0</v>
      </c>
      <c r="T8" s="2">
        <v>1.5</v>
      </c>
      <c r="U8" s="2" t="s">
        <v>25</v>
      </c>
      <c r="V8" s="2">
        <v>3.35</v>
      </c>
      <c r="W8" s="2">
        <v>0.84</v>
      </c>
      <c r="X8" s="2" t="s">
        <v>25</v>
      </c>
      <c r="Y8" s="2">
        <v>40.56</v>
      </c>
      <c r="Z8" s="2">
        <v>1.27</v>
      </c>
    </row>
    <row r="9">
      <c r="D9" s="2" t="s">
        <v>33</v>
      </c>
      <c r="E9" s="2" t="s">
        <v>64</v>
      </c>
      <c r="G9" s="2" t="s">
        <v>33</v>
      </c>
      <c r="H9" s="2" t="s">
        <v>64</v>
      </c>
      <c r="J9" s="2" t="s">
        <v>33</v>
      </c>
      <c r="K9" s="2" t="s">
        <v>64</v>
      </c>
      <c r="M9" s="2" t="s">
        <v>33</v>
      </c>
      <c r="N9" s="2" t="s">
        <v>64</v>
      </c>
      <c r="O9" s="9" t="s">
        <v>66</v>
      </c>
      <c r="P9" s="2" t="s">
        <v>33</v>
      </c>
      <c r="Q9" s="2" t="s">
        <v>64</v>
      </c>
      <c r="R9" s="9" t="s">
        <v>66</v>
      </c>
      <c r="S9" s="2" t="s">
        <v>33</v>
      </c>
      <c r="T9" s="2" t="s">
        <v>64</v>
      </c>
      <c r="U9" s="9" t="s">
        <v>66</v>
      </c>
      <c r="V9" s="2" t="s">
        <v>33</v>
      </c>
      <c r="W9" s="2" t="s">
        <v>64</v>
      </c>
      <c r="X9" s="9" t="s">
        <v>66</v>
      </c>
      <c r="Y9" s="2" t="s">
        <v>33</v>
      </c>
    </row>
    <row r="10">
      <c r="B10" s="2" t="s">
        <v>66</v>
      </c>
      <c r="C10" s="2" t="s">
        <v>62</v>
      </c>
      <c r="D10" s="3">
        <v>0.5538</v>
      </c>
      <c r="E10" s="3">
        <v>1.0</v>
      </c>
      <c r="F10" s="2" t="s">
        <v>62</v>
      </c>
      <c r="G10" s="3">
        <v>0.2942</v>
      </c>
      <c r="H10" s="3">
        <v>0.9549</v>
      </c>
      <c r="I10" s="2" t="s">
        <v>62</v>
      </c>
      <c r="J10" s="3">
        <v>0.0086</v>
      </c>
      <c r="K10" s="3">
        <v>0.4864</v>
      </c>
      <c r="L10" s="2" t="s">
        <v>62</v>
      </c>
      <c r="M10" s="3">
        <v>0.0697</v>
      </c>
      <c r="N10" s="3">
        <v>0.8761</v>
      </c>
      <c r="O10" s="2" t="s">
        <v>62</v>
      </c>
      <c r="P10" s="3">
        <v>0.267</v>
      </c>
      <c r="Q10" s="3">
        <v>0.9062</v>
      </c>
      <c r="R10" s="2" t="s">
        <v>62</v>
      </c>
      <c r="S10" s="3">
        <v>0.1269</v>
      </c>
      <c r="T10" s="3">
        <v>0.9256</v>
      </c>
      <c r="U10" s="2" t="s">
        <v>62</v>
      </c>
      <c r="V10" s="3">
        <v>0.2942</v>
      </c>
      <c r="W10" s="3">
        <v>0.7549</v>
      </c>
      <c r="X10" s="2" t="s">
        <v>62</v>
      </c>
      <c r="Y10" s="3">
        <v>0.0655</v>
      </c>
      <c r="Z10" s="3">
        <v>0.9525</v>
      </c>
    </row>
    <row r="11">
      <c r="C11" s="2" t="s">
        <v>63</v>
      </c>
      <c r="D11" s="3">
        <v>0.902</v>
      </c>
      <c r="E11" s="3">
        <v>1.0</v>
      </c>
      <c r="F11" s="2" t="s">
        <v>63</v>
      </c>
      <c r="G11" s="3">
        <v>0.9014</v>
      </c>
      <c r="H11" s="3">
        <v>1.0</v>
      </c>
      <c r="I11" s="2" t="s">
        <v>63</v>
      </c>
      <c r="J11" s="3">
        <v>0.9264</v>
      </c>
      <c r="K11" s="3">
        <v>1.0</v>
      </c>
      <c r="L11" s="2" t="s">
        <v>63</v>
      </c>
      <c r="M11" s="3">
        <v>0.9296</v>
      </c>
      <c r="N11" s="3">
        <v>1.0</v>
      </c>
      <c r="O11" s="2" t="s">
        <v>63</v>
      </c>
      <c r="P11" s="3">
        <v>0.902</v>
      </c>
      <c r="Q11" s="3">
        <v>1.0</v>
      </c>
      <c r="R11" s="2" t="s">
        <v>63</v>
      </c>
      <c r="S11" s="3">
        <v>0.8919</v>
      </c>
      <c r="T11" s="3">
        <v>1.0</v>
      </c>
      <c r="U11" s="2" t="s">
        <v>63</v>
      </c>
      <c r="V11" s="3">
        <v>0.8625</v>
      </c>
      <c r="W11" s="3">
        <v>0.9286</v>
      </c>
      <c r="X11" s="2" t="s">
        <v>63</v>
      </c>
      <c r="Y11" s="3">
        <v>0.8904</v>
      </c>
      <c r="Z11" s="3">
        <v>1.0</v>
      </c>
    </row>
    <row r="12">
      <c r="C12" s="2" t="s">
        <v>25</v>
      </c>
      <c r="D12" s="3">
        <v>0.5</v>
      </c>
      <c r="E12" s="3">
        <v>1.0</v>
      </c>
      <c r="F12" s="2" t="s">
        <v>25</v>
      </c>
      <c r="G12" s="3">
        <v>0.5</v>
      </c>
      <c r="H12" s="3">
        <v>1.0</v>
      </c>
      <c r="I12" s="2" t="s">
        <v>25</v>
      </c>
      <c r="J12" s="3">
        <v>0.0078</v>
      </c>
      <c r="K12" s="3">
        <v>0.5</v>
      </c>
      <c r="L12" s="2" t="s">
        <v>25</v>
      </c>
      <c r="M12" s="3">
        <v>0.0625</v>
      </c>
      <c r="N12" s="3">
        <v>1.0</v>
      </c>
      <c r="O12" s="2" t="s">
        <v>25</v>
      </c>
      <c r="P12" s="3">
        <v>0.25</v>
      </c>
      <c r="Q12" s="3">
        <v>1.0</v>
      </c>
      <c r="R12" s="2" t="s">
        <v>25</v>
      </c>
      <c r="S12" s="3">
        <v>0.125</v>
      </c>
      <c r="T12" s="3">
        <v>1.0</v>
      </c>
      <c r="U12" s="2" t="s">
        <v>25</v>
      </c>
      <c r="V12" s="3">
        <v>0.25</v>
      </c>
      <c r="W12" s="3">
        <v>1.0</v>
      </c>
      <c r="X12" s="2" t="s">
        <v>25</v>
      </c>
      <c r="Y12" s="3">
        <v>0.0312</v>
      </c>
      <c r="Z12" s="3">
        <v>1.0</v>
      </c>
    </row>
    <row r="13">
      <c r="I13" s="4"/>
      <c r="J13" s="4"/>
      <c r="K13" s="4"/>
      <c r="L13" s="4"/>
      <c r="M13" s="4"/>
    </row>
    <row r="14">
      <c r="I14" s="4"/>
      <c r="J14" s="4"/>
      <c r="K14" s="4"/>
      <c r="L14" s="4"/>
      <c r="M14" s="4"/>
    </row>
    <row r="15">
      <c r="B15" s="7"/>
      <c r="I15" s="4"/>
      <c r="J15" s="4"/>
      <c r="K15" s="4"/>
      <c r="L15" s="4"/>
      <c r="M15" s="4"/>
    </row>
    <row r="16">
      <c r="I16" s="4"/>
      <c r="J16" s="4"/>
      <c r="K16" s="4"/>
      <c r="L16" s="4"/>
      <c r="M16" s="4"/>
    </row>
    <row r="17">
      <c r="I17" s="4"/>
      <c r="J17" s="4"/>
      <c r="K17" s="4"/>
      <c r="L17" s="4"/>
      <c r="M17" s="4"/>
    </row>
    <row r="18">
      <c r="I18" s="4"/>
      <c r="J18" s="4"/>
      <c r="K18" s="4"/>
      <c r="L18" s="4"/>
      <c r="M18" s="4"/>
    </row>
    <row r="19">
      <c r="I19" s="4"/>
      <c r="J19" s="4"/>
      <c r="K19" s="4"/>
      <c r="L19" s="4"/>
      <c r="M19" s="4"/>
    </row>
    <row r="20">
      <c r="G20" s="4"/>
      <c r="H20" s="4"/>
      <c r="I20" s="4"/>
      <c r="J20" s="4"/>
      <c r="K20" s="4"/>
    </row>
    <row r="21">
      <c r="D21" s="4"/>
      <c r="E21" s="4"/>
      <c r="F21" s="4"/>
      <c r="G21" s="4"/>
      <c r="H21" s="4"/>
      <c r="I21" s="4"/>
      <c r="J21" s="4"/>
      <c r="K21" s="4"/>
    </row>
    <row r="22">
      <c r="D22" s="4"/>
      <c r="E22" s="4"/>
      <c r="F22" s="4"/>
      <c r="G22" s="4"/>
      <c r="H22" s="4"/>
      <c r="I22" s="4"/>
      <c r="J22" s="4"/>
      <c r="K22" s="4"/>
    </row>
    <row r="23">
      <c r="D23" s="4"/>
      <c r="E23" s="4"/>
      <c r="F23" s="4"/>
      <c r="G23" s="4"/>
      <c r="H23" s="4"/>
      <c r="I23" s="4"/>
      <c r="J23" s="4"/>
      <c r="K23" s="4"/>
    </row>
    <row r="24">
      <c r="D24" s="4"/>
      <c r="E24" s="4"/>
      <c r="F24" s="4"/>
      <c r="G24" s="4"/>
      <c r="H24" s="4"/>
      <c r="I24" s="4"/>
      <c r="J24" s="4"/>
      <c r="K24" s="4"/>
    </row>
    <row r="25">
      <c r="D25" s="4"/>
      <c r="E25" s="4"/>
      <c r="F25" s="4"/>
      <c r="G25" s="4"/>
      <c r="H25" s="4"/>
      <c r="I25" s="4"/>
      <c r="J25" s="4"/>
      <c r="K25" s="4"/>
    </row>
    <row r="26">
      <c r="D26" s="4"/>
      <c r="E26" s="4"/>
      <c r="F26" s="4"/>
      <c r="G26" s="4"/>
      <c r="H26" s="4"/>
      <c r="I26" s="4"/>
      <c r="J26" s="4"/>
      <c r="K2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</v>
      </c>
      <c r="E1" s="2" t="s">
        <v>2</v>
      </c>
      <c r="G1" s="2" t="s">
        <v>3</v>
      </c>
      <c r="I1" s="2" t="s">
        <v>4</v>
      </c>
      <c r="K1" s="2" t="s">
        <v>5</v>
      </c>
      <c r="M1" s="2" t="s">
        <v>6</v>
      </c>
      <c r="O1" s="2" t="s">
        <v>7</v>
      </c>
      <c r="Q1" s="2" t="s">
        <v>8</v>
      </c>
    </row>
    <row r="2">
      <c r="B2" s="2" t="s">
        <v>9</v>
      </c>
      <c r="C2" s="3">
        <v>0.5662</v>
      </c>
      <c r="D2" s="4">
        <f t="shared" ref="D2:D8" si="1">C2-56.62%</f>
        <v>0</v>
      </c>
      <c r="E2" s="3">
        <v>0.9982</v>
      </c>
      <c r="F2" s="4">
        <f t="shared" ref="F2:F8" si="2">E2-99.82%</f>
        <v>0</v>
      </c>
      <c r="G2" s="3">
        <v>0.3875</v>
      </c>
      <c r="H2" s="4">
        <f t="shared" ref="H2:H8" si="3">G2-38.75%</f>
        <v>0</v>
      </c>
      <c r="I2" s="3">
        <v>0.5811</v>
      </c>
      <c r="J2" s="4">
        <f t="shared" ref="J2:J8" si="4">I2-58.11%</f>
        <v>0</v>
      </c>
      <c r="K2" s="3">
        <v>0.5347</v>
      </c>
      <c r="L2" s="4">
        <f t="shared" ref="L2:L8" si="5">K2-53.47%</f>
        <v>0</v>
      </c>
      <c r="M2" s="3">
        <v>0.651</v>
      </c>
      <c r="N2" s="4">
        <f t="shared" ref="N2:N8" si="6">M2-65.1%</f>
        <v>0</v>
      </c>
      <c r="O2" s="3">
        <v>0.1888</v>
      </c>
      <c r="P2" s="4">
        <f t="shared" ref="P2:P8" si="7">O2-18.88%</f>
        <v>0</v>
      </c>
      <c r="Q2" s="3">
        <v>0.5362</v>
      </c>
      <c r="R2" s="4">
        <f t="shared" ref="R2:R8" si="8">Q2-53.62%</f>
        <v>0</v>
      </c>
    </row>
    <row r="3">
      <c r="A3" s="2" t="s">
        <v>11</v>
      </c>
      <c r="B3" s="2" t="s">
        <v>12</v>
      </c>
      <c r="C3" s="3">
        <v>0.7102</v>
      </c>
      <c r="D3" s="4">
        <f t="shared" si="1"/>
        <v>0.144</v>
      </c>
      <c r="E3" s="3">
        <v>0.999</v>
      </c>
      <c r="F3" s="4">
        <f t="shared" si="2"/>
        <v>0.0008</v>
      </c>
      <c r="G3" s="3">
        <v>0.6689</v>
      </c>
      <c r="H3" s="4">
        <f t="shared" si="3"/>
        <v>0.2814</v>
      </c>
      <c r="I3" s="3">
        <v>0.7472</v>
      </c>
      <c r="J3" s="4">
        <f t="shared" si="4"/>
        <v>0.1661</v>
      </c>
      <c r="K3" s="3">
        <v>0.675</v>
      </c>
      <c r="L3" s="4">
        <f t="shared" si="5"/>
        <v>0.1403</v>
      </c>
      <c r="M3" s="3">
        <v>0.672</v>
      </c>
      <c r="N3" s="4">
        <f t="shared" si="6"/>
        <v>0.021</v>
      </c>
      <c r="O3" s="3">
        <v>0.6165</v>
      </c>
      <c r="P3" s="4">
        <f t="shared" si="7"/>
        <v>0.4277</v>
      </c>
      <c r="Q3" s="3">
        <v>0.7346</v>
      </c>
      <c r="R3" s="4">
        <f t="shared" si="8"/>
        <v>0.1984</v>
      </c>
    </row>
    <row r="4">
      <c r="A4" s="2" t="s">
        <v>13</v>
      </c>
      <c r="B4" s="2" t="s">
        <v>14</v>
      </c>
      <c r="C4" s="3">
        <v>0.5755</v>
      </c>
      <c r="D4" s="4">
        <f t="shared" si="1"/>
        <v>0.0093</v>
      </c>
      <c r="E4" s="3">
        <v>0.9994</v>
      </c>
      <c r="F4" s="4">
        <f t="shared" si="2"/>
        <v>0.0012</v>
      </c>
      <c r="G4" s="3">
        <v>0.6363</v>
      </c>
      <c r="H4" s="4">
        <f t="shared" si="3"/>
        <v>0.2488</v>
      </c>
      <c r="I4" s="3">
        <v>0.7748</v>
      </c>
      <c r="J4" s="4">
        <f t="shared" si="4"/>
        <v>0.1937</v>
      </c>
      <c r="K4" s="3">
        <v>0.7416</v>
      </c>
      <c r="L4" s="4">
        <f t="shared" si="5"/>
        <v>0.2069</v>
      </c>
      <c r="M4" s="3">
        <v>0.7629</v>
      </c>
      <c r="N4" s="4">
        <f t="shared" si="6"/>
        <v>0.1119</v>
      </c>
      <c r="O4" s="3">
        <v>0.7949</v>
      </c>
      <c r="P4" s="4">
        <f t="shared" si="7"/>
        <v>0.6061</v>
      </c>
      <c r="Q4" s="3">
        <v>0.7307</v>
      </c>
      <c r="R4" s="4">
        <f t="shared" si="8"/>
        <v>0.1945</v>
      </c>
    </row>
    <row r="5">
      <c r="B5" s="2" t="s">
        <v>15</v>
      </c>
      <c r="C5" s="3">
        <v>0.6755</v>
      </c>
      <c r="D5" s="4">
        <f t="shared" si="1"/>
        <v>0.1093</v>
      </c>
      <c r="E5" s="3">
        <v>0.9994</v>
      </c>
      <c r="F5" s="4">
        <f t="shared" si="2"/>
        <v>0.0012</v>
      </c>
      <c r="G5" s="3">
        <v>0.6689</v>
      </c>
      <c r="H5" s="4">
        <f t="shared" si="3"/>
        <v>0.2814</v>
      </c>
      <c r="I5" s="3">
        <v>0.758</v>
      </c>
      <c r="J5" s="4">
        <f t="shared" si="4"/>
        <v>0.1769</v>
      </c>
      <c r="K5" s="3">
        <v>0.75</v>
      </c>
      <c r="L5" s="4">
        <f t="shared" si="5"/>
        <v>0.2153</v>
      </c>
      <c r="M5" s="3">
        <v>0.698</v>
      </c>
      <c r="N5" s="4">
        <f t="shared" si="6"/>
        <v>0.047</v>
      </c>
      <c r="O5" s="3">
        <v>0.8427</v>
      </c>
      <c r="P5" s="4">
        <f t="shared" si="7"/>
        <v>0.6539</v>
      </c>
      <c r="Q5" s="3">
        <v>0.7153</v>
      </c>
      <c r="R5" s="4">
        <f t="shared" si="8"/>
        <v>0.1791</v>
      </c>
    </row>
    <row r="6">
      <c r="A6" s="2" t="s">
        <v>16</v>
      </c>
      <c r="B6" s="2" t="s">
        <v>17</v>
      </c>
      <c r="C6" s="3">
        <v>0.5098</v>
      </c>
      <c r="D6" s="4">
        <f t="shared" si="1"/>
        <v>-0.0564</v>
      </c>
      <c r="E6" s="3">
        <v>0.9967</v>
      </c>
      <c r="F6" s="4">
        <f t="shared" si="2"/>
        <v>-0.0015</v>
      </c>
      <c r="G6" s="3">
        <v>0.4034</v>
      </c>
      <c r="H6" s="4">
        <f t="shared" si="3"/>
        <v>0.0159</v>
      </c>
      <c r="I6" s="3">
        <v>0.537</v>
      </c>
      <c r="J6" s="4">
        <f t="shared" si="4"/>
        <v>-0.0441</v>
      </c>
      <c r="K6" s="3">
        <v>0.5312</v>
      </c>
      <c r="L6" s="4">
        <f t="shared" si="5"/>
        <v>-0.0035</v>
      </c>
      <c r="M6" s="3">
        <v>0.5807</v>
      </c>
      <c r="N6" s="4">
        <f t="shared" si="6"/>
        <v>-0.0703</v>
      </c>
      <c r="O6" s="3">
        <v>0.3733</v>
      </c>
      <c r="P6" s="4">
        <f t="shared" si="7"/>
        <v>0.1845</v>
      </c>
      <c r="Q6" s="3">
        <v>0.4923</v>
      </c>
      <c r="R6" s="4">
        <f t="shared" si="8"/>
        <v>-0.0439</v>
      </c>
    </row>
    <row r="7">
      <c r="A7" s="2" t="s">
        <v>18</v>
      </c>
      <c r="B7" s="2" t="s">
        <v>19</v>
      </c>
      <c r="C7" s="3">
        <v>0.5767</v>
      </c>
      <c r="D7" s="4">
        <f t="shared" si="1"/>
        <v>0.0105</v>
      </c>
      <c r="E7" s="3">
        <v>0.9982</v>
      </c>
      <c r="F7" s="4">
        <f t="shared" si="2"/>
        <v>0</v>
      </c>
      <c r="G7" s="3">
        <v>0.6612</v>
      </c>
      <c r="H7" s="4">
        <f t="shared" si="3"/>
        <v>0.2737</v>
      </c>
      <c r="I7" s="3">
        <v>0.6003</v>
      </c>
      <c r="J7" s="4">
        <f t="shared" si="4"/>
        <v>0.0192</v>
      </c>
      <c r="K7" s="3">
        <v>0.6046</v>
      </c>
      <c r="L7" s="4">
        <f t="shared" si="5"/>
        <v>0.0699</v>
      </c>
      <c r="M7" s="3">
        <v>0.6901</v>
      </c>
      <c r="N7" s="4">
        <f t="shared" si="6"/>
        <v>0.0391</v>
      </c>
      <c r="O7" s="3">
        <v>0.9793</v>
      </c>
      <c r="P7" s="4">
        <f t="shared" si="7"/>
        <v>0.7905</v>
      </c>
      <c r="Q7" s="3">
        <v>0.6769</v>
      </c>
      <c r="R7" s="4">
        <f t="shared" si="8"/>
        <v>0.1407</v>
      </c>
    </row>
    <row r="8">
      <c r="B8" s="2" t="s">
        <v>20</v>
      </c>
      <c r="C8" s="3">
        <v>0.7777</v>
      </c>
      <c r="D8" s="4">
        <f t="shared" si="1"/>
        <v>0.2115</v>
      </c>
      <c r="E8" s="3">
        <v>0.9994</v>
      </c>
      <c r="F8" s="4">
        <f t="shared" si="2"/>
        <v>0.0012</v>
      </c>
      <c r="G8" s="3">
        <v>0.5371</v>
      </c>
      <c r="H8" s="4">
        <f t="shared" si="3"/>
        <v>0.1496</v>
      </c>
      <c r="I8" s="3">
        <v>0.7564</v>
      </c>
      <c r="J8" s="4">
        <f t="shared" si="4"/>
        <v>0.1753</v>
      </c>
      <c r="K8" s="3">
        <v>0.7984</v>
      </c>
      <c r="L8" s="4">
        <f t="shared" si="5"/>
        <v>0.2637</v>
      </c>
      <c r="M8" s="3">
        <v>0.7421</v>
      </c>
      <c r="N8" s="4">
        <f t="shared" si="6"/>
        <v>0.0911</v>
      </c>
      <c r="O8" s="3">
        <v>0.9822</v>
      </c>
      <c r="P8" s="4">
        <f t="shared" si="7"/>
        <v>0.7934</v>
      </c>
      <c r="Q8" s="3">
        <v>0.7076</v>
      </c>
      <c r="R8" s="4">
        <f t="shared" si="8"/>
        <v>0.1714</v>
      </c>
      <c r="S8" s="2" t="s">
        <v>67</v>
      </c>
    </row>
    <row r="9">
      <c r="A9" s="2" t="s">
        <v>68</v>
      </c>
      <c r="D9" s="4">
        <f>AVERAGE(D3:D8)</f>
        <v>0.07136666667</v>
      </c>
      <c r="F9" s="4">
        <f>AVERAGE(F3:F8)</f>
        <v>0.0004833333333</v>
      </c>
      <c r="H9" s="4">
        <f>AVERAGE(H3:H8)</f>
        <v>0.2084666667</v>
      </c>
      <c r="J9" s="4">
        <f>AVERAGE(J3:J8)</f>
        <v>0.1145166667</v>
      </c>
      <c r="L9" s="4">
        <f>AVERAGE(L3:L8)</f>
        <v>0.1487666667</v>
      </c>
      <c r="N9" s="4">
        <f>AVERAGE(N3:N8)</f>
        <v>0.03996666667</v>
      </c>
      <c r="P9" s="4">
        <f>AVERAGE(P3:P8)</f>
        <v>0.5760166667</v>
      </c>
      <c r="R9" s="4">
        <f>AVERAGE(R3:R8)</f>
        <v>0.1400333333</v>
      </c>
      <c r="S9" s="4">
        <f t="shared" ref="S9:S10" si="9">AVERAGE(R9,P9,N9,L9,J9,H9,F9,D9)</f>
        <v>0.1624520833</v>
      </c>
    </row>
    <row r="10">
      <c r="A10" s="2" t="s">
        <v>69</v>
      </c>
      <c r="D10" s="3">
        <v>0.2115</v>
      </c>
      <c r="F10" s="4">
        <f>MAX(F3:F8)</f>
        <v>0.0012</v>
      </c>
      <c r="H10" s="4">
        <f>MAX(H3:H8)</f>
        <v>0.2814</v>
      </c>
      <c r="J10" s="4">
        <f>MAX(J3:J8)</f>
        <v>0.1937</v>
      </c>
      <c r="L10" s="4">
        <f>MAX(L3:L8)</f>
        <v>0.2637</v>
      </c>
      <c r="N10" s="4">
        <f>MAX(N3:N8)</f>
        <v>0.1119</v>
      </c>
      <c r="P10" s="4">
        <f>MAX(P3:P8)</f>
        <v>0.7934</v>
      </c>
      <c r="R10" s="4">
        <f>MAX(R3:R8)</f>
        <v>0.1984</v>
      </c>
      <c r="S10" s="4">
        <f t="shared" si="9"/>
        <v>0.2569</v>
      </c>
    </row>
    <row r="22">
      <c r="A22" s="1"/>
      <c r="C22" s="2" t="s">
        <v>1</v>
      </c>
      <c r="E22" s="2" t="s">
        <v>2</v>
      </c>
      <c r="G22" s="2" t="s">
        <v>3</v>
      </c>
      <c r="I22" s="2" t="s">
        <v>4</v>
      </c>
      <c r="K22" s="2" t="s">
        <v>5</v>
      </c>
      <c r="M22" s="2" t="s">
        <v>6</v>
      </c>
      <c r="O22" s="2" t="s">
        <v>7</v>
      </c>
      <c r="Q22" s="2" t="s">
        <v>8</v>
      </c>
    </row>
    <row r="23">
      <c r="A23" s="2" t="s">
        <v>21</v>
      </c>
      <c r="B23" s="2" t="s">
        <v>22</v>
      </c>
      <c r="C23" s="3">
        <v>0.6449</v>
      </c>
      <c r="D23" s="4">
        <f t="shared" ref="D23:D29" si="10">C23-56.62%</f>
        <v>0.0787</v>
      </c>
      <c r="E23" s="3">
        <v>0.9986</v>
      </c>
      <c r="F23" s="4">
        <f t="shared" ref="F23:F29" si="11">E23-99.82%</f>
        <v>0.0004</v>
      </c>
      <c r="G23" s="3">
        <v>0.512</v>
      </c>
      <c r="H23" s="4">
        <f t="shared" ref="H23:H29" si="12">G23-38.75%</f>
        <v>0.1245</v>
      </c>
      <c r="I23" s="3">
        <v>0.6965</v>
      </c>
      <c r="J23" s="4">
        <f t="shared" ref="J23:J29" si="13">I23-58.11%</f>
        <v>0.1154</v>
      </c>
      <c r="K23" s="3">
        <v>0.5375</v>
      </c>
      <c r="L23" s="4">
        <f t="shared" ref="L23:L29" si="14">K23-53.47%</f>
        <v>0.0028</v>
      </c>
      <c r="M23" s="3">
        <v>0.7896</v>
      </c>
      <c r="N23" s="4">
        <f t="shared" ref="N23:N29" si="15">M23-65.1%</f>
        <v>0.1386</v>
      </c>
      <c r="O23" s="3">
        <v>0.2869</v>
      </c>
      <c r="P23" s="4">
        <f t="shared" ref="P23:P29" si="16">O23-18.88%</f>
        <v>0.0981</v>
      </c>
      <c r="Q23" s="3">
        <v>0.6538</v>
      </c>
      <c r="R23" s="4">
        <f t="shared" ref="R23:R29" si="17">Q23-53.62%</f>
        <v>0.1176</v>
      </c>
    </row>
    <row r="24">
      <c r="A24" s="2" t="s">
        <v>23</v>
      </c>
      <c r="B24" s="2" t="s">
        <v>24</v>
      </c>
      <c r="C24" s="3">
        <v>0.6898</v>
      </c>
      <c r="D24" s="4">
        <f t="shared" si="10"/>
        <v>0.1236</v>
      </c>
      <c r="E24" s="3">
        <v>0.9994</v>
      </c>
      <c r="F24" s="4">
        <f t="shared" si="11"/>
        <v>0.0012</v>
      </c>
      <c r="G24" s="3">
        <v>0.4708</v>
      </c>
      <c r="H24" s="4">
        <f t="shared" si="12"/>
        <v>0.0833</v>
      </c>
      <c r="I24" s="3">
        <v>0.7012</v>
      </c>
      <c r="J24" s="4">
        <f t="shared" si="13"/>
        <v>0.1201</v>
      </c>
      <c r="K24" s="3">
        <v>0.5438</v>
      </c>
      <c r="L24" s="4">
        <f t="shared" si="14"/>
        <v>0.0091</v>
      </c>
      <c r="M24" s="3">
        <v>0.7935</v>
      </c>
      <c r="N24" s="4">
        <f t="shared" si="15"/>
        <v>0.1425</v>
      </c>
      <c r="O24" s="3">
        <v>0.2777</v>
      </c>
      <c r="P24" s="4">
        <f t="shared" si="16"/>
        <v>0.0889</v>
      </c>
      <c r="Q24" s="3">
        <v>0.7154</v>
      </c>
      <c r="R24" s="4">
        <f t="shared" si="17"/>
        <v>0.1792</v>
      </c>
    </row>
    <row r="25">
      <c r="B25" s="2" t="s">
        <v>25</v>
      </c>
      <c r="C25" s="3">
        <v>0.5551</v>
      </c>
      <c r="D25" s="4">
        <f t="shared" si="10"/>
        <v>-0.0111</v>
      </c>
      <c r="E25" s="3">
        <v>0.9985</v>
      </c>
      <c r="F25" s="4">
        <f t="shared" si="11"/>
        <v>0.0003</v>
      </c>
      <c r="G25" s="3">
        <v>0.4637</v>
      </c>
      <c r="H25" s="4">
        <f t="shared" si="12"/>
        <v>0.0762</v>
      </c>
      <c r="I25" s="3">
        <v>0.6701</v>
      </c>
      <c r="J25" s="4">
        <f t="shared" si="13"/>
        <v>0.089</v>
      </c>
      <c r="K25" s="3">
        <v>0.5469</v>
      </c>
      <c r="L25" s="4">
        <f t="shared" si="14"/>
        <v>0.0122</v>
      </c>
      <c r="M25" s="3">
        <v>0.7792</v>
      </c>
      <c r="N25" s="4">
        <f t="shared" si="15"/>
        <v>0.1282</v>
      </c>
      <c r="O25" s="3">
        <v>0.2854</v>
      </c>
      <c r="P25" s="4">
        <f t="shared" si="16"/>
        <v>0.0966</v>
      </c>
      <c r="Q25" s="3">
        <v>0.5077</v>
      </c>
      <c r="R25" s="4">
        <f t="shared" si="17"/>
        <v>-0.0285</v>
      </c>
    </row>
    <row r="26">
      <c r="B26" s="2" t="s">
        <v>26</v>
      </c>
      <c r="C26" s="3">
        <v>0.6776</v>
      </c>
      <c r="D26" s="4">
        <f t="shared" si="10"/>
        <v>0.1114</v>
      </c>
      <c r="E26" s="3">
        <v>0.9996</v>
      </c>
      <c r="F26" s="4">
        <f t="shared" si="11"/>
        <v>0.0014</v>
      </c>
      <c r="G26" s="3">
        <v>0.4603</v>
      </c>
      <c r="H26" s="4">
        <f t="shared" si="12"/>
        <v>0.0728</v>
      </c>
      <c r="I26" s="3">
        <v>0.6905</v>
      </c>
      <c r="J26" s="4">
        <f t="shared" si="13"/>
        <v>0.1094</v>
      </c>
      <c r="K26" s="3">
        <v>0.575</v>
      </c>
      <c r="L26" s="4">
        <f t="shared" si="14"/>
        <v>0.0403</v>
      </c>
      <c r="M26" s="3">
        <v>0.761</v>
      </c>
      <c r="N26" s="4">
        <f t="shared" si="15"/>
        <v>0.11</v>
      </c>
      <c r="O26" s="3">
        <v>0.3981</v>
      </c>
      <c r="P26" s="4">
        <f t="shared" si="16"/>
        <v>0.2093</v>
      </c>
      <c r="Q26" s="3">
        <v>0.5846</v>
      </c>
      <c r="R26" s="4">
        <f t="shared" si="17"/>
        <v>0.0484</v>
      </c>
    </row>
    <row r="27">
      <c r="B27" s="2" t="s">
        <v>27</v>
      </c>
      <c r="C27" s="3">
        <v>0.6939</v>
      </c>
      <c r="D27" s="4">
        <f t="shared" si="10"/>
        <v>0.1277</v>
      </c>
      <c r="E27" s="3">
        <v>0.9999</v>
      </c>
      <c r="F27" s="4">
        <f t="shared" si="11"/>
        <v>0.0017</v>
      </c>
      <c r="G27" s="3">
        <v>0.4732</v>
      </c>
      <c r="H27" s="4">
        <f t="shared" si="12"/>
        <v>0.0857</v>
      </c>
      <c r="I27" s="3">
        <v>0.6297</v>
      </c>
      <c r="J27" s="4">
        <f t="shared" si="13"/>
        <v>0.0486</v>
      </c>
      <c r="K27" s="3">
        <v>0.5438</v>
      </c>
      <c r="L27" s="4">
        <f t="shared" si="14"/>
        <v>0.0091</v>
      </c>
      <c r="M27" s="3">
        <v>0.7221</v>
      </c>
      <c r="N27" s="4">
        <f t="shared" si="15"/>
        <v>0.0711</v>
      </c>
      <c r="O27" s="3">
        <v>0.2777</v>
      </c>
      <c r="P27" s="4">
        <f t="shared" si="16"/>
        <v>0.0889</v>
      </c>
      <c r="Q27" s="3">
        <v>0.5769</v>
      </c>
      <c r="R27" s="4">
        <f t="shared" si="17"/>
        <v>0.0407</v>
      </c>
    </row>
    <row r="28">
      <c r="B28" s="2" t="s">
        <v>28</v>
      </c>
      <c r="C28" s="3">
        <v>0.4286</v>
      </c>
      <c r="D28" s="4">
        <f t="shared" si="10"/>
        <v>-0.1376</v>
      </c>
      <c r="E28" s="3">
        <v>0.9914</v>
      </c>
      <c r="F28" s="4">
        <f t="shared" si="11"/>
        <v>-0.0068</v>
      </c>
      <c r="G28" s="3">
        <v>0.5908</v>
      </c>
      <c r="H28" s="4">
        <f t="shared" si="12"/>
        <v>0.2033</v>
      </c>
      <c r="I28" s="3">
        <v>0.6826</v>
      </c>
      <c r="J28" s="4">
        <f t="shared" si="13"/>
        <v>0.1015</v>
      </c>
      <c r="K28" s="3">
        <v>0.5222</v>
      </c>
      <c r="L28" s="4">
        <f t="shared" si="14"/>
        <v>-0.0125</v>
      </c>
      <c r="M28" s="3">
        <v>0.7338</v>
      </c>
      <c r="N28" s="4">
        <f t="shared" si="15"/>
        <v>0.0828</v>
      </c>
      <c r="O28" s="3">
        <v>0.2422</v>
      </c>
      <c r="P28" s="4">
        <f t="shared" si="16"/>
        <v>0.0534</v>
      </c>
      <c r="Q28" s="3">
        <v>0.6308</v>
      </c>
      <c r="R28" s="4">
        <f t="shared" si="17"/>
        <v>0.0946</v>
      </c>
    </row>
    <row r="29">
      <c r="B29" s="2" t="s">
        <v>29</v>
      </c>
      <c r="C29" s="3">
        <v>0.551</v>
      </c>
      <c r="D29" s="4">
        <f t="shared" si="10"/>
        <v>-0.0152</v>
      </c>
      <c r="E29" s="3">
        <v>0.9993</v>
      </c>
      <c r="F29" s="4">
        <f t="shared" si="11"/>
        <v>0.0011</v>
      </c>
      <c r="G29" s="3">
        <v>0.4578</v>
      </c>
      <c r="H29" s="4">
        <f t="shared" si="12"/>
        <v>0.0703</v>
      </c>
      <c r="I29" s="3">
        <v>0.5635</v>
      </c>
      <c r="J29" s="4">
        <f t="shared" si="13"/>
        <v>-0.0176</v>
      </c>
      <c r="K29" s="3">
        <v>0.5531</v>
      </c>
      <c r="L29" s="4">
        <f t="shared" si="14"/>
        <v>0.0184</v>
      </c>
      <c r="M29" s="3">
        <v>0.6688</v>
      </c>
      <c r="N29" s="4">
        <f t="shared" si="15"/>
        <v>0.0178</v>
      </c>
      <c r="O29" s="3">
        <v>0.3709</v>
      </c>
      <c r="P29" s="4">
        <f t="shared" si="16"/>
        <v>0.1821</v>
      </c>
      <c r="Q29" s="3">
        <v>0.5692</v>
      </c>
      <c r="R29" s="4">
        <f t="shared" si="17"/>
        <v>0.033</v>
      </c>
      <c r="S29" s="2" t="s">
        <v>67</v>
      </c>
    </row>
    <row r="30">
      <c r="A30" s="2" t="s">
        <v>68</v>
      </c>
      <c r="D30" s="4">
        <f>AVERAGE(D23:D29)</f>
        <v>0.03964285714</v>
      </c>
      <c r="F30" s="4">
        <f>AVERAGE(F23:F29)</f>
        <v>-0.0001</v>
      </c>
      <c r="H30" s="4">
        <f>AVERAGE(H23:H29)</f>
        <v>0.1023</v>
      </c>
      <c r="J30" s="4">
        <f>AVERAGE(J23:J29)</f>
        <v>0.08091428571</v>
      </c>
      <c r="L30" s="4">
        <f>AVERAGE(L23:L29)</f>
        <v>0.01134285714</v>
      </c>
      <c r="N30" s="4">
        <f>AVERAGE(N23:N29)</f>
        <v>0.09871428571</v>
      </c>
      <c r="P30" s="4">
        <f>AVERAGE(P23:P29)</f>
        <v>0.1167571429</v>
      </c>
      <c r="R30" s="4">
        <f>AVERAGE(R23:R29)</f>
        <v>0.06928571429</v>
      </c>
      <c r="S30" s="4">
        <f t="shared" ref="S30:S31" si="18">AVERAGE(R30,P30,N30,L30,J30,H30,F30,D30)</f>
        <v>0.06485714286</v>
      </c>
    </row>
    <row r="31">
      <c r="A31" s="2" t="s">
        <v>69</v>
      </c>
      <c r="D31" s="3">
        <f>MAX(D23:D29)</f>
        <v>0.1277</v>
      </c>
      <c r="F31" s="4">
        <f>MAX(F23:F29)</f>
        <v>0.0017</v>
      </c>
      <c r="H31" s="4">
        <f>MAX(H23:H29)</f>
        <v>0.2033</v>
      </c>
      <c r="J31" s="4">
        <f>MAX(J23:J29)</f>
        <v>0.1201</v>
      </c>
      <c r="L31" s="4">
        <f>MAX(L23:L29)</f>
        <v>0.0403</v>
      </c>
      <c r="N31" s="4">
        <f>MAX(N23:N29)</f>
        <v>0.1425</v>
      </c>
      <c r="P31" s="4">
        <f>MAX(P23:P29)</f>
        <v>0.2093</v>
      </c>
      <c r="R31" s="4">
        <f>MAX(R23:R29)</f>
        <v>0.1792</v>
      </c>
      <c r="S31" s="4">
        <f t="shared" si="18"/>
        <v>0.1280125</v>
      </c>
    </row>
  </sheetData>
  <drawing r:id="rId1"/>
</worksheet>
</file>