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300" yWindow="0" windowWidth="20730" windowHeight="11760" tabRatio="500" firstSheet="4" activeTab="7"/>
  </bookViews>
  <sheets>
    <sheet name="SeaRose" sheetId="5" r:id="rId1"/>
    <sheet name="Terra Nova" sheetId="7" r:id="rId2"/>
    <sheet name="Microbial_SeaRose" sheetId="10" r:id="rId3"/>
    <sheet name="Microbial_Terra Nova" sheetId="11" r:id="rId4"/>
    <sheet name="Organic_SeaRose" sheetId="12" r:id="rId5"/>
    <sheet name="Organic_Terra Nova" sheetId="13" r:id="rId6"/>
    <sheet name="Inorganic_SeaRose" sheetId="15" r:id="rId7"/>
    <sheet name="Husky_SeaRose" sheetId="14" r:id="rId8"/>
  </sheets>
  <calcPr calcId="125725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" i="10"/>
  <c r="M52"/>
  <c r="I52"/>
  <c r="E52"/>
  <c r="Q51"/>
  <c r="M51"/>
  <c r="I51"/>
  <c r="E51"/>
  <c r="M50"/>
  <c r="E50"/>
  <c r="Q49"/>
  <c r="M49"/>
  <c r="E49"/>
  <c r="I49"/>
  <c r="Q46"/>
  <c r="Q47"/>
  <c r="M46"/>
  <c r="M47"/>
  <c r="J46"/>
  <c r="I47"/>
  <c r="F46"/>
  <c r="E47"/>
  <c r="Q45"/>
  <c r="M45"/>
  <c r="I45"/>
  <c r="E45"/>
  <c r="Q44"/>
  <c r="M44"/>
  <c r="J44"/>
  <c r="F44"/>
  <c r="Q47" i="11"/>
  <c r="M47"/>
  <c r="I47"/>
  <c r="E47"/>
  <c r="Q45"/>
  <c r="M45"/>
  <c r="I45"/>
  <c r="E45"/>
  <c r="Q44"/>
  <c r="M44"/>
  <c r="I44"/>
  <c r="E44"/>
  <c r="Q63" i="7"/>
  <c r="M63"/>
  <c r="I63"/>
  <c r="E63"/>
  <c r="Q61" i="5"/>
  <c r="Q63"/>
  <c r="M61"/>
  <c r="M63"/>
  <c r="J61"/>
  <c r="I63"/>
  <c r="F61"/>
  <c r="E63"/>
  <c r="E56" i="7"/>
  <c r="Q60"/>
  <c r="M60"/>
  <c r="I60"/>
  <c r="E60"/>
  <c r="Q59"/>
  <c r="M59"/>
  <c r="I59"/>
  <c r="E59"/>
  <c r="Q58"/>
  <c r="M58"/>
  <c r="I58"/>
  <c r="E58"/>
  <c r="Q57"/>
  <c r="M57"/>
  <c r="I57"/>
  <c r="E57"/>
  <c r="Q56"/>
  <c r="M56"/>
  <c r="I56"/>
  <c r="Q55"/>
  <c r="M55"/>
  <c r="I55"/>
  <c r="E55"/>
  <c r="Q54"/>
  <c r="M54"/>
  <c r="I54"/>
  <c r="E54"/>
  <c r="Q53"/>
  <c r="M53"/>
  <c r="I53"/>
  <c r="E53"/>
  <c r="Q60" i="5"/>
  <c r="Q59"/>
  <c r="Q58"/>
  <c r="Q57"/>
  <c r="Q56"/>
  <c r="Q55"/>
  <c r="Q54"/>
  <c r="Q53"/>
  <c r="M60"/>
  <c r="M59"/>
  <c r="M58"/>
  <c r="M57"/>
  <c r="M56"/>
  <c r="M55"/>
  <c r="M54"/>
  <c r="M53"/>
  <c r="I60"/>
  <c r="I59"/>
  <c r="I58"/>
  <c r="I57"/>
  <c r="I56"/>
  <c r="I55"/>
  <c r="J54"/>
  <c r="I53"/>
  <c r="E59"/>
  <c r="E58"/>
  <c r="E60"/>
  <c r="E57"/>
  <c r="E56"/>
  <c r="E55"/>
  <c r="F54"/>
  <c r="E53"/>
</calcChain>
</file>

<file path=xl/sharedStrings.xml><?xml version="1.0" encoding="utf-8"?>
<sst xmlns="http://schemas.openxmlformats.org/spreadsheetml/2006/main" count="539" uniqueCount="147">
  <si>
    <t>Date Received</t>
  </si>
  <si>
    <t>ATP Test (Estimated log  # of microbes/mL)</t>
  </si>
  <si>
    <t>Salinity (M of NaCl)</t>
  </si>
  <si>
    <t>Temperature at Sampling Point (°C)</t>
  </si>
  <si>
    <t>Sulfide (mM)</t>
  </si>
  <si>
    <t>Total Iron (mM)</t>
  </si>
  <si>
    <t>Ammonium (mM)</t>
  </si>
  <si>
    <t>Acetate (mM)</t>
  </si>
  <si>
    <t>Propionate (mM)</t>
  </si>
  <si>
    <t>Butyrate (mM)</t>
  </si>
  <si>
    <t>Sulfate (mM)</t>
  </si>
  <si>
    <t>Date Sampled</t>
  </si>
  <si>
    <t>pH (lab)</t>
  </si>
  <si>
    <t>Operating Pressure (kPag)</t>
  </si>
  <si>
    <t>Parameters</t>
  </si>
  <si>
    <t>SeaRose</t>
  </si>
  <si>
    <t>Terra Nova</t>
  </si>
  <si>
    <t>MUN</t>
  </si>
  <si>
    <t>UOC</t>
  </si>
  <si>
    <t>OU</t>
  </si>
  <si>
    <t>NA</t>
  </si>
  <si>
    <t>Bromide (mM)</t>
  </si>
  <si>
    <t>Chloride (mM)</t>
  </si>
  <si>
    <t>Caminicella (%)</t>
  </si>
  <si>
    <t>Deferribacteraceae (%)</t>
  </si>
  <si>
    <t>Desulfacinum (%)</t>
  </si>
  <si>
    <t>Desulfomicrobium (%)</t>
  </si>
  <si>
    <t>Flexistipes (%)</t>
  </si>
  <si>
    <t>Halothiobacillus (%)</t>
  </si>
  <si>
    <t>Kosmotoga (%)</t>
  </si>
  <si>
    <t>Marinobacterium (%)</t>
  </si>
  <si>
    <t>Methermicoccus (%)</t>
  </si>
  <si>
    <t>Sulfurospirillum (%)</t>
  </si>
  <si>
    <t>Thermacetogenium (%)</t>
  </si>
  <si>
    <t>Thermoanaerobacter (%)</t>
  </si>
  <si>
    <t>Thermovirga (%)</t>
  </si>
  <si>
    <t>&lt;1</t>
  </si>
  <si>
    <t>-</t>
  </si>
  <si>
    <t>Sample community composition (approximate)</t>
  </si>
  <si>
    <t>Unassigned + misc (%)</t>
  </si>
  <si>
    <t>Thauera (%)</t>
  </si>
  <si>
    <t>pH (field)</t>
  </si>
  <si>
    <t>5PW - test hydrocyclone (to degasser)</t>
  </si>
  <si>
    <t xml:space="preserve">2PW - MP hydrocyclone B (to PW degasser) </t>
  </si>
  <si>
    <t xml:space="preserve">3PW - MP hydrocyclones A (to PW degasser) </t>
  </si>
  <si>
    <t>6PW - PW degasser</t>
  </si>
  <si>
    <t>SC1035 - test hydrocycleone (to degasser)</t>
  </si>
  <si>
    <t>SC1013 - MP separator (to MP hydroscyclones)</t>
  </si>
  <si>
    <t xml:space="preserve">SC1032 - MP hydrocyclone B (to PW degasser) </t>
  </si>
  <si>
    <t>SC1037 - PW degasser</t>
  </si>
  <si>
    <t>SRR - no subtrate (umol S/mL/day)</t>
  </si>
  <si>
    <t>SRR - with oil (umol S/mL/day)</t>
  </si>
  <si>
    <t>qPCR (#16S copies/mL sample)</t>
  </si>
  <si>
    <t>Seawater (UOC)</t>
  </si>
  <si>
    <r>
      <t>T (</t>
    </r>
    <r>
      <rPr>
        <b/>
        <sz val="12"/>
        <color theme="1"/>
        <rFont val="Calibri"/>
        <family val="2"/>
      </rPr>
      <t>°C)</t>
    </r>
  </si>
  <si>
    <t>P (kPa)</t>
  </si>
  <si>
    <t>Sulfate Ave (mM)</t>
  </si>
  <si>
    <t>SRR with oil (umol S/mL/day)</t>
  </si>
  <si>
    <t>Acetate Ave (mM)</t>
  </si>
  <si>
    <t>this is July sample</t>
  </si>
  <si>
    <t>this is August sample</t>
  </si>
  <si>
    <t>Seawater (OU)</t>
  </si>
  <si>
    <t>What about 19PW?</t>
  </si>
  <si>
    <t>0.053*</t>
  </si>
  <si>
    <t>0.029*</t>
  </si>
  <si>
    <t>0.085*</t>
  </si>
  <si>
    <t>1.37*</t>
  </si>
  <si>
    <t>0.073*</t>
  </si>
  <si>
    <t>#19 From Test Separator</t>
  </si>
  <si>
    <t>0.52 (average of 3) and 0.145 (average of 2)*</t>
  </si>
  <si>
    <t>0.12*</t>
  </si>
  <si>
    <t>qPCR ave</t>
  </si>
  <si>
    <t>SP_3_Test Hydrocyclone SC1035</t>
  </si>
  <si>
    <t>SP_2_MP Sep SC1013</t>
  </si>
  <si>
    <t>SP_4_SC 1032</t>
  </si>
  <si>
    <t>SP_6_Degasser SC1037</t>
  </si>
  <si>
    <t>SP_5_Hyd 'B' SC1032</t>
  </si>
  <si>
    <t>SP_1_hyd 'B'</t>
  </si>
  <si>
    <t>SP_2_5PW</t>
  </si>
  <si>
    <t>SP_3_2PW</t>
  </si>
  <si>
    <t>SP_1_3PW</t>
  </si>
  <si>
    <t>SP_4_6PW</t>
  </si>
  <si>
    <t>retention time (min)</t>
  </si>
  <si>
    <t>Peak Area</t>
  </si>
  <si>
    <t>Component</t>
  </si>
  <si>
    <t>Naphthalene</t>
  </si>
  <si>
    <t>conc. (ppm)</t>
  </si>
  <si>
    <t>compounds 2 and 3 need to be identified by GC-MS</t>
  </si>
  <si>
    <t>5312 degasser seawater_Chemical</t>
  </si>
  <si>
    <t>Husky Lab Report</t>
  </si>
  <si>
    <t>5313 degasser water_HC</t>
  </si>
  <si>
    <t>5314 PW_HC</t>
  </si>
  <si>
    <t>5315 seawater_Chemical</t>
  </si>
  <si>
    <t>5316 water_N2</t>
  </si>
  <si>
    <t>Degasser Water</t>
  </si>
  <si>
    <t>Produced Water</t>
  </si>
  <si>
    <t>Seawater</t>
  </si>
  <si>
    <t>SeaRose PFSO</t>
  </si>
  <si>
    <t>Produced Water (Degasser)</t>
  </si>
  <si>
    <t>Temperature of Sample (°C)</t>
  </si>
  <si>
    <t>Elemental Analysis</t>
  </si>
  <si>
    <t>Aluminum (ug/L)</t>
  </si>
  <si>
    <t>&lt;100</t>
  </si>
  <si>
    <t>Barium (ug/L)</t>
  </si>
  <si>
    <t>Boron (ug/L)</t>
  </si>
  <si>
    <t>Iron (ug/L)</t>
  </si>
  <si>
    <t>Lead (ug/L)</t>
  </si>
  <si>
    <t>&lt;0.5</t>
  </si>
  <si>
    <t>Lithium (ug/L)</t>
  </si>
  <si>
    <t>Manganese (ug/L)</t>
  </si>
  <si>
    <t>Phosphorus (ug/L)</t>
  </si>
  <si>
    <t>ND</t>
  </si>
  <si>
    <t>&lt;500</t>
  </si>
  <si>
    <t>&lt;250</t>
  </si>
  <si>
    <t>&lt;50</t>
  </si>
  <si>
    <t>Silicon (ug/L)</t>
  </si>
  <si>
    <t>Strontium (ug/L)</t>
  </si>
  <si>
    <t>Zinc (ug/L)</t>
  </si>
  <si>
    <t>Calcium (ug/L)</t>
  </si>
  <si>
    <t>Magnesium  (ug/L)</t>
  </si>
  <si>
    <t>Potassium (ug/L)</t>
  </si>
  <si>
    <t>Sodium (ug/L)</t>
  </si>
  <si>
    <t>Sulfur (ug/L)</t>
  </si>
  <si>
    <t>Nitrogen (Ammonia Nitrogen)(mg/L)</t>
  </si>
  <si>
    <t>Hydrocarbons in water</t>
  </si>
  <si>
    <t>Benzene (mg/L)</t>
  </si>
  <si>
    <t>Toluene (mg/L)</t>
  </si>
  <si>
    <t>Ethylbenzene (mg/L)</t>
  </si>
  <si>
    <t>Total Xylenes (mg/L)</t>
  </si>
  <si>
    <t>C6-C10 (mg/L)</t>
  </si>
  <si>
    <t>C10-C16 (mg/L)</t>
  </si>
  <si>
    <t>C16-C21 (mg/L)</t>
  </si>
  <si>
    <t>C21-C32 (mg/L)</t>
  </si>
  <si>
    <t>Date Analyzed</t>
  </si>
  <si>
    <t>SC1009 (Test Sep PW outlet)</t>
  </si>
  <si>
    <t>SC1031 (Production Hydrocyclone)</t>
  </si>
  <si>
    <t>SC1047 (Inlet to Injector Pump B)</t>
  </si>
  <si>
    <t>SC1027 (MP Hydrocyclone)</t>
  </si>
  <si>
    <t>SC1035 - Test Sep hydrocycleone (to degasser)</t>
  </si>
  <si>
    <r>
      <t xml:space="preserve">Acetate (mM) </t>
    </r>
    <r>
      <rPr>
        <b/>
        <sz val="12"/>
        <color rgb="FFFF0000"/>
        <rFont val="Calibri"/>
        <family val="2"/>
        <scheme val="minor"/>
      </rPr>
      <t>a</t>
    </r>
  </si>
  <si>
    <r>
      <t xml:space="preserve">Chloride (mM) </t>
    </r>
    <r>
      <rPr>
        <b/>
        <sz val="12"/>
        <color rgb="FFFF0000"/>
        <rFont val="Calibri"/>
        <family val="2"/>
        <scheme val="minor"/>
      </rPr>
      <t>a</t>
    </r>
  </si>
  <si>
    <r>
      <t xml:space="preserve">Bromide (mM) </t>
    </r>
    <r>
      <rPr>
        <b/>
        <sz val="12"/>
        <color rgb="FFFF0000"/>
        <rFont val="Calibri"/>
        <family val="2"/>
        <scheme val="minor"/>
      </rPr>
      <t>a</t>
    </r>
  </si>
  <si>
    <r>
      <t xml:space="preserve">Nitrate (mM) </t>
    </r>
    <r>
      <rPr>
        <b/>
        <sz val="12"/>
        <color rgb="FFFF0000"/>
        <rFont val="Calibri"/>
        <family val="2"/>
        <scheme val="minor"/>
      </rPr>
      <t>a</t>
    </r>
  </si>
  <si>
    <r>
      <t xml:space="preserve">Sulfate (mM) </t>
    </r>
    <r>
      <rPr>
        <b/>
        <sz val="12"/>
        <color rgb="FFFF0000"/>
        <rFont val="Calibri"/>
        <family val="2"/>
        <scheme val="minor"/>
      </rPr>
      <t>a</t>
    </r>
  </si>
  <si>
    <r>
      <t xml:space="preserve">Ammonium (mM) </t>
    </r>
    <r>
      <rPr>
        <b/>
        <sz val="12"/>
        <color rgb="FFFF0000"/>
        <rFont val="Calibri"/>
        <family val="2"/>
        <scheme val="minor"/>
      </rPr>
      <t>b</t>
    </r>
  </si>
  <si>
    <t>a: the Ion Chromatography method is used for analysis</t>
  </si>
  <si>
    <t>b: the UV-vis method is used for analysis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</si>
</sst>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2" fontId="0" fillId="0" borderId="0" xfId="0" applyNumberFormat="1"/>
    <xf numFmtId="15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3" xfId="0" applyFont="1" applyBorder="1" applyAlignment="1">
      <alignment horizontal="center" vertical="center" wrapText="1"/>
    </xf>
    <xf numFmtId="15" fontId="1" fillId="0" borderId="4" xfId="0" applyNumberFormat="1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6" xfId="0" applyBorder="1"/>
    <xf numFmtId="0" fontId="4" fillId="0" borderId="0" xfId="0" applyFont="1"/>
    <xf numFmtId="164" fontId="4" fillId="0" borderId="0" xfId="0" applyNumberFormat="1" applyFont="1"/>
    <xf numFmtId="11" fontId="4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4" xfId="0" applyNumberFormat="1" applyBorder="1"/>
    <xf numFmtId="0" fontId="0" fillId="0" borderId="4" xfId="0" applyBorder="1"/>
    <xf numFmtId="2" fontId="0" fillId="0" borderId="4" xfId="0" applyNumberFormat="1" applyBorder="1"/>
    <xf numFmtId="11" fontId="5" fillId="0" borderId="5" xfId="0" applyNumberFormat="1" applyFont="1" applyBorder="1"/>
    <xf numFmtId="0" fontId="5" fillId="0" borderId="4" xfId="0" applyFont="1" applyBorder="1"/>
    <xf numFmtId="2" fontId="1" fillId="0" borderId="4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0" fillId="0" borderId="9" xfId="0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5" fontId="0" fillId="0" borderId="9" xfId="0" applyNumberFormat="1" applyBorder="1"/>
    <xf numFmtId="165" fontId="0" fillId="0" borderId="0" xfId="0" applyNumberFormat="1"/>
    <xf numFmtId="165" fontId="0" fillId="0" borderId="9" xfId="0" applyNumberFormat="1" applyBorder="1"/>
    <xf numFmtId="0" fontId="0" fillId="0" borderId="0" xfId="0" applyFill="1" applyBorder="1"/>
    <xf numFmtId="0" fontId="1" fillId="0" borderId="10" xfId="0" applyFont="1" applyBorder="1"/>
    <xf numFmtId="2" fontId="0" fillId="0" borderId="0" xfId="0" applyNumberFormat="1" applyBorder="1"/>
    <xf numFmtId="2" fontId="0" fillId="0" borderId="9" xfId="0" applyNumberFormat="1" applyBorder="1"/>
    <xf numFmtId="0" fontId="1" fillId="0" borderId="0" xfId="0" applyFont="1" applyBorder="1"/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0" fillId="0" borderId="0" xfId="0"/>
    <xf numFmtId="0" fontId="0" fillId="0" borderId="9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666"/>
        </c:manualLayout>
      </c:layout>
      <c:scatterChart>
        <c:scatterStyle val="lineMarker"/>
        <c:ser>
          <c:idx val="0"/>
          <c:order val="0"/>
          <c:tx>
            <c:v>Sulfate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(SeaRose!$E$53,SeaRose!$I$53,SeaRose!$M$53,SeaRose!$Q$53)</c:f>
              <c:numCache>
                <c:formatCode>General</c:formatCode>
                <c:ptCount val="4"/>
                <c:pt idx="0">
                  <c:v>8.9266666666666676</c:v>
                </c:pt>
                <c:pt idx="1">
                  <c:v>8.9966666666666661</c:v>
                </c:pt>
                <c:pt idx="2">
                  <c:v>8.6088888888888899</c:v>
                </c:pt>
                <c:pt idx="3">
                  <c:v>9.3266666666666662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1F-4069-9D75-808A67322508}"/>
            </c:ext>
          </c:extLst>
        </c:ser>
        <c:ser>
          <c:idx val="1"/>
          <c:order val="1"/>
          <c:tx>
            <c:v>Total Iron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(SeaRose!$E$55,SeaRose!$I$55,SeaRose!$M$55,SeaRose!$Q$55)</c:f>
              <c:numCache>
                <c:formatCode>0.00</c:formatCode>
                <c:ptCount val="4"/>
                <c:pt idx="0">
                  <c:v>0.95</c:v>
                </c:pt>
                <c:pt idx="1">
                  <c:v>0.64</c:v>
                </c:pt>
                <c:pt idx="2">
                  <c:v>0.71333333333333337</c:v>
                </c:pt>
                <c:pt idx="3">
                  <c:v>0.71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81F-4069-9D75-808A67322508}"/>
            </c:ext>
          </c:extLst>
        </c:ser>
        <c:ser>
          <c:idx val="2"/>
          <c:order val="2"/>
          <c:tx>
            <c:v>Acetate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(SeaRose!$E$57,SeaRose!$I$57,SeaRose!$M$57,SeaRose!$Q$57)</c:f>
              <c:numCache>
                <c:formatCode>General</c:formatCode>
                <c:ptCount val="4"/>
                <c:pt idx="0">
                  <c:v>1.2050000000000001</c:v>
                </c:pt>
                <c:pt idx="1">
                  <c:v>1.5150000000000001</c:v>
                </c:pt>
                <c:pt idx="2">
                  <c:v>1.6266666666666669</c:v>
                </c:pt>
                <c:pt idx="3">
                  <c:v>1.47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81F-4069-9D75-808A67322508}"/>
            </c:ext>
          </c:extLst>
        </c:ser>
        <c:axId val="36105600"/>
        <c:axId val="36185600"/>
      </c:scatterChart>
      <c:scatterChart>
        <c:scatterStyle val="lineMarker"/>
        <c:ser>
          <c:idx val="3"/>
          <c:order val="3"/>
          <c:tx>
            <c:v>qPCR</c:v>
          </c:tx>
          <c:spPr>
            <a:ln w="19050">
              <a:noFill/>
            </a:ln>
          </c:spPr>
          <c:marker>
            <c:symbol val="x"/>
            <c:size val="7"/>
            <c:spPr>
              <a:ln w="12700">
                <a:solidFill>
                  <a:srgbClr val="00B050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(SeaRose!$E$63,SeaRose!$I$63,SeaRose!$M$63,SeaRose!$Q$63)</c:f>
              <c:numCache>
                <c:formatCode>0.00E+00</c:formatCode>
                <c:ptCount val="4"/>
                <c:pt idx="0">
                  <c:v>2240000</c:v>
                </c:pt>
                <c:pt idx="1">
                  <c:v>7567550</c:v>
                </c:pt>
                <c:pt idx="2">
                  <c:v>1432500</c:v>
                </c:pt>
                <c:pt idx="3">
                  <c:v>2170000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81F-4069-9D75-808A67322508}"/>
            </c:ext>
          </c:extLst>
        </c:ser>
        <c:axId val="36197120"/>
        <c:axId val="36187136"/>
      </c:scatterChart>
      <c:valAx>
        <c:axId val="36105600"/>
        <c:scaling>
          <c:orientation val="minMax"/>
        </c:scaling>
        <c:axPos val="b"/>
        <c:numFmt formatCode="General" sourceLinked="1"/>
        <c:tickLblPos val="nextTo"/>
        <c:crossAx val="36185600"/>
        <c:crosses val="autoZero"/>
        <c:crossBetween val="midCat"/>
        <c:majorUnit val="1"/>
        <c:minorUnit val="1"/>
      </c:valAx>
      <c:valAx>
        <c:axId val="36185600"/>
        <c:scaling>
          <c:orientation val="minMax"/>
        </c:scaling>
        <c:axPos val="l"/>
        <c:numFmt formatCode="General" sourceLinked="1"/>
        <c:tickLblPos val="nextTo"/>
        <c:crossAx val="36105600"/>
        <c:crosses val="autoZero"/>
        <c:crossBetween val="midCat"/>
      </c:valAx>
      <c:valAx>
        <c:axId val="36187136"/>
        <c:scaling>
          <c:orientation val="minMax"/>
        </c:scaling>
        <c:axPos val="r"/>
        <c:numFmt formatCode="0.00E+00" sourceLinked="1"/>
        <c:tickLblPos val="nextTo"/>
        <c:crossAx val="36197120"/>
        <c:crosses val="max"/>
        <c:crossBetween val="midCat"/>
      </c:valAx>
      <c:valAx>
        <c:axId val="36197120"/>
        <c:scaling>
          <c:orientation val="minMax"/>
        </c:scaling>
        <c:delete val="1"/>
        <c:axPos val="b"/>
        <c:numFmt formatCode="General" sourceLinked="1"/>
        <c:tickLblPos val="none"/>
        <c:crossAx val="36187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8863553812758974"/>
          <c:y val="0.25467371024927432"/>
          <c:w val="0.13657578958987068"/>
          <c:h val="0.20852366222332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081005626388988"/>
          <c:y val="3.7472252255401642E-2"/>
          <c:w val="0.66199436416617696"/>
          <c:h val="0.67861489070129766"/>
        </c:manualLayout>
      </c:layout>
      <c:scatterChart>
        <c:scatterStyle val="lineMarker"/>
        <c:ser>
          <c:idx val="0"/>
          <c:order val="0"/>
          <c:tx>
            <c:strRef>
              <c:f>SeaRose!$A$33</c:f>
              <c:strCache>
                <c:ptCount val="1"/>
                <c:pt idx="0">
                  <c:v>Desulfomicrobium (%)</c:v>
                </c:pt>
              </c:strCache>
            </c:strRef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</c:v>
              </c:pt>
              <c:pt idx="1">
                <c:v>1.5</c:v>
              </c:pt>
              <c:pt idx="2">
                <c:v>6</c:v>
              </c:pt>
              <c:pt idx="3">
                <c:v>3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EA6-4471-A1E5-A6BD25B53DA7}"/>
            </c:ext>
          </c:extLst>
        </c:ser>
        <c:ser>
          <c:idx val="1"/>
          <c:order val="1"/>
          <c:tx>
            <c:strRef>
              <c:f>SeaRose!$A$37</c:f>
              <c:strCache>
                <c:ptCount val="1"/>
                <c:pt idx="0">
                  <c:v>Marinobacterium (%)</c:v>
                </c:pt>
              </c:strCache>
            </c:strRef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</c:v>
              </c:pt>
              <c:pt idx="1">
                <c:v>1</c:v>
              </c:pt>
              <c:pt idx="2">
                <c:v>17.5</c:v>
              </c:pt>
              <c:pt idx="3">
                <c:v>1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EA6-4471-A1E5-A6BD25B53DA7}"/>
            </c:ext>
          </c:extLst>
        </c:ser>
        <c:ser>
          <c:idx val="2"/>
          <c:order val="2"/>
          <c:tx>
            <c:strRef>
              <c:f>SeaRose!$A$41</c:f>
              <c:strCache>
                <c:ptCount val="1"/>
                <c:pt idx="0">
                  <c:v>Thermoanaerobacter (%)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50</c:v>
              </c:pt>
              <c:pt idx="1">
                <c:v>90</c:v>
              </c:pt>
              <c:pt idx="2">
                <c:v>69</c:v>
              </c:pt>
              <c:pt idx="3">
                <c:v>60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EA6-4471-A1E5-A6BD25B53DA7}"/>
            </c:ext>
          </c:extLst>
        </c:ser>
        <c:ser>
          <c:idx val="3"/>
          <c:order val="3"/>
          <c:tx>
            <c:strRef>
              <c:f>SeaRose!$A$44</c:f>
              <c:strCache>
                <c:ptCount val="1"/>
                <c:pt idx="0">
                  <c:v>Unassigned + misc (%)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ln w="12700">
                <a:solidFill>
                  <a:srgbClr val="00B050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10</c:v>
              </c:pt>
              <c:pt idx="1">
                <c:v>2.5</c:v>
              </c:pt>
              <c:pt idx="2">
                <c:v>2</c:v>
              </c:pt>
              <c:pt idx="3">
                <c:v>2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EA6-4471-A1E5-A6BD25B53DA7}"/>
            </c:ext>
          </c:extLst>
        </c:ser>
        <c:axId val="71880064"/>
        <c:axId val="71886336"/>
      </c:scatterChart>
      <c:valAx>
        <c:axId val="71880064"/>
        <c:scaling>
          <c:orientation val="minMax"/>
        </c:scaling>
        <c:axPos val="b"/>
        <c:numFmt formatCode="General" sourceLinked="1"/>
        <c:tickLblPos val="nextTo"/>
        <c:crossAx val="71886336"/>
        <c:crosses val="autoZero"/>
        <c:crossBetween val="midCat"/>
        <c:majorUnit val="1"/>
        <c:minorUnit val="1"/>
      </c:valAx>
      <c:valAx>
        <c:axId val="71886336"/>
        <c:scaling>
          <c:orientation val="minMax"/>
        </c:scaling>
        <c:axPos val="l"/>
        <c:numFmt formatCode="General" sourceLinked="1"/>
        <c:tickLblPos val="nextTo"/>
        <c:crossAx val="71880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922927714960595"/>
          <c:y val="5.28718390725018E-2"/>
          <c:w val="0.24604513087636357"/>
          <c:h val="0.17564223018886527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766"/>
        </c:manualLayout>
      </c:layout>
      <c:scatterChart>
        <c:scatterStyle val="lineMarker"/>
        <c:ser>
          <c:idx val="0"/>
          <c:order val="0"/>
          <c:tx>
            <c:v>Sulfate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Nova'!$E$53,'Terra Nova'!$I$53,'Terra Nova'!$M$53,'Terra Nova'!$Q$53)</c:f>
              <c:numCache>
                <c:formatCode>General</c:formatCode>
                <c:ptCount val="4"/>
                <c:pt idx="0">
                  <c:v>26.795000000000002</c:v>
                </c:pt>
                <c:pt idx="1">
                  <c:v>24.09</c:v>
                </c:pt>
                <c:pt idx="2">
                  <c:v>24.310000000000002</c:v>
                </c:pt>
                <c:pt idx="3">
                  <c:v>24.4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97E-400D-B78A-4B106F7F1E02}"/>
            </c:ext>
          </c:extLst>
        </c:ser>
        <c:ser>
          <c:idx val="1"/>
          <c:order val="1"/>
          <c:tx>
            <c:v>Total Iron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Nova'!$E$55,'Terra Nova'!$I$55,'Terra Nova'!$M$55,'Terra Nova'!$Q$55)</c:f>
              <c:numCache>
                <c:formatCode>0.00</c:formatCode>
                <c:ptCount val="4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97E-400D-B78A-4B106F7F1E02}"/>
            </c:ext>
          </c:extLst>
        </c:ser>
        <c:ser>
          <c:idx val="2"/>
          <c:order val="2"/>
          <c:tx>
            <c:v>Acetate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Nova'!$E$57,'Terra Nova'!$I$57,'Terra Nova'!$M$57,'Terra Nova'!$Q$57)</c:f>
              <c:numCache>
                <c:formatCode>General</c:formatCode>
                <c:ptCount val="4"/>
                <c:pt idx="0">
                  <c:v>1.4849999999999999</c:v>
                </c:pt>
                <c:pt idx="1">
                  <c:v>0.58000000000000007</c:v>
                </c:pt>
                <c:pt idx="2">
                  <c:v>1.1500000000000001</c:v>
                </c:pt>
                <c:pt idx="3">
                  <c:v>0.32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97E-400D-B78A-4B106F7F1E02}"/>
            </c:ext>
          </c:extLst>
        </c:ser>
        <c:axId val="36263808"/>
        <c:axId val="36265344"/>
      </c:scatterChart>
      <c:scatterChart>
        <c:scatterStyle val="lineMarker"/>
        <c:ser>
          <c:idx val="4"/>
          <c:order val="3"/>
          <c:tx>
            <c:v>qPCR</c:v>
          </c:tx>
          <c:spPr>
            <a:ln w="19050">
              <a:noFill/>
            </a:ln>
          </c:spPr>
          <c:marker>
            <c:symbol val="x"/>
            <c:size val="7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Nova'!$E$63,'Terra Nova'!$I$63,'Terra Nova'!$M$63,'Terra Nova'!$Q$63)</c:f>
              <c:numCache>
                <c:formatCode>0.00E+00</c:formatCode>
                <c:ptCount val="4"/>
                <c:pt idx="0">
                  <c:v>1370000</c:v>
                </c:pt>
                <c:pt idx="1">
                  <c:v>132150</c:v>
                </c:pt>
                <c:pt idx="2">
                  <c:v>225950</c:v>
                </c:pt>
                <c:pt idx="3">
                  <c:v>28410</c:v>
                </c:pt>
              </c:numCache>
            </c:numRef>
          </c:yVal>
        </c:ser>
        <c:axId val="36293248"/>
        <c:axId val="36291712"/>
      </c:scatterChart>
      <c:valAx>
        <c:axId val="36263808"/>
        <c:scaling>
          <c:orientation val="minMax"/>
        </c:scaling>
        <c:axPos val="b"/>
        <c:numFmt formatCode="General" sourceLinked="1"/>
        <c:tickLblPos val="nextTo"/>
        <c:crossAx val="36265344"/>
        <c:crosses val="autoZero"/>
        <c:crossBetween val="midCat"/>
        <c:majorUnit val="1"/>
        <c:minorUnit val="1"/>
      </c:valAx>
      <c:valAx>
        <c:axId val="36265344"/>
        <c:scaling>
          <c:orientation val="minMax"/>
        </c:scaling>
        <c:axPos val="l"/>
        <c:numFmt formatCode="General" sourceLinked="1"/>
        <c:tickLblPos val="nextTo"/>
        <c:crossAx val="36263808"/>
        <c:crosses val="autoZero"/>
        <c:crossBetween val="midCat"/>
      </c:valAx>
      <c:valAx>
        <c:axId val="36291712"/>
        <c:scaling>
          <c:orientation val="minMax"/>
        </c:scaling>
        <c:axPos val="r"/>
        <c:numFmt formatCode="0.00E+00" sourceLinked="1"/>
        <c:tickLblPos val="nextTo"/>
        <c:crossAx val="36293248"/>
        <c:crosses val="max"/>
        <c:crossBetween val="midCat"/>
      </c:valAx>
      <c:valAx>
        <c:axId val="36293248"/>
        <c:scaling>
          <c:orientation val="minMax"/>
        </c:scaling>
        <c:delete val="1"/>
        <c:axPos val="b"/>
        <c:numFmt formatCode="General" sourceLinked="1"/>
        <c:tickLblPos val="none"/>
        <c:crossAx val="36291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8863553812758974"/>
          <c:y val="0.25467371024927432"/>
          <c:w val="0.12781221273289806"/>
          <c:h val="0.20773761629965917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140864555011641"/>
          <c:y val="5.4802128387888102E-2"/>
          <c:w val="0.68140211056216038"/>
          <c:h val="0.67154409412169991"/>
        </c:manualLayout>
      </c:layout>
      <c:scatterChart>
        <c:scatterStyle val="lineMarker"/>
        <c:ser>
          <c:idx val="0"/>
          <c:order val="0"/>
          <c:tx>
            <c:strRef>
              <c:f>SeaRose!$A$33</c:f>
              <c:strCache>
                <c:ptCount val="1"/>
                <c:pt idx="0">
                  <c:v>Desulfomicrobium (%)</c:v>
                </c:pt>
              </c:strCache>
            </c:strRef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</c:v>
              </c:pt>
              <c:pt idx="1">
                <c:v>1.5</c:v>
              </c:pt>
              <c:pt idx="2">
                <c:v>6</c:v>
              </c:pt>
              <c:pt idx="3">
                <c:v>3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EA6-4471-A1E5-A6BD25B53DA7}"/>
            </c:ext>
          </c:extLst>
        </c:ser>
        <c:ser>
          <c:idx val="1"/>
          <c:order val="1"/>
          <c:tx>
            <c:strRef>
              <c:f>SeaRose!$A$37</c:f>
              <c:strCache>
                <c:ptCount val="1"/>
                <c:pt idx="0">
                  <c:v>Marinobacterium (%)</c:v>
                </c:pt>
              </c:strCache>
            </c:strRef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</c:v>
              </c:pt>
              <c:pt idx="1">
                <c:v>1</c:v>
              </c:pt>
              <c:pt idx="2">
                <c:v>17.5</c:v>
              </c:pt>
              <c:pt idx="3">
                <c:v>1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EA6-4471-A1E5-A6BD25B53DA7}"/>
            </c:ext>
          </c:extLst>
        </c:ser>
        <c:ser>
          <c:idx val="2"/>
          <c:order val="2"/>
          <c:tx>
            <c:strRef>
              <c:f>SeaRose!$A$41</c:f>
              <c:strCache>
                <c:ptCount val="1"/>
                <c:pt idx="0">
                  <c:v>Thermoanaerobacter (%)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50</c:v>
              </c:pt>
              <c:pt idx="1">
                <c:v>90</c:v>
              </c:pt>
              <c:pt idx="2">
                <c:v>69</c:v>
              </c:pt>
              <c:pt idx="3">
                <c:v>60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EA6-4471-A1E5-A6BD25B53DA7}"/>
            </c:ext>
          </c:extLst>
        </c:ser>
        <c:ser>
          <c:idx val="3"/>
          <c:order val="3"/>
          <c:tx>
            <c:strRef>
              <c:f>SeaRose!$A$44</c:f>
              <c:strCache>
                <c:ptCount val="1"/>
                <c:pt idx="0">
                  <c:v>Unassigned + misc (%)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noFill/>
              <a:ln w="12700">
                <a:solidFill>
                  <a:srgbClr val="00B050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10</c:v>
              </c:pt>
              <c:pt idx="1">
                <c:v>2.5</c:v>
              </c:pt>
              <c:pt idx="2">
                <c:v>2</c:v>
              </c:pt>
              <c:pt idx="3">
                <c:v>2</c:v>
              </c:pt>
            </c:numLit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EA6-4471-A1E5-A6BD25B53DA7}"/>
            </c:ext>
          </c:extLst>
        </c:ser>
        <c:axId val="72156672"/>
        <c:axId val="72158208"/>
      </c:scatterChart>
      <c:scatterChart>
        <c:scatterStyle val="lineMarker"/>
        <c:ser>
          <c:idx val="4"/>
          <c:order val="4"/>
          <c:tx>
            <c:v>qPCR</c:v>
          </c:tx>
          <c:spPr>
            <a:ln w="19050">
              <a:noFill/>
            </a:ln>
          </c:spPr>
          <c:marker>
            <c:symbol val="x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(Microbial_SeaRose!$E$47,Microbial_SeaRose!$I$47,Microbial_SeaRose!$M$47,Microbial_SeaRose!$Q$47)</c:f>
              <c:numCache>
                <c:formatCode>0.00E+00</c:formatCode>
                <c:ptCount val="4"/>
                <c:pt idx="0">
                  <c:v>2240000</c:v>
                </c:pt>
                <c:pt idx="1">
                  <c:v>7567550</c:v>
                </c:pt>
                <c:pt idx="2">
                  <c:v>1432500</c:v>
                </c:pt>
                <c:pt idx="3">
                  <c:v>2170000</c:v>
                </c:pt>
              </c:numCache>
            </c:numRef>
          </c:yVal>
        </c:ser>
        <c:axId val="72173824"/>
        <c:axId val="72172288"/>
      </c:scatterChart>
      <c:valAx>
        <c:axId val="72156672"/>
        <c:scaling>
          <c:orientation val="minMax"/>
        </c:scaling>
        <c:axPos val="b"/>
        <c:numFmt formatCode="General" sourceLinked="1"/>
        <c:tickLblPos val="nextTo"/>
        <c:crossAx val="72158208"/>
        <c:crosses val="autoZero"/>
        <c:crossBetween val="midCat"/>
        <c:majorUnit val="1"/>
        <c:minorUnit val="1"/>
      </c:valAx>
      <c:valAx>
        <c:axId val="72158208"/>
        <c:scaling>
          <c:orientation val="minMax"/>
        </c:scaling>
        <c:axPos val="l"/>
        <c:numFmt formatCode="General" sourceLinked="1"/>
        <c:tickLblPos val="nextTo"/>
        <c:crossAx val="72156672"/>
        <c:crosses val="autoZero"/>
        <c:crossBetween val="midCat"/>
      </c:valAx>
      <c:valAx>
        <c:axId val="72172288"/>
        <c:scaling>
          <c:orientation val="minMax"/>
        </c:scaling>
        <c:axPos val="r"/>
        <c:numFmt formatCode="0.00E+00" sourceLinked="1"/>
        <c:tickLblPos val="nextTo"/>
        <c:crossAx val="72173824"/>
        <c:crosses val="max"/>
        <c:crossBetween val="midCat"/>
      </c:valAx>
      <c:valAx>
        <c:axId val="72173824"/>
        <c:scaling>
          <c:orientation val="minMax"/>
        </c:scaling>
        <c:delete val="1"/>
        <c:axPos val="b"/>
        <c:numFmt formatCode="General" sourceLinked="1"/>
        <c:tickLblPos val="none"/>
        <c:crossAx val="721722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327916221009847"/>
          <c:y val="0.14133676834876516"/>
          <c:w val="0.74543998811850765"/>
          <c:h val="9.5518906943091175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788"/>
        </c:manualLayout>
      </c:layout>
      <c:scatterChart>
        <c:scatterStyle val="lineMarker"/>
        <c:ser>
          <c:idx val="0"/>
          <c:order val="0"/>
          <c:tx>
            <c:v>Sulfate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Nova'!$E$53,'Terra Nova'!$I$53,'Terra Nova'!$M$53,'Terra Nova'!$Q$53)</c:f>
              <c:numCache>
                <c:formatCode>General</c:formatCode>
                <c:ptCount val="4"/>
                <c:pt idx="0">
                  <c:v>26.795000000000002</c:v>
                </c:pt>
                <c:pt idx="1">
                  <c:v>24.09</c:v>
                </c:pt>
                <c:pt idx="2">
                  <c:v>24.310000000000002</c:v>
                </c:pt>
                <c:pt idx="3">
                  <c:v>24.4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97E-400D-B78A-4B106F7F1E02}"/>
            </c:ext>
          </c:extLst>
        </c:ser>
        <c:ser>
          <c:idx val="1"/>
          <c:order val="1"/>
          <c:tx>
            <c:v>Total Iron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Nova'!$E$55,'Terra Nova'!$I$55,'Terra Nova'!$M$55,'Terra Nova'!$Q$55)</c:f>
              <c:numCache>
                <c:formatCode>0.00</c:formatCode>
                <c:ptCount val="4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97E-400D-B78A-4B106F7F1E02}"/>
            </c:ext>
          </c:extLst>
        </c:ser>
        <c:ser>
          <c:idx val="2"/>
          <c:order val="2"/>
          <c:tx>
            <c:v>Acetate</c:v>
          </c:tx>
          <c:spPr>
            <a:ln w="19050">
              <a:noFill/>
            </a:ln>
          </c:spPr>
          <c:marker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Nova'!$E$57,'Terra Nova'!$I$57,'Terra Nova'!$M$57,'Terra Nova'!$Q$57)</c:f>
              <c:numCache>
                <c:formatCode>General</c:formatCode>
                <c:ptCount val="4"/>
                <c:pt idx="0">
                  <c:v>1.4849999999999999</c:v>
                </c:pt>
                <c:pt idx="1">
                  <c:v>0.58000000000000007</c:v>
                </c:pt>
                <c:pt idx="2">
                  <c:v>1.1500000000000001</c:v>
                </c:pt>
                <c:pt idx="3">
                  <c:v>0.32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97E-400D-B78A-4B106F7F1E02}"/>
            </c:ext>
          </c:extLst>
        </c:ser>
        <c:axId val="74798208"/>
        <c:axId val="74800128"/>
      </c:scatterChart>
      <c:scatterChart>
        <c:scatterStyle val="lineMarker"/>
        <c:ser>
          <c:idx val="4"/>
          <c:order val="3"/>
          <c:tx>
            <c:v>qPCR</c:v>
          </c:tx>
          <c:spPr>
            <a:ln w="19050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('Terra Nova'!$E$63,'Terra Nova'!$I$63,'Terra Nova'!$M$63,'Terra Nova'!$Q$63)</c:f>
              <c:numCache>
                <c:formatCode>0.00E+00</c:formatCode>
                <c:ptCount val="4"/>
                <c:pt idx="0">
                  <c:v>1370000</c:v>
                </c:pt>
                <c:pt idx="1">
                  <c:v>132150</c:v>
                </c:pt>
                <c:pt idx="2">
                  <c:v>225950</c:v>
                </c:pt>
                <c:pt idx="3">
                  <c:v>28410</c:v>
                </c:pt>
              </c:numCache>
            </c:numRef>
          </c:yVal>
        </c:ser>
        <c:axId val="74803456"/>
        <c:axId val="74801920"/>
      </c:scatterChart>
      <c:valAx>
        <c:axId val="74798208"/>
        <c:scaling>
          <c:orientation val="minMax"/>
        </c:scaling>
        <c:axPos val="b"/>
        <c:numFmt formatCode="General" sourceLinked="1"/>
        <c:tickLblPos val="nextTo"/>
        <c:crossAx val="74800128"/>
        <c:crosses val="autoZero"/>
        <c:crossBetween val="midCat"/>
      </c:valAx>
      <c:valAx>
        <c:axId val="74800128"/>
        <c:scaling>
          <c:orientation val="minMax"/>
        </c:scaling>
        <c:axPos val="l"/>
        <c:numFmt formatCode="General" sourceLinked="1"/>
        <c:tickLblPos val="nextTo"/>
        <c:crossAx val="74798208"/>
        <c:crosses val="autoZero"/>
        <c:crossBetween val="midCat"/>
      </c:valAx>
      <c:valAx>
        <c:axId val="74801920"/>
        <c:scaling>
          <c:orientation val="minMax"/>
        </c:scaling>
        <c:axPos val="r"/>
        <c:numFmt formatCode="0.00E+00" sourceLinked="1"/>
        <c:tickLblPos val="nextTo"/>
        <c:crossAx val="74803456"/>
        <c:crosses val="max"/>
        <c:crossBetween val="midCat"/>
      </c:valAx>
      <c:valAx>
        <c:axId val="74803456"/>
        <c:scaling>
          <c:orientation val="minMax"/>
        </c:scaling>
        <c:delete val="1"/>
        <c:axPos val="b"/>
        <c:numFmt formatCode="General" sourceLinked="1"/>
        <c:tickLblPos val="none"/>
        <c:crossAx val="74801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8863553812758974"/>
          <c:y val="0.25467371024927432"/>
          <c:w val="0.11130976807050515"/>
          <c:h val="0.20773761629965917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721"/>
        </c:manualLayout>
      </c:layout>
      <c:scatterChart>
        <c:scatterStyle val="lineMarker"/>
        <c:ser>
          <c:idx val="0"/>
          <c:order val="0"/>
          <c:tx>
            <c:v>Naphthalene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(Organic_SeaRose!$D$5,Organic_SeaRose!$I$5,Organic_SeaRose!$N$5,Organic_SeaRose!$S$5)</c:f>
              <c:numCache>
                <c:formatCode>General</c:formatCode>
                <c:ptCount val="4"/>
                <c:pt idx="0">
                  <c:v>2.8891307132171704</c:v>
                </c:pt>
                <c:pt idx="1">
                  <c:v>2.5699201286794775</c:v>
                </c:pt>
                <c:pt idx="2">
                  <c:v>2.850549496398735</c:v>
                </c:pt>
                <c:pt idx="3">
                  <c:v>3.3449002060687776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1F-4069-9D75-808A67322508}"/>
            </c:ext>
          </c:extLst>
        </c:ser>
        <c:axId val="74818304"/>
        <c:axId val="75010048"/>
      </c:scatterChart>
      <c:valAx>
        <c:axId val="74818304"/>
        <c:scaling>
          <c:orientation val="minMax"/>
        </c:scaling>
        <c:axPos val="b"/>
        <c:numFmt formatCode="General" sourceLinked="1"/>
        <c:tickLblPos val="nextTo"/>
        <c:crossAx val="75010048"/>
        <c:crosses val="autoZero"/>
        <c:crossBetween val="midCat"/>
        <c:majorUnit val="1"/>
        <c:minorUnit val="1"/>
      </c:valAx>
      <c:valAx>
        <c:axId val="75010048"/>
        <c:scaling>
          <c:orientation val="minMax"/>
          <c:max val="5"/>
          <c:min val="0"/>
        </c:scaling>
        <c:axPos val="l"/>
        <c:numFmt formatCode="General" sourceLinked="1"/>
        <c:tickLblPos val="nextTo"/>
        <c:crossAx val="748183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339749050599233"/>
          <c:y val="0.51989881309228303"/>
          <c:w val="0.15903917884137847"/>
          <c:h val="0.10473989021892427"/>
        </c:manualLayout>
      </c:layout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744"/>
        </c:manualLayout>
      </c:layout>
      <c:scatterChart>
        <c:scatterStyle val="lineMarker"/>
        <c:ser>
          <c:idx val="0"/>
          <c:order val="0"/>
          <c:tx>
            <c:v>Naphthalene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(Organic_SeaRose!$C$5,Organic_SeaRose!$H$5,Organic_SeaRose!$M$5,Organic_SeaRose!$R$5)</c:f>
              <c:numCache>
                <c:formatCode>General</c:formatCode>
                <c:ptCount val="4"/>
                <c:pt idx="0">
                  <c:v>149.31001281738301</c:v>
                </c:pt>
                <c:pt idx="1">
                  <c:v>109.69278717041</c:v>
                </c:pt>
                <c:pt idx="2">
                  <c:v>144.52169799804699</c:v>
                </c:pt>
                <c:pt idx="3">
                  <c:v>205.87556457519599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1F-4069-9D75-808A67322508}"/>
            </c:ext>
          </c:extLst>
        </c:ser>
        <c:ser>
          <c:idx val="1"/>
          <c:order val="1"/>
          <c:tx>
            <c:v>Unknown_1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(Organic_SeaRose!$C$6,Organic_SeaRose!$H$6,Organic_SeaRose!$M$6,Organic_SeaRose!$R$6)</c:f>
              <c:numCache>
                <c:formatCode>General</c:formatCode>
                <c:ptCount val="4"/>
                <c:pt idx="0">
                  <c:v>23.4413146972656</c:v>
                </c:pt>
                <c:pt idx="1">
                  <c:v>26.385757446289102</c:v>
                </c:pt>
                <c:pt idx="2">
                  <c:v>211.37142944336</c:v>
                </c:pt>
                <c:pt idx="3">
                  <c:v>45.625312805175803</c:v>
                </c:pt>
              </c:numCache>
            </c:numRef>
          </c:yVal>
        </c:ser>
        <c:ser>
          <c:idx val="2"/>
          <c:order val="2"/>
          <c:tx>
            <c:v>Unknown_2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(Organic_SeaRose!$C$7,Organic_SeaRose!$H$7,Organic_SeaRose!$M$7,Organic_SeaRose!$R$7)</c:f>
              <c:numCache>
                <c:formatCode>General</c:formatCode>
                <c:ptCount val="4"/>
                <c:pt idx="0">
                  <c:v>49.155807495117202</c:v>
                </c:pt>
                <c:pt idx="1">
                  <c:v>134.11099243164099</c:v>
                </c:pt>
                <c:pt idx="2">
                  <c:v>852.10266113281295</c:v>
                </c:pt>
                <c:pt idx="3">
                  <c:v>79.204338073730497</c:v>
                </c:pt>
              </c:numCache>
            </c:numRef>
          </c:yVal>
        </c:ser>
        <c:axId val="75019008"/>
        <c:axId val="75020928"/>
      </c:scatterChart>
      <c:valAx>
        <c:axId val="75019008"/>
        <c:scaling>
          <c:orientation val="minMax"/>
        </c:scaling>
        <c:axPos val="b"/>
        <c:numFmt formatCode="General" sourceLinked="1"/>
        <c:tickLblPos val="nextTo"/>
        <c:crossAx val="75020928"/>
        <c:crosses val="autoZero"/>
        <c:crossBetween val="midCat"/>
        <c:majorUnit val="1"/>
        <c:minorUnit val="1"/>
      </c:valAx>
      <c:valAx>
        <c:axId val="75020928"/>
        <c:scaling>
          <c:orientation val="minMax"/>
        </c:scaling>
        <c:axPos val="l"/>
        <c:numFmt formatCode="General" sourceLinked="1"/>
        <c:tickLblPos val="nextTo"/>
        <c:crossAx val="75019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537646383644283"/>
          <c:y val="0.20854749707909562"/>
          <c:w val="0.11384384501517539"/>
          <c:h val="0.14723998361243301"/>
        </c:manualLayout>
      </c:layout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821"/>
        </c:manualLayout>
      </c:layout>
      <c:scatterChart>
        <c:scatterStyle val="lineMarker"/>
        <c:ser>
          <c:idx val="0"/>
          <c:order val="0"/>
          <c:tx>
            <c:v>Naphthalene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('Organic_Terra Nova'!$D$5,'Organic_Terra Nova'!$I$5,'Organic_Terra Nova'!$N$5,'Organic_Terra Nova'!$S$5)</c:f>
              <c:numCache>
                <c:formatCode>General</c:formatCode>
                <c:ptCount val="4"/>
                <c:pt idx="0">
                  <c:v>2.1878540233316688</c:v>
                </c:pt>
                <c:pt idx="1">
                  <c:v>2.4943297400538715</c:v>
                </c:pt>
                <c:pt idx="2">
                  <c:v>2.039276436558374</c:v>
                </c:pt>
                <c:pt idx="3">
                  <c:v>2.3194409773761056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97E-400D-B78A-4B106F7F1E02}"/>
            </c:ext>
          </c:extLst>
        </c:ser>
        <c:axId val="75078272"/>
        <c:axId val="86024576"/>
      </c:scatterChart>
      <c:valAx>
        <c:axId val="75078272"/>
        <c:scaling>
          <c:orientation val="minMax"/>
        </c:scaling>
        <c:axPos val="b"/>
        <c:numFmt formatCode="General" sourceLinked="1"/>
        <c:tickLblPos val="nextTo"/>
        <c:crossAx val="86024576"/>
        <c:crosses val="autoZero"/>
        <c:crossBetween val="midCat"/>
        <c:majorUnit val="1"/>
        <c:minorUnit val="1"/>
      </c:valAx>
      <c:valAx>
        <c:axId val="86024576"/>
        <c:scaling>
          <c:orientation val="minMax"/>
        </c:scaling>
        <c:axPos val="l"/>
        <c:numFmt formatCode="General" sourceLinked="1"/>
        <c:tickLblPos val="nextTo"/>
        <c:crossAx val="75078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215956137337236"/>
          <c:y val="0.51315518697271867"/>
          <c:w val="0.15643360044095028"/>
          <c:h val="0.1072170804856285"/>
        </c:manualLayout>
      </c:layout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535074964912201"/>
          <c:y val="3.1706462148692195E-2"/>
          <c:w val="0.63016852905717202"/>
          <c:h val="0.67861489070129843"/>
        </c:manualLayout>
      </c:layout>
      <c:scatterChart>
        <c:scatterStyle val="lineMarker"/>
        <c:ser>
          <c:idx val="0"/>
          <c:order val="0"/>
          <c:tx>
            <c:v>Naphthalene</c:v>
          </c:tx>
          <c:spPr>
            <a:ln w="19050">
              <a:noFill/>
            </a:ln>
          </c:spP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('Organic_Terra Nova'!$C$5,'Organic_Terra Nova'!$H$5,'Organic_Terra Nova'!$M$5,'Organic_Terra Nova'!$R$5)</c:f>
              <c:numCache>
                <c:formatCode>General</c:formatCode>
                <c:ptCount val="4"/>
                <c:pt idx="0">
                  <c:v>62.274562835693402</c:v>
                </c:pt>
                <c:pt idx="1">
                  <c:v>100.31126403808599</c:v>
                </c:pt>
                <c:pt idx="2">
                  <c:v>43.834598541259801</c:v>
                </c:pt>
                <c:pt idx="3">
                  <c:v>78.605819702148494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97E-400D-B78A-4B106F7F1E02}"/>
            </c:ext>
          </c:extLst>
        </c:ser>
        <c:ser>
          <c:idx val="1"/>
          <c:order val="1"/>
          <c:tx>
            <c:v>Unknown_1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('Organic_Terra Nova'!$C$6,'Organic_Terra Nova'!$H$6,'Organic_Terra Nova'!$M$6,'Organic_Terra Nova'!$R$6)</c:f>
              <c:numCache>
                <c:formatCode>General</c:formatCode>
                <c:ptCount val="4"/>
                <c:pt idx="0">
                  <c:v>28.620878219604499</c:v>
                </c:pt>
                <c:pt idx="1">
                  <c:v>27.614927291870099</c:v>
                </c:pt>
                <c:pt idx="2">
                  <c:v>118.68735504150401</c:v>
                </c:pt>
                <c:pt idx="3">
                  <c:v>5.2086763381957999</c:v>
                </c:pt>
              </c:numCache>
            </c:numRef>
          </c:yVal>
        </c:ser>
        <c:ser>
          <c:idx val="2"/>
          <c:order val="2"/>
          <c:tx>
            <c:v>Unknown_2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('Organic_Terra Nova'!$C$7,'Organic_Terra Nova'!$H$7,'Organic_Terra Nova'!$M$7,'Organic_Terra Nova'!$R$7)</c:f>
              <c:numCache>
                <c:formatCode>General</c:formatCode>
                <c:ptCount val="4"/>
                <c:pt idx="0">
                  <c:v>94.642616271972699</c:v>
                </c:pt>
                <c:pt idx="1">
                  <c:v>38.017299652099602</c:v>
                </c:pt>
                <c:pt idx="2">
                  <c:v>524.00372314453102</c:v>
                </c:pt>
                <c:pt idx="3">
                  <c:v>7.8206682205200204</c:v>
                </c:pt>
              </c:numCache>
            </c:numRef>
          </c:yVal>
        </c:ser>
        <c:axId val="88065152"/>
        <c:axId val="88067072"/>
      </c:scatterChart>
      <c:valAx>
        <c:axId val="88065152"/>
        <c:scaling>
          <c:orientation val="minMax"/>
        </c:scaling>
        <c:axPos val="b"/>
        <c:numFmt formatCode="General" sourceLinked="1"/>
        <c:tickLblPos val="nextTo"/>
        <c:crossAx val="88067072"/>
        <c:crosses val="autoZero"/>
        <c:crossBetween val="midCat"/>
        <c:majorUnit val="1"/>
        <c:minorUnit val="1"/>
      </c:valAx>
      <c:valAx>
        <c:axId val="88067072"/>
        <c:scaling>
          <c:orientation val="minMax"/>
        </c:scaling>
        <c:axPos val="l"/>
        <c:numFmt formatCode="General" sourceLinked="1"/>
        <c:tickLblPos val="nextTo"/>
        <c:crossAx val="88065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6330237331955768"/>
          <c:y val="0.30924210003568536"/>
          <c:w val="0.11723386522794282"/>
          <c:h val="0.14671734998642444"/>
        </c:manualLayout>
      </c:layout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870858</xdr:colOff>
      <xdr:row>63</xdr:row>
      <xdr:rowOff>71437</xdr:rowOff>
    </xdr:from>
    <xdr:to>
      <xdr:col>11</xdr:col>
      <xdr:colOff>326572</xdr:colOff>
      <xdr:row>89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1059656</xdr:colOff>
      <xdr:row>63</xdr:row>
      <xdr:rowOff>111125</xdr:rowOff>
    </xdr:from>
    <xdr:to>
      <xdr:col>18</xdr:col>
      <xdr:colOff>625929</xdr:colOff>
      <xdr:row>88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415397</xdr:colOff>
      <xdr:row>11</xdr:row>
      <xdr:rowOff>99219</xdr:rowOff>
    </xdr:from>
    <xdr:to>
      <xdr:col>13</xdr:col>
      <xdr:colOff>80698</xdr:colOff>
      <xdr:row>34</xdr:row>
      <xdr:rowOff>123031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261938</xdr:colOff>
      <xdr:row>11</xdr:row>
      <xdr:rowOff>59531</xdr:rowOff>
    </xdr:from>
    <xdr:to>
      <xdr:col>24</xdr:col>
      <xdr:colOff>541073</xdr:colOff>
      <xdr:row>34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Concentration (ppm)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SC1035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SC1013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SC1032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SC1037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Peak Area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SC1035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SC1013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SC1032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SC1037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300567</xdr:colOff>
      <xdr:row>16</xdr:row>
      <xdr:rowOff>124884</xdr:rowOff>
    </xdr:from>
    <xdr:to>
      <xdr:col>14</xdr:col>
      <xdr:colOff>21696</xdr:colOff>
      <xdr:row>39</xdr:row>
      <xdr:rowOff>165366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582083</xdr:colOff>
      <xdr:row>17</xdr:row>
      <xdr:rowOff>0</xdr:rowOff>
    </xdr:from>
    <xdr:to>
      <xdr:col>25</xdr:col>
      <xdr:colOff>303213</xdr:colOff>
      <xdr:row>40</xdr:row>
      <xdr:rowOff>40482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Concentration (ppm)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5PW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2PW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3PW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6PW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Peak Area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5PW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2PW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3PW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6PW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/>
            <a:t>Chemical</a:t>
          </a:r>
          <a:r>
            <a:rPr lang="en-US" sz="1200" baseline="0"/>
            <a:t> compound (mM)</a:t>
          </a:r>
          <a:endParaRPr lang="en-US" sz="1200"/>
        </a:p>
      </cdr:txBody>
    </cdr:sp>
  </cdr:relSizeAnchor>
  <cdr:relSizeAnchor xmlns:cdr="http://schemas.openxmlformats.org/drawingml/2006/chartDrawing">
    <cdr:from>
      <cdr:x>0.92431</cdr:x>
      <cdr:y>0.21818</cdr:y>
    </cdr:from>
    <cdr:to>
      <cdr:x>0.96852</cdr:x>
      <cdr:y>0.68049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5493291" y="2232086"/>
          <a:ext cx="2458098" cy="314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/>
            <a:t>qPCR (#16S copies/mL sample)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SC1035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SC1013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SC1032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SC1037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0.10991</cdr:y>
    </cdr:from>
    <cdr:to>
      <cdr:x>0.1175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546682" y="1446848"/>
          <a:ext cx="2263407" cy="338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/>
            <a:t>Sample community composition (%)</a:t>
          </a:r>
        </a:p>
      </cdr:txBody>
    </cdr:sp>
  </cdr:relSizeAnchor>
  <cdr:relSizeAnchor xmlns:cdr="http://schemas.openxmlformats.org/drawingml/2006/chartDrawing">
    <cdr:from>
      <cdr:x>0.30055</cdr:x>
      <cdr:y>0.77838</cdr:y>
    </cdr:from>
    <cdr:to>
      <cdr:x>0.41002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928791" y="3429008"/>
          <a:ext cx="702521" cy="571501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SC1035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0.42857</cdr:x>
      <cdr:y>0.77838</cdr:y>
    </cdr:from>
    <cdr:to>
      <cdr:x>0.53803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50363" y="3429008"/>
          <a:ext cx="702456" cy="571501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SC1013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0.55473</cdr:x>
      <cdr:y>0.77838</cdr:y>
    </cdr:from>
    <cdr:to>
      <cdr:x>0.66419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59957" y="3429008"/>
          <a:ext cx="702457" cy="571501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SC1032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0.67903</cdr:x>
      <cdr:y>0.77568</cdr:y>
    </cdr:from>
    <cdr:to>
      <cdr:x>0.78849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357672" y="3417113"/>
          <a:ext cx="702456" cy="571501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SC1037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65</xdr:row>
      <xdr:rowOff>0</xdr:rowOff>
    </xdr:from>
    <xdr:to>
      <xdr:col>10</xdr:col>
      <xdr:colOff>881063</xdr:colOff>
      <xdr:row>88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/>
            <a:t>Chemical</a:t>
          </a:r>
          <a:r>
            <a:rPr lang="en-US" sz="1200" baseline="0"/>
            <a:t> compound (mM)</a:t>
          </a:r>
          <a:endParaRPr lang="en-US" sz="1200"/>
        </a:p>
      </cdr:txBody>
    </cdr:sp>
  </cdr:relSizeAnchor>
  <cdr:relSizeAnchor xmlns:cdr="http://schemas.openxmlformats.org/drawingml/2006/chartDrawing">
    <cdr:from>
      <cdr:x>0.93006</cdr:x>
      <cdr:y>0.24121</cdr:y>
    </cdr:from>
    <cdr:to>
      <cdr:x>0.97427</cdr:x>
      <cdr:y>0.70352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6145018" y="2070298"/>
          <a:ext cx="2190750" cy="33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/>
            <a:t>qPCR (#16S copies/mL sample)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5PW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2PW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3PW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6PW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1047751</xdr:colOff>
      <xdr:row>54</xdr:row>
      <xdr:rowOff>68036</xdr:rowOff>
    </xdr:from>
    <xdr:to>
      <xdr:col>13</xdr:col>
      <xdr:colOff>748392</xdr:colOff>
      <xdr:row>80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Sample Point</a:t>
          </a:r>
        </a:p>
      </cdr:txBody>
    </cdr:sp>
  </cdr:relSizeAnchor>
  <cdr:relSizeAnchor xmlns:cdr="http://schemas.openxmlformats.org/drawingml/2006/chartDrawing">
    <cdr:from>
      <cdr:x>0.02061</cdr:x>
      <cdr:y>0.11256</cdr:y>
    </cdr:from>
    <cdr:to>
      <cdr:x>0.08885</cdr:x>
      <cdr:y>0.73291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97233" y="1923002"/>
          <a:ext cx="3182340" cy="491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0"/>
            <a:t>Sample community composition (%)</a:t>
          </a:r>
        </a:p>
      </cdr:txBody>
    </cdr:sp>
  </cdr:relSizeAnchor>
  <cdr:relSizeAnchor xmlns:cdr="http://schemas.openxmlformats.org/drawingml/2006/chartDrawing">
    <cdr:from>
      <cdr:x>0.24384</cdr:x>
      <cdr:y>0.77838</cdr:y>
    </cdr:from>
    <cdr:to>
      <cdr:x>0.35331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55198" y="4194245"/>
          <a:ext cx="787985" cy="69904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SC1035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0.38698</cdr:x>
      <cdr:y>0.78091</cdr:y>
    </cdr:from>
    <cdr:to>
      <cdr:x>0.49644</cdr:x>
      <cdr:y>0.91064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85566" y="4207853"/>
          <a:ext cx="787912" cy="69904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SC1013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0.52259</cdr:x>
      <cdr:y>0.78343</cdr:y>
    </cdr:from>
    <cdr:to>
      <cdr:x>0.63205</cdr:x>
      <cdr:y>0.91316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761723" y="4221460"/>
          <a:ext cx="787912" cy="69904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SC1032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0.66391</cdr:x>
      <cdr:y>0.78073</cdr:y>
    </cdr:from>
    <cdr:to>
      <cdr:x>0.77337</cdr:x>
      <cdr:y>0.91046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78920" y="4206911"/>
          <a:ext cx="787913" cy="699041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SC1037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0.93573</cdr:x>
      <cdr:y>0.21751</cdr:y>
    </cdr:from>
    <cdr:to>
      <cdr:x>0.97524</cdr:x>
      <cdr:y>0.61789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5850774" y="2000549"/>
          <a:ext cx="2053920" cy="28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/>
            <a:t>qPCR (#16S copies/mL sample)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312964</xdr:colOff>
      <xdr:row>51</xdr:row>
      <xdr:rowOff>136071</xdr:rowOff>
    </xdr:from>
    <xdr:to>
      <xdr:col>11</xdr:col>
      <xdr:colOff>173491</xdr:colOff>
      <xdr:row>73</xdr:row>
      <xdr:rowOff>86746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0.33766</cdr:x>
      <cdr:y>0.91774</cdr:y>
    </cdr:from>
    <cdr:to>
      <cdr:x>0.67904</cdr:x>
      <cdr:y>0.98759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66939" y="4042920"/>
          <a:ext cx="2190749" cy="30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Sample Point</a:t>
          </a:r>
        </a:p>
      </cdr:txBody>
    </cdr:sp>
  </cdr:relSizeAnchor>
  <cdr:relSizeAnchor xmlns:cdr="http://schemas.openxmlformats.org/drawingml/2006/chartDrawing">
    <cdr:from>
      <cdr:x>0.06482</cdr:x>
      <cdr:y>0.23367</cdr:y>
    </cdr:from>
    <cdr:to>
      <cdr:x>0.10903</cdr:x>
      <cdr:y>0.6237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301272" y="1746646"/>
          <a:ext cx="1718221" cy="283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Chemical</a:t>
          </a:r>
          <a:r>
            <a:rPr lang="en-US" sz="1100" baseline="0"/>
            <a:t> compound (mM)</a:t>
          </a:r>
          <a:endParaRPr lang="en-US" sz="1100"/>
        </a:p>
      </cdr:txBody>
    </cdr:sp>
  </cdr:relSizeAnchor>
  <cdr:relSizeAnchor xmlns:cdr="http://schemas.openxmlformats.org/drawingml/2006/chartDrawing">
    <cdr:from>
      <cdr:x>0.93006</cdr:x>
      <cdr:y>0.24121</cdr:y>
    </cdr:from>
    <cdr:to>
      <cdr:x>0.97427</cdr:x>
      <cdr:y>0.70352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6145018" y="2070298"/>
          <a:ext cx="2190750" cy="33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qPCR (#16S copies/mL sample)</a:t>
          </a:r>
        </a:p>
      </cdr:txBody>
    </cdr:sp>
  </cdr:relSizeAnchor>
  <cdr:relSizeAnchor xmlns:cdr="http://schemas.openxmlformats.org/drawingml/2006/chartDrawing">
    <cdr:from>
      <cdr:x>0.24675</cdr:x>
      <cdr:y>0.77838</cdr:y>
    </cdr:from>
    <cdr:to>
      <cdr:x>0.35622</cdr:x>
      <cdr:y>0.90811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583533" y="3429001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5PW</a:t>
          </a:r>
        </a:p>
        <a:p xmlns:a="http://schemas.openxmlformats.org/drawingml/2006/main">
          <a:pPr algn="ctr"/>
          <a:r>
            <a:rPr lang="en-US" sz="900" b="1"/>
            <a:t>(high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0.36735</cdr:x>
      <cdr:y>0.77838</cdr:y>
    </cdr:from>
    <cdr:to>
      <cdr:x>0.47681</cdr:x>
      <cdr:y>0.90811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35743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2PW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0.49536</cdr:x>
      <cdr:y>0.77838</cdr:y>
    </cdr:from>
    <cdr:to>
      <cdr:x>0.60482</cdr:x>
      <cdr:y>0.90811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78968" y="3429000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3PW</a:t>
          </a:r>
        </a:p>
        <a:p xmlns:a="http://schemas.openxmlformats.org/drawingml/2006/main">
          <a:pPr algn="ctr"/>
          <a:r>
            <a:rPr lang="en-US" sz="900" b="1"/>
            <a:t>(medium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  <cdr:relSizeAnchor xmlns:cdr="http://schemas.openxmlformats.org/drawingml/2006/chartDrawing">
    <cdr:from>
      <cdr:x>0.62894</cdr:x>
      <cdr:y>0.77568</cdr:y>
    </cdr:from>
    <cdr:to>
      <cdr:x>0.7384</cdr:x>
      <cdr:y>0.90541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36219" y="3417094"/>
          <a:ext cx="702469" cy="57150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/>
            <a:t>6PW</a:t>
          </a:r>
        </a:p>
        <a:p xmlns:a="http://schemas.openxmlformats.org/drawingml/2006/main">
          <a:pPr algn="ctr"/>
          <a:r>
            <a:rPr lang="en-US" sz="900" b="1"/>
            <a:t>(low</a:t>
          </a:r>
        </a:p>
        <a:p xmlns:a="http://schemas.openxmlformats.org/drawingml/2006/main">
          <a:pPr algn="ctr"/>
          <a:r>
            <a:rPr lang="en-US" sz="900" b="1"/>
            <a:t>pressure)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3"/>
  <sheetViews>
    <sheetView topLeftCell="A55" zoomScale="70" zoomScaleNormal="70" zoomScalePageLayoutView="80" workbookViewId="0">
      <selection activeCell="B26" sqref="B26"/>
    </sheetView>
  </sheetViews>
  <sheetFormatPr defaultColWidth="8.875" defaultRowHeight="15.75"/>
  <cols>
    <col min="1" max="1" width="36.625" style="14" customWidth="1"/>
    <col min="3" max="3" width="15.125" customWidth="1"/>
    <col min="4" max="4" width="15.625" customWidth="1"/>
    <col min="5" max="5" width="15" customWidth="1"/>
    <col min="6" max="6" width="14.875" customWidth="1"/>
    <col min="7" max="8" width="14.375" customWidth="1"/>
    <col min="9" max="10" width="14.125" customWidth="1"/>
    <col min="11" max="11" width="13.375" customWidth="1"/>
    <col min="12" max="12" width="14" customWidth="1"/>
    <col min="13" max="13" width="13.875" customWidth="1"/>
    <col min="14" max="14" width="12.125" customWidth="1"/>
    <col min="15" max="15" width="14.5" customWidth="1"/>
    <col min="16" max="16" width="14.125" customWidth="1"/>
    <col min="17" max="17" width="13.875" customWidth="1"/>
    <col min="18" max="18" width="14.5" customWidth="1"/>
    <col min="19" max="19" width="12.125" customWidth="1"/>
    <col min="20" max="20" width="13.875" customWidth="1"/>
    <col min="21" max="21" width="14.125" customWidth="1"/>
  </cols>
  <sheetData>
    <row r="1" spans="1:22">
      <c r="C1" s="60" t="s">
        <v>15</v>
      </c>
      <c r="D1" s="60"/>
      <c r="E1" s="60"/>
      <c r="G1" s="62" t="s">
        <v>15</v>
      </c>
      <c r="H1" s="62"/>
      <c r="I1" s="62"/>
      <c r="J1" s="6"/>
      <c r="K1" s="60" t="s">
        <v>15</v>
      </c>
      <c r="L1" s="60"/>
      <c r="M1" s="60"/>
      <c r="N1" s="6"/>
      <c r="O1" s="60" t="s">
        <v>15</v>
      </c>
      <c r="P1" s="60"/>
      <c r="Q1" s="60"/>
      <c r="R1" s="6"/>
      <c r="T1" s="60"/>
      <c r="U1" s="60"/>
      <c r="V1" s="60"/>
    </row>
    <row r="3" spans="1:22">
      <c r="C3" s="11" t="s">
        <v>17</v>
      </c>
      <c r="D3" s="11" t="s">
        <v>18</v>
      </c>
      <c r="E3" s="11" t="s">
        <v>19</v>
      </c>
      <c r="F3" s="4"/>
      <c r="G3" s="11" t="s">
        <v>17</v>
      </c>
      <c r="H3" s="11" t="s">
        <v>18</v>
      </c>
      <c r="I3" s="11" t="s">
        <v>19</v>
      </c>
      <c r="J3" s="10"/>
      <c r="K3" s="11" t="s">
        <v>17</v>
      </c>
      <c r="L3" s="11" t="s">
        <v>18</v>
      </c>
      <c r="M3" s="11" t="s">
        <v>19</v>
      </c>
      <c r="N3" s="10"/>
      <c r="O3" s="11" t="s">
        <v>17</v>
      </c>
      <c r="P3" s="11" t="s">
        <v>18</v>
      </c>
      <c r="Q3" s="11" t="s">
        <v>19</v>
      </c>
      <c r="R3" s="10"/>
      <c r="T3" s="11"/>
      <c r="U3" s="11"/>
      <c r="V3" s="11"/>
    </row>
    <row r="5" spans="1:22" ht="63" customHeight="1">
      <c r="A5" s="14" t="s">
        <v>14</v>
      </c>
      <c r="C5" s="61" t="s">
        <v>46</v>
      </c>
      <c r="D5" s="61"/>
      <c r="E5" s="61"/>
      <c r="F5" s="8"/>
      <c r="G5" s="61" t="s">
        <v>47</v>
      </c>
      <c r="H5" s="61"/>
      <c r="I5" s="61"/>
      <c r="J5" s="7"/>
      <c r="K5" s="61" t="s">
        <v>48</v>
      </c>
      <c r="L5" s="61"/>
      <c r="M5" s="61"/>
      <c r="N5" s="7"/>
      <c r="O5" s="61" t="s">
        <v>49</v>
      </c>
      <c r="P5" s="61"/>
      <c r="Q5" s="61"/>
      <c r="R5" s="7"/>
      <c r="T5" s="61"/>
      <c r="U5" s="61"/>
      <c r="V5" s="61"/>
    </row>
    <row r="6" spans="1:22">
      <c r="A6" s="14" t="s">
        <v>11</v>
      </c>
      <c r="C6" s="2">
        <v>43340</v>
      </c>
      <c r="D6" s="2">
        <v>43340</v>
      </c>
      <c r="E6" s="2">
        <v>43340</v>
      </c>
      <c r="F6" s="2"/>
      <c r="G6" s="2">
        <v>43340</v>
      </c>
      <c r="H6" s="2">
        <v>43340</v>
      </c>
      <c r="I6" s="2">
        <v>43340</v>
      </c>
      <c r="J6" s="2"/>
      <c r="K6" s="2">
        <v>43340</v>
      </c>
      <c r="L6" s="2">
        <v>43340</v>
      </c>
      <c r="M6" s="2">
        <v>43340</v>
      </c>
      <c r="N6" s="2"/>
      <c r="O6" s="2">
        <v>43340</v>
      </c>
      <c r="P6" s="2">
        <v>43340</v>
      </c>
      <c r="Q6" s="2">
        <v>43340</v>
      </c>
      <c r="R6" s="2"/>
      <c r="T6" s="2"/>
      <c r="U6" s="2"/>
      <c r="V6" s="2"/>
    </row>
    <row r="7" spans="1:22">
      <c r="A7" s="14" t="s">
        <v>0</v>
      </c>
      <c r="C7" s="2">
        <v>43348</v>
      </c>
      <c r="D7" s="2">
        <v>43348</v>
      </c>
      <c r="E7" s="2">
        <v>43348</v>
      </c>
      <c r="F7" s="2"/>
      <c r="G7" s="2">
        <v>43348</v>
      </c>
      <c r="H7" s="2">
        <v>43348</v>
      </c>
      <c r="I7" s="2">
        <v>43348</v>
      </c>
      <c r="J7" s="2"/>
      <c r="K7" s="2">
        <v>43348</v>
      </c>
      <c r="L7" s="2">
        <v>43348</v>
      </c>
      <c r="M7" s="2">
        <v>43348</v>
      </c>
      <c r="N7" s="2"/>
      <c r="O7" s="2">
        <v>43348</v>
      </c>
      <c r="P7" s="2">
        <v>43348</v>
      </c>
      <c r="Q7" s="2">
        <v>43348</v>
      </c>
      <c r="R7" s="2"/>
      <c r="T7" s="2"/>
      <c r="U7" s="2"/>
      <c r="V7" s="2"/>
    </row>
    <row r="8" spans="1:22">
      <c r="A8" s="14" t="s">
        <v>3</v>
      </c>
      <c r="C8">
        <v>55</v>
      </c>
      <c r="D8">
        <v>55</v>
      </c>
      <c r="E8">
        <v>55</v>
      </c>
      <c r="G8">
        <v>54</v>
      </c>
      <c r="H8">
        <v>54</v>
      </c>
      <c r="I8">
        <v>54</v>
      </c>
      <c r="K8">
        <v>54</v>
      </c>
      <c r="L8">
        <v>54</v>
      </c>
      <c r="M8">
        <v>54</v>
      </c>
      <c r="O8">
        <v>54</v>
      </c>
      <c r="P8">
        <v>54</v>
      </c>
      <c r="Q8">
        <v>54</v>
      </c>
    </row>
    <row r="9" spans="1:22">
      <c r="A9" s="14" t="s">
        <v>13</v>
      </c>
    </row>
    <row r="10" spans="1:22">
      <c r="A10" s="14" t="s">
        <v>2</v>
      </c>
      <c r="D10">
        <v>0.56799999999999995</v>
      </c>
      <c r="H10">
        <v>0.54200000000000004</v>
      </c>
      <c r="J10" s="5"/>
      <c r="K10" s="5"/>
      <c r="L10" s="5">
        <v>0.56266666666666676</v>
      </c>
      <c r="M10" s="5"/>
      <c r="P10">
        <v>0.72</v>
      </c>
    </row>
    <row r="11" spans="1:22">
      <c r="A11" s="14" t="s">
        <v>12</v>
      </c>
      <c r="C11" s="1"/>
      <c r="D11" s="1">
        <v>7.98</v>
      </c>
      <c r="E11" s="1"/>
      <c r="F11" s="1"/>
      <c r="G11" s="1"/>
      <c r="H11" s="1">
        <v>7.5</v>
      </c>
      <c r="I11" s="1"/>
      <c r="J11" s="1"/>
      <c r="K11" s="1"/>
      <c r="L11" s="1">
        <v>7.9</v>
      </c>
      <c r="M11" s="1"/>
      <c r="N11" s="1"/>
      <c r="P11">
        <v>8.0399999999999991</v>
      </c>
      <c r="R11" s="1"/>
    </row>
    <row r="12" spans="1:22">
      <c r="A12" s="14" t="s">
        <v>41</v>
      </c>
      <c r="C12">
        <v>6.2</v>
      </c>
      <c r="D12">
        <v>6.2</v>
      </c>
      <c r="E12">
        <v>6.2</v>
      </c>
      <c r="G12">
        <v>6.2</v>
      </c>
      <c r="H12">
        <v>6.2</v>
      </c>
      <c r="I12">
        <v>6.2</v>
      </c>
      <c r="K12">
        <v>6.2</v>
      </c>
      <c r="L12">
        <v>6.2</v>
      </c>
      <c r="M12">
        <v>6.2</v>
      </c>
      <c r="O12">
        <v>6.2</v>
      </c>
      <c r="P12">
        <v>6.2</v>
      </c>
      <c r="Q12">
        <v>6.2</v>
      </c>
    </row>
    <row r="14" spans="1:22">
      <c r="A14" s="14" t="s">
        <v>10</v>
      </c>
      <c r="C14">
        <v>9.82</v>
      </c>
      <c r="D14">
        <v>8.14</v>
      </c>
      <c r="E14">
        <v>8.82</v>
      </c>
      <c r="G14">
        <v>9.2799999999999994</v>
      </c>
      <c r="H14">
        <v>9.2799999999999994</v>
      </c>
      <c r="I14">
        <v>8.43</v>
      </c>
      <c r="J14" s="1"/>
      <c r="K14" s="1">
        <v>9.36</v>
      </c>
      <c r="L14" s="1">
        <v>8.5366666666666671</v>
      </c>
      <c r="M14" s="1">
        <v>7.93</v>
      </c>
      <c r="O14">
        <v>9.7100000000000009</v>
      </c>
      <c r="P14">
        <v>8.36</v>
      </c>
      <c r="Q14">
        <v>9.91</v>
      </c>
    </row>
    <row r="15" spans="1:22">
      <c r="A15" s="14" t="s">
        <v>4</v>
      </c>
      <c r="C15">
        <v>0</v>
      </c>
      <c r="D15">
        <v>0</v>
      </c>
      <c r="G15">
        <v>0</v>
      </c>
      <c r="H15">
        <v>0</v>
      </c>
      <c r="K15">
        <v>0</v>
      </c>
      <c r="L15">
        <v>0</v>
      </c>
      <c r="O15">
        <v>0</v>
      </c>
      <c r="P15">
        <v>0</v>
      </c>
    </row>
    <row r="16" spans="1:22">
      <c r="A16" s="14" t="s">
        <v>50</v>
      </c>
      <c r="E16" s="23" t="s">
        <v>63</v>
      </c>
      <c r="I16" s="23">
        <v>1.4999999999999999E-2</v>
      </c>
      <c r="J16" s="5"/>
      <c r="K16" s="5"/>
      <c r="L16" s="5"/>
      <c r="M16" s="24">
        <v>1.1333333333333334E-2</v>
      </c>
      <c r="Q16" s="23">
        <v>2.1000000000000001E-2</v>
      </c>
      <c r="R16" s="1"/>
    </row>
    <row r="17" spans="1:22">
      <c r="A17" s="14" t="s">
        <v>51</v>
      </c>
      <c r="E17" s="23">
        <v>1.4999999999999999E-2</v>
      </c>
      <c r="I17" s="23" t="s">
        <v>64</v>
      </c>
      <c r="M17" s="23">
        <v>1.0999999999999999E-2</v>
      </c>
      <c r="Q17" s="23" t="s">
        <v>65</v>
      </c>
      <c r="R17" s="1"/>
    </row>
    <row r="18" spans="1:22">
      <c r="A18" s="14" t="s">
        <v>5</v>
      </c>
      <c r="C18" s="1"/>
      <c r="D18" s="1">
        <v>0.95</v>
      </c>
      <c r="E18" s="1"/>
      <c r="F18" s="1"/>
      <c r="G18" s="1"/>
      <c r="H18" s="1">
        <v>0.64</v>
      </c>
      <c r="I18" s="1"/>
      <c r="J18" s="1"/>
      <c r="K18" s="1"/>
      <c r="L18" s="1">
        <v>0.71333333333333337</v>
      </c>
      <c r="M18" s="1"/>
      <c r="N18" s="1"/>
      <c r="P18">
        <v>0.71</v>
      </c>
    </row>
    <row r="19" spans="1:22">
      <c r="A19" s="14" t="s">
        <v>6</v>
      </c>
      <c r="C19" s="1"/>
      <c r="D19" s="1">
        <v>1.5</v>
      </c>
      <c r="E19" s="1"/>
      <c r="F19" s="1"/>
      <c r="G19" s="1"/>
      <c r="H19" s="1">
        <v>1.36</v>
      </c>
      <c r="I19" s="1"/>
      <c r="J19" s="1"/>
      <c r="K19" s="1"/>
      <c r="L19" s="1">
        <v>1.5199999999999998</v>
      </c>
      <c r="M19" s="1"/>
      <c r="N19" s="1"/>
      <c r="P19">
        <v>1.43</v>
      </c>
    </row>
    <row r="20" spans="1:22">
      <c r="A20" s="14" t="s">
        <v>7</v>
      </c>
      <c r="C20">
        <v>1.4</v>
      </c>
      <c r="D20">
        <v>1.01</v>
      </c>
      <c r="G20">
        <v>1.42</v>
      </c>
      <c r="H20">
        <v>1.61</v>
      </c>
      <c r="J20" s="1"/>
      <c r="K20" s="1">
        <v>1.85</v>
      </c>
      <c r="L20" s="1">
        <v>1.4033333333333335</v>
      </c>
      <c r="M20" s="1"/>
      <c r="O20">
        <v>1.52</v>
      </c>
      <c r="P20">
        <v>1.42</v>
      </c>
    </row>
    <row r="21" spans="1:22">
      <c r="A21" s="14" t="s">
        <v>8</v>
      </c>
      <c r="D21">
        <v>0</v>
      </c>
      <c r="H21">
        <v>0</v>
      </c>
      <c r="L21">
        <v>0</v>
      </c>
      <c r="P21">
        <v>0</v>
      </c>
    </row>
    <row r="22" spans="1:22">
      <c r="A22" s="14" t="s">
        <v>9</v>
      </c>
      <c r="D22">
        <v>0</v>
      </c>
      <c r="H22">
        <v>0</v>
      </c>
      <c r="L22">
        <v>0</v>
      </c>
      <c r="P22">
        <v>0</v>
      </c>
      <c r="R22" s="3"/>
    </row>
    <row r="23" spans="1:22">
      <c r="A23" s="14" t="s">
        <v>1</v>
      </c>
      <c r="D23">
        <v>5</v>
      </c>
      <c r="H23">
        <v>4</v>
      </c>
      <c r="L23" s="13">
        <v>5</v>
      </c>
      <c r="M23" s="1"/>
      <c r="P23">
        <v>4</v>
      </c>
    </row>
    <row r="24" spans="1:22">
      <c r="A24" s="14" t="s">
        <v>52</v>
      </c>
      <c r="C24" s="3"/>
      <c r="E24" s="25">
        <v>2240000</v>
      </c>
      <c r="F24" s="3"/>
      <c r="G24" s="3"/>
      <c r="H24" s="25">
        <v>35100</v>
      </c>
      <c r="I24" s="25">
        <v>15100000</v>
      </c>
      <c r="J24" s="3"/>
      <c r="K24" s="3"/>
      <c r="L24" s="25">
        <v>755000</v>
      </c>
      <c r="M24" s="25">
        <v>2110000</v>
      </c>
      <c r="N24" s="3"/>
      <c r="O24" s="3"/>
      <c r="P24" s="25">
        <v>1860000</v>
      </c>
      <c r="Q24" s="3">
        <v>2480000</v>
      </c>
      <c r="T24" s="3"/>
      <c r="U24" s="3"/>
      <c r="V24" s="3"/>
    </row>
    <row r="25" spans="1:22">
      <c r="A25" s="14" t="s">
        <v>21</v>
      </c>
      <c r="C25">
        <v>1.1100000000000001</v>
      </c>
      <c r="G25">
        <v>1.21</v>
      </c>
      <c r="K25">
        <v>1.1299999999999999</v>
      </c>
      <c r="O25">
        <v>1.4</v>
      </c>
    </row>
    <row r="26" spans="1:22">
      <c r="A26" s="14" t="s">
        <v>22</v>
      </c>
      <c r="C26">
        <v>791.28</v>
      </c>
      <c r="G26">
        <v>724.26</v>
      </c>
      <c r="K26">
        <v>773.68</v>
      </c>
      <c r="O26">
        <v>805.63</v>
      </c>
    </row>
    <row r="28" spans="1:22" ht="16.5" thickBot="1">
      <c r="A28" s="15" t="s">
        <v>38</v>
      </c>
    </row>
    <row r="29" spans="1:22">
      <c r="A29" s="16"/>
    </row>
    <row r="30" spans="1:22">
      <c r="A30" s="17" t="s">
        <v>23</v>
      </c>
      <c r="D30">
        <v>1</v>
      </c>
      <c r="H30">
        <v>2.5</v>
      </c>
      <c r="I30">
        <v>1</v>
      </c>
      <c r="L30" t="s">
        <v>36</v>
      </c>
      <c r="M30" t="s">
        <v>36</v>
      </c>
      <c r="P30" t="s">
        <v>37</v>
      </c>
    </row>
    <row r="31" spans="1:22">
      <c r="A31" s="17" t="s">
        <v>24</v>
      </c>
      <c r="D31">
        <v>2.5</v>
      </c>
      <c r="H31" t="s">
        <v>37</v>
      </c>
      <c r="I31" t="s">
        <v>20</v>
      </c>
      <c r="L31" t="s">
        <v>37</v>
      </c>
      <c r="M31" t="s">
        <v>20</v>
      </c>
      <c r="P31" t="s">
        <v>37</v>
      </c>
    </row>
    <row r="32" spans="1:22">
      <c r="A32" s="17" t="s">
        <v>25</v>
      </c>
      <c r="D32">
        <v>2</v>
      </c>
      <c r="H32">
        <v>1</v>
      </c>
      <c r="I32" t="s">
        <v>36</v>
      </c>
      <c r="L32" t="s">
        <v>37</v>
      </c>
      <c r="M32" t="s">
        <v>36</v>
      </c>
      <c r="P32">
        <v>10</v>
      </c>
    </row>
    <row r="33" spans="1:18">
      <c r="A33" s="17" t="s">
        <v>26</v>
      </c>
      <c r="D33">
        <v>5</v>
      </c>
      <c r="H33">
        <v>2</v>
      </c>
      <c r="I33">
        <v>1</v>
      </c>
      <c r="L33">
        <v>2</v>
      </c>
      <c r="M33">
        <v>10</v>
      </c>
      <c r="P33">
        <v>3</v>
      </c>
    </row>
    <row r="34" spans="1:18">
      <c r="A34" s="17" t="s">
        <v>27</v>
      </c>
      <c r="D34">
        <v>1</v>
      </c>
      <c r="H34" t="s">
        <v>37</v>
      </c>
      <c r="I34" t="s">
        <v>20</v>
      </c>
      <c r="L34" t="s">
        <v>37</v>
      </c>
      <c r="M34" t="s">
        <v>20</v>
      </c>
      <c r="P34" t="s">
        <v>37</v>
      </c>
    </row>
    <row r="35" spans="1:18">
      <c r="A35" s="17" t="s">
        <v>28</v>
      </c>
      <c r="D35" t="s">
        <v>36</v>
      </c>
      <c r="H35" t="s">
        <v>36</v>
      </c>
      <c r="I35" t="s">
        <v>20</v>
      </c>
      <c r="L35">
        <v>2</v>
      </c>
      <c r="M35" t="s">
        <v>20</v>
      </c>
      <c r="P35" t="s">
        <v>36</v>
      </c>
    </row>
    <row r="36" spans="1:18">
      <c r="A36" s="17" t="s">
        <v>29</v>
      </c>
      <c r="D36">
        <v>3</v>
      </c>
      <c r="H36">
        <v>2</v>
      </c>
      <c r="I36" t="s">
        <v>36</v>
      </c>
      <c r="L36" t="s">
        <v>36</v>
      </c>
      <c r="M36">
        <v>2</v>
      </c>
      <c r="P36">
        <v>5</v>
      </c>
    </row>
    <row r="37" spans="1:18">
      <c r="A37" s="17" t="s">
        <v>30</v>
      </c>
      <c r="D37">
        <v>5</v>
      </c>
      <c r="H37" t="s">
        <v>36</v>
      </c>
      <c r="I37" t="s">
        <v>37</v>
      </c>
      <c r="L37">
        <v>15</v>
      </c>
      <c r="M37">
        <v>20</v>
      </c>
      <c r="P37" t="s">
        <v>36</v>
      </c>
    </row>
    <row r="38" spans="1:18">
      <c r="A38" s="17" t="s">
        <v>31</v>
      </c>
      <c r="D38">
        <v>1.5</v>
      </c>
      <c r="H38" t="s">
        <v>36</v>
      </c>
      <c r="I38" t="s">
        <v>36</v>
      </c>
      <c r="L38" t="s">
        <v>36</v>
      </c>
      <c r="M38">
        <v>2</v>
      </c>
      <c r="P38">
        <v>10</v>
      </c>
    </row>
    <row r="39" spans="1:18">
      <c r="A39" s="17" t="s">
        <v>32</v>
      </c>
      <c r="D39">
        <v>15</v>
      </c>
      <c r="H39" t="s">
        <v>36</v>
      </c>
      <c r="I39" t="s">
        <v>20</v>
      </c>
      <c r="L39" t="s">
        <v>37</v>
      </c>
      <c r="M39" t="s">
        <v>20</v>
      </c>
      <c r="P39" t="s">
        <v>37</v>
      </c>
    </row>
    <row r="40" spans="1:18">
      <c r="A40" s="17" t="s">
        <v>33</v>
      </c>
      <c r="D40" t="s">
        <v>36</v>
      </c>
      <c r="H40" t="s">
        <v>36</v>
      </c>
      <c r="I40" t="s">
        <v>20</v>
      </c>
      <c r="L40" t="s">
        <v>36</v>
      </c>
      <c r="M40" t="s">
        <v>20</v>
      </c>
      <c r="P40" t="s">
        <v>36</v>
      </c>
    </row>
    <row r="41" spans="1:18">
      <c r="A41" s="17" t="s">
        <v>34</v>
      </c>
      <c r="D41">
        <v>50</v>
      </c>
      <c r="H41">
        <v>88</v>
      </c>
      <c r="I41">
        <v>92</v>
      </c>
      <c r="L41">
        <v>80</v>
      </c>
      <c r="M41">
        <v>58</v>
      </c>
      <c r="P41">
        <v>60</v>
      </c>
    </row>
    <row r="42" spans="1:18">
      <c r="A42" s="17" t="s">
        <v>35</v>
      </c>
      <c r="D42" t="s">
        <v>36</v>
      </c>
      <c r="H42" t="s">
        <v>36</v>
      </c>
      <c r="I42" t="s">
        <v>20</v>
      </c>
      <c r="L42" t="s">
        <v>36</v>
      </c>
      <c r="M42" t="s">
        <v>20</v>
      </c>
      <c r="P42">
        <v>2</v>
      </c>
    </row>
    <row r="43" spans="1:18">
      <c r="A43" s="17" t="s">
        <v>40</v>
      </c>
      <c r="I43">
        <v>1</v>
      </c>
      <c r="L43" t="s">
        <v>37</v>
      </c>
      <c r="M43" t="s">
        <v>37</v>
      </c>
    </row>
    <row r="44" spans="1:18">
      <c r="A44" s="17" t="s">
        <v>39</v>
      </c>
      <c r="D44">
        <v>10</v>
      </c>
      <c r="H44">
        <v>3</v>
      </c>
      <c r="I44">
        <v>2</v>
      </c>
      <c r="L44">
        <v>2</v>
      </c>
      <c r="M44">
        <v>2</v>
      </c>
      <c r="P44">
        <v>2</v>
      </c>
    </row>
    <row r="45" spans="1:18" ht="16.5" thickBot="1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8" spans="1:18" ht="15.75" customHeight="1">
      <c r="D48" s="61" t="s">
        <v>46</v>
      </c>
      <c r="E48" s="61"/>
      <c r="F48" s="61"/>
      <c r="H48" s="61" t="s">
        <v>47</v>
      </c>
      <c r="I48" s="61"/>
      <c r="J48" s="61"/>
      <c r="L48" s="61" t="s">
        <v>48</v>
      </c>
      <c r="M48" s="61"/>
      <c r="N48" s="61"/>
      <c r="P48" s="61" t="s">
        <v>49</v>
      </c>
      <c r="Q48" s="61"/>
      <c r="R48" s="61"/>
    </row>
    <row r="50" spans="1:18">
      <c r="A50" s="14" t="s">
        <v>54</v>
      </c>
      <c r="E50">
        <v>55</v>
      </c>
      <c r="I50">
        <v>54</v>
      </c>
      <c r="M50">
        <v>54</v>
      </c>
      <c r="Q50">
        <v>54</v>
      </c>
    </row>
    <row r="51" spans="1:18">
      <c r="A51" s="14" t="s">
        <v>55</v>
      </c>
    </row>
    <row r="53" spans="1:18">
      <c r="A53" s="14" t="s">
        <v>56</v>
      </c>
      <c r="E53">
        <f>AVERAGE(C14:E14)</f>
        <v>8.9266666666666676</v>
      </c>
      <c r="I53">
        <f>AVERAGE(G14:I14)</f>
        <v>8.9966666666666661</v>
      </c>
      <c r="M53">
        <f>AVERAGE(K14:M14)</f>
        <v>8.6088888888888899</v>
      </c>
      <c r="Q53">
        <f>AVERAGE(O14:Q14)</f>
        <v>9.3266666666666662</v>
      </c>
    </row>
    <row r="54" spans="1:18">
      <c r="A54" s="14" t="s">
        <v>57</v>
      </c>
      <c r="F54" s="23">
        <f>D17</f>
        <v>0</v>
      </c>
      <c r="J54" s="23">
        <f>H17</f>
        <v>0</v>
      </c>
      <c r="M54">
        <f>L17</f>
        <v>0</v>
      </c>
      <c r="Q54" t="str">
        <f>Q17</f>
        <v>0.085*</v>
      </c>
    </row>
    <row r="55" spans="1:18">
      <c r="A55" s="14" t="s">
        <v>5</v>
      </c>
      <c r="E55" s="1">
        <f>D18</f>
        <v>0.95</v>
      </c>
      <c r="I55" s="1">
        <f>H18</f>
        <v>0.64</v>
      </c>
      <c r="M55" s="1">
        <f>L18</f>
        <v>0.71333333333333337</v>
      </c>
      <c r="Q55" s="1">
        <f>P18</f>
        <v>0.71</v>
      </c>
    </row>
    <row r="56" spans="1:18">
      <c r="A56" s="14" t="s">
        <v>6</v>
      </c>
      <c r="E56" s="1">
        <f>D19</f>
        <v>1.5</v>
      </c>
      <c r="I56" s="1">
        <f>H19</f>
        <v>1.36</v>
      </c>
      <c r="M56" s="1">
        <f>L19</f>
        <v>1.5199999999999998</v>
      </c>
      <c r="Q56" s="1">
        <f>P19</f>
        <v>1.43</v>
      </c>
    </row>
    <row r="57" spans="1:18">
      <c r="A57" s="14" t="s">
        <v>58</v>
      </c>
      <c r="E57">
        <f>AVERAGE(C20:D20)</f>
        <v>1.2050000000000001</v>
      </c>
      <c r="I57">
        <f>AVERAGE(G20:H20)</f>
        <v>1.5150000000000001</v>
      </c>
      <c r="M57">
        <f>AVERAGE(K20:L20)</f>
        <v>1.6266666666666669</v>
      </c>
      <c r="Q57">
        <f>AVERAGE(O20:P20)</f>
        <v>1.47</v>
      </c>
    </row>
    <row r="58" spans="1:18">
      <c r="A58" s="14" t="s">
        <v>21</v>
      </c>
      <c r="E58">
        <f>C25</f>
        <v>1.1100000000000001</v>
      </c>
      <c r="I58">
        <f>G25</f>
        <v>1.21</v>
      </c>
      <c r="M58">
        <f>K25</f>
        <v>1.1299999999999999</v>
      </c>
      <c r="Q58">
        <f>O25</f>
        <v>1.4</v>
      </c>
    </row>
    <row r="59" spans="1:18">
      <c r="A59" s="14" t="s">
        <v>22</v>
      </c>
      <c r="E59">
        <f>C26</f>
        <v>791.28</v>
      </c>
      <c r="I59">
        <f>G26</f>
        <v>724.26</v>
      </c>
      <c r="M59">
        <f>K26</f>
        <v>773.68</v>
      </c>
      <c r="Q59">
        <f>O26</f>
        <v>805.63</v>
      </c>
    </row>
    <row r="60" spans="1:18">
      <c r="A60" s="14" t="s">
        <v>1</v>
      </c>
      <c r="E60">
        <f>D23</f>
        <v>5</v>
      </c>
      <c r="I60">
        <f>H23</f>
        <v>4</v>
      </c>
      <c r="M60">
        <f>L23</f>
        <v>5</v>
      </c>
      <c r="Q60">
        <f>P23</f>
        <v>4</v>
      </c>
    </row>
    <row r="61" spans="1:18">
      <c r="A61" s="14" t="s">
        <v>52</v>
      </c>
      <c r="F61" s="25">
        <f>E24</f>
        <v>2240000</v>
      </c>
      <c r="I61" s="25">
        <v>35100</v>
      </c>
      <c r="J61" s="25">
        <f>I24</f>
        <v>15100000</v>
      </c>
      <c r="M61" s="3">
        <f>L24</f>
        <v>755000</v>
      </c>
      <c r="N61" s="25">
        <v>2110000</v>
      </c>
      <c r="Q61" s="25">
        <f>P24</f>
        <v>1860000</v>
      </c>
      <c r="R61" s="25">
        <v>2480000</v>
      </c>
    </row>
    <row r="62" spans="1:18">
      <c r="Q62" s="23" t="s">
        <v>59</v>
      </c>
      <c r="R62" s="23" t="s">
        <v>60</v>
      </c>
    </row>
    <row r="63" spans="1:18">
      <c r="A63" s="14" t="s">
        <v>71</v>
      </c>
      <c r="E63" s="3">
        <f>AVERAGE(E61,F61)</f>
        <v>2240000</v>
      </c>
      <c r="I63" s="3">
        <f>AVERAGE(I61,J61)</f>
        <v>7567550</v>
      </c>
      <c r="M63" s="3">
        <f>AVERAGE(M61,N61)</f>
        <v>1432500</v>
      </c>
      <c r="Q63" s="3">
        <f>AVERAGE(Q61,R61)</f>
        <v>2170000</v>
      </c>
    </row>
  </sheetData>
  <mergeCells count="14">
    <mergeCell ref="T1:V1"/>
    <mergeCell ref="T5:V5"/>
    <mergeCell ref="D48:F48"/>
    <mergeCell ref="H48:J48"/>
    <mergeCell ref="L48:N48"/>
    <mergeCell ref="P48:R48"/>
    <mergeCell ref="O1:Q1"/>
    <mergeCell ref="O5:Q5"/>
    <mergeCell ref="C1:E1"/>
    <mergeCell ref="C5:E5"/>
    <mergeCell ref="G1:I1"/>
    <mergeCell ref="G5:I5"/>
    <mergeCell ref="K1:M1"/>
    <mergeCell ref="K5:M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W63"/>
  <sheetViews>
    <sheetView topLeftCell="A58" zoomScale="75" zoomScaleNormal="75" zoomScalePageLayoutView="75" workbookViewId="0">
      <selection activeCell="D28" sqref="D28"/>
    </sheetView>
  </sheetViews>
  <sheetFormatPr defaultColWidth="8.875" defaultRowHeight="15.75"/>
  <cols>
    <col min="1" max="1" width="36.625" style="14" customWidth="1"/>
    <col min="3" max="3" width="15.125" customWidth="1"/>
    <col min="4" max="4" width="15.625" customWidth="1"/>
    <col min="5" max="5" width="15" customWidth="1"/>
    <col min="6" max="6" width="14.875" customWidth="1"/>
    <col min="7" max="8" width="14.125" customWidth="1"/>
    <col min="9" max="9" width="15.5" customWidth="1"/>
    <col min="10" max="10" width="14.125" customWidth="1"/>
    <col min="11" max="11" width="13.375" customWidth="1"/>
    <col min="12" max="12" width="14.625" customWidth="1"/>
    <col min="13" max="13" width="13.875" customWidth="1"/>
    <col min="14" max="14" width="12.125" customWidth="1"/>
    <col min="15" max="15" width="14.875" customWidth="1"/>
    <col min="16" max="16" width="15" customWidth="1"/>
    <col min="17" max="17" width="15.125" customWidth="1"/>
    <col min="18" max="18" width="14.5" customWidth="1"/>
    <col min="19" max="19" width="12.125" customWidth="1"/>
    <col min="20" max="20" width="12.875" customWidth="1"/>
    <col min="21" max="21" width="12.625" customWidth="1"/>
    <col min="22" max="22" width="13.125" customWidth="1"/>
    <col min="23" max="23" width="28.375" customWidth="1"/>
    <col min="24" max="24" width="14.375" customWidth="1"/>
    <col min="25" max="25" width="14.125" customWidth="1"/>
    <col min="26" max="26" width="15.625" customWidth="1"/>
  </cols>
  <sheetData>
    <row r="1" spans="1:23">
      <c r="C1" s="60" t="s">
        <v>16</v>
      </c>
      <c r="D1" s="60"/>
      <c r="E1" s="60"/>
      <c r="G1" s="62" t="s">
        <v>16</v>
      </c>
      <c r="H1" s="62"/>
      <c r="I1" s="62"/>
      <c r="J1" s="9"/>
      <c r="K1" s="60" t="s">
        <v>16</v>
      </c>
      <c r="L1" s="60"/>
      <c r="M1" s="60"/>
      <c r="N1" s="6"/>
      <c r="O1" s="60" t="s">
        <v>16</v>
      </c>
      <c r="P1" s="60"/>
      <c r="Q1" s="60"/>
      <c r="R1" s="6"/>
      <c r="S1" s="6"/>
      <c r="T1" s="29"/>
      <c r="U1" s="29"/>
      <c r="V1" s="29"/>
      <c r="W1" s="6"/>
    </row>
    <row r="2" spans="1:23">
      <c r="A2" s="26" t="s">
        <v>62</v>
      </c>
    </row>
    <row r="3" spans="1:23">
      <c r="C3" s="11" t="s">
        <v>17</v>
      </c>
      <c r="D3" s="11" t="s">
        <v>18</v>
      </c>
      <c r="E3" s="11" t="s">
        <v>19</v>
      </c>
      <c r="F3" s="4"/>
      <c r="G3" s="11" t="s">
        <v>17</v>
      </c>
      <c r="H3" s="11" t="s">
        <v>18</v>
      </c>
      <c r="I3" s="11" t="s">
        <v>19</v>
      </c>
      <c r="J3" s="11"/>
      <c r="K3" s="11" t="s">
        <v>17</v>
      </c>
      <c r="L3" s="11" t="s">
        <v>18</v>
      </c>
      <c r="M3" s="11" t="s">
        <v>19</v>
      </c>
      <c r="N3" s="10"/>
      <c r="O3" s="11" t="s">
        <v>17</v>
      </c>
      <c r="P3" s="11" t="s">
        <v>18</v>
      </c>
      <c r="Q3" s="11" t="s">
        <v>19</v>
      </c>
      <c r="R3" s="10"/>
      <c r="S3" s="10"/>
      <c r="T3" s="11"/>
      <c r="U3" s="11"/>
      <c r="V3" s="11"/>
      <c r="W3" s="11" t="s">
        <v>19</v>
      </c>
    </row>
    <row r="5" spans="1:23" ht="63" customHeight="1">
      <c r="A5" s="14" t="s">
        <v>14</v>
      </c>
      <c r="C5" s="61" t="s">
        <v>42</v>
      </c>
      <c r="D5" s="61"/>
      <c r="E5" s="61"/>
      <c r="F5" s="8"/>
      <c r="G5" s="61" t="s">
        <v>43</v>
      </c>
      <c r="H5" s="61"/>
      <c r="I5" s="61"/>
      <c r="J5" s="8"/>
      <c r="K5" s="61" t="s">
        <v>44</v>
      </c>
      <c r="L5" s="61"/>
      <c r="M5" s="61"/>
      <c r="N5" s="7"/>
      <c r="O5" s="61" t="s">
        <v>45</v>
      </c>
      <c r="P5" s="61"/>
      <c r="Q5" s="61"/>
      <c r="R5" s="7"/>
      <c r="S5" s="18" t="s">
        <v>53</v>
      </c>
      <c r="T5" s="30"/>
      <c r="U5" s="18" t="s">
        <v>61</v>
      </c>
      <c r="V5" s="31"/>
      <c r="W5" s="7" t="s">
        <v>68</v>
      </c>
    </row>
    <row r="6" spans="1:23">
      <c r="A6" s="14" t="s">
        <v>11</v>
      </c>
      <c r="C6" s="2">
        <v>43386</v>
      </c>
      <c r="D6" s="2">
        <v>43386</v>
      </c>
      <c r="E6" s="2">
        <v>43386</v>
      </c>
      <c r="F6" s="2"/>
      <c r="G6" s="2">
        <v>43386</v>
      </c>
      <c r="H6" s="2">
        <v>43386</v>
      </c>
      <c r="I6" s="2">
        <v>43386</v>
      </c>
      <c r="J6" s="2"/>
      <c r="K6" s="2">
        <v>43386</v>
      </c>
      <c r="L6" s="2">
        <v>43386</v>
      </c>
      <c r="M6" s="2">
        <v>43386</v>
      </c>
      <c r="N6" s="2"/>
      <c r="O6" s="2">
        <v>43386</v>
      </c>
      <c r="P6" s="2">
        <v>43386</v>
      </c>
      <c r="Q6" s="2">
        <v>43386</v>
      </c>
      <c r="R6" s="2"/>
      <c r="S6" s="19"/>
      <c r="T6" s="2"/>
      <c r="U6" s="32"/>
      <c r="V6" s="2"/>
      <c r="W6" s="2"/>
    </row>
    <row r="7" spans="1:23">
      <c r="A7" s="14" t="s">
        <v>0</v>
      </c>
      <c r="C7" s="2">
        <v>43398</v>
      </c>
      <c r="D7" s="2">
        <v>43398</v>
      </c>
      <c r="E7" s="2">
        <v>43398</v>
      </c>
      <c r="F7" s="2"/>
      <c r="G7" s="2">
        <v>43398</v>
      </c>
      <c r="H7" s="2">
        <v>43398</v>
      </c>
      <c r="I7" s="2">
        <v>43398</v>
      </c>
      <c r="J7" s="2"/>
      <c r="K7" s="2">
        <v>43398</v>
      </c>
      <c r="L7" s="2">
        <v>43398</v>
      </c>
      <c r="M7" s="2">
        <v>43398</v>
      </c>
      <c r="N7" s="2"/>
      <c r="O7" s="2">
        <v>43398</v>
      </c>
      <c r="P7" s="2">
        <v>43398</v>
      </c>
      <c r="Q7" s="2">
        <v>43398</v>
      </c>
      <c r="R7" s="2"/>
      <c r="S7" s="19"/>
      <c r="T7" s="2"/>
      <c r="U7" s="32"/>
      <c r="V7" s="2"/>
      <c r="W7" s="2"/>
    </row>
    <row r="8" spans="1:23">
      <c r="A8" s="14" t="s">
        <v>3</v>
      </c>
      <c r="C8">
        <v>52.5</v>
      </c>
      <c r="D8">
        <v>52.5</v>
      </c>
      <c r="E8">
        <v>52.5</v>
      </c>
      <c r="G8">
        <v>59.4</v>
      </c>
      <c r="H8">
        <v>59.4</v>
      </c>
      <c r="I8">
        <v>59.4</v>
      </c>
      <c r="K8">
        <v>59.4</v>
      </c>
      <c r="L8">
        <v>59.4</v>
      </c>
      <c r="M8">
        <v>59.4</v>
      </c>
      <c r="O8">
        <v>60</v>
      </c>
      <c r="P8">
        <v>60</v>
      </c>
      <c r="Q8">
        <v>60</v>
      </c>
      <c r="S8" s="20"/>
      <c r="U8" s="33"/>
    </row>
    <row r="9" spans="1:23">
      <c r="A9" s="14" t="s">
        <v>13</v>
      </c>
      <c r="C9">
        <v>5710.1</v>
      </c>
      <c r="D9">
        <v>5710.1</v>
      </c>
      <c r="E9">
        <v>5710.1</v>
      </c>
      <c r="G9">
        <v>1500.8</v>
      </c>
      <c r="H9">
        <v>1500.8</v>
      </c>
      <c r="I9">
        <v>1500.8</v>
      </c>
      <c r="K9">
        <v>1500.8</v>
      </c>
      <c r="L9">
        <v>1500.8</v>
      </c>
      <c r="M9">
        <v>1500.8</v>
      </c>
      <c r="S9" s="20"/>
      <c r="U9" s="33"/>
    </row>
    <row r="10" spans="1:23">
      <c r="A10" s="14" t="s">
        <v>2</v>
      </c>
      <c r="D10">
        <v>0.49</v>
      </c>
      <c r="H10">
        <v>0.51</v>
      </c>
      <c r="J10" s="5"/>
      <c r="L10">
        <v>0.51</v>
      </c>
      <c r="P10">
        <v>0.51</v>
      </c>
      <c r="S10" s="20">
        <v>0.44</v>
      </c>
      <c r="U10" s="33"/>
    </row>
    <row r="11" spans="1:23">
      <c r="A11" s="14" t="s">
        <v>12</v>
      </c>
      <c r="C11" s="1"/>
      <c r="D11">
        <v>7.07</v>
      </c>
      <c r="F11" s="1"/>
      <c r="G11" s="1"/>
      <c r="H11" s="1">
        <v>7.09</v>
      </c>
      <c r="J11" s="1"/>
      <c r="L11">
        <v>7.14</v>
      </c>
      <c r="N11" s="1"/>
      <c r="P11" s="1">
        <v>7.09</v>
      </c>
      <c r="Q11" s="1"/>
      <c r="R11" s="1"/>
      <c r="S11" s="20">
        <v>6.86</v>
      </c>
      <c r="U11" s="34"/>
      <c r="V11" s="1"/>
    </row>
    <row r="12" spans="1:23">
      <c r="A12" s="14" t="s">
        <v>41</v>
      </c>
      <c r="S12" s="20"/>
      <c r="U12" s="33"/>
    </row>
    <row r="13" spans="1:23">
      <c r="S13" s="20"/>
      <c r="U13" s="33"/>
    </row>
    <row r="14" spans="1:23">
      <c r="A14" s="14" t="s">
        <v>10</v>
      </c>
      <c r="C14">
        <v>29.79</v>
      </c>
      <c r="D14">
        <v>23.8</v>
      </c>
      <c r="G14">
        <v>26.18</v>
      </c>
      <c r="H14">
        <v>22</v>
      </c>
      <c r="J14" s="1"/>
      <c r="K14">
        <v>28.02</v>
      </c>
      <c r="L14">
        <v>20.6</v>
      </c>
      <c r="O14">
        <v>27.6</v>
      </c>
      <c r="P14">
        <v>21.2</v>
      </c>
      <c r="S14" s="20">
        <v>21.5</v>
      </c>
      <c r="U14" s="33"/>
    </row>
    <row r="15" spans="1:23">
      <c r="A15" s="14" t="s">
        <v>4</v>
      </c>
      <c r="D15">
        <v>0</v>
      </c>
      <c r="H15">
        <v>0</v>
      </c>
      <c r="L15">
        <v>0</v>
      </c>
      <c r="P15">
        <v>0</v>
      </c>
      <c r="S15" s="20">
        <v>0</v>
      </c>
      <c r="U15" s="33"/>
    </row>
    <row r="16" spans="1:23">
      <c r="A16" s="14" t="s">
        <v>50</v>
      </c>
      <c r="E16" s="23">
        <v>5.6000000000000001E-2</v>
      </c>
      <c r="I16" s="23">
        <v>5.8000000000000003E-2</v>
      </c>
      <c r="J16" s="5"/>
      <c r="M16" s="23">
        <v>5.7000000000000002E-2</v>
      </c>
      <c r="Q16" s="23">
        <v>4.7E-2</v>
      </c>
      <c r="R16" s="1"/>
      <c r="S16" s="20"/>
      <c r="U16" s="36" t="s">
        <v>66</v>
      </c>
      <c r="V16" s="23"/>
      <c r="W16" s="23" t="s">
        <v>69</v>
      </c>
    </row>
    <row r="17" spans="1:23">
      <c r="A17" s="14" t="s">
        <v>51</v>
      </c>
      <c r="E17" s="23">
        <v>5.1999999999999998E-2</v>
      </c>
      <c r="I17" s="23">
        <v>4.7E-2</v>
      </c>
      <c r="M17" s="23">
        <v>5.8999999999999997E-2</v>
      </c>
      <c r="Q17" s="23">
        <v>4.3999999999999997E-2</v>
      </c>
      <c r="R17" s="1"/>
      <c r="S17" s="20"/>
      <c r="U17" s="36" t="s">
        <v>67</v>
      </c>
      <c r="V17" s="23"/>
      <c r="W17" s="23" t="s">
        <v>70</v>
      </c>
    </row>
    <row r="18" spans="1:23">
      <c r="A18" s="14" t="s">
        <v>5</v>
      </c>
      <c r="C18" s="1"/>
      <c r="D18">
        <v>0.53</v>
      </c>
      <c r="F18" s="1"/>
      <c r="H18">
        <v>0.53</v>
      </c>
      <c r="J18" s="1"/>
      <c r="L18">
        <v>0.53</v>
      </c>
      <c r="N18" s="1"/>
      <c r="P18" s="1">
        <v>0.9</v>
      </c>
      <c r="Q18" s="1"/>
      <c r="S18" s="20">
        <v>0.75</v>
      </c>
      <c r="U18" s="37"/>
      <c r="V18" s="1"/>
    </row>
    <row r="19" spans="1:23">
      <c r="A19" s="14" t="s">
        <v>6</v>
      </c>
      <c r="C19" s="1"/>
      <c r="D19">
        <v>1.59</v>
      </c>
      <c r="F19" s="1"/>
      <c r="G19" s="1"/>
      <c r="H19" s="1">
        <v>1.2</v>
      </c>
      <c r="J19" s="1"/>
      <c r="K19" s="1"/>
      <c r="L19">
        <v>1.36</v>
      </c>
      <c r="N19" s="1"/>
      <c r="P19" s="1">
        <v>1.31</v>
      </c>
      <c r="Q19" s="1"/>
      <c r="S19" s="20">
        <v>0.39</v>
      </c>
      <c r="U19" s="37"/>
      <c r="V19" s="1"/>
    </row>
    <row r="20" spans="1:23">
      <c r="A20" s="14" t="s">
        <v>7</v>
      </c>
      <c r="C20">
        <v>1.84</v>
      </c>
      <c r="D20">
        <v>1.1299999999999999</v>
      </c>
      <c r="G20">
        <v>0.37</v>
      </c>
      <c r="H20">
        <v>0.79</v>
      </c>
      <c r="J20" s="1"/>
      <c r="K20">
        <v>0.44</v>
      </c>
      <c r="L20">
        <v>1.86</v>
      </c>
      <c r="O20">
        <v>0.49</v>
      </c>
      <c r="P20">
        <v>0.15</v>
      </c>
      <c r="S20" s="20">
        <v>3.45</v>
      </c>
      <c r="U20" s="20"/>
    </row>
    <row r="21" spans="1:23">
      <c r="A21" s="14" t="s">
        <v>8</v>
      </c>
      <c r="D21">
        <v>0</v>
      </c>
      <c r="H21">
        <v>0</v>
      </c>
      <c r="L21">
        <v>0</v>
      </c>
      <c r="P21">
        <v>0</v>
      </c>
      <c r="S21" s="20">
        <v>0</v>
      </c>
      <c r="U21" s="20"/>
    </row>
    <row r="22" spans="1:23">
      <c r="A22" s="14" t="s">
        <v>9</v>
      </c>
      <c r="D22">
        <v>0</v>
      </c>
      <c r="H22">
        <v>0</v>
      </c>
      <c r="L22">
        <v>0</v>
      </c>
      <c r="P22">
        <v>0</v>
      </c>
      <c r="R22" s="3"/>
      <c r="S22" s="20">
        <v>0</v>
      </c>
      <c r="U22" s="20"/>
    </row>
    <row r="23" spans="1:23">
      <c r="A23" s="14" t="s">
        <v>1</v>
      </c>
      <c r="D23">
        <v>6</v>
      </c>
      <c r="H23">
        <v>6</v>
      </c>
      <c r="L23">
        <v>5</v>
      </c>
      <c r="P23">
        <v>4</v>
      </c>
      <c r="S23" s="20">
        <v>5</v>
      </c>
      <c r="U23" s="20"/>
    </row>
    <row r="24" spans="1:23">
      <c r="A24" s="14" t="s">
        <v>52</v>
      </c>
      <c r="E24" s="25">
        <v>1370000</v>
      </c>
      <c r="F24" s="3"/>
      <c r="H24" s="25">
        <v>41300</v>
      </c>
      <c r="I24" s="25">
        <v>223000</v>
      </c>
      <c r="J24" s="3"/>
      <c r="L24" s="25">
        <v>433000</v>
      </c>
      <c r="M24" s="25">
        <v>18900</v>
      </c>
      <c r="N24" s="3"/>
      <c r="P24" s="25">
        <v>48200</v>
      </c>
      <c r="Q24" s="25">
        <v>8620</v>
      </c>
      <c r="S24" s="35">
        <v>768000</v>
      </c>
      <c r="U24" s="35">
        <v>720000</v>
      </c>
      <c r="V24" s="3"/>
      <c r="W24" s="25">
        <v>3190000</v>
      </c>
    </row>
    <row r="25" spans="1:23">
      <c r="A25" s="14" t="s">
        <v>21</v>
      </c>
      <c r="C25">
        <v>1.1100000000000001</v>
      </c>
      <c r="G25">
        <v>1.52</v>
      </c>
      <c r="K25">
        <v>1.35</v>
      </c>
      <c r="O25">
        <v>1.57</v>
      </c>
    </row>
    <row r="26" spans="1:23">
      <c r="A26" s="14" t="s">
        <v>22</v>
      </c>
      <c r="C26">
        <v>654.09</v>
      </c>
      <c r="G26">
        <v>637.02</v>
      </c>
      <c r="K26">
        <v>681.77</v>
      </c>
      <c r="O26">
        <v>688.09</v>
      </c>
    </row>
    <row r="28" spans="1:23" ht="16.5" thickBot="1">
      <c r="A28" s="15" t="s">
        <v>38</v>
      </c>
    </row>
    <row r="29" spans="1:23">
      <c r="A29" s="16"/>
    </row>
    <row r="30" spans="1:23">
      <c r="A30" s="17" t="s">
        <v>23</v>
      </c>
    </row>
    <row r="31" spans="1:23">
      <c r="A31" s="17" t="s">
        <v>24</v>
      </c>
    </row>
    <row r="32" spans="1:23">
      <c r="A32" s="17" t="s">
        <v>25</v>
      </c>
    </row>
    <row r="33" spans="1:19">
      <c r="A33" s="17" t="s">
        <v>26</v>
      </c>
    </row>
    <row r="34" spans="1:19">
      <c r="A34" s="17" t="s">
        <v>27</v>
      </c>
    </row>
    <row r="35" spans="1:19">
      <c r="A35" s="17" t="s">
        <v>28</v>
      </c>
    </row>
    <row r="36" spans="1:19">
      <c r="A36" s="17" t="s">
        <v>29</v>
      </c>
    </row>
    <row r="37" spans="1:19">
      <c r="A37" s="17" t="s">
        <v>30</v>
      </c>
    </row>
    <row r="38" spans="1:19">
      <c r="A38" s="17" t="s">
        <v>31</v>
      </c>
    </row>
    <row r="39" spans="1:19">
      <c r="A39" s="17" t="s">
        <v>32</v>
      </c>
    </row>
    <row r="40" spans="1:19">
      <c r="A40" s="17" t="s">
        <v>33</v>
      </c>
    </row>
    <row r="41" spans="1:19">
      <c r="A41" s="17" t="s">
        <v>34</v>
      </c>
    </row>
    <row r="42" spans="1:19">
      <c r="A42" s="17" t="s">
        <v>35</v>
      </c>
    </row>
    <row r="43" spans="1:19">
      <c r="A43" s="17" t="s">
        <v>40</v>
      </c>
    </row>
    <row r="44" spans="1:19">
      <c r="A44" s="17" t="s">
        <v>39</v>
      </c>
    </row>
    <row r="45" spans="1:19" ht="16.5" thickBot="1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9">
      <c r="S46" s="12"/>
    </row>
    <row r="48" spans="1:19" ht="15.75" customHeight="1">
      <c r="A48" s="23"/>
      <c r="D48" s="61" t="s">
        <v>42</v>
      </c>
      <c r="E48" s="61"/>
      <c r="F48" s="61"/>
      <c r="H48" s="61" t="s">
        <v>43</v>
      </c>
      <c r="I48" s="61"/>
      <c r="J48" s="61"/>
      <c r="L48" s="61" t="s">
        <v>44</v>
      </c>
      <c r="M48" s="61"/>
      <c r="N48" s="61"/>
      <c r="P48" s="61" t="s">
        <v>45</v>
      </c>
      <c r="Q48" s="61"/>
      <c r="R48" s="61"/>
    </row>
    <row r="50" spans="1:18">
      <c r="A50" s="14" t="s">
        <v>54</v>
      </c>
      <c r="E50">
        <v>52.5</v>
      </c>
      <c r="I50">
        <v>59.4</v>
      </c>
      <c r="M50">
        <v>59.4</v>
      </c>
      <c r="Q50">
        <v>60</v>
      </c>
    </row>
    <row r="51" spans="1:18">
      <c r="A51" s="14" t="s">
        <v>55</v>
      </c>
    </row>
    <row r="53" spans="1:18">
      <c r="A53" s="14" t="s">
        <v>56</v>
      </c>
      <c r="E53">
        <f>AVERAGE(C14:E14)</f>
        <v>26.795000000000002</v>
      </c>
      <c r="I53">
        <f>AVERAGE(G14:I14)</f>
        <v>24.09</v>
      </c>
      <c r="M53">
        <f>AVERAGE(K14:M14)</f>
        <v>24.310000000000002</v>
      </c>
      <c r="Q53">
        <f>AVERAGE(O14:Q14)</f>
        <v>24.4</v>
      </c>
    </row>
    <row r="54" spans="1:18">
      <c r="A54" s="14" t="s">
        <v>57</v>
      </c>
      <c r="E54">
        <f>D17</f>
        <v>0</v>
      </c>
      <c r="I54">
        <f>H17</f>
        <v>0</v>
      </c>
      <c r="M54">
        <f>M17</f>
        <v>5.8999999999999997E-2</v>
      </c>
      <c r="Q54">
        <f>P17</f>
        <v>0</v>
      </c>
    </row>
    <row r="55" spans="1:18">
      <c r="A55" s="14" t="s">
        <v>5</v>
      </c>
      <c r="E55" s="1">
        <f>D18</f>
        <v>0.53</v>
      </c>
      <c r="I55" s="1">
        <f>H18</f>
        <v>0.53</v>
      </c>
      <c r="M55" s="1">
        <f>L18</f>
        <v>0.53</v>
      </c>
      <c r="Q55" s="1">
        <f>P18</f>
        <v>0.9</v>
      </c>
    </row>
    <row r="56" spans="1:18">
      <c r="A56" s="14" t="s">
        <v>6</v>
      </c>
      <c r="E56" s="1">
        <f>D19</f>
        <v>1.59</v>
      </c>
      <c r="I56" s="1">
        <f>H19</f>
        <v>1.2</v>
      </c>
      <c r="M56" s="1">
        <f>L19</f>
        <v>1.36</v>
      </c>
      <c r="Q56" s="1">
        <f>P19</f>
        <v>1.31</v>
      </c>
    </row>
    <row r="57" spans="1:18">
      <c r="A57" s="14" t="s">
        <v>58</v>
      </c>
      <c r="E57">
        <f>AVERAGE(C20:D20)</f>
        <v>1.4849999999999999</v>
      </c>
      <c r="I57">
        <f>AVERAGE(G20:H20)</f>
        <v>0.58000000000000007</v>
      </c>
      <c r="M57">
        <f>AVERAGE(K20:L20)</f>
        <v>1.1500000000000001</v>
      </c>
      <c r="Q57">
        <f>AVERAGE(O20:P20)</f>
        <v>0.32</v>
      </c>
    </row>
    <row r="58" spans="1:18">
      <c r="A58" s="14" t="s">
        <v>21</v>
      </c>
      <c r="E58">
        <f>C25</f>
        <v>1.1100000000000001</v>
      </c>
      <c r="I58">
        <f>G25</f>
        <v>1.52</v>
      </c>
      <c r="M58">
        <f>K25</f>
        <v>1.35</v>
      </c>
      <c r="Q58">
        <f>O25</f>
        <v>1.57</v>
      </c>
    </row>
    <row r="59" spans="1:18">
      <c r="A59" s="14" t="s">
        <v>22</v>
      </c>
      <c r="E59">
        <f>C26</f>
        <v>654.09</v>
      </c>
      <c r="I59">
        <f>G26</f>
        <v>637.02</v>
      </c>
      <c r="M59">
        <f>K26</f>
        <v>681.77</v>
      </c>
      <c r="Q59">
        <f>O26</f>
        <v>688.09</v>
      </c>
    </row>
    <row r="60" spans="1:18">
      <c r="A60" s="14" t="s">
        <v>1</v>
      </c>
      <c r="E60">
        <f>D23</f>
        <v>6</v>
      </c>
      <c r="I60">
        <f>H23</f>
        <v>6</v>
      </c>
      <c r="M60">
        <f>L23</f>
        <v>5</v>
      </c>
      <c r="Q60">
        <f>P23</f>
        <v>4</v>
      </c>
    </row>
    <row r="61" spans="1:18">
      <c r="A61" s="14" t="s">
        <v>52</v>
      </c>
      <c r="F61" s="25">
        <v>1370000</v>
      </c>
      <c r="I61" s="25">
        <v>41300</v>
      </c>
      <c r="J61" s="25">
        <v>223000</v>
      </c>
      <c r="M61" s="25">
        <v>433000</v>
      </c>
      <c r="N61" s="25">
        <v>18900</v>
      </c>
      <c r="Q61" s="25">
        <v>48200</v>
      </c>
      <c r="R61" s="25">
        <v>8620</v>
      </c>
    </row>
    <row r="63" spans="1:18">
      <c r="A63" s="14" t="s">
        <v>71</v>
      </c>
      <c r="E63" s="3">
        <f>AVERAGE(E61:F61)</f>
        <v>1370000</v>
      </c>
      <c r="I63" s="3">
        <f>AVERAGE(I61:J61)</f>
        <v>132150</v>
      </c>
      <c r="M63" s="3">
        <f>AVERAGE(M61:N61)</f>
        <v>225950</v>
      </c>
      <c r="Q63" s="3">
        <f>AVERAGE(Q61:R61)</f>
        <v>28410</v>
      </c>
    </row>
  </sheetData>
  <mergeCells count="12">
    <mergeCell ref="C1:E1"/>
    <mergeCell ref="C5:E5"/>
    <mergeCell ref="D48:F48"/>
    <mergeCell ref="H48:J48"/>
    <mergeCell ref="L48:N48"/>
    <mergeCell ref="P48:R48"/>
    <mergeCell ref="G1:I1"/>
    <mergeCell ref="G5:I5"/>
    <mergeCell ref="K1:M1"/>
    <mergeCell ref="K5:M5"/>
    <mergeCell ref="O5:Q5"/>
    <mergeCell ref="O1:Q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V52"/>
  <sheetViews>
    <sheetView topLeftCell="A22" zoomScale="70" zoomScaleNormal="70" workbookViewId="0">
      <selection activeCell="C47" sqref="C47"/>
    </sheetView>
  </sheetViews>
  <sheetFormatPr defaultColWidth="8.875" defaultRowHeight="15.75"/>
  <cols>
    <col min="1" max="1" width="36.625" style="14" customWidth="1"/>
    <col min="3" max="3" width="15.125" customWidth="1"/>
    <col min="4" max="4" width="15.625" customWidth="1"/>
    <col min="5" max="5" width="15" customWidth="1"/>
    <col min="6" max="6" width="14.875" customWidth="1"/>
    <col min="7" max="8" width="14.375" customWidth="1"/>
    <col min="9" max="10" width="14.125" customWidth="1"/>
    <col min="11" max="11" width="13.375" customWidth="1"/>
    <col min="12" max="12" width="14" customWidth="1"/>
    <col min="13" max="13" width="13.875" customWidth="1"/>
    <col min="14" max="14" width="12.125" customWidth="1"/>
    <col min="15" max="15" width="14.5" customWidth="1"/>
    <col min="16" max="16" width="14.125" customWidth="1"/>
    <col min="17" max="17" width="13.875" customWidth="1"/>
    <col min="18" max="18" width="14.5" customWidth="1"/>
    <col min="19" max="19" width="12.125" customWidth="1"/>
    <col min="20" max="20" width="13.875" customWidth="1"/>
    <col min="21" max="21" width="14.125" customWidth="1"/>
  </cols>
  <sheetData>
    <row r="1" spans="1:22">
      <c r="C1" s="60" t="s">
        <v>15</v>
      </c>
      <c r="D1" s="60"/>
      <c r="E1" s="60"/>
      <c r="G1" s="62" t="s">
        <v>15</v>
      </c>
      <c r="H1" s="62"/>
      <c r="I1" s="62"/>
      <c r="J1" s="27"/>
      <c r="K1" s="60" t="s">
        <v>15</v>
      </c>
      <c r="L1" s="60"/>
      <c r="M1" s="60"/>
      <c r="N1" s="27"/>
      <c r="O1" s="60" t="s">
        <v>15</v>
      </c>
      <c r="P1" s="60"/>
      <c r="Q1" s="60"/>
      <c r="R1" s="27"/>
      <c r="T1" s="60"/>
      <c r="U1" s="60"/>
      <c r="V1" s="60"/>
    </row>
    <row r="3" spans="1:22">
      <c r="C3" s="11" t="s">
        <v>17</v>
      </c>
      <c r="D3" s="11" t="s">
        <v>18</v>
      </c>
      <c r="E3" s="11" t="s">
        <v>19</v>
      </c>
      <c r="F3" s="11"/>
      <c r="G3" s="11" t="s">
        <v>17</v>
      </c>
      <c r="H3" s="11" t="s">
        <v>18</v>
      </c>
      <c r="I3" s="11" t="s">
        <v>19</v>
      </c>
      <c r="J3" s="11"/>
      <c r="K3" s="11" t="s">
        <v>17</v>
      </c>
      <c r="L3" s="11" t="s">
        <v>18</v>
      </c>
      <c r="M3" s="11" t="s">
        <v>19</v>
      </c>
      <c r="N3" s="11"/>
      <c r="O3" s="11" t="s">
        <v>17</v>
      </c>
      <c r="P3" s="11" t="s">
        <v>18</v>
      </c>
      <c r="Q3" s="11" t="s">
        <v>19</v>
      </c>
      <c r="R3" s="11"/>
      <c r="T3" s="11"/>
      <c r="U3" s="11"/>
      <c r="V3" s="11"/>
    </row>
    <row r="5" spans="1:22" ht="63" customHeight="1">
      <c r="A5" s="14" t="s">
        <v>14</v>
      </c>
      <c r="C5" s="61" t="s">
        <v>46</v>
      </c>
      <c r="D5" s="61"/>
      <c r="E5" s="61"/>
      <c r="F5" s="8"/>
      <c r="G5" s="61" t="s">
        <v>47</v>
      </c>
      <c r="H5" s="61"/>
      <c r="I5" s="61"/>
      <c r="J5" s="28"/>
      <c r="K5" s="61" t="s">
        <v>48</v>
      </c>
      <c r="L5" s="61"/>
      <c r="M5" s="61"/>
      <c r="N5" s="28"/>
      <c r="O5" s="61" t="s">
        <v>49</v>
      </c>
      <c r="P5" s="61"/>
      <c r="Q5" s="61"/>
      <c r="R5" s="28"/>
      <c r="T5" s="61"/>
      <c r="U5" s="61"/>
      <c r="V5" s="61"/>
    </row>
    <row r="6" spans="1:22">
      <c r="A6" s="14" t="s">
        <v>11</v>
      </c>
      <c r="C6" s="2">
        <v>43340</v>
      </c>
      <c r="D6" s="2">
        <v>43340</v>
      </c>
      <c r="E6" s="2">
        <v>43340</v>
      </c>
      <c r="F6" s="2"/>
      <c r="G6" s="2">
        <v>43340</v>
      </c>
      <c r="H6" s="2">
        <v>43340</v>
      </c>
      <c r="I6" s="2">
        <v>43340</v>
      </c>
      <c r="J6" s="2"/>
      <c r="K6" s="2">
        <v>43340</v>
      </c>
      <c r="L6" s="2">
        <v>43340</v>
      </c>
      <c r="M6" s="2">
        <v>43340</v>
      </c>
      <c r="N6" s="2"/>
      <c r="O6" s="2">
        <v>43340</v>
      </c>
      <c r="P6" s="2">
        <v>43340</v>
      </c>
      <c r="Q6" s="2">
        <v>43340</v>
      </c>
      <c r="R6" s="2"/>
      <c r="T6" s="2"/>
      <c r="U6" s="2"/>
      <c r="V6" s="2"/>
    </row>
    <row r="7" spans="1:22">
      <c r="A7" s="14" t="s">
        <v>0</v>
      </c>
      <c r="C7" s="2">
        <v>43348</v>
      </c>
      <c r="D7" s="2">
        <v>43348</v>
      </c>
      <c r="E7" s="2">
        <v>43348</v>
      </c>
      <c r="F7" s="2"/>
      <c r="G7" s="2">
        <v>43348</v>
      </c>
      <c r="H7" s="2">
        <v>43348</v>
      </c>
      <c r="I7" s="2">
        <v>43348</v>
      </c>
      <c r="J7" s="2"/>
      <c r="K7" s="2">
        <v>43348</v>
      </c>
      <c r="L7" s="2">
        <v>43348</v>
      </c>
      <c r="M7" s="2">
        <v>43348</v>
      </c>
      <c r="N7" s="2"/>
      <c r="O7" s="2">
        <v>43348</v>
      </c>
      <c r="P7" s="2">
        <v>43348</v>
      </c>
      <c r="Q7" s="2">
        <v>43348</v>
      </c>
      <c r="R7" s="2"/>
      <c r="T7" s="2"/>
      <c r="U7" s="2"/>
      <c r="V7" s="2"/>
    </row>
    <row r="8" spans="1:22">
      <c r="A8" s="14" t="s">
        <v>3</v>
      </c>
      <c r="C8">
        <v>55</v>
      </c>
      <c r="D8">
        <v>55</v>
      </c>
      <c r="E8">
        <v>55</v>
      </c>
      <c r="G8">
        <v>54</v>
      </c>
      <c r="H8">
        <v>54</v>
      </c>
      <c r="I8">
        <v>54</v>
      </c>
      <c r="K8">
        <v>54</v>
      </c>
      <c r="L8">
        <v>54</v>
      </c>
      <c r="M8">
        <v>54</v>
      </c>
      <c r="O8">
        <v>54</v>
      </c>
      <c r="P8">
        <v>54</v>
      </c>
      <c r="Q8">
        <v>54</v>
      </c>
    </row>
    <row r="9" spans="1:22">
      <c r="A9" s="14" t="s">
        <v>13</v>
      </c>
    </row>
    <row r="10" spans="1:22">
      <c r="A10" s="14" t="s">
        <v>2</v>
      </c>
      <c r="D10">
        <v>0.56799999999999995</v>
      </c>
      <c r="H10">
        <v>0.54200000000000004</v>
      </c>
      <c r="J10" s="5"/>
      <c r="K10" s="5"/>
      <c r="L10" s="5">
        <v>0.56266666666666676</v>
      </c>
      <c r="M10" s="5"/>
      <c r="P10">
        <v>0.72</v>
      </c>
    </row>
    <row r="11" spans="1:22">
      <c r="A11" s="14" t="s">
        <v>12</v>
      </c>
      <c r="C11" s="1"/>
      <c r="D11" s="1">
        <v>7.98</v>
      </c>
      <c r="E11" s="1"/>
      <c r="F11" s="1"/>
      <c r="G11" s="1"/>
      <c r="H11" s="1">
        <v>7.5</v>
      </c>
      <c r="I11" s="1"/>
      <c r="J11" s="1"/>
      <c r="K11" s="1"/>
      <c r="L11" s="1">
        <v>7.9</v>
      </c>
      <c r="M11" s="1"/>
      <c r="N11" s="1"/>
      <c r="P11">
        <v>8.0399999999999991</v>
      </c>
      <c r="R11" s="1"/>
    </row>
    <row r="12" spans="1:22">
      <c r="A12" s="14" t="s">
        <v>41</v>
      </c>
      <c r="C12">
        <v>6.2</v>
      </c>
      <c r="D12">
        <v>6.2</v>
      </c>
      <c r="E12">
        <v>6.2</v>
      </c>
      <c r="G12">
        <v>6.2</v>
      </c>
      <c r="H12">
        <v>6.2</v>
      </c>
      <c r="I12">
        <v>6.2</v>
      </c>
      <c r="K12">
        <v>6.2</v>
      </c>
      <c r="L12">
        <v>6.2</v>
      </c>
      <c r="M12">
        <v>6.2</v>
      </c>
      <c r="O12">
        <v>6.2</v>
      </c>
      <c r="P12">
        <v>6.2</v>
      </c>
      <c r="Q12">
        <v>6.2</v>
      </c>
    </row>
    <row r="13" spans="1:22">
      <c r="A13" s="14" t="s">
        <v>50</v>
      </c>
      <c r="E13" s="23" t="s">
        <v>63</v>
      </c>
      <c r="I13" s="23">
        <v>1.4999999999999999E-2</v>
      </c>
      <c r="J13" s="5"/>
      <c r="K13" s="5"/>
      <c r="L13" s="5"/>
      <c r="M13" s="24">
        <v>1.1333333333333334E-2</v>
      </c>
      <c r="Q13" s="23">
        <v>2.1000000000000001E-2</v>
      </c>
      <c r="R13" s="1"/>
    </row>
    <row r="14" spans="1:22">
      <c r="A14" s="14" t="s">
        <v>51</v>
      </c>
      <c r="E14" s="23">
        <v>1.4999999999999999E-2</v>
      </c>
      <c r="I14" s="23" t="s">
        <v>64</v>
      </c>
      <c r="M14" s="23">
        <v>1.0999999999999999E-2</v>
      </c>
      <c r="Q14" s="23" t="s">
        <v>65</v>
      </c>
      <c r="R14" s="1"/>
    </row>
    <row r="15" spans="1:22">
      <c r="A15" s="14" t="s">
        <v>1</v>
      </c>
      <c r="D15">
        <v>5</v>
      </c>
      <c r="H15">
        <v>4</v>
      </c>
      <c r="L15" s="13">
        <v>5</v>
      </c>
      <c r="M15" s="1"/>
      <c r="P15">
        <v>4</v>
      </c>
    </row>
    <row r="16" spans="1:22">
      <c r="A16" s="14" t="s">
        <v>52</v>
      </c>
      <c r="C16" s="3"/>
      <c r="E16" s="25">
        <v>2240000</v>
      </c>
      <c r="F16" s="3"/>
      <c r="G16" s="3"/>
      <c r="H16" s="25">
        <v>35100</v>
      </c>
      <c r="I16" s="25">
        <v>15100000</v>
      </c>
      <c r="J16" s="3"/>
      <c r="K16" s="3"/>
      <c r="L16" s="25">
        <v>755000</v>
      </c>
      <c r="M16" s="25">
        <v>2110000</v>
      </c>
      <c r="N16" s="3"/>
      <c r="O16" s="3"/>
      <c r="P16" s="25">
        <v>1860000</v>
      </c>
      <c r="Q16" s="3">
        <v>2480000</v>
      </c>
      <c r="T16" s="3"/>
      <c r="U16" s="3"/>
      <c r="V16" s="3"/>
    </row>
    <row r="18" spans="1:16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6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6" ht="16.5" thickBot="1">
      <c r="A20" s="15" t="s">
        <v>38</v>
      </c>
    </row>
    <row r="21" spans="1:16">
      <c r="A21" s="16"/>
    </row>
    <row r="22" spans="1:16">
      <c r="A22" s="17" t="s">
        <v>23</v>
      </c>
      <c r="D22">
        <v>1</v>
      </c>
      <c r="H22">
        <v>2.5</v>
      </c>
      <c r="I22">
        <v>1</v>
      </c>
      <c r="L22" t="s">
        <v>36</v>
      </c>
      <c r="M22" t="s">
        <v>36</v>
      </c>
      <c r="P22" t="s">
        <v>37</v>
      </c>
    </row>
    <row r="23" spans="1:16">
      <c r="A23" s="17" t="s">
        <v>24</v>
      </c>
      <c r="D23">
        <v>2.5</v>
      </c>
      <c r="H23" t="s">
        <v>37</v>
      </c>
      <c r="I23" t="s">
        <v>20</v>
      </c>
      <c r="L23" t="s">
        <v>37</v>
      </c>
      <c r="M23" t="s">
        <v>20</v>
      </c>
      <c r="P23" t="s">
        <v>37</v>
      </c>
    </row>
    <row r="24" spans="1:16">
      <c r="A24" s="17" t="s">
        <v>25</v>
      </c>
      <c r="D24">
        <v>2</v>
      </c>
      <c r="H24">
        <v>1</v>
      </c>
      <c r="I24" t="s">
        <v>36</v>
      </c>
      <c r="L24" t="s">
        <v>37</v>
      </c>
      <c r="M24" t="s">
        <v>36</v>
      </c>
      <c r="P24">
        <v>10</v>
      </c>
    </row>
    <row r="25" spans="1:16">
      <c r="A25" s="17" t="s">
        <v>26</v>
      </c>
      <c r="D25">
        <v>5</v>
      </c>
      <c r="H25">
        <v>2</v>
      </c>
      <c r="I25">
        <v>1</v>
      </c>
      <c r="L25">
        <v>2</v>
      </c>
      <c r="M25">
        <v>10</v>
      </c>
      <c r="P25">
        <v>3</v>
      </c>
    </row>
    <row r="26" spans="1:16">
      <c r="A26" s="17" t="s">
        <v>27</v>
      </c>
      <c r="D26">
        <v>1</v>
      </c>
      <c r="H26" t="s">
        <v>37</v>
      </c>
      <c r="I26" t="s">
        <v>20</v>
      </c>
      <c r="L26" t="s">
        <v>37</v>
      </c>
      <c r="M26" t="s">
        <v>20</v>
      </c>
      <c r="P26" t="s">
        <v>37</v>
      </c>
    </row>
    <row r="27" spans="1:16">
      <c r="A27" s="17" t="s">
        <v>28</v>
      </c>
      <c r="D27" t="s">
        <v>36</v>
      </c>
      <c r="H27" t="s">
        <v>36</v>
      </c>
      <c r="I27" t="s">
        <v>20</v>
      </c>
      <c r="L27">
        <v>2</v>
      </c>
      <c r="M27" t="s">
        <v>20</v>
      </c>
      <c r="P27" t="s">
        <v>36</v>
      </c>
    </row>
    <row r="28" spans="1:16">
      <c r="A28" s="17" t="s">
        <v>29</v>
      </c>
      <c r="D28">
        <v>3</v>
      </c>
      <c r="H28">
        <v>2</v>
      </c>
      <c r="I28" t="s">
        <v>36</v>
      </c>
      <c r="L28" t="s">
        <v>36</v>
      </c>
      <c r="M28">
        <v>2</v>
      </c>
      <c r="P28">
        <v>5</v>
      </c>
    </row>
    <row r="29" spans="1:16">
      <c r="A29" s="17" t="s">
        <v>30</v>
      </c>
      <c r="D29">
        <v>5</v>
      </c>
      <c r="H29" t="s">
        <v>36</v>
      </c>
      <c r="I29" t="s">
        <v>37</v>
      </c>
      <c r="L29">
        <v>15</v>
      </c>
      <c r="M29">
        <v>20</v>
      </c>
      <c r="P29" t="s">
        <v>36</v>
      </c>
    </row>
    <row r="30" spans="1:16">
      <c r="A30" s="17" t="s">
        <v>31</v>
      </c>
      <c r="D30">
        <v>1.5</v>
      </c>
      <c r="H30" t="s">
        <v>36</v>
      </c>
      <c r="I30" t="s">
        <v>36</v>
      </c>
      <c r="L30" t="s">
        <v>36</v>
      </c>
      <c r="M30">
        <v>2</v>
      </c>
      <c r="P30">
        <v>10</v>
      </c>
    </row>
    <row r="31" spans="1:16">
      <c r="A31" s="17" t="s">
        <v>32</v>
      </c>
      <c r="D31">
        <v>15</v>
      </c>
      <c r="H31" t="s">
        <v>36</v>
      </c>
      <c r="I31" t="s">
        <v>20</v>
      </c>
      <c r="L31" t="s">
        <v>37</v>
      </c>
      <c r="M31" t="s">
        <v>20</v>
      </c>
      <c r="P31" t="s">
        <v>37</v>
      </c>
    </row>
    <row r="32" spans="1:16">
      <c r="A32" s="17" t="s">
        <v>33</v>
      </c>
      <c r="D32" t="s">
        <v>36</v>
      </c>
      <c r="H32" t="s">
        <v>36</v>
      </c>
      <c r="I32" t="s">
        <v>20</v>
      </c>
      <c r="L32" t="s">
        <v>36</v>
      </c>
      <c r="M32" t="s">
        <v>20</v>
      </c>
      <c r="P32" t="s">
        <v>36</v>
      </c>
    </row>
    <row r="33" spans="1:18">
      <c r="A33" s="17" t="s">
        <v>34</v>
      </c>
      <c r="D33">
        <v>50</v>
      </c>
      <c r="H33">
        <v>88</v>
      </c>
      <c r="I33">
        <v>92</v>
      </c>
      <c r="L33">
        <v>80</v>
      </c>
      <c r="M33">
        <v>58</v>
      </c>
      <c r="P33">
        <v>60</v>
      </c>
    </row>
    <row r="34" spans="1:18">
      <c r="A34" s="17" t="s">
        <v>35</v>
      </c>
      <c r="D34" t="s">
        <v>36</v>
      </c>
      <c r="H34" t="s">
        <v>36</v>
      </c>
      <c r="I34" t="s">
        <v>20</v>
      </c>
      <c r="L34" t="s">
        <v>36</v>
      </c>
      <c r="M34" t="s">
        <v>20</v>
      </c>
      <c r="P34">
        <v>2</v>
      </c>
    </row>
    <row r="35" spans="1:18">
      <c r="A35" s="17" t="s">
        <v>40</v>
      </c>
      <c r="I35">
        <v>1</v>
      </c>
      <c r="L35" t="s">
        <v>37</v>
      </c>
      <c r="M35" t="s">
        <v>37</v>
      </c>
    </row>
    <row r="36" spans="1:18">
      <c r="A36" s="17" t="s">
        <v>39</v>
      </c>
      <c r="D36">
        <v>10</v>
      </c>
      <c r="H36">
        <v>3</v>
      </c>
      <c r="I36">
        <v>2</v>
      </c>
      <c r="L36">
        <v>2</v>
      </c>
      <c r="M36">
        <v>2</v>
      </c>
      <c r="P36">
        <v>2</v>
      </c>
    </row>
    <row r="37" spans="1:18" ht="16.5" thickBot="1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9" spans="1:18" ht="15.75" customHeight="1">
      <c r="D39" s="61" t="s">
        <v>46</v>
      </c>
      <c r="E39" s="61"/>
      <c r="F39" s="61"/>
      <c r="H39" s="61" t="s">
        <v>47</v>
      </c>
      <c r="I39" s="61"/>
      <c r="J39" s="61"/>
      <c r="L39" s="61" t="s">
        <v>48</v>
      </c>
      <c r="M39" s="61"/>
      <c r="N39" s="61"/>
    </row>
    <row r="41" spans="1:18">
      <c r="A41" s="14" t="s">
        <v>54</v>
      </c>
      <c r="E41">
        <v>55</v>
      </c>
      <c r="I41">
        <v>54</v>
      </c>
      <c r="M41">
        <v>54</v>
      </c>
      <c r="Q41">
        <v>54</v>
      </c>
    </row>
    <row r="42" spans="1:18">
      <c r="A42" s="14" t="s">
        <v>55</v>
      </c>
    </row>
    <row r="44" spans="1:18">
      <c r="A44" s="14" t="s">
        <v>57</v>
      </c>
      <c r="F44" s="23">
        <f>D14</f>
        <v>0</v>
      </c>
      <c r="J44" s="23">
        <f>H14</f>
        <v>0</v>
      </c>
      <c r="M44">
        <f>L14</f>
        <v>0</v>
      </c>
      <c r="Q44" t="str">
        <f>Q14</f>
        <v>0.085*</v>
      </c>
    </row>
    <row r="45" spans="1:18">
      <c r="A45" s="14" t="s">
        <v>1</v>
      </c>
      <c r="E45">
        <f>D15</f>
        <v>5</v>
      </c>
      <c r="I45">
        <f>H15</f>
        <v>4</v>
      </c>
      <c r="M45">
        <f>L15</f>
        <v>5</v>
      </c>
      <c r="Q45">
        <f>P15</f>
        <v>4</v>
      </c>
    </row>
    <row r="46" spans="1:18">
      <c r="A46" s="14" t="s">
        <v>52</v>
      </c>
      <c r="F46" s="25">
        <f>E16</f>
        <v>2240000</v>
      </c>
      <c r="I46" s="25">
        <v>35100</v>
      </c>
      <c r="J46" s="25">
        <f>I16</f>
        <v>15100000</v>
      </c>
      <c r="M46" s="3">
        <f>L16</f>
        <v>755000</v>
      </c>
      <c r="N46" s="25">
        <v>2110000</v>
      </c>
      <c r="Q46" s="25">
        <f>P16</f>
        <v>1860000</v>
      </c>
      <c r="R46" s="25">
        <v>2480000</v>
      </c>
    </row>
    <row r="47" spans="1:18">
      <c r="A47" s="14" t="s">
        <v>71</v>
      </c>
      <c r="E47" s="3">
        <f>AVERAGE(E46,F46)</f>
        <v>2240000</v>
      </c>
      <c r="I47" s="3">
        <f>AVERAGE(I46,J46)</f>
        <v>7567550</v>
      </c>
      <c r="M47" s="3">
        <f>AVERAGE(M46,N46)</f>
        <v>1432500</v>
      </c>
      <c r="Q47" s="3">
        <f>AVERAGE(Q46,R46)</f>
        <v>2170000</v>
      </c>
    </row>
    <row r="49" spans="1:17">
      <c r="A49" s="17" t="s">
        <v>26</v>
      </c>
      <c r="E49">
        <f>AVERAGE(D29:E29)</f>
        <v>5</v>
      </c>
      <c r="I49">
        <f>AVERAGE(H25:I25)</f>
        <v>1.5</v>
      </c>
      <c r="M49">
        <f>AVERAGE(L25:M25)</f>
        <v>6</v>
      </c>
      <c r="Q49">
        <f>AVERAGE(P25:Q25)</f>
        <v>3</v>
      </c>
    </row>
    <row r="50" spans="1:17">
      <c r="A50" s="17" t="s">
        <v>30</v>
      </c>
      <c r="E50">
        <f>AVERAGE(D29:E29)</f>
        <v>5</v>
      </c>
      <c r="I50" t="s">
        <v>36</v>
      </c>
      <c r="M50">
        <f>AVERAGE(L29:M29)</f>
        <v>17.5</v>
      </c>
      <c r="Q50" t="s">
        <v>36</v>
      </c>
    </row>
    <row r="51" spans="1:17">
      <c r="A51" s="17" t="s">
        <v>34</v>
      </c>
      <c r="E51">
        <f>AVERAGE(D33:E33)</f>
        <v>50</v>
      </c>
      <c r="I51">
        <f>AVERAGE(H33:I33)</f>
        <v>90</v>
      </c>
      <c r="M51">
        <f>AVERAGE(L33:M33)</f>
        <v>69</v>
      </c>
      <c r="Q51">
        <f>AVERAGE(P33:Q33)</f>
        <v>60</v>
      </c>
    </row>
    <row r="52" spans="1:17">
      <c r="A52" s="17" t="s">
        <v>39</v>
      </c>
      <c r="E52">
        <f>AVERAGE(D36:E36)</f>
        <v>10</v>
      </c>
      <c r="I52">
        <f>AVERAGE(H36:I36)</f>
        <v>2.5</v>
      </c>
      <c r="M52">
        <f>AVERAGE(L36:M36)</f>
        <v>2</v>
      </c>
      <c r="Q52">
        <f>AVERAGE(P36:Q36)</f>
        <v>2</v>
      </c>
    </row>
  </sheetData>
  <mergeCells count="13">
    <mergeCell ref="H39:J39"/>
    <mergeCell ref="L39:N39"/>
    <mergeCell ref="D39:F39"/>
    <mergeCell ref="C1:E1"/>
    <mergeCell ref="G1:I1"/>
    <mergeCell ref="K1:M1"/>
    <mergeCell ref="O1:Q1"/>
    <mergeCell ref="T1:V1"/>
    <mergeCell ref="C5:E5"/>
    <mergeCell ref="G5:I5"/>
    <mergeCell ref="K5:M5"/>
    <mergeCell ref="O5:Q5"/>
    <mergeCell ref="T5:V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"/>
  <sheetViews>
    <sheetView zoomScale="80" zoomScaleNormal="80" workbookViewId="0">
      <selection activeCell="C43" sqref="C43"/>
    </sheetView>
  </sheetViews>
  <sheetFormatPr defaultColWidth="8.875" defaultRowHeight="15.75"/>
  <cols>
    <col min="1" max="1" width="36.625" style="14" customWidth="1"/>
    <col min="3" max="3" width="15.125" customWidth="1"/>
    <col min="4" max="4" width="15.625" customWidth="1"/>
    <col min="5" max="5" width="15" customWidth="1"/>
    <col min="6" max="6" width="14.875" customWidth="1"/>
    <col min="7" max="8" width="14.125" customWidth="1"/>
    <col min="9" max="9" width="15.5" customWidth="1"/>
    <col min="10" max="10" width="14.125" customWidth="1"/>
    <col min="11" max="11" width="13.375" customWidth="1"/>
    <col min="12" max="12" width="14.625" customWidth="1"/>
    <col min="13" max="13" width="13.875" customWidth="1"/>
    <col min="14" max="14" width="12.125" customWidth="1"/>
    <col min="15" max="15" width="14.875" customWidth="1"/>
    <col min="16" max="16" width="15" customWidth="1"/>
    <col min="17" max="17" width="15.125" customWidth="1"/>
    <col min="18" max="18" width="14.5" customWidth="1"/>
    <col min="19" max="19" width="12.125" customWidth="1"/>
    <col min="20" max="20" width="12.875" customWidth="1"/>
    <col min="21" max="21" width="12.625" customWidth="1"/>
    <col min="22" max="22" width="13.125" customWidth="1"/>
    <col min="23" max="23" width="28.375" customWidth="1"/>
    <col min="24" max="24" width="14.375" customWidth="1"/>
    <col min="25" max="25" width="14.125" customWidth="1"/>
    <col min="26" max="26" width="15.625" customWidth="1"/>
  </cols>
  <sheetData>
    <row r="1" spans="1:23">
      <c r="C1" s="60" t="s">
        <v>16</v>
      </c>
      <c r="D1" s="60"/>
      <c r="E1" s="60"/>
      <c r="G1" s="62" t="s">
        <v>16</v>
      </c>
      <c r="H1" s="62"/>
      <c r="I1" s="62"/>
      <c r="J1" s="9"/>
      <c r="K1" s="60" t="s">
        <v>16</v>
      </c>
      <c r="L1" s="60"/>
      <c r="M1" s="60"/>
      <c r="N1" s="27"/>
      <c r="O1" s="60" t="s">
        <v>16</v>
      </c>
      <c r="P1" s="60"/>
      <c r="Q1" s="60"/>
      <c r="R1" s="27"/>
      <c r="S1" s="27"/>
      <c r="T1" s="29"/>
      <c r="U1" s="29"/>
      <c r="V1" s="29"/>
      <c r="W1" s="27"/>
    </row>
    <row r="2" spans="1:23">
      <c r="A2" s="26" t="s">
        <v>62</v>
      </c>
    </row>
    <row r="3" spans="1:23">
      <c r="C3" s="11" t="s">
        <v>17</v>
      </c>
      <c r="D3" s="11" t="s">
        <v>18</v>
      </c>
      <c r="E3" s="11" t="s">
        <v>19</v>
      </c>
      <c r="F3" s="11"/>
      <c r="G3" s="11" t="s">
        <v>17</v>
      </c>
      <c r="H3" s="11" t="s">
        <v>18</v>
      </c>
      <c r="I3" s="11" t="s">
        <v>19</v>
      </c>
      <c r="J3" s="11"/>
      <c r="K3" s="11" t="s">
        <v>17</v>
      </c>
      <c r="L3" s="11" t="s">
        <v>18</v>
      </c>
      <c r="M3" s="11" t="s">
        <v>19</v>
      </c>
      <c r="N3" s="11"/>
      <c r="O3" s="11" t="s">
        <v>17</v>
      </c>
      <c r="P3" s="11" t="s">
        <v>18</v>
      </c>
      <c r="Q3" s="11" t="s">
        <v>19</v>
      </c>
      <c r="R3" s="11"/>
      <c r="S3" s="11"/>
      <c r="T3" s="11"/>
      <c r="U3" s="11"/>
      <c r="V3" s="11"/>
      <c r="W3" s="11" t="s">
        <v>19</v>
      </c>
    </row>
    <row r="5" spans="1:23" ht="63" customHeight="1">
      <c r="A5" s="14" t="s">
        <v>14</v>
      </c>
      <c r="C5" s="61" t="s">
        <v>42</v>
      </c>
      <c r="D5" s="61"/>
      <c r="E5" s="61"/>
      <c r="F5" s="8"/>
      <c r="G5" s="61" t="s">
        <v>43</v>
      </c>
      <c r="H5" s="61"/>
      <c r="I5" s="61"/>
      <c r="J5" s="8"/>
      <c r="K5" s="61" t="s">
        <v>44</v>
      </c>
      <c r="L5" s="61"/>
      <c r="M5" s="61"/>
      <c r="N5" s="28"/>
      <c r="O5" s="61" t="s">
        <v>45</v>
      </c>
      <c r="P5" s="61"/>
      <c r="Q5" s="61"/>
      <c r="R5" s="28"/>
      <c r="S5" s="18" t="s">
        <v>53</v>
      </c>
      <c r="T5" s="30"/>
      <c r="U5" s="18" t="s">
        <v>61</v>
      </c>
      <c r="V5" s="31"/>
      <c r="W5" s="28" t="s">
        <v>68</v>
      </c>
    </row>
    <row r="6" spans="1:23">
      <c r="A6" s="14" t="s">
        <v>11</v>
      </c>
      <c r="C6" s="2">
        <v>43386</v>
      </c>
      <c r="D6" s="2">
        <v>43386</v>
      </c>
      <c r="E6" s="2">
        <v>43386</v>
      </c>
      <c r="F6" s="2"/>
      <c r="G6" s="2">
        <v>43386</v>
      </c>
      <c r="H6" s="2">
        <v>43386</v>
      </c>
      <c r="I6" s="2">
        <v>43386</v>
      </c>
      <c r="J6" s="2"/>
      <c r="K6" s="2">
        <v>43386</v>
      </c>
      <c r="L6" s="2">
        <v>43386</v>
      </c>
      <c r="M6" s="2">
        <v>43386</v>
      </c>
      <c r="N6" s="2"/>
      <c r="O6" s="2">
        <v>43386</v>
      </c>
      <c r="P6" s="2">
        <v>43386</v>
      </c>
      <c r="Q6" s="2">
        <v>43386</v>
      </c>
      <c r="R6" s="2"/>
      <c r="S6" s="19"/>
      <c r="T6" s="2"/>
      <c r="U6" s="32"/>
      <c r="V6" s="2"/>
      <c r="W6" s="2"/>
    </row>
    <row r="7" spans="1:23">
      <c r="A7" s="14" t="s">
        <v>0</v>
      </c>
      <c r="C7" s="2">
        <v>43398</v>
      </c>
      <c r="D7" s="2">
        <v>43398</v>
      </c>
      <c r="E7" s="2">
        <v>43398</v>
      </c>
      <c r="F7" s="2"/>
      <c r="G7" s="2">
        <v>43398</v>
      </c>
      <c r="H7" s="2">
        <v>43398</v>
      </c>
      <c r="I7" s="2">
        <v>43398</v>
      </c>
      <c r="J7" s="2"/>
      <c r="K7" s="2">
        <v>43398</v>
      </c>
      <c r="L7" s="2">
        <v>43398</v>
      </c>
      <c r="M7" s="2">
        <v>43398</v>
      </c>
      <c r="N7" s="2"/>
      <c r="O7" s="2">
        <v>43398</v>
      </c>
      <c r="P7" s="2">
        <v>43398</v>
      </c>
      <c r="Q7" s="2">
        <v>43398</v>
      </c>
      <c r="R7" s="2"/>
      <c r="S7" s="19"/>
      <c r="T7" s="2"/>
      <c r="U7" s="32"/>
      <c r="V7" s="2"/>
      <c r="W7" s="2"/>
    </row>
    <row r="8" spans="1:23">
      <c r="A8" s="14" t="s">
        <v>3</v>
      </c>
      <c r="C8">
        <v>52.5</v>
      </c>
      <c r="D8">
        <v>52.5</v>
      </c>
      <c r="E8">
        <v>52.5</v>
      </c>
      <c r="G8">
        <v>59.4</v>
      </c>
      <c r="H8">
        <v>59.4</v>
      </c>
      <c r="I8">
        <v>59.4</v>
      </c>
      <c r="K8">
        <v>59.4</v>
      </c>
      <c r="L8">
        <v>59.4</v>
      </c>
      <c r="M8">
        <v>59.4</v>
      </c>
      <c r="O8">
        <v>60</v>
      </c>
      <c r="P8">
        <v>60</v>
      </c>
      <c r="Q8">
        <v>60</v>
      </c>
      <c r="S8" s="20"/>
      <c r="U8" s="33"/>
    </row>
    <row r="9" spans="1:23">
      <c r="A9" s="14" t="s">
        <v>13</v>
      </c>
      <c r="C9">
        <v>5710.1</v>
      </c>
      <c r="D9">
        <v>5710.1</v>
      </c>
      <c r="E9">
        <v>5710.1</v>
      </c>
      <c r="G9">
        <v>1500.8</v>
      </c>
      <c r="H9">
        <v>1500.8</v>
      </c>
      <c r="I9">
        <v>1500.8</v>
      </c>
      <c r="K9">
        <v>1500.8</v>
      </c>
      <c r="L9">
        <v>1500.8</v>
      </c>
      <c r="M9">
        <v>1500.8</v>
      </c>
      <c r="S9" s="20"/>
      <c r="U9" s="33"/>
    </row>
    <row r="10" spans="1:23">
      <c r="A10" s="14" t="s">
        <v>2</v>
      </c>
      <c r="D10">
        <v>0.49</v>
      </c>
      <c r="H10">
        <v>0.51</v>
      </c>
      <c r="J10" s="5"/>
      <c r="L10">
        <v>0.51</v>
      </c>
      <c r="P10">
        <v>0.51</v>
      </c>
      <c r="S10" s="20">
        <v>0.44</v>
      </c>
      <c r="U10" s="33"/>
    </row>
    <row r="11" spans="1:23">
      <c r="A11" s="14" t="s">
        <v>12</v>
      </c>
      <c r="C11" s="1"/>
      <c r="D11">
        <v>7.07</v>
      </c>
      <c r="F11" s="1"/>
      <c r="G11" s="1"/>
      <c r="H11" s="1">
        <v>7.09</v>
      </c>
      <c r="J11" s="1"/>
      <c r="L11">
        <v>7.14</v>
      </c>
      <c r="N11" s="1"/>
      <c r="P11" s="1">
        <v>7.09</v>
      </c>
      <c r="Q11" s="1"/>
      <c r="R11" s="1"/>
      <c r="S11" s="20">
        <v>6.86</v>
      </c>
      <c r="U11" s="34"/>
      <c r="V11" s="1"/>
    </row>
    <row r="12" spans="1:23">
      <c r="A12" s="14" t="s">
        <v>41</v>
      </c>
      <c r="S12" s="20"/>
      <c r="U12" s="33"/>
    </row>
    <row r="13" spans="1:23">
      <c r="A13" s="14" t="s">
        <v>50</v>
      </c>
      <c r="E13" s="23">
        <v>5.6000000000000001E-2</v>
      </c>
      <c r="I13" s="23">
        <v>5.8000000000000003E-2</v>
      </c>
      <c r="J13" s="5"/>
      <c r="M13" s="23">
        <v>5.7000000000000002E-2</v>
      </c>
      <c r="Q13" s="23">
        <v>4.7E-2</v>
      </c>
      <c r="R13" s="1"/>
      <c r="S13" s="20"/>
      <c r="U13" s="36" t="s">
        <v>66</v>
      </c>
      <c r="V13" s="23"/>
      <c r="W13" s="23" t="s">
        <v>69</v>
      </c>
    </row>
    <row r="14" spans="1:23">
      <c r="A14" s="14" t="s">
        <v>51</v>
      </c>
      <c r="E14" s="23">
        <v>5.1999999999999998E-2</v>
      </c>
      <c r="I14" s="23">
        <v>4.7E-2</v>
      </c>
      <c r="M14" s="23">
        <v>5.8999999999999997E-2</v>
      </c>
      <c r="Q14" s="23">
        <v>4.3999999999999997E-2</v>
      </c>
      <c r="R14" s="1"/>
      <c r="S14" s="20"/>
      <c r="U14" s="36" t="s">
        <v>67</v>
      </c>
      <c r="V14" s="23"/>
      <c r="W14" s="23" t="s">
        <v>70</v>
      </c>
    </row>
    <row r="15" spans="1:23">
      <c r="A15" s="14" t="s">
        <v>1</v>
      </c>
      <c r="D15">
        <v>6</v>
      </c>
      <c r="H15">
        <v>6</v>
      </c>
      <c r="L15">
        <v>5</v>
      </c>
      <c r="P15">
        <v>4</v>
      </c>
      <c r="S15" s="20">
        <v>5</v>
      </c>
      <c r="U15" s="20"/>
    </row>
    <row r="16" spans="1:23">
      <c r="A16" s="14" t="s">
        <v>52</v>
      </c>
      <c r="E16" s="25">
        <v>1370000</v>
      </c>
      <c r="F16" s="3"/>
      <c r="H16" s="25">
        <v>41300</v>
      </c>
      <c r="I16" s="25">
        <v>223000</v>
      </c>
      <c r="J16" s="3"/>
      <c r="L16" s="25">
        <v>433000</v>
      </c>
      <c r="M16" s="25">
        <v>18900</v>
      </c>
      <c r="N16" s="3"/>
      <c r="P16" s="25">
        <v>48200</v>
      </c>
      <c r="Q16" s="25">
        <v>8620</v>
      </c>
      <c r="S16" s="35">
        <v>768000</v>
      </c>
      <c r="U16" s="35">
        <v>720000</v>
      </c>
      <c r="V16" s="3"/>
      <c r="W16" s="25">
        <v>3190000</v>
      </c>
    </row>
    <row r="18" spans="1:22">
      <c r="C18" s="1"/>
      <c r="F18" s="1"/>
      <c r="J18" s="1"/>
      <c r="N18" s="1"/>
      <c r="P18" s="1"/>
      <c r="Q18" s="1"/>
      <c r="S18" s="20"/>
      <c r="U18" s="37"/>
      <c r="V18" s="1"/>
    </row>
    <row r="19" spans="1:22">
      <c r="C19" s="1"/>
      <c r="F19" s="1"/>
      <c r="G19" s="1"/>
      <c r="H19" s="1"/>
      <c r="J19" s="1"/>
      <c r="K19" s="1"/>
      <c r="N19" s="1"/>
      <c r="P19" s="1"/>
      <c r="Q19" s="1"/>
      <c r="S19" s="20"/>
      <c r="U19" s="37"/>
      <c r="V19" s="1"/>
    </row>
    <row r="20" spans="1:22" ht="16.5" thickBot="1">
      <c r="A20" s="15" t="s">
        <v>38</v>
      </c>
    </row>
    <row r="21" spans="1:22">
      <c r="A21" s="16"/>
    </row>
    <row r="22" spans="1:22">
      <c r="A22" s="17" t="s">
        <v>23</v>
      </c>
    </row>
    <row r="23" spans="1:22">
      <c r="A23" s="17" t="s">
        <v>24</v>
      </c>
    </row>
    <row r="24" spans="1:22">
      <c r="A24" s="17" t="s">
        <v>25</v>
      </c>
    </row>
    <row r="25" spans="1:22">
      <c r="A25" s="17" t="s">
        <v>26</v>
      </c>
    </row>
    <row r="26" spans="1:22">
      <c r="A26" s="17" t="s">
        <v>27</v>
      </c>
    </row>
    <row r="27" spans="1:22">
      <c r="A27" s="17" t="s">
        <v>28</v>
      </c>
    </row>
    <row r="28" spans="1:22">
      <c r="A28" s="17" t="s">
        <v>29</v>
      </c>
    </row>
    <row r="29" spans="1:22">
      <c r="A29" s="17" t="s">
        <v>30</v>
      </c>
    </row>
    <row r="30" spans="1:22">
      <c r="A30" s="17" t="s">
        <v>31</v>
      </c>
    </row>
    <row r="31" spans="1:22">
      <c r="A31" s="17" t="s">
        <v>32</v>
      </c>
    </row>
    <row r="32" spans="1:22">
      <c r="A32" s="17" t="s">
        <v>33</v>
      </c>
    </row>
    <row r="33" spans="1:18">
      <c r="A33" s="17" t="s">
        <v>34</v>
      </c>
    </row>
    <row r="34" spans="1:18">
      <c r="A34" s="17" t="s">
        <v>35</v>
      </c>
    </row>
    <row r="35" spans="1:18">
      <c r="A35" s="17" t="s">
        <v>40</v>
      </c>
    </row>
    <row r="36" spans="1:18">
      <c r="A36" s="17" t="s">
        <v>39</v>
      </c>
    </row>
    <row r="37" spans="1:18" ht="16.5" thickBot="1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9" spans="1:18">
      <c r="D39" s="61" t="s">
        <v>42</v>
      </c>
      <c r="E39" s="61"/>
      <c r="F39" s="61"/>
      <c r="H39" s="61" t="s">
        <v>43</v>
      </c>
      <c r="I39" s="61"/>
      <c r="J39" s="61"/>
      <c r="L39" s="61" t="s">
        <v>44</v>
      </c>
      <c r="M39" s="61"/>
      <c r="N39" s="61"/>
      <c r="P39" s="61" t="s">
        <v>45</v>
      </c>
      <c r="Q39" s="61"/>
      <c r="R39" s="61"/>
    </row>
    <row r="41" spans="1:18">
      <c r="A41" s="14" t="s">
        <v>54</v>
      </c>
      <c r="E41">
        <v>52.5</v>
      </c>
      <c r="I41">
        <v>59.4</v>
      </c>
      <c r="M41">
        <v>59.4</v>
      </c>
      <c r="Q41">
        <v>60</v>
      </c>
    </row>
    <row r="42" spans="1:18">
      <c r="A42" s="14" t="s">
        <v>55</v>
      </c>
    </row>
    <row r="44" spans="1:18">
      <c r="A44" s="14" t="s">
        <v>57</v>
      </c>
      <c r="E44">
        <f>D14</f>
        <v>0</v>
      </c>
      <c r="I44">
        <f>H14</f>
        <v>0</v>
      </c>
      <c r="M44">
        <f>M14</f>
        <v>5.8999999999999997E-2</v>
      </c>
      <c r="Q44">
        <f>P14</f>
        <v>0</v>
      </c>
    </row>
    <row r="45" spans="1:18">
      <c r="A45" s="14" t="s">
        <v>1</v>
      </c>
      <c r="E45">
        <f>D15</f>
        <v>6</v>
      </c>
      <c r="I45">
        <f>H15</f>
        <v>6</v>
      </c>
      <c r="M45">
        <f>L15</f>
        <v>5</v>
      </c>
      <c r="Q45">
        <f>P15</f>
        <v>4</v>
      </c>
    </row>
    <row r="46" spans="1:18">
      <c r="A46" s="14" t="s">
        <v>52</v>
      </c>
      <c r="F46" s="25">
        <v>1370000</v>
      </c>
      <c r="I46" s="25">
        <v>41300</v>
      </c>
      <c r="J46" s="25">
        <v>223000</v>
      </c>
      <c r="M46" s="25">
        <v>433000</v>
      </c>
      <c r="N46" s="25">
        <v>18900</v>
      </c>
      <c r="Q46" s="25">
        <v>48200</v>
      </c>
      <c r="R46" s="25">
        <v>8620</v>
      </c>
    </row>
    <row r="47" spans="1:18">
      <c r="A47" s="14" t="s">
        <v>71</v>
      </c>
      <c r="E47" s="3">
        <f>AVERAGE(E46:F46)</f>
        <v>1370000</v>
      </c>
      <c r="I47" s="3">
        <f>AVERAGE(I46:J46)</f>
        <v>132150</v>
      </c>
      <c r="M47" s="3">
        <f>AVERAGE(M46:N46)</f>
        <v>225950</v>
      </c>
      <c r="Q47" s="3">
        <f>AVERAGE(Q46:R46)</f>
        <v>28410</v>
      </c>
    </row>
    <row r="48" spans="1:18">
      <c r="A48" s="23"/>
    </row>
    <row r="49" spans="1:1">
      <c r="A49" s="17" t="s">
        <v>26</v>
      </c>
    </row>
    <row r="50" spans="1:1">
      <c r="A50" s="17" t="s">
        <v>30</v>
      </c>
    </row>
    <row r="51" spans="1:1">
      <c r="A51" s="17" t="s">
        <v>34</v>
      </c>
    </row>
    <row r="52" spans="1:1">
      <c r="A52" s="17" t="s">
        <v>39</v>
      </c>
    </row>
  </sheetData>
  <mergeCells count="12">
    <mergeCell ref="D39:F39"/>
    <mergeCell ref="H39:J39"/>
    <mergeCell ref="L39:N39"/>
    <mergeCell ref="P39:R39"/>
    <mergeCell ref="C1:E1"/>
    <mergeCell ref="G1:I1"/>
    <mergeCell ref="K1:M1"/>
    <mergeCell ref="O1:Q1"/>
    <mergeCell ref="C5:E5"/>
    <mergeCell ref="G5:I5"/>
    <mergeCell ref="K5:M5"/>
    <mergeCell ref="O5:Q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9"/>
  <sheetViews>
    <sheetView zoomScale="80" zoomScaleNormal="80" workbookViewId="0">
      <selection activeCell="B22" sqref="B22"/>
    </sheetView>
  </sheetViews>
  <sheetFormatPr defaultRowHeight="15.75"/>
  <cols>
    <col min="1" max="1" width="11.75" customWidth="1"/>
    <col min="5" max="5" width="9.25" customWidth="1"/>
    <col min="6" max="6" width="11.625" customWidth="1"/>
    <col min="9" max="9" width="9.375" customWidth="1"/>
    <col min="10" max="10" width="9" customWidth="1"/>
    <col min="11" max="11" width="11.5" customWidth="1"/>
    <col min="13" max="13" width="9.25" customWidth="1"/>
    <col min="16" max="16" width="11.375" customWidth="1"/>
    <col min="17" max="17" width="12.125" customWidth="1"/>
    <col min="21" max="21" width="11.25" customWidth="1"/>
    <col min="26" max="26" width="11.375" customWidth="1"/>
  </cols>
  <sheetData>
    <row r="1" spans="1:29">
      <c r="A1" s="38"/>
      <c r="B1" s="38" t="s">
        <v>72</v>
      </c>
      <c r="C1" s="38"/>
      <c r="D1" s="38"/>
      <c r="F1" s="38"/>
      <c r="G1" s="38" t="s">
        <v>73</v>
      </c>
      <c r="H1" s="38"/>
      <c r="I1" s="38"/>
      <c r="K1" s="38"/>
      <c r="L1" s="38" t="s">
        <v>74</v>
      </c>
      <c r="N1" s="38"/>
      <c r="P1" s="38"/>
      <c r="Q1" s="38" t="s">
        <v>75</v>
      </c>
      <c r="R1" s="38"/>
      <c r="S1" s="38"/>
      <c r="U1" s="38"/>
      <c r="V1" s="38" t="s">
        <v>76</v>
      </c>
      <c r="W1" s="38"/>
      <c r="X1" s="38"/>
      <c r="Z1" s="38"/>
      <c r="AA1" s="38" t="s">
        <v>77</v>
      </c>
    </row>
    <row r="3" spans="1:29" ht="47.25">
      <c r="A3" s="28" t="s">
        <v>84</v>
      </c>
      <c r="B3" s="28" t="s">
        <v>82</v>
      </c>
      <c r="C3" s="31" t="s">
        <v>83</v>
      </c>
      <c r="D3" s="28" t="s">
        <v>86</v>
      </c>
      <c r="F3" s="28" t="s">
        <v>84</v>
      </c>
      <c r="G3" s="28" t="s">
        <v>82</v>
      </c>
      <c r="H3" s="31" t="s">
        <v>83</v>
      </c>
      <c r="I3" s="28" t="s">
        <v>86</v>
      </c>
      <c r="K3" s="28" t="s">
        <v>84</v>
      </c>
      <c r="L3" s="28" t="s">
        <v>82</v>
      </c>
      <c r="M3" s="31" t="s">
        <v>83</v>
      </c>
      <c r="N3" s="28" t="s">
        <v>86</v>
      </c>
      <c r="P3" s="28" t="s">
        <v>84</v>
      </c>
      <c r="Q3" s="28" t="s">
        <v>82</v>
      </c>
      <c r="R3" s="31" t="s">
        <v>83</v>
      </c>
      <c r="S3" s="28" t="s">
        <v>86</v>
      </c>
      <c r="U3" s="28" t="s">
        <v>84</v>
      </c>
      <c r="V3" s="28" t="s">
        <v>82</v>
      </c>
      <c r="W3" s="31" t="s">
        <v>83</v>
      </c>
      <c r="X3" s="28" t="s">
        <v>86</v>
      </c>
      <c r="Z3" s="28" t="s">
        <v>84</v>
      </c>
      <c r="AA3" s="28" t="s">
        <v>82</v>
      </c>
      <c r="AB3" s="31" t="s">
        <v>83</v>
      </c>
      <c r="AC3" s="28" t="s">
        <v>86</v>
      </c>
    </row>
    <row r="5" spans="1:29">
      <c r="A5" s="38" t="s">
        <v>85</v>
      </c>
      <c r="B5">
        <v>4.95644330978394</v>
      </c>
      <c r="C5">
        <v>149.31001281738301</v>
      </c>
      <c r="D5">
        <v>2.8891307132171704</v>
      </c>
      <c r="F5" s="38" t="s">
        <v>85</v>
      </c>
      <c r="G5">
        <v>4.9580931663513201</v>
      </c>
      <c r="H5">
        <v>109.69278717041</v>
      </c>
      <c r="I5">
        <v>2.5699201286794775</v>
      </c>
      <c r="K5" s="38" t="s">
        <v>85</v>
      </c>
      <c r="L5">
        <v>4.92541933059693</v>
      </c>
      <c r="M5">
        <v>144.52169799804699</v>
      </c>
      <c r="N5">
        <v>2.850549496398735</v>
      </c>
      <c r="P5" s="38" t="s">
        <v>85</v>
      </c>
      <c r="Q5">
        <v>4.9241776466369602</v>
      </c>
      <c r="R5">
        <v>205.87556457519599</v>
      </c>
      <c r="S5">
        <v>3.3449002060687776</v>
      </c>
      <c r="U5" s="38" t="s">
        <v>85</v>
      </c>
      <c r="V5">
        <v>4.9248208999633798</v>
      </c>
      <c r="W5">
        <v>156.569427490235</v>
      </c>
      <c r="X5">
        <v>2.9476224920653853</v>
      </c>
      <c r="Z5" s="38" t="s">
        <v>85</v>
      </c>
      <c r="AA5">
        <v>4.9592099189758301</v>
      </c>
      <c r="AB5">
        <v>71.270370483398494</v>
      </c>
      <c r="AC5">
        <v>2.2603365601756384</v>
      </c>
    </row>
    <row r="6" spans="1:29">
      <c r="A6" s="39">
        <v>2</v>
      </c>
      <c r="B6">
        <v>7.0667247772216797</v>
      </c>
      <c r="C6">
        <v>23.4413146972656</v>
      </c>
      <c r="F6" s="39">
        <v>2</v>
      </c>
      <c r="G6">
        <v>7.0666971206665101</v>
      </c>
      <c r="H6">
        <v>26.385757446289102</v>
      </c>
      <c r="K6" s="39">
        <v>2</v>
      </c>
      <c r="L6">
        <v>7.0691556930542001</v>
      </c>
      <c r="M6">
        <v>211.37142944336</v>
      </c>
      <c r="P6" s="39">
        <v>2</v>
      </c>
      <c r="Q6">
        <v>7.0646390914917001</v>
      </c>
      <c r="R6">
        <v>45.625312805175803</v>
      </c>
      <c r="U6" s="39">
        <v>2</v>
      </c>
      <c r="V6">
        <v>7.0662784576415998</v>
      </c>
      <c r="W6">
        <v>32.239799499511697</v>
      </c>
      <c r="Z6" s="39">
        <v>2</v>
      </c>
      <c r="AA6">
        <v>7.0683188438415501</v>
      </c>
      <c r="AB6">
        <v>109.49781799316401</v>
      </c>
    </row>
    <row r="7" spans="1:29">
      <c r="A7" s="39">
        <v>3</v>
      </c>
      <c r="B7">
        <v>7.1450686454773003</v>
      </c>
      <c r="C7">
        <v>49.155807495117202</v>
      </c>
      <c r="F7" s="39">
        <v>3</v>
      </c>
      <c r="G7">
        <v>7.1444950103759801</v>
      </c>
      <c r="H7">
        <v>134.11099243164099</v>
      </c>
      <c r="K7" s="39">
        <v>3</v>
      </c>
      <c r="L7">
        <v>7.15183782577515</v>
      </c>
      <c r="M7">
        <v>852.10266113281295</v>
      </c>
      <c r="P7" s="39">
        <v>3</v>
      </c>
      <c r="Q7">
        <v>7.1434087753295898</v>
      </c>
      <c r="R7">
        <v>79.204338073730497</v>
      </c>
      <c r="U7" s="39">
        <v>3</v>
      </c>
      <c r="V7">
        <v>7.1437120437622097</v>
      </c>
      <c r="W7">
        <v>178.89248657226599</v>
      </c>
      <c r="Z7" s="39">
        <v>3</v>
      </c>
      <c r="AA7">
        <v>7.1485633850097701</v>
      </c>
      <c r="AB7">
        <v>507.28158569336</v>
      </c>
    </row>
    <row r="9" spans="1:29">
      <c r="B9" s="23" t="s">
        <v>87</v>
      </c>
    </row>
    <row r="15" spans="1:29">
      <c r="A15" s="38"/>
    </row>
    <row r="19" spans="19:21">
      <c r="S19" s="38"/>
      <c r="T19" s="38"/>
      <c r="U19" s="3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"/>
  <sheetViews>
    <sheetView zoomScale="80" zoomScaleNormal="80" workbookViewId="0">
      <selection activeCell="O15" sqref="O15"/>
    </sheetView>
  </sheetViews>
  <sheetFormatPr defaultRowHeight="15.75"/>
  <cols>
    <col min="1" max="1" width="11.5" customWidth="1"/>
    <col min="6" max="6" width="11.5" customWidth="1"/>
    <col min="11" max="11" width="11.75" customWidth="1"/>
    <col min="16" max="16" width="12" customWidth="1"/>
  </cols>
  <sheetData>
    <row r="1" spans="1:29">
      <c r="A1" s="38"/>
      <c r="B1" s="38" t="s">
        <v>78</v>
      </c>
      <c r="C1" s="38"/>
      <c r="D1" s="38"/>
      <c r="E1" s="38"/>
      <c r="G1" s="38" t="s">
        <v>79</v>
      </c>
      <c r="H1" s="38"/>
      <c r="I1" s="38"/>
      <c r="L1" s="38" t="s">
        <v>80</v>
      </c>
      <c r="M1" s="38"/>
      <c r="P1" s="38"/>
      <c r="Q1" s="38" t="s">
        <v>81</v>
      </c>
      <c r="R1" s="38"/>
      <c r="S1" s="38"/>
      <c r="T1" s="38"/>
      <c r="U1" s="38"/>
      <c r="V1" s="38"/>
      <c r="W1" s="38"/>
      <c r="X1" s="38"/>
    </row>
    <row r="3" spans="1:29" ht="47.25">
      <c r="A3" s="28" t="s">
        <v>84</v>
      </c>
      <c r="B3" s="28" t="s">
        <v>82</v>
      </c>
      <c r="C3" s="31" t="s">
        <v>83</v>
      </c>
      <c r="D3" s="28" t="s">
        <v>86</v>
      </c>
      <c r="F3" s="28" t="s">
        <v>84</v>
      </c>
      <c r="G3" s="28" t="s">
        <v>82</v>
      </c>
      <c r="H3" s="31" t="s">
        <v>83</v>
      </c>
      <c r="I3" s="28" t="s">
        <v>86</v>
      </c>
      <c r="K3" s="28" t="s">
        <v>84</v>
      </c>
      <c r="L3" s="28" t="s">
        <v>82</v>
      </c>
      <c r="M3" s="31" t="s">
        <v>83</v>
      </c>
      <c r="N3" s="28" t="s">
        <v>86</v>
      </c>
      <c r="P3" s="28" t="s">
        <v>84</v>
      </c>
      <c r="Q3" s="28" t="s">
        <v>82</v>
      </c>
      <c r="R3" s="31" t="s">
        <v>83</v>
      </c>
      <c r="S3" s="28" t="s">
        <v>86</v>
      </c>
      <c r="U3" s="28"/>
      <c r="V3" s="28"/>
      <c r="W3" s="31"/>
      <c r="X3" s="28"/>
      <c r="Z3" s="28"/>
      <c r="AA3" s="28"/>
      <c r="AB3" s="31"/>
      <c r="AC3" s="28"/>
    </row>
    <row r="5" spans="1:29">
      <c r="A5" s="38" t="s">
        <v>85</v>
      </c>
      <c r="B5">
        <v>4.9263601303100604</v>
      </c>
      <c r="C5">
        <v>62.274562835693402</v>
      </c>
      <c r="D5">
        <v>2.1878540233316688</v>
      </c>
      <c r="F5" s="38" t="s">
        <v>85</v>
      </c>
      <c r="G5">
        <v>4.91337013244629</v>
      </c>
      <c r="H5">
        <v>100.31126403808599</v>
      </c>
      <c r="I5">
        <v>2.4943297400538715</v>
      </c>
      <c r="K5" s="38" t="s">
        <v>85</v>
      </c>
      <c r="L5">
        <v>4.95973920822144</v>
      </c>
      <c r="M5">
        <v>43.834598541259801</v>
      </c>
      <c r="N5">
        <v>2.039276436558374</v>
      </c>
      <c r="P5" s="38" t="s">
        <v>85</v>
      </c>
      <c r="Q5">
        <v>4.9770183563232404</v>
      </c>
      <c r="R5">
        <v>78.605819702148494</v>
      </c>
      <c r="S5">
        <v>2.3194409773761056</v>
      </c>
    </row>
    <row r="6" spans="1:29">
      <c r="A6" s="39">
        <v>2</v>
      </c>
      <c r="B6">
        <v>7.0663156509399396</v>
      </c>
      <c r="C6">
        <v>28.620878219604499</v>
      </c>
      <c r="F6" s="39">
        <v>2</v>
      </c>
      <c r="G6">
        <v>7.0648441314697301</v>
      </c>
      <c r="H6">
        <v>27.614927291870099</v>
      </c>
      <c r="K6" s="39">
        <v>2</v>
      </c>
      <c r="L6">
        <v>7.0681061744690004</v>
      </c>
      <c r="M6">
        <v>118.68735504150401</v>
      </c>
      <c r="P6" s="39">
        <v>2</v>
      </c>
      <c r="Q6">
        <v>7.0686616897582999</v>
      </c>
      <c r="R6">
        <v>5.2086763381957999</v>
      </c>
    </row>
    <row r="7" spans="1:29">
      <c r="A7" s="39">
        <v>3</v>
      </c>
      <c r="B7">
        <v>7.1443042755126998</v>
      </c>
      <c r="C7">
        <v>94.642616271972699</v>
      </c>
      <c r="F7" s="39">
        <v>3</v>
      </c>
      <c r="G7">
        <v>7.1443929672241202</v>
      </c>
      <c r="H7">
        <v>38.017299652099602</v>
      </c>
      <c r="K7" s="39">
        <v>3</v>
      </c>
      <c r="L7">
        <v>7.1486663818359402</v>
      </c>
      <c r="M7">
        <v>524.00372314453102</v>
      </c>
      <c r="P7" s="39">
        <v>3</v>
      </c>
      <c r="Q7">
        <v>7.1533751487731996</v>
      </c>
      <c r="R7">
        <v>7.8206682205200204</v>
      </c>
    </row>
    <row r="9" spans="1:29">
      <c r="B9" s="23" t="s">
        <v>87</v>
      </c>
    </row>
    <row r="13" spans="1:29">
      <c r="A13" s="3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3"/>
  <sheetViews>
    <sheetView zoomScale="80" zoomScaleNormal="80" workbookViewId="0">
      <selection activeCell="C22" sqref="C22"/>
    </sheetView>
  </sheetViews>
  <sheetFormatPr defaultColWidth="8.875" defaultRowHeight="15.75"/>
  <cols>
    <col min="1" max="1" width="36.625" style="14" customWidth="1"/>
    <col min="3" max="3" width="15.125" customWidth="1"/>
    <col min="4" max="4" width="15.625" customWidth="1"/>
    <col min="5" max="5" width="15" customWidth="1"/>
    <col min="6" max="6" width="14.875" customWidth="1"/>
    <col min="7" max="8" width="14.375" customWidth="1"/>
    <col min="9" max="10" width="14.125" customWidth="1"/>
    <col min="11" max="11" width="13.375" customWidth="1"/>
    <col min="12" max="12" width="14" customWidth="1"/>
    <col min="13" max="13" width="13.875" customWidth="1"/>
    <col min="14" max="14" width="12.125" customWidth="1"/>
    <col min="15" max="15" width="14.5" customWidth="1"/>
    <col min="16" max="16" width="14.125" customWidth="1"/>
    <col min="17" max="17" width="13.875" customWidth="1"/>
    <col min="18" max="18" width="14.5" customWidth="1"/>
    <col min="19" max="19" width="12.125" customWidth="1"/>
    <col min="20" max="20" width="13.875" customWidth="1"/>
    <col min="21" max="21" width="14.125" customWidth="1"/>
  </cols>
  <sheetData>
    <row r="1" spans="1:22" ht="63" customHeight="1" thickBot="1">
      <c r="A1" s="21"/>
      <c r="B1" s="22"/>
      <c r="C1" s="63" t="s">
        <v>138</v>
      </c>
      <c r="D1" s="63"/>
      <c r="E1" s="59"/>
      <c r="F1" s="63" t="s">
        <v>47</v>
      </c>
      <c r="G1" s="63"/>
      <c r="H1" s="59"/>
      <c r="I1" s="63" t="s">
        <v>48</v>
      </c>
      <c r="J1" s="63"/>
      <c r="K1" s="22"/>
      <c r="L1" s="63" t="s">
        <v>49</v>
      </c>
      <c r="M1" s="63"/>
      <c r="N1" s="59"/>
      <c r="O1" s="59" t="s">
        <v>134</v>
      </c>
      <c r="P1" s="22"/>
      <c r="Q1" s="59" t="s">
        <v>135</v>
      </c>
      <c r="R1" s="22"/>
      <c r="S1" s="59" t="s">
        <v>136</v>
      </c>
      <c r="T1" s="22"/>
      <c r="U1" s="59" t="s">
        <v>137</v>
      </c>
      <c r="V1" s="59"/>
    </row>
    <row r="2" spans="1:22">
      <c r="A2" s="14" t="s">
        <v>11</v>
      </c>
      <c r="C2" s="2">
        <v>43340</v>
      </c>
      <c r="D2" s="2">
        <v>43625</v>
      </c>
      <c r="E2" s="2"/>
      <c r="F2" s="2">
        <v>43340</v>
      </c>
      <c r="G2" s="2">
        <v>43625</v>
      </c>
      <c r="H2" s="2"/>
      <c r="I2" s="2">
        <v>43340</v>
      </c>
      <c r="J2" s="2">
        <v>43625</v>
      </c>
      <c r="L2" s="2">
        <v>43340</v>
      </c>
      <c r="M2" s="2">
        <v>43625</v>
      </c>
      <c r="N2" s="2"/>
      <c r="O2" s="2">
        <v>43625</v>
      </c>
      <c r="P2" s="2"/>
      <c r="Q2" s="2">
        <v>43625</v>
      </c>
      <c r="R2" s="2"/>
      <c r="S2" s="2">
        <v>43625</v>
      </c>
      <c r="T2" s="2"/>
      <c r="U2" s="2">
        <v>43625</v>
      </c>
      <c r="V2" s="2"/>
    </row>
    <row r="3" spans="1:22">
      <c r="A3" s="14" t="s">
        <v>0</v>
      </c>
      <c r="C3" s="2">
        <v>43348</v>
      </c>
      <c r="D3" s="2">
        <v>43628</v>
      </c>
      <c r="E3" s="2"/>
      <c r="F3" s="2">
        <v>43348</v>
      </c>
      <c r="G3" s="2">
        <v>43628</v>
      </c>
      <c r="H3" s="2"/>
      <c r="I3" s="2">
        <v>43348</v>
      </c>
      <c r="J3" s="2">
        <v>43628</v>
      </c>
      <c r="L3" s="2">
        <v>43348</v>
      </c>
      <c r="M3" s="2">
        <v>43628</v>
      </c>
      <c r="N3" s="2"/>
      <c r="O3" s="2">
        <v>43628</v>
      </c>
      <c r="P3" s="2"/>
      <c r="Q3" s="2">
        <v>43628</v>
      </c>
      <c r="R3" s="2"/>
      <c r="S3" s="2">
        <v>43628</v>
      </c>
      <c r="T3" s="2"/>
      <c r="U3" s="2">
        <v>43628</v>
      </c>
      <c r="V3" s="2"/>
    </row>
    <row r="4" spans="1:22">
      <c r="A4" s="14" t="s">
        <v>133</v>
      </c>
      <c r="C4" t="s">
        <v>37</v>
      </c>
      <c r="D4" s="2">
        <v>43640</v>
      </c>
      <c r="G4" s="2">
        <v>43640</v>
      </c>
      <c r="J4" s="2">
        <v>43640</v>
      </c>
      <c r="M4" s="2">
        <v>43640</v>
      </c>
      <c r="O4" s="2">
        <v>43640</v>
      </c>
      <c r="Q4" s="2">
        <v>43640</v>
      </c>
      <c r="S4" s="2">
        <v>43640</v>
      </c>
      <c r="U4" s="2">
        <v>43640</v>
      </c>
    </row>
    <row r="5" spans="1:22" ht="18" customHeight="1">
      <c r="A5" s="14" t="s">
        <v>3</v>
      </c>
      <c r="C5">
        <v>55</v>
      </c>
      <c r="D5" s="13">
        <v>49.52</v>
      </c>
      <c r="F5">
        <v>54</v>
      </c>
      <c r="I5">
        <v>54</v>
      </c>
      <c r="J5">
        <v>59.39</v>
      </c>
      <c r="L5">
        <v>54</v>
      </c>
      <c r="M5" s="13">
        <v>60.26</v>
      </c>
      <c r="N5" s="13"/>
      <c r="O5" s="13">
        <v>49.52</v>
      </c>
      <c r="P5" s="13"/>
      <c r="Q5" s="13">
        <v>59.39</v>
      </c>
      <c r="R5" s="13"/>
      <c r="S5" s="13">
        <v>10.9</v>
      </c>
      <c r="T5" s="13"/>
      <c r="U5" s="13">
        <v>59.39</v>
      </c>
    </row>
    <row r="6" spans="1:22">
      <c r="A6" s="14" t="s">
        <v>13</v>
      </c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4" t="s">
        <v>41</v>
      </c>
      <c r="C7">
        <v>6.2</v>
      </c>
      <c r="D7">
        <v>6.3</v>
      </c>
      <c r="F7">
        <v>6.2</v>
      </c>
      <c r="I7">
        <v>6.2</v>
      </c>
      <c r="J7">
        <v>6.32</v>
      </c>
      <c r="L7">
        <v>6.2</v>
      </c>
      <c r="M7" s="13">
        <v>6.27</v>
      </c>
      <c r="N7" s="13"/>
      <c r="O7" s="13">
        <v>6.37</v>
      </c>
      <c r="P7" s="13"/>
      <c r="Q7" s="13">
        <v>6.32</v>
      </c>
      <c r="R7" s="13"/>
      <c r="S7" s="13">
        <v>7.45</v>
      </c>
      <c r="T7" s="13"/>
      <c r="U7" s="13">
        <v>6.4</v>
      </c>
    </row>
    <row r="8" spans="1:22">
      <c r="C8" s="1"/>
      <c r="D8" s="1"/>
      <c r="E8" s="1"/>
      <c r="F8" s="1"/>
      <c r="H8" s="1"/>
      <c r="I8" s="1"/>
      <c r="J8" s="1"/>
      <c r="M8" s="1"/>
      <c r="N8" s="1"/>
    </row>
    <row r="9" spans="1:22">
      <c r="A9" s="14" t="s">
        <v>139</v>
      </c>
      <c r="C9">
        <v>1.4</v>
      </c>
      <c r="D9" s="1">
        <v>2.0687253808147763</v>
      </c>
      <c r="F9">
        <v>1.42</v>
      </c>
      <c r="I9" s="1">
        <v>1.85</v>
      </c>
      <c r="J9" s="1">
        <v>0.92822309233649547</v>
      </c>
      <c r="L9">
        <v>1.52</v>
      </c>
      <c r="M9" s="1">
        <v>1.4800210894034056</v>
      </c>
      <c r="O9" s="1">
        <v>2.221057660125167</v>
      </c>
      <c r="Q9" s="1">
        <v>1.861323665611347</v>
      </c>
      <c r="S9" s="1" t="s">
        <v>37</v>
      </c>
      <c r="U9" s="1">
        <v>2.1143719718784317</v>
      </c>
    </row>
    <row r="10" spans="1:22">
      <c r="A10" s="14" t="s">
        <v>140</v>
      </c>
      <c r="C10">
        <v>791.28</v>
      </c>
      <c r="D10" s="1">
        <v>487.09683088959082</v>
      </c>
      <c r="F10">
        <v>724.26</v>
      </c>
      <c r="I10">
        <v>773.68</v>
      </c>
      <c r="J10" s="1">
        <v>504.24200824136312</v>
      </c>
      <c r="L10">
        <v>805.63</v>
      </c>
      <c r="M10" s="1">
        <v>496.5876745184712</v>
      </c>
      <c r="O10" s="1">
        <v>488.0660075605623</v>
      </c>
      <c r="Q10" s="1">
        <v>487.09683088959082</v>
      </c>
      <c r="S10" s="1">
        <v>494.40184535089998</v>
      </c>
      <c r="U10" s="1">
        <v>494.75253579498218</v>
      </c>
    </row>
    <row r="11" spans="1:22">
      <c r="A11" s="14" t="s">
        <v>141</v>
      </c>
      <c r="C11">
        <v>1.1100000000000001</v>
      </c>
      <c r="D11" s="1">
        <v>1.1810121368855628</v>
      </c>
      <c r="F11">
        <v>1.21</v>
      </c>
      <c r="I11">
        <v>1.1299999999999999</v>
      </c>
      <c r="J11" s="1">
        <v>1.2150364863398473</v>
      </c>
      <c r="L11">
        <v>1.4</v>
      </c>
      <c r="M11" s="1">
        <v>1.1810121368855628</v>
      </c>
      <c r="O11" s="1">
        <v>1.1937650218275606</v>
      </c>
      <c r="Q11" s="1">
        <v>1.0824879162950731</v>
      </c>
      <c r="S11" s="1">
        <v>1.1957964435609578</v>
      </c>
      <c r="U11" s="1">
        <v>1.1788207459201878</v>
      </c>
    </row>
    <row r="12" spans="1:22">
      <c r="A12" s="14" t="s">
        <v>142</v>
      </c>
      <c r="C12" s="1">
        <v>0</v>
      </c>
      <c r="D12" s="1">
        <v>0.44014920586383299</v>
      </c>
      <c r="E12" s="1"/>
      <c r="F12" s="1">
        <v>0</v>
      </c>
      <c r="I12" s="1">
        <v>0</v>
      </c>
      <c r="J12" s="1">
        <v>0.48880304259915047</v>
      </c>
      <c r="K12" s="1"/>
      <c r="L12" s="1">
        <v>0</v>
      </c>
      <c r="M12" s="1">
        <v>0</v>
      </c>
      <c r="O12" s="1">
        <v>0</v>
      </c>
      <c r="Q12" s="1">
        <v>0</v>
      </c>
      <c r="S12" s="1">
        <v>0</v>
      </c>
      <c r="T12" s="3"/>
      <c r="U12" s="1">
        <v>0</v>
      </c>
      <c r="V12" s="3"/>
    </row>
    <row r="13" spans="1:22">
      <c r="A13" s="14" t="s">
        <v>143</v>
      </c>
      <c r="C13">
        <v>9.82</v>
      </c>
      <c r="D13" s="1">
        <v>19.582549755603591</v>
      </c>
      <c r="F13">
        <v>9.2799999999999994</v>
      </c>
      <c r="I13" s="1">
        <v>9.36</v>
      </c>
      <c r="J13" s="1">
        <v>19.636206573387081</v>
      </c>
      <c r="L13">
        <v>9.7100000000000009</v>
      </c>
      <c r="M13" s="1">
        <v>19.907780520340403</v>
      </c>
      <c r="O13" s="1">
        <v>20.105233345017627</v>
      </c>
      <c r="Q13" s="1">
        <v>19.2985774376351</v>
      </c>
      <c r="S13" s="1">
        <v>27.442385372242018</v>
      </c>
      <c r="U13" s="1">
        <v>18.899792116998693</v>
      </c>
    </row>
    <row r="14" spans="1:22">
      <c r="A14" s="14" t="s">
        <v>144</v>
      </c>
      <c r="C14" s="1"/>
      <c r="D14" s="1">
        <v>1.0668209876543211</v>
      </c>
      <c r="E14" s="1"/>
      <c r="F14" s="1"/>
      <c r="H14" s="1"/>
      <c r="I14" s="1"/>
      <c r="J14" s="1">
        <v>1.3759259259259258</v>
      </c>
      <c r="M14" s="1">
        <v>1.3179012345679011</v>
      </c>
      <c r="N14" s="1"/>
      <c r="O14" s="1">
        <v>1.1260802469135802</v>
      </c>
      <c r="Q14" s="1">
        <v>1.2354938271604938</v>
      </c>
      <c r="S14" s="1">
        <v>0.24891975308641978</v>
      </c>
      <c r="U14" s="1">
        <v>1.2925925925925927</v>
      </c>
    </row>
    <row r="15" spans="1:22">
      <c r="C15" s="3"/>
      <c r="E15" s="25"/>
      <c r="F15" s="3"/>
      <c r="G15" s="3"/>
      <c r="H15" s="25"/>
      <c r="I15" s="25"/>
      <c r="J15" s="3"/>
      <c r="K15" s="3"/>
      <c r="L15" s="25"/>
      <c r="M15" s="25"/>
      <c r="N15" s="3"/>
      <c r="O15" s="3"/>
      <c r="P15" s="25"/>
      <c r="Q15" s="3"/>
    </row>
    <row r="17" spans="1:1">
      <c r="A17" s="26" t="s">
        <v>145</v>
      </c>
    </row>
    <row r="18" spans="1:1">
      <c r="A18" s="26" t="s">
        <v>146</v>
      </c>
    </row>
    <row r="24" spans="1:1">
      <c r="A24" s="58"/>
    </row>
    <row r="25" spans="1:1">
      <c r="A25" s="58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39">
      <c r="A33" s="17"/>
    </row>
    <row r="34" spans="1:39">
      <c r="A34" s="17"/>
    </row>
    <row r="35" spans="1:39">
      <c r="A35" s="17"/>
    </row>
    <row r="36" spans="1:39">
      <c r="A36" s="17"/>
    </row>
    <row r="37" spans="1:39">
      <c r="A37" s="17"/>
    </row>
    <row r="38" spans="1:39">
      <c r="A38" s="17"/>
    </row>
    <row r="39" spans="1:39">
      <c r="A39" s="17"/>
    </row>
    <row r="40" spans="1:39">
      <c r="A40" s="17"/>
    </row>
    <row r="45" spans="1:39">
      <c r="A45" s="58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8" spans="1:39">
      <c r="D48" s="61"/>
      <c r="E48" s="61"/>
      <c r="F48" s="61"/>
      <c r="H48" s="61"/>
      <c r="I48" s="61"/>
      <c r="J48" s="61"/>
      <c r="L48" s="61"/>
      <c r="M48" s="61"/>
      <c r="N48" s="61"/>
      <c r="P48" s="61"/>
      <c r="Q48" s="61"/>
      <c r="R48" s="61"/>
    </row>
    <row r="54" spans="5:18">
      <c r="F54" s="23"/>
      <c r="J54" s="23"/>
    </row>
    <row r="55" spans="5:18">
      <c r="E55" s="1"/>
      <c r="I55" s="1"/>
      <c r="M55" s="1"/>
      <c r="Q55" s="1"/>
    </row>
    <row r="56" spans="5:18">
      <c r="E56" s="1"/>
      <c r="I56" s="1"/>
      <c r="M56" s="1"/>
      <c r="Q56" s="1"/>
    </row>
    <row r="61" spans="5:18">
      <c r="F61" s="25"/>
      <c r="I61" s="25"/>
      <c r="J61" s="25"/>
      <c r="M61" s="3"/>
      <c r="N61" s="25"/>
      <c r="Q61" s="25"/>
      <c r="R61" s="25"/>
    </row>
    <row r="62" spans="5:18">
      <c r="Q62" s="23"/>
      <c r="R62" s="23"/>
    </row>
    <row r="63" spans="5:18">
      <c r="E63" s="3"/>
      <c r="I63" s="3"/>
      <c r="M63" s="3"/>
      <c r="Q63" s="3"/>
    </row>
  </sheetData>
  <mergeCells count="8">
    <mergeCell ref="D48:F48"/>
    <mergeCell ref="H48:J48"/>
    <mergeCell ref="L48:N48"/>
    <mergeCell ref="P48:R48"/>
    <mergeCell ref="C1:D1"/>
    <mergeCell ref="F1:G1"/>
    <mergeCell ref="I1:J1"/>
    <mergeCell ref="L1:M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96"/>
  <sheetViews>
    <sheetView tabSelected="1" zoomScale="70" zoomScaleNormal="70" workbookViewId="0">
      <selection activeCell="M9" sqref="M9"/>
    </sheetView>
  </sheetViews>
  <sheetFormatPr defaultColWidth="8.875" defaultRowHeight="15.75"/>
  <cols>
    <col min="1" max="1" width="31" style="14" customWidth="1"/>
    <col min="2" max="2" width="27.875" customWidth="1"/>
    <col min="3" max="3" width="15.125" customWidth="1"/>
    <col min="4" max="4" width="15.625" customWidth="1"/>
    <col min="5" max="5" width="15" customWidth="1"/>
    <col min="6" max="6" width="14.875" customWidth="1"/>
    <col min="7" max="8" width="14.375" customWidth="1"/>
    <col min="9" max="10" width="14.125" customWidth="1"/>
    <col min="11" max="11" width="13.375" customWidth="1"/>
    <col min="12" max="12" width="14" customWidth="1"/>
    <col min="13" max="13" width="13.875" customWidth="1"/>
    <col min="14" max="14" width="12.125" customWidth="1"/>
    <col min="15" max="15" width="14.5" customWidth="1"/>
    <col min="16" max="16" width="14.125" customWidth="1"/>
    <col min="17" max="17" width="13.875" customWidth="1"/>
    <col min="18" max="18" width="14.5" customWidth="1"/>
    <col min="19" max="19" width="12.125" customWidth="1"/>
    <col min="20" max="20" width="13.875" customWidth="1"/>
    <col min="21" max="21" width="14.125" customWidth="1"/>
  </cols>
  <sheetData>
    <row r="1" spans="1:22" ht="15.75" customHeight="1">
      <c r="A1" s="14" t="s">
        <v>88</v>
      </c>
      <c r="C1" s="60" t="s">
        <v>89</v>
      </c>
      <c r="D1" s="60"/>
      <c r="E1" s="60"/>
      <c r="F1" s="41"/>
      <c r="G1" s="42"/>
      <c r="H1" s="64" t="s">
        <v>89</v>
      </c>
      <c r="I1" s="65"/>
      <c r="J1" s="65"/>
      <c r="K1" s="66"/>
      <c r="L1" s="64" t="s">
        <v>89</v>
      </c>
      <c r="M1" s="60"/>
      <c r="N1" s="40"/>
      <c r="O1" s="9"/>
      <c r="P1" s="9"/>
      <c r="Q1" s="9"/>
      <c r="R1" s="9"/>
      <c r="T1" s="60"/>
      <c r="U1" s="60"/>
      <c r="V1" s="60"/>
    </row>
    <row r="2" spans="1:22">
      <c r="A2" s="14" t="s">
        <v>90</v>
      </c>
      <c r="F2" s="41"/>
      <c r="G2" s="43"/>
      <c r="K2" s="43"/>
    </row>
    <row r="3" spans="1:22">
      <c r="A3" s="14" t="s">
        <v>91</v>
      </c>
      <c r="C3" s="11"/>
      <c r="D3" s="11"/>
      <c r="E3" s="11"/>
      <c r="F3" s="44"/>
      <c r="G3" s="45"/>
      <c r="H3" s="11"/>
      <c r="I3" s="11"/>
      <c r="J3" s="11"/>
      <c r="K3" s="45"/>
      <c r="L3" s="11"/>
      <c r="M3" s="11"/>
      <c r="N3" s="11"/>
      <c r="O3" s="11"/>
      <c r="P3" s="11"/>
      <c r="Q3" s="11"/>
      <c r="R3" s="11"/>
      <c r="T3" s="11"/>
      <c r="U3" s="11"/>
      <c r="V3" s="11"/>
    </row>
    <row r="4" spans="1:22">
      <c r="A4" s="14" t="s">
        <v>92</v>
      </c>
      <c r="C4" s="11"/>
      <c r="D4" s="11"/>
      <c r="E4" s="11"/>
      <c r="F4" s="44"/>
      <c r="G4" s="45"/>
      <c r="H4" s="11"/>
      <c r="I4" s="11"/>
      <c r="J4" s="11"/>
      <c r="K4" s="45"/>
      <c r="L4" s="11"/>
      <c r="M4" s="11"/>
      <c r="N4" s="11"/>
      <c r="O4" s="11"/>
      <c r="T4" s="11"/>
      <c r="U4" s="11"/>
      <c r="V4" s="11"/>
    </row>
    <row r="5" spans="1:22">
      <c r="A5" s="14" t="s">
        <v>93</v>
      </c>
      <c r="F5" s="41"/>
      <c r="G5" s="43"/>
      <c r="K5" s="43"/>
      <c r="N5" s="14"/>
      <c r="P5" s="8"/>
      <c r="Q5" s="8"/>
      <c r="R5" s="8"/>
    </row>
    <row r="6" spans="1:22" ht="46.5" customHeight="1">
      <c r="A6" s="14" t="s">
        <v>14</v>
      </c>
      <c r="C6" s="46" t="s">
        <v>94</v>
      </c>
      <c r="D6" s="46" t="s">
        <v>95</v>
      </c>
      <c r="E6" s="46" t="s">
        <v>95</v>
      </c>
      <c r="F6" s="47" t="s">
        <v>96</v>
      </c>
      <c r="G6" s="48" t="s">
        <v>96</v>
      </c>
      <c r="H6" s="46" t="s">
        <v>95</v>
      </c>
      <c r="I6" s="49" t="s">
        <v>97</v>
      </c>
      <c r="J6" s="46" t="s">
        <v>96</v>
      </c>
      <c r="K6" s="48" t="s">
        <v>98</v>
      </c>
      <c r="L6" s="46" t="s">
        <v>95</v>
      </c>
      <c r="M6" s="50"/>
      <c r="N6" s="14"/>
      <c r="O6" s="8"/>
      <c r="P6" s="2"/>
      <c r="Q6" s="2"/>
      <c r="R6" s="2"/>
      <c r="T6" s="8"/>
      <c r="U6" s="8"/>
      <c r="V6" s="8"/>
    </row>
    <row r="7" spans="1:22">
      <c r="A7" s="14" t="s">
        <v>11</v>
      </c>
      <c r="C7" s="2">
        <v>42585</v>
      </c>
      <c r="D7" s="2">
        <v>42681</v>
      </c>
      <c r="E7" s="2">
        <v>42695</v>
      </c>
      <c r="F7" s="2">
        <v>42597</v>
      </c>
      <c r="G7" s="51">
        <v>42681</v>
      </c>
      <c r="H7" s="2">
        <v>43023</v>
      </c>
      <c r="I7" s="2">
        <v>42878</v>
      </c>
      <c r="J7" s="2">
        <v>43023</v>
      </c>
      <c r="K7" s="51">
        <v>42878</v>
      </c>
      <c r="L7" s="2">
        <v>43290</v>
      </c>
      <c r="M7" s="2"/>
      <c r="N7" s="14"/>
      <c r="O7" s="2"/>
      <c r="P7" s="2"/>
      <c r="Q7" s="2"/>
      <c r="R7" s="2"/>
      <c r="T7" s="2"/>
      <c r="U7" s="2"/>
      <c r="V7" s="2"/>
    </row>
    <row r="8" spans="1:22">
      <c r="A8" s="14" t="s">
        <v>99</v>
      </c>
      <c r="C8">
        <v>8.1</v>
      </c>
      <c r="E8">
        <v>5.9</v>
      </c>
      <c r="F8" s="52">
        <v>1</v>
      </c>
      <c r="G8" s="53">
        <v>7</v>
      </c>
      <c r="H8">
        <v>17.100000000000001</v>
      </c>
      <c r="I8">
        <v>1.4</v>
      </c>
      <c r="J8" s="52">
        <v>2</v>
      </c>
      <c r="K8" s="43">
        <v>6.3</v>
      </c>
      <c r="L8" s="54">
        <v>5.9</v>
      </c>
      <c r="N8" s="14"/>
    </row>
    <row r="9" spans="1:22">
      <c r="G9" s="43"/>
      <c r="K9" s="43"/>
      <c r="N9" s="14"/>
    </row>
    <row r="10" spans="1:22">
      <c r="A10" s="55" t="s">
        <v>100</v>
      </c>
      <c r="G10" s="43"/>
      <c r="K10" s="43"/>
      <c r="N10" s="14"/>
    </row>
    <row r="11" spans="1:22">
      <c r="A11" s="14" t="s">
        <v>101</v>
      </c>
      <c r="F11" t="s">
        <v>102</v>
      </c>
      <c r="G11" s="43">
        <v>18</v>
      </c>
      <c r="J11">
        <v>61</v>
      </c>
      <c r="K11" s="43">
        <v>49</v>
      </c>
      <c r="L11" s="5">
        <v>24</v>
      </c>
      <c r="M11" s="5"/>
      <c r="N11" s="14"/>
    </row>
    <row r="12" spans="1:22">
      <c r="A12" s="14" t="s">
        <v>103</v>
      </c>
      <c r="F12">
        <v>6410</v>
      </c>
      <c r="G12" s="43">
        <v>5520</v>
      </c>
      <c r="J12">
        <v>5190</v>
      </c>
      <c r="K12" s="43">
        <v>906</v>
      </c>
      <c r="L12" s="54">
        <v>7880</v>
      </c>
      <c r="N12" s="14"/>
    </row>
    <row r="13" spans="1:22">
      <c r="A13" s="14" t="s">
        <v>104</v>
      </c>
      <c r="F13">
        <v>35100</v>
      </c>
      <c r="G13" s="43">
        <v>29900</v>
      </c>
      <c r="J13">
        <v>32900</v>
      </c>
      <c r="K13" s="43">
        <v>33800</v>
      </c>
      <c r="L13" s="54">
        <v>34400</v>
      </c>
      <c r="N13" s="14"/>
    </row>
    <row r="14" spans="1:22">
      <c r="A14" s="14" t="s">
        <v>105</v>
      </c>
      <c r="F14">
        <v>5650</v>
      </c>
      <c r="G14" s="43">
        <v>6210</v>
      </c>
      <c r="J14">
        <v>6880</v>
      </c>
      <c r="K14" s="43">
        <v>5860</v>
      </c>
      <c r="L14" s="54">
        <v>6510</v>
      </c>
      <c r="N14" s="14"/>
    </row>
    <row r="15" spans="1:22">
      <c r="A15" s="14" t="s">
        <v>106</v>
      </c>
      <c r="F15">
        <v>1.6</v>
      </c>
      <c r="G15" s="43">
        <v>0.1</v>
      </c>
      <c r="J15" t="s">
        <v>107</v>
      </c>
      <c r="K15" s="43">
        <v>0.2</v>
      </c>
      <c r="L15" s="54">
        <v>0.39</v>
      </c>
      <c r="N15" s="14"/>
    </row>
    <row r="16" spans="1:22">
      <c r="A16" s="14" t="s">
        <v>108</v>
      </c>
      <c r="F16">
        <v>5740</v>
      </c>
      <c r="G16" s="43">
        <v>3870</v>
      </c>
      <c r="J16">
        <v>4740</v>
      </c>
      <c r="K16" s="43">
        <v>3810</v>
      </c>
      <c r="L16" s="54">
        <v>4470</v>
      </c>
      <c r="N16" s="14"/>
      <c r="R16" s="23"/>
    </row>
    <row r="17" spans="1:18">
      <c r="A17" s="14" t="s">
        <v>109</v>
      </c>
      <c r="F17">
        <v>97</v>
      </c>
      <c r="G17" s="43">
        <v>86</v>
      </c>
      <c r="J17">
        <v>94.4</v>
      </c>
      <c r="K17" s="43">
        <v>771</v>
      </c>
      <c r="L17" s="54">
        <v>100</v>
      </c>
      <c r="N17" s="14"/>
      <c r="R17" s="23"/>
    </row>
    <row r="18" spans="1:18">
      <c r="A18" s="14" t="s">
        <v>110</v>
      </c>
      <c r="C18" t="s">
        <v>111</v>
      </c>
      <c r="E18" t="s">
        <v>111</v>
      </c>
      <c r="F18" t="s">
        <v>112</v>
      </c>
      <c r="G18" s="43">
        <v>88</v>
      </c>
      <c r="I18">
        <v>26</v>
      </c>
      <c r="J18" t="s">
        <v>113</v>
      </c>
      <c r="K18" s="43" t="s">
        <v>114</v>
      </c>
      <c r="L18" t="s">
        <v>111</v>
      </c>
      <c r="N18" s="14"/>
    </row>
    <row r="19" spans="1:18">
      <c r="A19" s="14" t="s">
        <v>115</v>
      </c>
      <c r="F19">
        <v>35200</v>
      </c>
      <c r="G19" s="43">
        <v>26600</v>
      </c>
      <c r="J19">
        <v>25800</v>
      </c>
      <c r="K19" s="43">
        <v>30800</v>
      </c>
      <c r="L19" s="54">
        <v>24500</v>
      </c>
      <c r="N19" s="14"/>
    </row>
    <row r="20" spans="1:18">
      <c r="A20" s="14" t="s">
        <v>116</v>
      </c>
      <c r="F20">
        <v>216000</v>
      </c>
      <c r="G20" s="43">
        <v>191000</v>
      </c>
      <c r="J20">
        <v>160000</v>
      </c>
      <c r="K20" s="43">
        <v>148000</v>
      </c>
      <c r="L20" s="54">
        <v>216000</v>
      </c>
      <c r="N20" s="14"/>
    </row>
    <row r="21" spans="1:18">
      <c r="A21" s="14" t="s">
        <v>117</v>
      </c>
      <c r="F21">
        <v>59</v>
      </c>
      <c r="G21" s="43">
        <v>40.799999999999997</v>
      </c>
      <c r="J21">
        <v>43.8</v>
      </c>
      <c r="K21" s="43">
        <v>26.4</v>
      </c>
      <c r="L21" s="54">
        <v>14.4</v>
      </c>
      <c r="N21" s="14"/>
    </row>
    <row r="22" spans="1:18">
      <c r="A22" s="14" t="s">
        <v>118</v>
      </c>
      <c r="F22">
        <v>1160000</v>
      </c>
      <c r="G22" s="43">
        <v>1120000</v>
      </c>
      <c r="J22">
        <v>997000</v>
      </c>
      <c r="K22" s="43">
        <v>1140000</v>
      </c>
      <c r="L22" s="54">
        <v>1050</v>
      </c>
      <c r="N22" s="14"/>
    </row>
    <row r="23" spans="1:18">
      <c r="A23" s="14" t="s">
        <v>119</v>
      </c>
      <c r="F23">
        <v>369000</v>
      </c>
      <c r="G23" s="43">
        <v>318000</v>
      </c>
      <c r="J23">
        <v>330000</v>
      </c>
      <c r="K23" s="43">
        <v>403000</v>
      </c>
      <c r="L23" s="54">
        <v>330</v>
      </c>
      <c r="N23" s="14"/>
    </row>
    <row r="24" spans="1:18">
      <c r="A24" s="14" t="s">
        <v>120</v>
      </c>
      <c r="F24">
        <v>305000</v>
      </c>
      <c r="G24" s="43">
        <v>291000</v>
      </c>
      <c r="J24">
        <v>268000</v>
      </c>
      <c r="K24" s="43">
        <v>289000</v>
      </c>
      <c r="L24" s="54">
        <v>261</v>
      </c>
      <c r="N24" s="14"/>
      <c r="P24" s="3"/>
      <c r="Q24" s="25"/>
      <c r="R24" s="3"/>
    </row>
    <row r="25" spans="1:18">
      <c r="A25" s="14" t="s">
        <v>121</v>
      </c>
      <c r="F25">
        <v>15200000</v>
      </c>
      <c r="G25" s="43">
        <v>14300000</v>
      </c>
      <c r="J25">
        <v>14500000</v>
      </c>
      <c r="K25" s="43">
        <v>16100000</v>
      </c>
      <c r="L25" s="54"/>
      <c r="N25" s="14"/>
    </row>
    <row r="26" spans="1:18">
      <c r="A26" s="14" t="s">
        <v>122</v>
      </c>
      <c r="C26">
        <v>340000</v>
      </c>
      <c r="E26" t="s">
        <v>111</v>
      </c>
      <c r="F26">
        <v>392000</v>
      </c>
      <c r="G26" s="43">
        <v>352000</v>
      </c>
      <c r="H26">
        <v>330000</v>
      </c>
      <c r="I26" t="s">
        <v>111</v>
      </c>
      <c r="J26">
        <v>307000</v>
      </c>
      <c r="K26" s="43">
        <v>2290000</v>
      </c>
      <c r="L26" s="54">
        <v>246000</v>
      </c>
      <c r="N26" s="14"/>
    </row>
    <row r="27" spans="1:18">
      <c r="A27" s="14" t="s">
        <v>123</v>
      </c>
      <c r="C27" s="1">
        <v>20</v>
      </c>
      <c r="D27" s="1"/>
      <c r="E27" s="1">
        <v>21</v>
      </c>
      <c r="F27" s="56"/>
      <c r="G27" s="57"/>
      <c r="H27" s="1">
        <v>21</v>
      </c>
      <c r="I27" s="1">
        <v>20</v>
      </c>
      <c r="J27" s="1">
        <v>27.2</v>
      </c>
      <c r="K27" s="57">
        <v>746</v>
      </c>
      <c r="L27" s="1">
        <v>23</v>
      </c>
      <c r="M27" s="1"/>
    </row>
    <row r="28" spans="1:18">
      <c r="F28" s="41"/>
      <c r="G28" s="43"/>
      <c r="K28" s="43"/>
    </row>
    <row r="29" spans="1:18">
      <c r="A29" s="55" t="s">
        <v>124</v>
      </c>
      <c r="F29" s="41"/>
      <c r="G29" s="43"/>
      <c r="K29" s="43"/>
    </row>
    <row r="30" spans="1:18">
      <c r="A30" s="14" t="s">
        <v>125</v>
      </c>
      <c r="C30">
        <v>13</v>
      </c>
      <c r="D30">
        <v>13</v>
      </c>
      <c r="F30" s="41"/>
      <c r="G30" s="43"/>
      <c r="H30">
        <v>16</v>
      </c>
      <c r="I30">
        <v>11</v>
      </c>
      <c r="K30" s="43"/>
      <c r="L30">
        <v>13</v>
      </c>
    </row>
    <row r="31" spans="1:18">
      <c r="A31" s="14" t="s">
        <v>126</v>
      </c>
      <c r="C31">
        <v>6.5</v>
      </c>
      <c r="D31">
        <v>6.8</v>
      </c>
      <c r="F31" s="41"/>
      <c r="G31" s="43"/>
      <c r="H31">
        <v>8.1</v>
      </c>
      <c r="I31">
        <v>5.8</v>
      </c>
      <c r="K31" s="43"/>
      <c r="L31">
        <v>6.9</v>
      </c>
    </row>
    <row r="32" spans="1:18">
      <c r="A32" s="14" t="s">
        <v>127</v>
      </c>
      <c r="C32">
        <v>0.35</v>
      </c>
      <c r="D32">
        <v>0.37</v>
      </c>
      <c r="F32" s="41"/>
      <c r="G32" s="43"/>
      <c r="H32">
        <v>0.47</v>
      </c>
      <c r="I32">
        <v>0.32</v>
      </c>
      <c r="K32" s="43"/>
      <c r="L32">
        <v>0.42</v>
      </c>
    </row>
    <row r="33" spans="1:12">
      <c r="A33" s="14" t="s">
        <v>128</v>
      </c>
      <c r="C33">
        <v>1.8</v>
      </c>
      <c r="D33">
        <v>2.2000000000000002</v>
      </c>
      <c r="F33" s="41"/>
      <c r="G33" s="43"/>
      <c r="H33">
        <v>2.4</v>
      </c>
      <c r="I33">
        <v>1.7</v>
      </c>
      <c r="K33" s="43"/>
      <c r="L33">
        <v>2.1</v>
      </c>
    </row>
    <row r="34" spans="1:12">
      <c r="A34" s="58" t="s">
        <v>129</v>
      </c>
      <c r="C34" t="s">
        <v>111</v>
      </c>
      <c r="D34" t="s">
        <v>111</v>
      </c>
      <c r="F34" s="41"/>
      <c r="G34" s="43"/>
      <c r="H34" t="s">
        <v>111</v>
      </c>
      <c r="I34" t="s">
        <v>111</v>
      </c>
      <c r="K34" s="43"/>
      <c r="L34">
        <v>3.9</v>
      </c>
    </row>
    <row r="35" spans="1:12">
      <c r="A35" s="58" t="s">
        <v>130</v>
      </c>
      <c r="C35">
        <v>4.7</v>
      </c>
      <c r="D35">
        <v>1.6</v>
      </c>
      <c r="F35" s="41"/>
      <c r="G35" s="43"/>
      <c r="H35">
        <v>5.3</v>
      </c>
      <c r="I35">
        <v>3.8</v>
      </c>
      <c r="K35" s="43"/>
      <c r="L35">
        <v>6.3</v>
      </c>
    </row>
    <row r="36" spans="1:12">
      <c r="A36" s="58" t="s">
        <v>131</v>
      </c>
      <c r="C36">
        <v>2.7</v>
      </c>
      <c r="D36">
        <v>0.94</v>
      </c>
      <c r="F36" s="41"/>
      <c r="G36" s="43"/>
      <c r="H36">
        <v>3.2</v>
      </c>
      <c r="I36">
        <v>1.8</v>
      </c>
      <c r="K36" s="43"/>
      <c r="L36">
        <v>4</v>
      </c>
    </row>
    <row r="37" spans="1:12">
      <c r="A37" s="17" t="s">
        <v>132</v>
      </c>
      <c r="C37">
        <v>3.3</v>
      </c>
      <c r="D37">
        <v>1.4</v>
      </c>
      <c r="F37" s="41"/>
      <c r="G37" s="43"/>
      <c r="H37">
        <v>5.4</v>
      </c>
      <c r="I37">
        <v>2.4</v>
      </c>
      <c r="K37" s="43"/>
      <c r="L37">
        <v>6.2</v>
      </c>
    </row>
    <row r="81" spans="4:18">
      <c r="D81" s="61"/>
      <c r="E81" s="61"/>
      <c r="F81" s="61"/>
      <c r="H81" s="61"/>
      <c r="I81" s="61"/>
      <c r="J81" s="61"/>
      <c r="L81" s="61"/>
      <c r="M81" s="61"/>
      <c r="N81" s="61"/>
      <c r="P81" s="61"/>
      <c r="Q81" s="61"/>
      <c r="R81" s="61"/>
    </row>
    <row r="87" spans="4:18">
      <c r="F87" s="23"/>
      <c r="J87" s="23"/>
    </row>
    <row r="88" spans="4:18">
      <c r="E88" s="1"/>
      <c r="I88" s="1"/>
      <c r="M88" s="1"/>
      <c r="Q88" s="1"/>
    </row>
    <row r="89" spans="4:18">
      <c r="E89" s="1"/>
      <c r="I89" s="1"/>
      <c r="M89" s="1"/>
      <c r="Q89" s="1"/>
    </row>
    <row r="94" spans="4:18">
      <c r="F94" s="25"/>
      <c r="I94" s="25"/>
      <c r="J94" s="25"/>
      <c r="M94" s="3"/>
      <c r="N94" s="25"/>
      <c r="Q94" s="25"/>
      <c r="R94" s="25"/>
    </row>
    <row r="95" spans="4:18">
      <c r="Q95" s="23"/>
      <c r="R95" s="23"/>
    </row>
    <row r="96" spans="4:18">
      <c r="E96" s="3"/>
      <c r="I96" s="3"/>
      <c r="M96" s="3"/>
      <c r="Q96" s="3"/>
    </row>
  </sheetData>
  <mergeCells count="8">
    <mergeCell ref="C1:E1"/>
    <mergeCell ref="H1:K1"/>
    <mergeCell ref="T1:V1"/>
    <mergeCell ref="D81:F81"/>
    <mergeCell ref="H81:J81"/>
    <mergeCell ref="L81:N81"/>
    <mergeCell ref="P81:R8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SeaRose</vt:lpstr>
      <vt:lpstr>Terra Nova</vt:lpstr>
      <vt:lpstr>Microbial_SeaRose</vt:lpstr>
      <vt:lpstr>Microbial_Terra Nova</vt:lpstr>
      <vt:lpstr>Organic_SeaRose</vt:lpstr>
      <vt:lpstr>Organic_Terra Nova</vt:lpstr>
      <vt:lpstr>Inorganic_SeaRose</vt:lpstr>
      <vt:lpstr>Husky_SeaRose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Mahsan</cp:lastModifiedBy>
  <dcterms:created xsi:type="dcterms:W3CDTF">2018-11-02T13:16:39Z</dcterms:created>
  <dcterms:modified xsi:type="dcterms:W3CDTF">2019-07-18T22:02:44Z</dcterms:modified>
</cp:coreProperties>
</file>